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ertile/Documents/"/>
    </mc:Choice>
  </mc:AlternateContent>
  <xr:revisionPtr revIDLastSave="0" documentId="13_ncr:1_{BF8C32F5-761D-BC4F-A71C-197401DF22CB}" xr6:coauthVersionLast="47" xr6:coauthVersionMax="47" xr10:uidLastSave="{00000000-0000-0000-0000-000000000000}"/>
  <bookViews>
    <workbookView xWindow="3220" yWindow="60" windowWidth="25200" windowHeight="16820" activeTab="1" xr2:uid="{00000000-000D-0000-FFFF-FFFF00000000}"/>
  </bookViews>
  <sheets>
    <sheet name="Data" sheetId="5" r:id="rId1"/>
    <sheet name="MCPW" sheetId="1" r:id="rId2"/>
    <sheet name="{PRE Brain, Diet, Social" sheetId="2" r:id="rId3"/>
    <sheet name="Sheet2" sheetId="3" r:id="rId4"/>
    <sheet name="BrainDietSo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7" i="3"/>
  <c r="D8" i="3"/>
  <c r="D9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9" i="3"/>
  <c r="D60" i="3"/>
  <c r="D61" i="3"/>
  <c r="D62" i="3"/>
  <c r="D63" i="3"/>
  <c r="D64" i="3"/>
  <c r="D65" i="3"/>
  <c r="D66" i="3"/>
  <c r="D67" i="3"/>
  <c r="D69" i="3"/>
  <c r="D70" i="3"/>
  <c r="D74" i="3"/>
  <c r="D75" i="3"/>
  <c r="D76" i="3"/>
  <c r="D77" i="3"/>
  <c r="D78" i="3"/>
  <c r="D79" i="3"/>
  <c r="D80" i="3"/>
  <c r="D81" i="3"/>
  <c r="D82" i="3"/>
  <c r="D83" i="3"/>
  <c r="D84" i="3"/>
  <c r="D86" i="3"/>
  <c r="D87" i="3"/>
  <c r="D88" i="3"/>
  <c r="D89" i="3"/>
  <c r="D90" i="3"/>
  <c r="D91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8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2" i="3"/>
  <c r="C7" i="3"/>
  <c r="C8" i="3"/>
  <c r="C9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9" i="3"/>
  <c r="C60" i="3"/>
  <c r="C61" i="3"/>
  <c r="C62" i="3"/>
  <c r="C63" i="3"/>
  <c r="C64" i="3"/>
  <c r="C65" i="3"/>
  <c r="C66" i="3"/>
  <c r="C67" i="3"/>
  <c r="C69" i="3"/>
  <c r="C70" i="3"/>
  <c r="C74" i="3"/>
  <c r="C75" i="3"/>
  <c r="C76" i="3"/>
  <c r="C77" i="3"/>
  <c r="C78" i="3"/>
  <c r="C79" i="3"/>
  <c r="C80" i="3"/>
  <c r="C81" i="3"/>
  <c r="C82" i="3"/>
  <c r="C83" i="3"/>
  <c r="C84" i="3"/>
  <c r="C86" i="3"/>
  <c r="C87" i="3"/>
  <c r="C88" i="3"/>
  <c r="C89" i="3"/>
  <c r="C90" i="3"/>
  <c r="C91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J112" i="2"/>
  <c r="J113" i="2"/>
  <c r="J114" i="2"/>
  <c r="J115" i="2"/>
  <c r="J116" i="2"/>
  <c r="J117" i="2"/>
  <c r="J111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01" i="2"/>
  <c r="J102" i="2"/>
  <c r="J103" i="2"/>
  <c r="J104" i="2"/>
  <c r="J105" i="2"/>
  <c r="J106" i="2"/>
  <c r="J107" i="2"/>
  <c r="J108" i="2"/>
  <c r="J109" i="2"/>
  <c r="J110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48" i="2"/>
  <c r="J49" i="2"/>
  <c r="J50" i="2"/>
  <c r="J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2" i="2"/>
  <c r="F3" i="1"/>
  <c r="F47" i="1"/>
  <c r="E4" i="1"/>
  <c r="E6" i="1"/>
  <c r="E10" i="1"/>
  <c r="E11" i="1"/>
  <c r="E18" i="1"/>
  <c r="E19" i="1"/>
  <c r="E21" i="1"/>
  <c r="E23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C3" i="1"/>
  <c r="C4" i="1"/>
  <c r="F4" i="1" s="1"/>
  <c r="C5" i="1"/>
  <c r="F5" i="1" s="1"/>
  <c r="C6" i="1"/>
  <c r="C7" i="1"/>
  <c r="F7" i="1" s="1"/>
  <c r="C8" i="1"/>
  <c r="F8" i="1" s="1"/>
  <c r="C9" i="1"/>
  <c r="F9" i="1" s="1"/>
  <c r="C10" i="1"/>
  <c r="C11" i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F20" i="1" s="1"/>
  <c r="C21" i="1"/>
  <c r="F21" i="1" s="1"/>
  <c r="C22" i="1"/>
  <c r="F22" i="1" s="1"/>
  <c r="C23" i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2" i="1"/>
  <c r="F2" i="1" s="1"/>
  <c r="D68" i="1"/>
  <c r="D67" i="1"/>
  <c r="B68" i="1"/>
  <c r="B67" i="1"/>
  <c r="F67" i="1" l="1"/>
  <c r="F18" i="1"/>
  <c r="F10" i="1"/>
  <c r="F6" i="1"/>
  <c r="F23" i="1"/>
  <c r="F11" i="1"/>
</calcChain>
</file>

<file path=xl/sharedStrings.xml><?xml version="1.0" encoding="utf-8"?>
<sst xmlns="http://schemas.openxmlformats.org/spreadsheetml/2006/main" count="1585" uniqueCount="256">
  <si>
    <t>Species</t>
  </si>
  <si>
    <t>Peak_Workspace</t>
  </si>
  <si>
    <t>Hylobates lar</t>
  </si>
  <si>
    <t>Pongo pygmaeus</t>
  </si>
  <si>
    <t>Pan_troglodytes_troglodytes</t>
  </si>
  <si>
    <t>Pan paniscus</t>
  </si>
  <si>
    <t>Gorilla_gorilla_gorilla</t>
  </si>
  <si>
    <t>Presbytis cristata</t>
  </si>
  <si>
    <t>Papio hamadryas</t>
  </si>
  <si>
    <t>Macaca mulatta</t>
  </si>
  <si>
    <t>Macaca fascicularis</t>
  </si>
  <si>
    <t>Sapajus apella</t>
  </si>
  <si>
    <t>Cebus albifrons</t>
  </si>
  <si>
    <t>Tarsius syrichta</t>
  </si>
  <si>
    <t>Tarsius bancanus</t>
  </si>
  <si>
    <t>Lepilemur leucopus</t>
  </si>
  <si>
    <t>Varecia variegata</t>
  </si>
  <si>
    <t>Lemur catta</t>
  </si>
  <si>
    <t>Hapalemur griseus</t>
  </si>
  <si>
    <t>Eulemur mangoz</t>
  </si>
  <si>
    <t>Eulemur macaco</t>
  </si>
  <si>
    <t>Eulemur fulvus</t>
  </si>
  <si>
    <t>Propithecus verreauxi</t>
  </si>
  <si>
    <t>Propithecus diadema</t>
  </si>
  <si>
    <t>Indri indri</t>
  </si>
  <si>
    <t>Avahi laniger</t>
  </si>
  <si>
    <t>Microcebus murinus</t>
  </si>
  <si>
    <t>Cheirogaleus medius</t>
  </si>
  <si>
    <t>Cheirogaleus major</t>
  </si>
  <si>
    <t>Daubentonia madagascariensis</t>
  </si>
  <si>
    <t>Nycticebus coucang</t>
  </si>
  <si>
    <t>Loris tardigradus</t>
  </si>
  <si>
    <t>Otolemur garnettii</t>
  </si>
  <si>
    <t>Otolemur crassicaudatus</t>
  </si>
  <si>
    <t>Galago senegalesis</t>
  </si>
  <si>
    <t>Galago moholi</t>
  </si>
  <si>
    <t>Galago demidoff</t>
  </si>
  <si>
    <t>Euoticus elegantulus</t>
  </si>
  <si>
    <t>Pan troglodytes</t>
  </si>
  <si>
    <t>Gorilla gorilla</t>
  </si>
  <si>
    <r>
      <rPr>
        <i/>
        <sz val="8.5"/>
        <rFont val="Calibri"/>
        <family val="2"/>
      </rPr>
      <t>Ateles fusciceps</t>
    </r>
  </si>
  <si>
    <r>
      <rPr>
        <i/>
        <sz val="8.5"/>
        <rFont val="Calibri"/>
        <family val="2"/>
      </rPr>
      <t>Ateles geoffroyi</t>
    </r>
  </si>
  <si>
    <r>
      <rPr>
        <i/>
        <sz val="8.5"/>
        <rFont val="Calibri"/>
        <family val="2"/>
      </rPr>
      <t>Callicebus cupreus</t>
    </r>
  </si>
  <si>
    <r>
      <rPr>
        <i/>
        <sz val="8.5"/>
        <rFont val="Calibri"/>
        <family val="2"/>
      </rPr>
      <t>Callimico goeldii</t>
    </r>
  </si>
  <si>
    <r>
      <rPr>
        <i/>
        <sz val="8.5"/>
        <rFont val="Calibri"/>
        <family val="2"/>
      </rPr>
      <t>Callithrix geoffroyi</t>
    </r>
  </si>
  <si>
    <r>
      <rPr>
        <i/>
        <sz val="8.5"/>
        <rFont val="Calibri"/>
        <family val="2"/>
      </rPr>
      <t>Callithrix jacchus</t>
    </r>
  </si>
  <si>
    <r>
      <rPr>
        <i/>
        <sz val="8.5"/>
        <rFont val="Calibri"/>
        <family val="2"/>
      </rPr>
      <t>Cercocebus atys</t>
    </r>
  </si>
  <si>
    <r>
      <rPr>
        <i/>
        <sz val="8.5"/>
        <rFont val="Calibri"/>
        <family val="2"/>
      </rPr>
      <t xml:space="preserve">Cercopithecus
</t>
    </r>
    <r>
      <rPr>
        <i/>
        <sz val="8.5"/>
        <rFont val="Calibri"/>
        <family val="2"/>
      </rPr>
      <t>lhoesti</t>
    </r>
  </si>
  <si>
    <r>
      <rPr>
        <i/>
        <sz val="8.5"/>
        <rFont val="Calibri"/>
        <family val="2"/>
      </rPr>
      <t>Colobus guereza</t>
    </r>
  </si>
  <si>
    <r>
      <rPr>
        <i/>
        <sz val="8.5"/>
        <rFont val="Calibri"/>
        <family val="2"/>
      </rPr>
      <t>Eulemur coronatus</t>
    </r>
  </si>
  <si>
    <r>
      <rPr>
        <i/>
        <sz val="8.5"/>
        <rFont val="Calibri"/>
        <family val="2"/>
      </rPr>
      <t>Hylobates pileatus</t>
    </r>
  </si>
  <si>
    <r>
      <rPr>
        <i/>
        <sz val="8.5"/>
        <rFont val="Calibri"/>
        <family val="2"/>
      </rPr>
      <t>Macaca tonkeana</t>
    </r>
  </si>
  <si>
    <r>
      <rPr>
        <i/>
        <sz val="8.5"/>
        <rFont val="Calibri"/>
        <family val="2"/>
      </rPr>
      <t>Mandrillus sphinx</t>
    </r>
  </si>
  <si>
    <r>
      <rPr>
        <i/>
        <sz val="8.5"/>
        <rFont val="Calibri"/>
        <family val="2"/>
      </rPr>
      <t>Pithecia pithecia</t>
    </r>
  </si>
  <si>
    <r>
      <rPr>
        <i/>
        <sz val="8.5"/>
        <rFont val="Calibri"/>
        <family val="2"/>
      </rPr>
      <t>Pongo abelii</t>
    </r>
  </si>
  <si>
    <r>
      <rPr>
        <i/>
        <sz val="8.5"/>
        <rFont val="Calibri"/>
        <family val="2"/>
      </rPr>
      <t>Saguinus bicolor</t>
    </r>
  </si>
  <si>
    <r>
      <rPr>
        <i/>
        <sz val="8.5"/>
        <rFont val="Calibri"/>
        <family val="2"/>
      </rPr>
      <t>Saguinus labiatus</t>
    </r>
  </si>
  <si>
    <r>
      <rPr>
        <i/>
        <sz val="8.5"/>
        <rFont val="Calibri"/>
        <family val="2"/>
      </rPr>
      <t>Saguinus oedipus</t>
    </r>
  </si>
  <si>
    <r>
      <rPr>
        <i/>
        <sz val="8.5"/>
        <rFont val="Calibri"/>
        <family val="2"/>
      </rPr>
      <t>Saimiri sciureus</t>
    </r>
  </si>
  <si>
    <r>
      <rPr>
        <i/>
        <sz val="8.5"/>
        <rFont val="Calibri"/>
        <family val="2"/>
      </rPr>
      <t>Varecia rubra</t>
    </r>
  </si>
  <si>
    <t>Manipulation_Coefficient</t>
  </si>
  <si>
    <t>MCZ</t>
  </si>
  <si>
    <t>PWZ</t>
  </si>
  <si>
    <t>AVZ</t>
  </si>
  <si>
    <t>Taxon</t>
  </si>
  <si>
    <t>Diet Category</t>
  </si>
  <si>
    <t>% Fruit</t>
  </si>
  <si>
    <t>Alouatta_caraya</t>
  </si>
  <si>
    <t>Fol</t>
  </si>
  <si>
    <t>Alouatta_palliata</t>
  </si>
  <si>
    <t>Alouatta_pigra</t>
  </si>
  <si>
    <t>n/a</t>
  </si>
  <si>
    <t>Alouatta_seniculus</t>
  </si>
  <si>
    <t>Aotus_azarai</t>
  </si>
  <si>
    <t>Frug/Fol</t>
  </si>
  <si>
    <t>Aotus_lemurinus</t>
  </si>
  <si>
    <t>Frug</t>
  </si>
  <si>
    <t>Aotus_trivirgatus</t>
  </si>
  <si>
    <t>Arctocebus_calabarensis</t>
  </si>
  <si>
    <t>Om</t>
  </si>
  <si>
    <t>Ateles_belzebuth</t>
  </si>
  <si>
    <t>Ateles_fusciceps</t>
  </si>
  <si>
    <t>Ateles_geoffroyi</t>
  </si>
  <si>
    <t>Ateles_paniscus</t>
  </si>
  <si>
    <t>Avahi_laniger</t>
  </si>
  <si>
    <t>Brachyteles_arachnoides</t>
  </si>
  <si>
    <t>Hoolock_hoolock</t>
  </si>
  <si>
    <t>Cacajao_calvus</t>
  </si>
  <si>
    <t>Callicebus_moloch</t>
  </si>
  <si>
    <t>Callicebus_torquatus</t>
  </si>
  <si>
    <t>Callimico_goeldii</t>
  </si>
  <si>
    <t>Callithrix_argentata</t>
  </si>
  <si>
    <t>Callithrix_geoffroyi</t>
  </si>
  <si>
    <t>Callithrix_jacchus</t>
  </si>
  <si>
    <t>Callithrix_penicillata</t>
  </si>
  <si>
    <t>Callithrix_pygmaea</t>
  </si>
  <si>
    <t>Cebus_albifrons</t>
  </si>
  <si>
    <t>Cebus_apella</t>
  </si>
  <si>
    <t>Cebus_capucinus</t>
  </si>
  <si>
    <t>Cebus_olivaceus</t>
  </si>
  <si>
    <t>Cercocebus_agilis</t>
  </si>
  <si>
    <t>Cercocebus_galeritus</t>
  </si>
  <si>
    <t>Cercocebus_torquatus</t>
  </si>
  <si>
    <t>Cercocebus_torquatus_atys</t>
  </si>
  <si>
    <t>Cercopithecus_ascanius</t>
  </si>
  <si>
    <t>Cercopithecus_campbelli</t>
  </si>
  <si>
    <t>Cercopithecus_cephus</t>
  </si>
  <si>
    <t>Cercopithecus_diana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</si>
  <si>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</si>
  <si>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</si>
  <si>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</si>
  <si>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</si>
  <si>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</si>
  <si>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Cercopithecus_pogonias</t>
  </si>
  <si>
    <t>Cheirogaleus_major</t>
  </si>
  <si>
    <t>Cheirogaleus_medius</t>
  </si>
  <si>
    <t>Chiropotes_satanas</t>
  </si>
  <si>
    <t>Chlorocebus_aethiops</t>
  </si>
  <si>
    <t>Colobus_angolensis</t>
  </si>
  <si>
    <t>Colobus_guereza</t>
  </si>
  <si>
    <t>Colobus_polykomos</t>
  </si>
  <si>
    <t>Colobus_satanas</t>
  </si>
  <si>
    <t>Daubentonia_madagascariensis</t>
  </si>
  <si>
    <t>Erythrocebus_patas</t>
  </si>
  <si>
    <t>Eulemur_coronatus</t>
  </si>
  <si>
    <t>Eulemur_fulvus_fulvus</t>
  </si>
  <si>
    <t>Eulemur_macaco_macaco</t>
  </si>
  <si>
    <t>Eulemur_mongoz</t>
  </si>
  <si>
    <t>Eulemur_rubriventer</t>
  </si>
  <si>
    <t>Euoticus_elegantulus</t>
  </si>
  <si>
    <t>Galago_alleni</t>
  </si>
  <si>
    <t>Galago_moholi</t>
  </si>
  <si>
    <t>Galago_senegalensis</t>
  </si>
  <si>
    <t>Galagoides_demidoff</t>
  </si>
  <si>
    <t>Galagoides_zanzibaricus</t>
  </si>
  <si>
    <t>Gorilla_beringei</t>
  </si>
  <si>
    <t>Hapalemur_griseus</t>
  </si>
  <si>
    <t>Hylobates_agilis</t>
  </si>
  <si>
    <t>Hylobates_klossii</t>
  </si>
  <si>
    <t>Hylobates_lar</t>
  </si>
  <si>
    <t>Hylobates_moloch</t>
  </si>
  <si>
    <t>Hylobates_muelleri</t>
  </si>
  <si>
    <t>Hylobates_pileatus</t>
  </si>
  <si>
    <t>Indri_indri</t>
  </si>
  <si>
    <t>Lagothrix_lagotricha</t>
  </si>
  <si>
    <t>Lemur_catta</t>
  </si>
  <si>
    <t>Leontopithecus_chrysomelas</t>
  </si>
  <si>
    <t>Leontopithecus_rosalia</t>
  </si>
  <si>
    <t>Lepilemur_mustelinus</t>
  </si>
  <si>
    <t>Lophocebus_albigena</t>
  </si>
  <si>
    <t>Lophocebus_aterrimus</t>
  </si>
  <si>
    <t>Loris_tardigradus</t>
  </si>
  <si>
    <t>Macaca_arctoides</t>
  </si>
  <si>
    <t>Macaca_fascicularis</t>
  </si>
  <si>
    <t>Macaca_fuscata</t>
  </si>
  <si>
    <t>Macaca_mulatta</t>
  </si>
  <si>
    <t>Macaca_nemestrina</t>
  </si>
  <si>
    <t>Macaca_nigra</t>
  </si>
  <si>
    <t>Macaca_radiata</t>
  </si>
  <si>
    <t>Macaca_silenus</t>
  </si>
  <si>
    <t>Macaca_sinica</t>
  </si>
  <si>
    <t>Macaca_sylvanus</t>
  </si>
  <si>
    <t>Mandrillus_leucophaeus</t>
  </si>
  <si>
    <t>Mandrillus_sphinx</t>
  </si>
  <si>
    <t>Microcebus_murinus</t>
  </si>
  <si>
    <t>Microcebus_rufus</t>
  </si>
  <si>
    <t>Miopithecus_talapoin</t>
  </si>
  <si>
    <t>Mirza_coquereli</t>
  </si>
  <si>
    <t>Nasalis_larvatus</t>
  </si>
  <si>
    <t>Nomascus_concolor</t>
  </si>
  <si>
    <t>Nycticebus_coucang</t>
  </si>
  <si>
    <t>Otolemur_crassicaudatus</t>
  </si>
  <si>
    <t>Otolemur_garnettii</t>
  </si>
  <si>
    <t>Pan_paniscus</t>
  </si>
  <si>
    <t>Papio_anubis</t>
  </si>
  <si>
    <t>Papio_cynocephalus</t>
  </si>
  <si>
    <t>Papio_hamadryas</t>
  </si>
  <si>
    <t>Papio_papio</t>
  </si>
  <si>
    <t>Papio_ursinus</t>
  </si>
  <si>
    <t>Perodicticus_potto</t>
  </si>
  <si>
    <t>Piliocolobus_badius</t>
  </si>
  <si>
    <t>Pithecia_pithecia</t>
  </si>
  <si>
    <t>Pongo_abelii</t>
  </si>
  <si>
    <t>Pongo_pygmaeus</t>
  </si>
  <si>
    <t>Presbytis_comata</t>
  </si>
  <si>
    <t>Presbytis_melalophos</t>
  </si>
  <si>
    <t>Procolobus_verus</t>
  </si>
  <si>
    <t>Propithecus_diadema</t>
  </si>
  <si>
    <t>Propithecus_verreauxi</t>
  </si>
  <si>
    <t>Pygathrix_nemaeus</t>
  </si>
  <si>
    <t>Saguinus_fuscicollis</t>
  </si>
  <si>
    <t>Saguinus_geoffroyi</t>
  </si>
  <si>
    <t>Saguinus_midas</t>
  </si>
  <si>
    <t>Saguinus_mystax</t>
  </si>
  <si>
    <t>Saguinus_oedipus</t>
  </si>
  <si>
    <t>Saimiri_boliviensis</t>
  </si>
  <si>
    <t>Saimiri_oerstedii</t>
  </si>
  <si>
    <t>Saimiri_sciureus</t>
  </si>
  <si>
    <t>Semnopithecus_entellus</t>
  </si>
  <si>
    <t>Symphalangus_syndactylus</t>
  </si>
  <si>
    <t>Tarsius_bancanus</t>
  </si>
  <si>
    <t>Tarsius_syrichta</t>
  </si>
  <si>
    <t>Theropithecus_gelada</t>
  </si>
  <si>
    <t>Trachypithecus_cristatus</t>
  </si>
  <si>
    <t>Trachypithecus_johnii</t>
  </si>
  <si>
    <t>Trachypithecus_obscurus</t>
  </si>
  <si>
    <t>Trachypithecus_phayrei</t>
  </si>
  <si>
    <t>Trachypithecus_pileatus</t>
  </si>
  <si>
    <t>Trachypithecus_vetulus</t>
  </si>
  <si>
    <t>Varecia_variegata_variegata</t>
  </si>
  <si>
    <t>Final Brain Weight (g)</t>
  </si>
  <si>
    <t>Average Group Size</t>
  </si>
  <si>
    <t>Folivore</t>
  </si>
  <si>
    <t>Frugivore</t>
  </si>
  <si>
    <t>Omnivore</t>
  </si>
  <si>
    <t>Tool_Use</t>
  </si>
  <si>
    <t>Brain_Weight_grams</t>
  </si>
  <si>
    <t>Group_Size</t>
  </si>
  <si>
    <t>%Fruit</t>
  </si>
  <si>
    <t>Alouatta seniculus</t>
  </si>
  <si>
    <t>Saguinus
imperator</t>
  </si>
  <si>
    <t>Presbytis_cristata</t>
  </si>
  <si>
    <t>Sapajus_apella</t>
  </si>
  <si>
    <t>Lepilemur_leucopus</t>
  </si>
  <si>
    <t>Eulemur_mangoz</t>
  </si>
  <si>
    <t>Galago_senegalesis</t>
  </si>
  <si>
    <t>Galago_demidoff</t>
  </si>
  <si>
    <t>Callicebus_cupreus</t>
  </si>
  <si>
    <t>Cercocebus_atys</t>
  </si>
  <si>
    <t>Macaca_tonkeana</t>
  </si>
  <si>
    <t>Saguinus_bicolor</t>
  </si>
  <si>
    <t>Saguinus_labiatus</t>
  </si>
  <si>
    <t>Varecia_rubra</t>
  </si>
  <si>
    <t>Cercopithecus_hamlyni</t>
  </si>
  <si>
    <t>Dexterity_Index</t>
  </si>
  <si>
    <t>Methods_of_Use</t>
  </si>
  <si>
    <t>Platyrrhini</t>
  </si>
  <si>
    <t>Lemuriformes</t>
  </si>
  <si>
    <t>Cercopithecidae</t>
  </si>
  <si>
    <t>Hominoidea</t>
  </si>
  <si>
    <t>Lorisiformes</t>
  </si>
  <si>
    <t>yes</t>
  </si>
  <si>
    <t>no</t>
  </si>
  <si>
    <t>Tarsiidae</t>
  </si>
  <si>
    <t>TUD_Quest</t>
  </si>
  <si>
    <t>NA</t>
  </si>
  <si>
    <t>Leontopithecus chrysomelas</t>
  </si>
  <si>
    <t>Leontopithecus rosalia</t>
  </si>
  <si>
    <t>Saguinus imperator</t>
  </si>
  <si>
    <t>Symphalangus syndactylus</t>
  </si>
  <si>
    <t>Theropithecus gelada</t>
  </si>
  <si>
    <t>Macaca sylvanus</t>
  </si>
  <si>
    <t>Cercopithecus hamlyni</t>
  </si>
  <si>
    <t>Cercopithecus diana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</si>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</sst>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.5"/>
      <name val="Calibri"/>
      <family val="2"/>
    </font>
    <font>
      <i/>
      <sz val="8.5"/>
      <name val="Calibri"/>
      <family val="2"/>
    </font>
    <font>
      <sz val="8.5"/>
      <color rgb="FF000000"/>
      <name val="Calibri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E9D9"/>
        <bgColor rgb="FF0000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center" vertical="top" wrapText="1"/>
    </xf>
    <xf numFmtId="2" fontId="20" fillId="0" borderId="0" xfId="0" applyNumberFormat="1" applyFont="1" applyBorder="1" applyAlignment="1">
      <alignment horizontal="left" vertical="top" shrinkToFit="1"/>
    </xf>
    <xf numFmtId="0" fontId="21" fillId="0" borderId="10" xfId="0" applyFont="1" applyBorder="1"/>
    <xf numFmtId="0" fontId="21" fillId="33" borderId="10" xfId="0" applyFont="1" applyFill="1" applyBorder="1" applyAlignment="1">
      <alignment horizontal="center"/>
    </xf>
    <xf numFmtId="0" fontId="22" fillId="0" borderId="0" xfId="0" applyFont="1"/>
    <xf numFmtId="0" fontId="22" fillId="33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43" fontId="23" fillId="34" borderId="0" xfId="1" applyFont="1" applyFill="1"/>
    <xf numFmtId="49" fontId="22" fillId="33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wrapText="1"/>
    </xf>
    <xf numFmtId="0" fontId="19" fillId="0" borderId="0" xfId="0" applyFont="1" applyFill="1" applyBorder="1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zoomScale="62" workbookViewId="0">
      <selection activeCell="H21" sqref="H21"/>
    </sheetView>
  </sheetViews>
  <sheetFormatPr baseColWidth="10" defaultRowHeight="16" x14ac:dyDescent="0.2"/>
  <cols>
    <col min="1" max="1" width="27.6640625" bestFit="1" customWidth="1"/>
    <col min="2" max="2" width="18" customWidth="1"/>
    <col min="3" max="3" width="7.6640625" customWidth="1"/>
    <col min="4" max="4" width="8.83203125" bestFit="1" customWidth="1"/>
    <col min="6" max="6" width="7" bestFit="1" customWidth="1"/>
    <col min="8" max="8" width="19.5" bestFit="1" customWidth="1"/>
    <col min="9" max="9" width="17.33203125" bestFit="1" customWidth="1"/>
    <col min="11" max="11" width="15.1640625" bestFit="1" customWidth="1"/>
    <col min="12" max="12" width="25" bestFit="1" customWidth="1"/>
  </cols>
  <sheetData>
    <row r="1" spans="1:12" x14ac:dyDescent="0.2">
      <c r="A1" t="s">
        <v>0</v>
      </c>
      <c r="B1" t="s">
        <v>64</v>
      </c>
      <c r="C1" t="s">
        <v>212</v>
      </c>
      <c r="D1" t="s">
        <v>213</v>
      </c>
      <c r="E1" t="s">
        <v>214</v>
      </c>
      <c r="F1" t="s">
        <v>218</v>
      </c>
      <c r="G1" t="s">
        <v>234</v>
      </c>
      <c r="H1" t="s">
        <v>216</v>
      </c>
      <c r="I1" t="s">
        <v>217</v>
      </c>
      <c r="J1" t="s">
        <v>215</v>
      </c>
      <c r="K1" t="s">
        <v>235</v>
      </c>
      <c r="L1" t="s">
        <v>244</v>
      </c>
    </row>
    <row r="2" spans="1:12" x14ac:dyDescent="0.2">
      <c r="A2" t="s">
        <v>107</v>
      </c>
      <c r="B2" t="s">
        <v>238</v>
      </c>
      <c r="C2">
        <v>0</v>
      </c>
      <c r="D2">
        <v>1</v>
      </c>
      <c r="E2">
        <v>0</v>
      </c>
      <c r="F2">
        <v>52</v>
      </c>
      <c r="G2">
        <v>-0.27330032497977175</v>
      </c>
      <c r="H2">
        <v>64.86223333333335</v>
      </c>
      <c r="I2">
        <v>20.3</v>
      </c>
      <c r="J2">
        <v>0</v>
      </c>
      <c r="K2">
        <v>0</v>
      </c>
      <c r="L2" t="s">
        <v>242</v>
      </c>
    </row>
    <row r="3" spans="1:12" x14ac:dyDescent="0.2">
      <c r="A3" t="s">
        <v>108</v>
      </c>
      <c r="B3" t="s">
        <v>238</v>
      </c>
      <c r="C3">
        <v>0</v>
      </c>
      <c r="D3">
        <v>1</v>
      </c>
      <c r="E3">
        <v>0</v>
      </c>
      <c r="F3" t="s">
        <v>71</v>
      </c>
      <c r="G3">
        <v>0.43356575854339119</v>
      </c>
      <c r="H3">
        <v>76</v>
      </c>
      <c r="I3">
        <v>14.2</v>
      </c>
      <c r="J3">
        <v>0</v>
      </c>
      <c r="K3">
        <v>0</v>
      </c>
      <c r="L3" t="s">
        <v>242</v>
      </c>
    </row>
    <row r="4" spans="1:12" x14ac:dyDescent="0.2">
      <c r="A4" t="s">
        <v>119</v>
      </c>
      <c r="B4" t="s">
        <v>238</v>
      </c>
      <c r="C4">
        <v>1</v>
      </c>
      <c r="D4">
        <v>0</v>
      </c>
      <c r="E4">
        <v>0</v>
      </c>
      <c r="F4">
        <v>14</v>
      </c>
      <c r="G4">
        <v>6.1028228037940432E-2</v>
      </c>
      <c r="H4">
        <v>77.370754983228409</v>
      </c>
      <c r="I4">
        <v>8.6</v>
      </c>
      <c r="J4">
        <v>0</v>
      </c>
      <c r="K4">
        <v>0</v>
      </c>
      <c r="L4" t="s">
        <v>242</v>
      </c>
    </row>
    <row r="5" spans="1:12" x14ac:dyDescent="0.2">
      <c r="A5" t="s">
        <v>153</v>
      </c>
      <c r="B5" t="s">
        <v>238</v>
      </c>
      <c r="C5">
        <v>0</v>
      </c>
      <c r="D5">
        <v>1</v>
      </c>
      <c r="E5">
        <v>0</v>
      </c>
      <c r="F5">
        <v>66.900000000000006</v>
      </c>
      <c r="G5">
        <v>0.89279441324965714</v>
      </c>
      <c r="H5">
        <v>66.52984080927277</v>
      </c>
      <c r="I5">
        <v>27.521428571428572</v>
      </c>
      <c r="J5">
        <v>1</v>
      </c>
      <c r="K5">
        <v>6</v>
      </c>
      <c r="L5" t="s">
        <v>242</v>
      </c>
    </row>
    <row r="6" spans="1:12" x14ac:dyDescent="0.2">
      <c r="A6" t="s">
        <v>155</v>
      </c>
      <c r="B6" t="s">
        <v>238</v>
      </c>
      <c r="C6">
        <v>0</v>
      </c>
      <c r="D6">
        <v>1</v>
      </c>
      <c r="E6">
        <v>0</v>
      </c>
      <c r="F6">
        <v>63</v>
      </c>
      <c r="G6">
        <v>7.2022322116682316E-2</v>
      </c>
      <c r="H6">
        <v>88.941435592548828</v>
      </c>
      <c r="I6">
        <v>36.362499999999997</v>
      </c>
      <c r="J6">
        <v>1</v>
      </c>
      <c r="K6">
        <v>3</v>
      </c>
      <c r="L6" t="s">
        <v>242</v>
      </c>
    </row>
    <row r="7" spans="1:12" x14ac:dyDescent="0.2">
      <c r="A7" t="s">
        <v>161</v>
      </c>
      <c r="B7" t="s">
        <v>238</v>
      </c>
      <c r="C7">
        <v>1</v>
      </c>
      <c r="D7">
        <v>1</v>
      </c>
      <c r="E7">
        <v>0</v>
      </c>
      <c r="F7">
        <v>33</v>
      </c>
      <c r="G7">
        <v>1.3792379513649196</v>
      </c>
      <c r="H7">
        <v>97.364503065028018</v>
      </c>
      <c r="I7">
        <v>21.86</v>
      </c>
      <c r="J7">
        <v>0</v>
      </c>
      <c r="K7">
        <v>0</v>
      </c>
      <c r="L7" t="s">
        <v>241</v>
      </c>
    </row>
    <row r="8" spans="1:12" x14ac:dyDescent="0.2">
      <c r="A8" t="s">
        <v>163</v>
      </c>
      <c r="B8" t="s">
        <v>238</v>
      </c>
      <c r="C8">
        <v>0</v>
      </c>
      <c r="D8">
        <v>1</v>
      </c>
      <c r="E8">
        <v>0</v>
      </c>
      <c r="F8">
        <v>92</v>
      </c>
      <c r="G8">
        <v>-0.10135992628494823</v>
      </c>
      <c r="H8">
        <v>162.40872456</v>
      </c>
      <c r="I8">
        <v>95</v>
      </c>
      <c r="J8">
        <v>1</v>
      </c>
      <c r="K8">
        <v>1</v>
      </c>
      <c r="L8" t="s">
        <v>242</v>
      </c>
    </row>
    <row r="9" spans="1:12" x14ac:dyDescent="0.2">
      <c r="A9" t="s">
        <v>176</v>
      </c>
      <c r="B9" t="s">
        <v>238</v>
      </c>
      <c r="C9">
        <v>1</v>
      </c>
      <c r="D9">
        <v>1</v>
      </c>
      <c r="E9">
        <v>0</v>
      </c>
      <c r="F9">
        <v>88</v>
      </c>
      <c r="G9">
        <v>0.77424066497268096</v>
      </c>
      <c r="H9">
        <v>154.4376</v>
      </c>
      <c r="I9">
        <v>41.125</v>
      </c>
      <c r="J9">
        <v>1</v>
      </c>
      <c r="K9">
        <v>1</v>
      </c>
      <c r="L9" t="s">
        <v>242</v>
      </c>
    </row>
    <row r="10" spans="1:12" x14ac:dyDescent="0.2">
      <c r="A10" t="s">
        <v>184</v>
      </c>
      <c r="B10" t="s">
        <v>238</v>
      </c>
      <c r="C10">
        <v>1</v>
      </c>
      <c r="D10">
        <v>0</v>
      </c>
      <c r="E10">
        <v>0</v>
      </c>
      <c r="F10" t="s">
        <v>71</v>
      </c>
      <c r="G10">
        <v>-4.1412877350193131</v>
      </c>
      <c r="H10">
        <v>61.124000000000002</v>
      </c>
      <c r="I10">
        <v>7</v>
      </c>
      <c r="J10">
        <v>0</v>
      </c>
      <c r="K10">
        <v>0</v>
      </c>
      <c r="L10" t="s">
        <v>242</v>
      </c>
    </row>
    <row r="11" spans="1:12" x14ac:dyDescent="0.2">
      <c r="A11" t="s">
        <v>189</v>
      </c>
      <c r="B11" t="s">
        <v>238</v>
      </c>
      <c r="C11">
        <v>1</v>
      </c>
      <c r="D11">
        <v>0</v>
      </c>
      <c r="E11">
        <v>0</v>
      </c>
      <c r="F11" t="s">
        <v>71</v>
      </c>
      <c r="G11">
        <v>-0.66494234422909138</v>
      </c>
      <c r="H11">
        <v>91.956358955531542</v>
      </c>
      <c r="I11">
        <v>21.45</v>
      </c>
      <c r="J11">
        <v>0</v>
      </c>
      <c r="K11">
        <v>0</v>
      </c>
      <c r="L11" t="s">
        <v>242</v>
      </c>
    </row>
    <row r="12" spans="1:12" x14ac:dyDescent="0.2">
      <c r="A12" t="s">
        <v>202</v>
      </c>
      <c r="B12" t="s">
        <v>238</v>
      </c>
      <c r="C12">
        <v>0</v>
      </c>
      <c r="D12">
        <v>1</v>
      </c>
      <c r="E12">
        <v>0</v>
      </c>
      <c r="F12">
        <v>26</v>
      </c>
      <c r="G12">
        <v>1.7708799706142395</v>
      </c>
      <c r="H12">
        <v>136.20732394285716</v>
      </c>
      <c r="I12">
        <v>151.30000000000001</v>
      </c>
      <c r="J12">
        <v>0</v>
      </c>
      <c r="K12">
        <v>0</v>
      </c>
      <c r="L12" t="s">
        <v>242</v>
      </c>
    </row>
    <row r="13" spans="1:12" x14ac:dyDescent="0.2">
      <c r="A13" t="s">
        <v>6</v>
      </c>
      <c r="B13" t="s">
        <v>239</v>
      </c>
      <c r="C13">
        <v>1</v>
      </c>
      <c r="D13">
        <v>0</v>
      </c>
      <c r="E13">
        <v>0</v>
      </c>
      <c r="F13">
        <v>67</v>
      </c>
      <c r="G13">
        <v>1.8445330449427475</v>
      </c>
      <c r="H13">
        <v>507.2466268656716</v>
      </c>
      <c r="I13">
        <v>10.047058823529412</v>
      </c>
      <c r="J13">
        <v>1</v>
      </c>
      <c r="K13">
        <v>5</v>
      </c>
      <c r="L13" t="s">
        <v>242</v>
      </c>
    </row>
    <row r="14" spans="1:12" x14ac:dyDescent="0.2">
      <c r="A14" t="s">
        <v>139</v>
      </c>
      <c r="B14" t="s">
        <v>239</v>
      </c>
      <c r="C14">
        <v>0</v>
      </c>
      <c r="D14">
        <v>1</v>
      </c>
      <c r="E14">
        <v>0</v>
      </c>
      <c r="F14">
        <v>60</v>
      </c>
      <c r="G14">
        <v>-0.27908684931131766</v>
      </c>
      <c r="H14">
        <v>105.27639696220109</v>
      </c>
      <c r="I14">
        <v>3.5142857142857147</v>
      </c>
      <c r="J14">
        <v>1</v>
      </c>
      <c r="K14">
        <v>4</v>
      </c>
      <c r="L14" t="s">
        <v>242</v>
      </c>
    </row>
    <row r="15" spans="1:12" x14ac:dyDescent="0.2">
      <c r="A15" t="s">
        <v>142</v>
      </c>
      <c r="B15" t="s">
        <v>239</v>
      </c>
      <c r="C15">
        <v>1</v>
      </c>
      <c r="D15">
        <v>1</v>
      </c>
      <c r="E15">
        <v>0</v>
      </c>
      <c r="F15">
        <v>79.400000000000006</v>
      </c>
      <c r="G15">
        <v>-0.16822563688849052</v>
      </c>
      <c r="H15">
        <v>87.733851851851838</v>
      </c>
      <c r="I15">
        <v>3.85</v>
      </c>
      <c r="J15">
        <v>0</v>
      </c>
      <c r="K15">
        <v>0</v>
      </c>
      <c r="L15" t="s">
        <v>242</v>
      </c>
    </row>
    <row r="16" spans="1:12" x14ac:dyDescent="0.2">
      <c r="A16" t="s">
        <v>173</v>
      </c>
      <c r="B16" t="s">
        <v>239</v>
      </c>
      <c r="C16">
        <v>0</v>
      </c>
      <c r="D16">
        <v>1</v>
      </c>
      <c r="E16">
        <v>0</v>
      </c>
      <c r="F16" t="s">
        <v>71</v>
      </c>
      <c r="G16">
        <v>0.42313149354468227</v>
      </c>
      <c r="H16">
        <v>346.23738666666668</v>
      </c>
      <c r="I16">
        <v>67.5</v>
      </c>
      <c r="J16">
        <v>1</v>
      </c>
      <c r="K16">
        <v>6</v>
      </c>
      <c r="L16" t="s">
        <v>242</v>
      </c>
    </row>
    <row r="17" spans="1:12" x14ac:dyDescent="0.2">
      <c r="A17" t="s">
        <v>4</v>
      </c>
      <c r="B17" t="s">
        <v>239</v>
      </c>
      <c r="C17">
        <v>0</v>
      </c>
      <c r="D17">
        <v>1</v>
      </c>
      <c r="E17">
        <v>0</v>
      </c>
      <c r="F17">
        <v>63</v>
      </c>
      <c r="G17">
        <v>1.0217497122707746</v>
      </c>
      <c r="H17">
        <v>376.12546072836943</v>
      </c>
      <c r="I17">
        <v>42.707142857142863</v>
      </c>
      <c r="J17">
        <v>1</v>
      </c>
      <c r="K17">
        <v>9</v>
      </c>
      <c r="L17" t="s">
        <v>242</v>
      </c>
    </row>
    <row r="18" spans="1:12" x14ac:dyDescent="0.2">
      <c r="A18" t="s">
        <v>182</v>
      </c>
      <c r="B18" t="s">
        <v>239</v>
      </c>
      <c r="C18">
        <v>0</v>
      </c>
      <c r="D18">
        <v>1</v>
      </c>
      <c r="E18">
        <v>0</v>
      </c>
      <c r="F18" t="s">
        <v>71</v>
      </c>
      <c r="G18">
        <v>1.5034171282000701</v>
      </c>
      <c r="H18">
        <v>409.5198447714377</v>
      </c>
      <c r="I18">
        <v>2</v>
      </c>
      <c r="J18">
        <v>0</v>
      </c>
      <c r="K18">
        <v>0</v>
      </c>
      <c r="L18" t="s">
        <v>241</v>
      </c>
    </row>
    <row r="19" spans="1:12" x14ac:dyDescent="0.2">
      <c r="A19" t="s">
        <v>183</v>
      </c>
      <c r="B19" t="s">
        <v>239</v>
      </c>
      <c r="C19">
        <v>0</v>
      </c>
      <c r="D19">
        <v>1</v>
      </c>
      <c r="E19">
        <v>0</v>
      </c>
      <c r="F19">
        <v>64</v>
      </c>
      <c r="G19">
        <v>-2.0346327064513163</v>
      </c>
      <c r="H19">
        <v>382.45650846571749</v>
      </c>
      <c r="I19">
        <v>1.5999999999999999</v>
      </c>
      <c r="J19">
        <v>1</v>
      </c>
      <c r="K19">
        <v>7</v>
      </c>
      <c r="L19" t="s">
        <v>242</v>
      </c>
    </row>
    <row r="20" spans="1:12" x14ac:dyDescent="0.2">
      <c r="A20" t="s">
        <v>199</v>
      </c>
      <c r="B20" t="s">
        <v>239</v>
      </c>
      <c r="C20">
        <v>1</v>
      </c>
      <c r="D20">
        <v>0</v>
      </c>
      <c r="E20">
        <v>0</v>
      </c>
      <c r="F20">
        <v>47</v>
      </c>
      <c r="G20">
        <v>0.72968533407336478</v>
      </c>
      <c r="H20">
        <v>128.88913784937535</v>
      </c>
      <c r="I20">
        <v>3.8600000000000003</v>
      </c>
      <c r="J20">
        <v>0</v>
      </c>
      <c r="K20">
        <v>0</v>
      </c>
      <c r="L20" t="s">
        <v>242</v>
      </c>
    </row>
    <row r="21" spans="1:12" x14ac:dyDescent="0.2">
      <c r="A21" t="s">
        <v>84</v>
      </c>
      <c r="B21" t="s">
        <v>237</v>
      </c>
      <c r="C21">
        <v>1</v>
      </c>
      <c r="D21">
        <v>0</v>
      </c>
      <c r="E21">
        <v>0</v>
      </c>
      <c r="F21">
        <v>0</v>
      </c>
      <c r="G21">
        <v>-1.3324143635953163</v>
      </c>
      <c r="H21">
        <v>10.251355343749999</v>
      </c>
      <c r="I21">
        <v>2.6666666666666665</v>
      </c>
      <c r="J21">
        <v>0</v>
      </c>
      <c r="K21">
        <v>0</v>
      </c>
      <c r="L21" t="s">
        <v>242</v>
      </c>
    </row>
    <row r="22" spans="1:12" x14ac:dyDescent="0.2">
      <c r="A22" t="s">
        <v>114</v>
      </c>
      <c r="B22" t="s">
        <v>237</v>
      </c>
      <c r="C22">
        <v>0</v>
      </c>
      <c r="D22">
        <v>0</v>
      </c>
      <c r="E22">
        <v>1</v>
      </c>
      <c r="F22" t="s">
        <v>71</v>
      </c>
      <c r="G22">
        <v>7.2022322116682316E-2</v>
      </c>
      <c r="H22">
        <v>6.1197965950000004</v>
      </c>
      <c r="I22">
        <v>5.5</v>
      </c>
      <c r="J22">
        <v>0</v>
      </c>
      <c r="K22">
        <v>0</v>
      </c>
      <c r="L22" t="s">
        <v>242</v>
      </c>
    </row>
    <row r="23" spans="1:12" x14ac:dyDescent="0.2">
      <c r="A23" t="s">
        <v>115</v>
      </c>
      <c r="B23" t="s">
        <v>237</v>
      </c>
      <c r="C23">
        <v>0</v>
      </c>
      <c r="D23">
        <v>0</v>
      </c>
      <c r="E23">
        <v>1</v>
      </c>
      <c r="F23" t="s">
        <v>71</v>
      </c>
      <c r="G23">
        <v>7.2022322116682316E-2</v>
      </c>
      <c r="H23">
        <v>2.9122909090909093</v>
      </c>
      <c r="I23">
        <v>2</v>
      </c>
      <c r="J23">
        <v>0</v>
      </c>
      <c r="K23">
        <v>0</v>
      </c>
      <c r="L23" t="s">
        <v>242</v>
      </c>
    </row>
    <row r="24" spans="1:12" x14ac:dyDescent="0.2">
      <c r="A24" t="s">
        <v>122</v>
      </c>
      <c r="B24" t="s">
        <v>237</v>
      </c>
      <c r="C24">
        <v>0</v>
      </c>
      <c r="D24">
        <v>0</v>
      </c>
      <c r="E24">
        <v>1</v>
      </c>
      <c r="F24">
        <v>0</v>
      </c>
      <c r="G24">
        <v>0.42313149354468227</v>
      </c>
      <c r="H24">
        <v>46.344725257083184</v>
      </c>
      <c r="I24">
        <v>1.75</v>
      </c>
      <c r="J24">
        <v>0</v>
      </c>
      <c r="K24">
        <v>0</v>
      </c>
      <c r="L24" t="s">
        <v>242</v>
      </c>
    </row>
    <row r="25" spans="1:12" x14ac:dyDescent="0.2">
      <c r="A25" t="s">
        <v>124</v>
      </c>
      <c r="B25" t="s">
        <v>237</v>
      </c>
      <c r="C25">
        <v>1</v>
      </c>
      <c r="D25">
        <v>1</v>
      </c>
      <c r="E25">
        <v>0</v>
      </c>
      <c r="F25" t="s">
        <v>71</v>
      </c>
      <c r="G25">
        <v>-0.68404683297296065</v>
      </c>
      <c r="H25">
        <v>21.394397520000002</v>
      </c>
      <c r="I25">
        <v>6.95</v>
      </c>
      <c r="J25">
        <v>0</v>
      </c>
      <c r="K25">
        <v>0</v>
      </c>
      <c r="L25" t="s">
        <v>242</v>
      </c>
    </row>
    <row r="26" spans="1:12" x14ac:dyDescent="0.2">
      <c r="A26" t="s">
        <v>125</v>
      </c>
      <c r="B26" t="s">
        <v>237</v>
      </c>
      <c r="C26">
        <v>1</v>
      </c>
      <c r="D26">
        <v>1</v>
      </c>
      <c r="E26">
        <v>0</v>
      </c>
      <c r="F26">
        <v>46</v>
      </c>
      <c r="G26">
        <v>-0.63019602073931758</v>
      </c>
      <c r="H26">
        <v>24.786248923081324</v>
      </c>
      <c r="I26">
        <v>10.08</v>
      </c>
      <c r="J26">
        <v>1</v>
      </c>
      <c r="K26">
        <v>1</v>
      </c>
      <c r="L26" t="s">
        <v>242</v>
      </c>
    </row>
    <row r="27" spans="1:12" x14ac:dyDescent="0.2">
      <c r="A27" t="s">
        <v>126</v>
      </c>
      <c r="B27" t="s">
        <v>237</v>
      </c>
      <c r="C27">
        <v>1</v>
      </c>
      <c r="D27">
        <v>1</v>
      </c>
      <c r="E27">
        <v>0</v>
      </c>
      <c r="F27" t="s">
        <v>71</v>
      </c>
      <c r="G27">
        <v>-0.65828336202292992</v>
      </c>
      <c r="H27">
        <v>24.634207236363636</v>
      </c>
      <c r="I27">
        <v>8.9666666666666668</v>
      </c>
      <c r="J27">
        <v>0</v>
      </c>
      <c r="K27">
        <v>0</v>
      </c>
      <c r="L27" t="s">
        <v>242</v>
      </c>
    </row>
    <row r="28" spans="1:12" x14ac:dyDescent="0.2">
      <c r="A28" t="s">
        <v>127</v>
      </c>
      <c r="B28" t="s">
        <v>237</v>
      </c>
      <c r="C28">
        <v>1</v>
      </c>
      <c r="D28">
        <v>1</v>
      </c>
      <c r="E28">
        <v>0</v>
      </c>
      <c r="F28">
        <v>18</v>
      </c>
      <c r="G28">
        <v>-0.27908684931131766</v>
      </c>
      <c r="H28">
        <v>21.451544865882351</v>
      </c>
      <c r="I28">
        <v>2.6999999999999997</v>
      </c>
      <c r="J28">
        <v>0</v>
      </c>
      <c r="K28">
        <v>0</v>
      </c>
      <c r="L28" t="s">
        <v>242</v>
      </c>
    </row>
    <row r="29" spans="1:12" x14ac:dyDescent="0.2">
      <c r="A29" t="s">
        <v>136</v>
      </c>
      <c r="B29" t="s">
        <v>237</v>
      </c>
      <c r="C29">
        <v>1</v>
      </c>
      <c r="D29">
        <v>0</v>
      </c>
      <c r="E29">
        <v>0</v>
      </c>
      <c r="F29" t="s">
        <v>71</v>
      </c>
      <c r="G29">
        <v>-4.4487470366727511E-2</v>
      </c>
      <c r="H29">
        <v>14.600244399999999</v>
      </c>
      <c r="I29">
        <v>3.55</v>
      </c>
      <c r="J29">
        <v>0</v>
      </c>
      <c r="K29">
        <v>0</v>
      </c>
      <c r="L29" t="s">
        <v>242</v>
      </c>
    </row>
    <row r="30" spans="1:12" x14ac:dyDescent="0.2">
      <c r="A30" t="s">
        <v>143</v>
      </c>
      <c r="B30" t="s">
        <v>237</v>
      </c>
      <c r="C30">
        <v>1</v>
      </c>
      <c r="D30">
        <v>0</v>
      </c>
      <c r="E30">
        <v>0</v>
      </c>
      <c r="F30">
        <v>33</v>
      </c>
      <c r="G30">
        <v>-0.27908684931131766</v>
      </c>
      <c r="H30">
        <v>36.308609922222232</v>
      </c>
      <c r="I30">
        <v>3.28</v>
      </c>
      <c r="J30">
        <v>0</v>
      </c>
      <c r="K30">
        <v>0</v>
      </c>
      <c r="L30" t="s">
        <v>242</v>
      </c>
    </row>
    <row r="31" spans="1:12" x14ac:dyDescent="0.2">
      <c r="A31" t="s">
        <v>145</v>
      </c>
      <c r="B31" t="s">
        <v>237</v>
      </c>
      <c r="C31">
        <v>0</v>
      </c>
      <c r="D31">
        <v>1</v>
      </c>
      <c r="E31">
        <v>0</v>
      </c>
      <c r="F31">
        <v>54</v>
      </c>
      <c r="G31">
        <v>-0.71443489308774688</v>
      </c>
      <c r="H31">
        <v>23.245579738461537</v>
      </c>
      <c r="I31">
        <v>15.75</v>
      </c>
      <c r="J31">
        <v>1</v>
      </c>
      <c r="K31">
        <v>1</v>
      </c>
      <c r="L31" t="s">
        <v>242</v>
      </c>
    </row>
    <row r="32" spans="1:12" x14ac:dyDescent="0.2">
      <c r="A32" t="s">
        <v>164</v>
      </c>
      <c r="B32" t="s">
        <v>237</v>
      </c>
      <c r="C32">
        <v>0</v>
      </c>
      <c r="D32">
        <v>0</v>
      </c>
      <c r="E32">
        <v>1</v>
      </c>
      <c r="F32">
        <v>51</v>
      </c>
      <c r="G32">
        <v>-0.27908684931131766</v>
      </c>
      <c r="H32">
        <v>1.7208473313333332</v>
      </c>
      <c r="I32">
        <v>5.0999999999999996</v>
      </c>
      <c r="J32">
        <v>0</v>
      </c>
      <c r="K32">
        <v>0</v>
      </c>
      <c r="L32" t="s">
        <v>242</v>
      </c>
    </row>
    <row r="33" spans="1:12" x14ac:dyDescent="0.2">
      <c r="A33" t="s">
        <v>187</v>
      </c>
      <c r="B33" t="s">
        <v>237</v>
      </c>
      <c r="C33">
        <v>1</v>
      </c>
      <c r="D33">
        <v>0</v>
      </c>
      <c r="E33">
        <v>0</v>
      </c>
      <c r="F33">
        <v>20</v>
      </c>
      <c r="G33">
        <v>7.2022322116682316E-2</v>
      </c>
      <c r="H33">
        <v>41.232096795600619</v>
      </c>
      <c r="I33">
        <v>5.55</v>
      </c>
      <c r="J33">
        <v>0</v>
      </c>
      <c r="K33">
        <v>0</v>
      </c>
      <c r="L33" t="s">
        <v>242</v>
      </c>
    </row>
    <row r="34" spans="1:12" x14ac:dyDescent="0.2">
      <c r="A34" t="s">
        <v>188</v>
      </c>
      <c r="B34" t="s">
        <v>237</v>
      </c>
      <c r="C34">
        <v>1</v>
      </c>
      <c r="D34">
        <v>0</v>
      </c>
      <c r="E34">
        <v>0</v>
      </c>
      <c r="F34">
        <v>41</v>
      </c>
      <c r="G34">
        <v>-0.20687562468961629</v>
      </c>
      <c r="H34">
        <v>27.049451386666668</v>
      </c>
      <c r="I34">
        <v>5.92</v>
      </c>
      <c r="J34">
        <v>0</v>
      </c>
      <c r="K34">
        <v>0</v>
      </c>
      <c r="L34" t="s">
        <v>242</v>
      </c>
    </row>
    <row r="35" spans="1:12" x14ac:dyDescent="0.2">
      <c r="A35" t="s">
        <v>209</v>
      </c>
      <c r="B35" t="s">
        <v>237</v>
      </c>
      <c r="C35">
        <v>0</v>
      </c>
      <c r="D35">
        <v>1</v>
      </c>
      <c r="E35">
        <v>0</v>
      </c>
      <c r="F35">
        <v>73.900000000000006</v>
      </c>
      <c r="G35">
        <v>-0.63019602073931758</v>
      </c>
      <c r="H35">
        <v>32.639348002245626</v>
      </c>
      <c r="I35">
        <v>5.9333333333333336</v>
      </c>
      <c r="J35">
        <v>0</v>
      </c>
      <c r="K35">
        <v>0</v>
      </c>
      <c r="L35" t="s">
        <v>242</v>
      </c>
    </row>
    <row r="36" spans="1:12" x14ac:dyDescent="0.2">
      <c r="A36" t="s">
        <v>129</v>
      </c>
      <c r="B36" t="s">
        <v>240</v>
      </c>
      <c r="C36">
        <v>0</v>
      </c>
      <c r="D36">
        <v>0</v>
      </c>
      <c r="E36">
        <v>1</v>
      </c>
      <c r="F36">
        <v>5</v>
      </c>
      <c r="G36">
        <v>1.1253498364006809</v>
      </c>
      <c r="H36">
        <v>5.7339315879999999</v>
      </c>
      <c r="I36">
        <v>2.5</v>
      </c>
      <c r="J36">
        <v>0</v>
      </c>
      <c r="K36">
        <v>0</v>
      </c>
      <c r="L36" t="s">
        <v>242</v>
      </c>
    </row>
    <row r="37" spans="1:12" x14ac:dyDescent="0.2">
      <c r="A37" t="s">
        <v>131</v>
      </c>
      <c r="B37" t="s">
        <v>240</v>
      </c>
      <c r="C37">
        <v>0</v>
      </c>
      <c r="D37">
        <v>0</v>
      </c>
      <c r="E37">
        <v>1</v>
      </c>
      <c r="F37" t="s">
        <v>71</v>
      </c>
      <c r="G37">
        <v>0.42313149354468227</v>
      </c>
      <c r="H37">
        <v>3.8386365699284006</v>
      </c>
      <c r="I37">
        <v>2</v>
      </c>
      <c r="J37">
        <v>0</v>
      </c>
      <c r="K37">
        <v>0</v>
      </c>
      <c r="L37" t="s">
        <v>242</v>
      </c>
    </row>
    <row r="38" spans="1:12" x14ac:dyDescent="0.2">
      <c r="A38" t="s">
        <v>132</v>
      </c>
      <c r="B38" t="s">
        <v>240</v>
      </c>
      <c r="C38">
        <v>0</v>
      </c>
      <c r="D38">
        <v>0</v>
      </c>
      <c r="E38">
        <v>1</v>
      </c>
      <c r="F38">
        <v>0</v>
      </c>
      <c r="G38">
        <v>7.2022322116682316E-2</v>
      </c>
      <c r="H38">
        <v>4.1296899167485215</v>
      </c>
      <c r="I38">
        <v>1</v>
      </c>
      <c r="J38">
        <v>1</v>
      </c>
      <c r="K38">
        <v>1</v>
      </c>
      <c r="L38" t="s">
        <v>242</v>
      </c>
    </row>
    <row r="39" spans="1:12" x14ac:dyDescent="0.2">
      <c r="A39" t="s">
        <v>151</v>
      </c>
      <c r="B39" t="s">
        <v>240</v>
      </c>
      <c r="C39">
        <v>0</v>
      </c>
      <c r="D39">
        <v>0</v>
      </c>
      <c r="E39">
        <v>1</v>
      </c>
      <c r="F39">
        <v>15</v>
      </c>
      <c r="G39">
        <v>0.42313149354468227</v>
      </c>
      <c r="H39">
        <v>6.0515217100000003</v>
      </c>
      <c r="I39">
        <v>2</v>
      </c>
      <c r="J39">
        <v>0</v>
      </c>
      <c r="K39">
        <v>0</v>
      </c>
      <c r="L39" t="s">
        <v>242</v>
      </c>
    </row>
    <row r="40" spans="1:12" x14ac:dyDescent="0.2">
      <c r="A40" t="s">
        <v>170</v>
      </c>
      <c r="B40" t="s">
        <v>240</v>
      </c>
      <c r="C40">
        <v>0</v>
      </c>
      <c r="D40">
        <v>0</v>
      </c>
      <c r="E40">
        <v>1</v>
      </c>
      <c r="F40">
        <v>60</v>
      </c>
      <c r="G40">
        <v>0.77424066497268096</v>
      </c>
      <c r="H40">
        <v>10.728607080111763</v>
      </c>
      <c r="I40">
        <v>1</v>
      </c>
      <c r="J40">
        <v>0</v>
      </c>
      <c r="K40">
        <v>0</v>
      </c>
      <c r="L40" t="s">
        <v>242</v>
      </c>
    </row>
    <row r="41" spans="1:12" x14ac:dyDescent="0.2">
      <c r="A41" t="s">
        <v>171</v>
      </c>
      <c r="B41" t="s">
        <v>240</v>
      </c>
      <c r="C41">
        <v>0</v>
      </c>
      <c r="D41">
        <v>0</v>
      </c>
      <c r="E41">
        <v>1</v>
      </c>
      <c r="F41">
        <v>27</v>
      </c>
      <c r="G41">
        <v>0.77424066497268096</v>
      </c>
      <c r="H41">
        <v>12.201495011937988</v>
      </c>
      <c r="I41">
        <v>2.25</v>
      </c>
      <c r="J41">
        <v>0</v>
      </c>
      <c r="K41">
        <v>0</v>
      </c>
      <c r="L41" t="s">
        <v>242</v>
      </c>
    </row>
    <row r="42" spans="1:12" x14ac:dyDescent="0.2">
      <c r="A42" t="s">
        <v>72</v>
      </c>
      <c r="B42" t="s">
        <v>236</v>
      </c>
      <c r="C42">
        <v>1</v>
      </c>
      <c r="D42">
        <v>0</v>
      </c>
      <c r="E42">
        <v>0</v>
      </c>
      <c r="F42">
        <v>42</v>
      </c>
      <c r="G42">
        <v>0.42313149354468227</v>
      </c>
      <c r="H42">
        <v>56.570129625262517</v>
      </c>
      <c r="I42">
        <v>6.9650000000000007</v>
      </c>
      <c r="J42">
        <v>1</v>
      </c>
      <c r="K42">
        <v>1</v>
      </c>
      <c r="L42" t="s">
        <v>242</v>
      </c>
    </row>
    <row r="43" spans="1:12" x14ac:dyDescent="0.2">
      <c r="A43" t="s">
        <v>81</v>
      </c>
      <c r="B43" t="s">
        <v>236</v>
      </c>
      <c r="C43">
        <v>0</v>
      </c>
      <c r="D43">
        <v>1</v>
      </c>
      <c r="E43">
        <v>0</v>
      </c>
      <c r="F43" t="s">
        <v>71</v>
      </c>
      <c r="G43">
        <v>-0.92285294227132642</v>
      </c>
      <c r="H43">
        <v>114.58742407692307</v>
      </c>
      <c r="I43">
        <v>5</v>
      </c>
      <c r="J43">
        <v>0</v>
      </c>
      <c r="K43">
        <v>0</v>
      </c>
      <c r="L43" t="s">
        <v>242</v>
      </c>
    </row>
    <row r="44" spans="1:12" x14ac:dyDescent="0.2">
      <c r="A44" t="s">
        <v>82</v>
      </c>
      <c r="B44" t="s">
        <v>236</v>
      </c>
      <c r="C44">
        <v>0</v>
      </c>
      <c r="D44">
        <v>1</v>
      </c>
      <c r="E44">
        <v>0</v>
      </c>
      <c r="F44">
        <v>68.7</v>
      </c>
      <c r="G44">
        <v>0.15655067175728685</v>
      </c>
      <c r="H44">
        <v>108.53500063110799</v>
      </c>
      <c r="I44">
        <v>28.017857142857142</v>
      </c>
      <c r="J44">
        <v>1</v>
      </c>
      <c r="K44">
        <v>1</v>
      </c>
      <c r="L44" t="s">
        <v>242</v>
      </c>
    </row>
    <row r="45" spans="1:12" x14ac:dyDescent="0.2">
      <c r="A45" t="s">
        <v>90</v>
      </c>
      <c r="B45" t="s">
        <v>236</v>
      </c>
      <c r="C45">
        <v>0</v>
      </c>
      <c r="D45">
        <v>0</v>
      </c>
      <c r="E45">
        <v>1</v>
      </c>
      <c r="F45" t="s">
        <v>71</v>
      </c>
      <c r="G45">
        <v>-0.84643498729584954</v>
      </c>
      <c r="H45">
        <v>11.751886923076926</v>
      </c>
      <c r="I45">
        <v>6.5</v>
      </c>
      <c r="J45">
        <v>0</v>
      </c>
      <c r="K45">
        <v>0</v>
      </c>
      <c r="L45" t="s">
        <v>242</v>
      </c>
    </row>
    <row r="46" spans="1:12" x14ac:dyDescent="0.2">
      <c r="A46" t="s">
        <v>92</v>
      </c>
      <c r="B46" t="s">
        <v>236</v>
      </c>
      <c r="C46">
        <v>0</v>
      </c>
      <c r="D46">
        <v>0</v>
      </c>
      <c r="E46">
        <v>1</v>
      </c>
      <c r="F46" t="s">
        <v>71</v>
      </c>
      <c r="G46">
        <v>-0.95150967538713038</v>
      </c>
      <c r="H46">
        <v>8.6428571428571423</v>
      </c>
      <c r="I46">
        <v>9</v>
      </c>
      <c r="J46">
        <v>0</v>
      </c>
      <c r="K46">
        <v>0</v>
      </c>
      <c r="L46" t="s">
        <v>242</v>
      </c>
    </row>
    <row r="47" spans="1:12" x14ac:dyDescent="0.2">
      <c r="A47" t="s">
        <v>93</v>
      </c>
      <c r="B47" t="s">
        <v>236</v>
      </c>
      <c r="C47">
        <v>0</v>
      </c>
      <c r="D47">
        <v>1</v>
      </c>
      <c r="E47">
        <v>0</v>
      </c>
      <c r="F47">
        <v>22</v>
      </c>
      <c r="G47">
        <v>-0.94195743101519569</v>
      </c>
      <c r="H47">
        <v>7.6436136074482759</v>
      </c>
      <c r="I47">
        <v>7.8777777777777782</v>
      </c>
      <c r="J47">
        <v>0</v>
      </c>
      <c r="K47">
        <v>0</v>
      </c>
      <c r="L47" t="s">
        <v>242</v>
      </c>
    </row>
    <row r="48" spans="1:12" x14ac:dyDescent="0.2">
      <c r="A48" t="s">
        <v>96</v>
      </c>
      <c r="B48" t="s">
        <v>236</v>
      </c>
      <c r="C48">
        <v>0</v>
      </c>
      <c r="D48">
        <v>0</v>
      </c>
      <c r="E48">
        <v>1</v>
      </c>
      <c r="F48">
        <v>24.6</v>
      </c>
      <c r="G48">
        <v>0.42313149354468227</v>
      </c>
      <c r="H48">
        <v>64.714803098560253</v>
      </c>
      <c r="I48">
        <v>21.125</v>
      </c>
      <c r="J48">
        <v>1</v>
      </c>
      <c r="K48">
        <v>1</v>
      </c>
      <c r="L48" t="s">
        <v>242</v>
      </c>
    </row>
    <row r="49" spans="1:12" x14ac:dyDescent="0.2">
      <c r="A49" t="s">
        <v>146</v>
      </c>
      <c r="B49" t="s">
        <v>236</v>
      </c>
      <c r="C49">
        <v>0</v>
      </c>
      <c r="D49">
        <v>0</v>
      </c>
      <c r="E49">
        <v>1</v>
      </c>
      <c r="F49" t="s">
        <v>71</v>
      </c>
      <c r="G49">
        <v>-0.6553900998571569</v>
      </c>
      <c r="H49">
        <v>12.261858501034128</v>
      </c>
      <c r="I49">
        <v>6.7</v>
      </c>
      <c r="J49">
        <v>0</v>
      </c>
      <c r="K49">
        <v>0</v>
      </c>
      <c r="L49" t="s">
        <v>242</v>
      </c>
    </row>
    <row r="50" spans="1:12" x14ac:dyDescent="0.2">
      <c r="A50" t="s">
        <v>147</v>
      </c>
      <c r="B50" t="s">
        <v>236</v>
      </c>
      <c r="C50">
        <v>0</v>
      </c>
      <c r="D50">
        <v>0</v>
      </c>
      <c r="E50">
        <v>1</v>
      </c>
      <c r="F50">
        <v>84</v>
      </c>
      <c r="G50">
        <v>-1.066136607850346</v>
      </c>
      <c r="H50">
        <v>13.115867681409885</v>
      </c>
      <c r="I50">
        <v>5.4</v>
      </c>
      <c r="J50">
        <v>1</v>
      </c>
      <c r="K50">
        <v>2</v>
      </c>
      <c r="L50" t="s">
        <v>242</v>
      </c>
    </row>
    <row r="51" spans="1:12" x14ac:dyDescent="0.2">
      <c r="A51" t="s">
        <v>181</v>
      </c>
      <c r="B51" t="s">
        <v>236</v>
      </c>
      <c r="C51">
        <v>0</v>
      </c>
      <c r="D51">
        <v>1</v>
      </c>
      <c r="E51">
        <v>0</v>
      </c>
      <c r="F51">
        <v>31.4</v>
      </c>
      <c r="G51">
        <v>-0.43568847930266019</v>
      </c>
      <c r="H51">
        <v>33.351977233099184</v>
      </c>
      <c r="I51">
        <v>2.6500000000000004</v>
      </c>
      <c r="J51">
        <v>0</v>
      </c>
      <c r="K51">
        <v>0</v>
      </c>
      <c r="L51" t="s">
        <v>242</v>
      </c>
    </row>
    <row r="52" spans="1:12" x14ac:dyDescent="0.2">
      <c r="A52" t="s">
        <v>194</v>
      </c>
      <c r="B52" t="s">
        <v>236</v>
      </c>
      <c r="C52">
        <v>0</v>
      </c>
      <c r="D52">
        <v>0</v>
      </c>
      <c r="E52">
        <v>1</v>
      </c>
      <c r="F52" t="s">
        <v>71</v>
      </c>
      <c r="G52">
        <v>-0.5885243892536145</v>
      </c>
      <c r="H52">
        <v>9.7597254247203882</v>
      </c>
      <c r="I52">
        <v>6.2983333333333329</v>
      </c>
      <c r="J52">
        <v>1</v>
      </c>
      <c r="K52">
        <v>1</v>
      </c>
      <c r="L52" t="s">
        <v>242</v>
      </c>
    </row>
    <row r="53" spans="1:12" x14ac:dyDescent="0.2">
      <c r="A53" t="s">
        <v>197</v>
      </c>
      <c r="B53" t="s">
        <v>236</v>
      </c>
      <c r="C53">
        <v>0</v>
      </c>
      <c r="D53">
        <v>0</v>
      </c>
      <c r="E53">
        <v>1</v>
      </c>
      <c r="F53">
        <v>28</v>
      </c>
      <c r="G53">
        <v>-0.35927052432718332</v>
      </c>
      <c r="H53">
        <v>24.141731074571261</v>
      </c>
      <c r="I53">
        <v>37.80833333333333</v>
      </c>
      <c r="J53">
        <v>0</v>
      </c>
      <c r="K53">
        <v>0</v>
      </c>
      <c r="L53" t="s">
        <v>242</v>
      </c>
    </row>
    <row r="54" spans="1:12" x14ac:dyDescent="0.2">
      <c r="A54" t="s">
        <v>200</v>
      </c>
      <c r="B54" t="s">
        <v>243</v>
      </c>
      <c r="C54">
        <v>0</v>
      </c>
      <c r="D54">
        <v>0</v>
      </c>
      <c r="E54">
        <v>1</v>
      </c>
      <c r="F54" t="s">
        <v>71</v>
      </c>
      <c r="G54">
        <v>-1.6835235350233162</v>
      </c>
      <c r="H54">
        <v>3.2498395265997111</v>
      </c>
      <c r="I54">
        <v>2</v>
      </c>
      <c r="J54">
        <v>0</v>
      </c>
      <c r="K54">
        <v>0</v>
      </c>
      <c r="L54" t="s">
        <v>242</v>
      </c>
    </row>
    <row r="55" spans="1:12" x14ac:dyDescent="0.2">
      <c r="A55" t="s">
        <v>201</v>
      </c>
      <c r="B55" t="s">
        <v>243</v>
      </c>
      <c r="C55">
        <v>0</v>
      </c>
      <c r="D55">
        <v>0</v>
      </c>
      <c r="E55">
        <v>1</v>
      </c>
      <c r="F55">
        <v>0</v>
      </c>
      <c r="G55">
        <v>-0.63019602073931758</v>
      </c>
      <c r="H55">
        <v>3.4796355315555556</v>
      </c>
      <c r="I55">
        <v>2</v>
      </c>
      <c r="J55">
        <v>0</v>
      </c>
      <c r="K55">
        <v>0</v>
      </c>
      <c r="L55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topLeftCell="A35" workbookViewId="0">
      <selection sqref="A1:F68"/>
    </sheetView>
  </sheetViews>
  <sheetFormatPr baseColWidth="10" defaultRowHeight="16" x14ac:dyDescent="0.2"/>
  <cols>
    <col min="1" max="1" width="27.1640625" bestFit="1" customWidth="1"/>
    <col min="2" max="2" width="15" bestFit="1" customWidth="1"/>
    <col min="3" max="4" width="22.1640625" bestFit="1" customWidth="1"/>
  </cols>
  <sheetData>
    <row r="1" spans="1:6" x14ac:dyDescent="0.2">
      <c r="A1" s="1" t="s">
        <v>0</v>
      </c>
      <c r="B1" t="s">
        <v>1</v>
      </c>
      <c r="C1" t="s">
        <v>62</v>
      </c>
      <c r="D1" t="s">
        <v>60</v>
      </c>
      <c r="E1" s="2" t="s">
        <v>61</v>
      </c>
      <c r="F1" s="3" t="s">
        <v>63</v>
      </c>
    </row>
    <row r="2" spans="1:6" x14ac:dyDescent="0.2">
      <c r="A2" t="s">
        <v>2</v>
      </c>
      <c r="B2">
        <v>2.7E-2</v>
      </c>
      <c r="C2">
        <f>(B2-0.027794872)/0.002848117</f>
        <v>-0.27908684931131766</v>
      </c>
      <c r="D2" t="s">
        <v>245</v>
      </c>
      <c r="E2" t="s">
        <v>245</v>
      </c>
      <c r="F2" s="5">
        <f>AVERAGE(C2,E2)</f>
        <v>-0.27908684931131766</v>
      </c>
    </row>
    <row r="3" spans="1:6" x14ac:dyDescent="0.2">
      <c r="A3" t="s">
        <v>3</v>
      </c>
      <c r="B3">
        <v>2.1999999999999999E-2</v>
      </c>
      <c r="C3">
        <f t="shared" ref="C3:C38" si="0">(B3-0.027794872)/0.002848117</f>
        <v>-2.0346327064513163</v>
      </c>
      <c r="D3" s="1" t="s">
        <v>245</v>
      </c>
      <c r="E3" t="s">
        <v>245</v>
      </c>
      <c r="F3" s="5">
        <f t="shared" ref="F3:F64" si="1">AVERAGE(C3,E3)</f>
        <v>-2.0346327064513163</v>
      </c>
    </row>
    <row r="4" spans="1:6" x14ac:dyDescent="0.2">
      <c r="A4" t="s">
        <v>38</v>
      </c>
      <c r="B4">
        <v>2.8000000000000001E-2</v>
      </c>
      <c r="C4">
        <f t="shared" si="0"/>
        <v>7.2022322116682316E-2</v>
      </c>
      <c r="D4" s="5">
        <v>4.38</v>
      </c>
      <c r="E4" s="4">
        <f t="shared" ref="E4:E64" si="2">(D4-2.316111111)/1.04687439</f>
        <v>1.9714771024248667</v>
      </c>
      <c r="F4" s="5">
        <f t="shared" si="1"/>
        <v>1.0217497122707746</v>
      </c>
    </row>
    <row r="5" spans="1:6" x14ac:dyDescent="0.2">
      <c r="A5" t="s">
        <v>5</v>
      </c>
      <c r="B5">
        <v>2.9000000000000001E-2</v>
      </c>
      <c r="C5">
        <f t="shared" si="0"/>
        <v>0.42313149354468227</v>
      </c>
      <c r="D5" t="s">
        <v>245</v>
      </c>
      <c r="E5" t="s">
        <v>245</v>
      </c>
      <c r="F5" s="5">
        <f t="shared" si="1"/>
        <v>0.42313149354468227</v>
      </c>
    </row>
    <row r="6" spans="1:6" x14ac:dyDescent="0.2">
      <c r="A6" t="s">
        <v>39</v>
      </c>
      <c r="B6">
        <v>3.1E-2</v>
      </c>
      <c r="C6">
        <f t="shared" si="0"/>
        <v>1.1253498364006809</v>
      </c>
      <c r="D6" s="5">
        <v>5</v>
      </c>
      <c r="E6" s="4">
        <f t="shared" si="2"/>
        <v>2.5637162534848139</v>
      </c>
      <c r="F6" s="5">
        <f t="shared" si="1"/>
        <v>1.8445330449427475</v>
      </c>
    </row>
    <row r="7" spans="1:6" x14ac:dyDescent="0.2">
      <c r="A7" t="s">
        <v>7</v>
      </c>
      <c r="B7">
        <v>1.6E-2</v>
      </c>
      <c r="C7">
        <f t="shared" si="0"/>
        <v>-4.1412877350193131</v>
      </c>
      <c r="D7" t="s">
        <v>245</v>
      </c>
      <c r="E7" t="s">
        <v>245</v>
      </c>
      <c r="F7" s="5">
        <f t="shared" si="1"/>
        <v>-4.1412877350193131</v>
      </c>
    </row>
    <row r="8" spans="1:6" x14ac:dyDescent="0.2">
      <c r="A8" t="s">
        <v>8</v>
      </c>
      <c r="B8">
        <v>0.03</v>
      </c>
      <c r="C8">
        <f t="shared" si="0"/>
        <v>0.77424066497268096</v>
      </c>
      <c r="D8" t="s">
        <v>245</v>
      </c>
      <c r="E8" t="s">
        <v>245</v>
      </c>
      <c r="F8" s="5">
        <f t="shared" si="1"/>
        <v>0.77424066497268096</v>
      </c>
    </row>
    <row r="9" spans="1:6" x14ac:dyDescent="0.2">
      <c r="A9" t="s">
        <v>9</v>
      </c>
      <c r="B9">
        <v>2.8000000000000001E-2</v>
      </c>
      <c r="C9">
        <f t="shared" si="0"/>
        <v>7.2022322116682316E-2</v>
      </c>
      <c r="D9" t="s">
        <v>245</v>
      </c>
      <c r="E9" t="s">
        <v>245</v>
      </c>
      <c r="F9" s="5">
        <f t="shared" si="1"/>
        <v>7.2022322116682316E-2</v>
      </c>
    </row>
    <row r="10" spans="1:6" x14ac:dyDescent="0.2">
      <c r="A10" t="s">
        <v>10</v>
      </c>
      <c r="B10">
        <v>2.8000000000000001E-2</v>
      </c>
      <c r="C10">
        <f t="shared" si="0"/>
        <v>7.2022322116682316E-2</v>
      </c>
      <c r="D10" s="5">
        <v>4.1100000000000003</v>
      </c>
      <c r="E10" s="4">
        <f t="shared" si="2"/>
        <v>1.713566504382632</v>
      </c>
      <c r="F10" s="5">
        <f t="shared" si="1"/>
        <v>0.89279441324965714</v>
      </c>
    </row>
    <row r="11" spans="1:6" x14ac:dyDescent="0.2">
      <c r="A11" t="s">
        <v>11</v>
      </c>
      <c r="B11">
        <v>2.7E-2</v>
      </c>
      <c r="C11">
        <f t="shared" si="0"/>
        <v>-0.27908684931131766</v>
      </c>
      <c r="D11" s="5">
        <v>2.54</v>
      </c>
      <c r="E11" s="4">
        <f t="shared" si="2"/>
        <v>0.21386413798889467</v>
      </c>
      <c r="F11" s="5">
        <f t="shared" si="1"/>
        <v>-3.2611355661211497E-2</v>
      </c>
    </row>
    <row r="12" spans="1:6" x14ac:dyDescent="0.2">
      <c r="A12" t="s">
        <v>12</v>
      </c>
      <c r="B12">
        <v>2.9000000000000001E-2</v>
      </c>
      <c r="C12">
        <f t="shared" si="0"/>
        <v>0.42313149354468227</v>
      </c>
      <c r="D12" t="s">
        <v>245</v>
      </c>
      <c r="E12" t="s">
        <v>245</v>
      </c>
      <c r="F12" s="5">
        <f t="shared" si="1"/>
        <v>0.42313149354468227</v>
      </c>
    </row>
    <row r="13" spans="1:6" x14ac:dyDescent="0.2">
      <c r="A13" t="s">
        <v>219</v>
      </c>
      <c r="B13">
        <v>2.9000000000000001E-2</v>
      </c>
      <c r="C13">
        <f t="shared" si="0"/>
        <v>0.42313149354468227</v>
      </c>
      <c r="D13" t="s">
        <v>245</v>
      </c>
      <c r="E13" t="s">
        <v>245</v>
      </c>
      <c r="F13" s="5">
        <f t="shared" si="1"/>
        <v>0.42313149354468227</v>
      </c>
    </row>
    <row r="14" spans="1:6" x14ac:dyDescent="0.2">
      <c r="A14" t="s">
        <v>13</v>
      </c>
      <c r="B14">
        <v>2.5999999999999999E-2</v>
      </c>
      <c r="C14">
        <f t="shared" si="0"/>
        <v>-0.63019602073931758</v>
      </c>
      <c r="D14" t="s">
        <v>245</v>
      </c>
      <c r="E14" t="s">
        <v>245</v>
      </c>
      <c r="F14" s="5">
        <f t="shared" si="1"/>
        <v>-0.63019602073931758</v>
      </c>
    </row>
    <row r="15" spans="1:6" x14ac:dyDescent="0.2">
      <c r="A15" t="s">
        <v>14</v>
      </c>
      <c r="B15">
        <v>2.3E-2</v>
      </c>
      <c r="C15">
        <f t="shared" si="0"/>
        <v>-1.6835235350233162</v>
      </c>
      <c r="D15" t="s">
        <v>245</v>
      </c>
      <c r="E15" t="s">
        <v>245</v>
      </c>
      <c r="F15" s="5">
        <f t="shared" si="1"/>
        <v>-1.6835235350233162</v>
      </c>
    </row>
    <row r="16" spans="1:6" x14ac:dyDescent="0.2">
      <c r="A16" t="s">
        <v>15</v>
      </c>
      <c r="B16">
        <v>2.9000000000000001E-2</v>
      </c>
      <c r="C16">
        <f t="shared" si="0"/>
        <v>0.42313149354468227</v>
      </c>
      <c r="D16" t="s">
        <v>245</v>
      </c>
      <c r="E16" t="s">
        <v>245</v>
      </c>
      <c r="F16" s="5">
        <f t="shared" si="1"/>
        <v>0.42313149354468227</v>
      </c>
    </row>
    <row r="17" spans="1:6" x14ac:dyDescent="0.2">
      <c r="A17" t="s">
        <v>16</v>
      </c>
      <c r="B17">
        <v>2.5999999999999999E-2</v>
      </c>
      <c r="C17">
        <f t="shared" si="0"/>
        <v>-0.63019602073931758</v>
      </c>
      <c r="D17" t="s">
        <v>245</v>
      </c>
      <c r="E17" t="s">
        <v>245</v>
      </c>
      <c r="F17" s="5">
        <f t="shared" si="1"/>
        <v>-0.63019602073931758</v>
      </c>
    </row>
    <row r="18" spans="1:6" x14ac:dyDescent="0.2">
      <c r="A18" t="s">
        <v>17</v>
      </c>
      <c r="B18">
        <v>2.5999999999999999E-2</v>
      </c>
      <c r="C18">
        <f t="shared" si="0"/>
        <v>-0.63019602073931758</v>
      </c>
      <c r="D18" s="5">
        <v>1.48</v>
      </c>
      <c r="E18" s="4">
        <f t="shared" si="2"/>
        <v>-0.7986737654361763</v>
      </c>
      <c r="F18" s="5">
        <f t="shared" si="1"/>
        <v>-0.71443489308774688</v>
      </c>
    </row>
    <row r="19" spans="1:6" x14ac:dyDescent="0.2">
      <c r="A19" t="s">
        <v>18</v>
      </c>
      <c r="B19">
        <v>2.9000000000000001E-2</v>
      </c>
      <c r="C19">
        <f t="shared" si="0"/>
        <v>0.42313149354468227</v>
      </c>
      <c r="D19" s="5">
        <v>1.78</v>
      </c>
      <c r="E19" s="4">
        <f t="shared" si="2"/>
        <v>-0.51210643427813729</v>
      </c>
      <c r="F19" s="5">
        <f t="shared" si="1"/>
        <v>-4.4487470366727511E-2</v>
      </c>
    </row>
    <row r="20" spans="1:6" x14ac:dyDescent="0.2">
      <c r="A20" t="s">
        <v>19</v>
      </c>
      <c r="B20">
        <v>2.7E-2</v>
      </c>
      <c r="C20">
        <f t="shared" si="0"/>
        <v>-0.27908684931131766</v>
      </c>
      <c r="D20" t="s">
        <v>245</v>
      </c>
      <c r="E20" t="s">
        <v>245</v>
      </c>
      <c r="F20" s="5">
        <f t="shared" si="1"/>
        <v>-0.27908684931131766</v>
      </c>
    </row>
    <row r="21" spans="1:6" x14ac:dyDescent="0.2">
      <c r="A21" t="s">
        <v>20</v>
      </c>
      <c r="B21">
        <v>2.7E-2</v>
      </c>
      <c r="C21">
        <f t="shared" si="0"/>
        <v>-0.27908684931131766</v>
      </c>
      <c r="D21" s="5">
        <v>1.23</v>
      </c>
      <c r="E21" s="4">
        <f t="shared" si="2"/>
        <v>-1.0374798747345422</v>
      </c>
      <c r="F21" s="5">
        <f t="shared" si="1"/>
        <v>-0.65828336202292992</v>
      </c>
    </row>
    <row r="22" spans="1:6" x14ac:dyDescent="0.2">
      <c r="A22" t="s">
        <v>21</v>
      </c>
      <c r="B22">
        <v>2.5999999999999999E-2</v>
      </c>
      <c r="C22">
        <f t="shared" si="0"/>
        <v>-0.63019602073931758</v>
      </c>
      <c r="D22" t="s">
        <v>245</v>
      </c>
      <c r="E22" t="s">
        <v>245</v>
      </c>
      <c r="F22" s="5">
        <f t="shared" si="1"/>
        <v>-0.63019602073931758</v>
      </c>
    </row>
    <row r="23" spans="1:6" x14ac:dyDescent="0.2">
      <c r="A23" t="s">
        <v>22</v>
      </c>
      <c r="B23">
        <v>2.9000000000000001E-2</v>
      </c>
      <c r="C23">
        <f t="shared" si="0"/>
        <v>0.42313149354468227</v>
      </c>
      <c r="D23" s="5">
        <v>1.44</v>
      </c>
      <c r="E23" s="4">
        <f t="shared" si="2"/>
        <v>-0.83688274292391485</v>
      </c>
      <c r="F23" s="5">
        <f t="shared" si="1"/>
        <v>-0.20687562468961629</v>
      </c>
    </row>
    <row r="24" spans="1:6" x14ac:dyDescent="0.2">
      <c r="A24" t="s">
        <v>23</v>
      </c>
      <c r="B24">
        <v>2.8000000000000001E-2</v>
      </c>
      <c r="C24">
        <f t="shared" si="0"/>
        <v>7.2022322116682316E-2</v>
      </c>
      <c r="D24" t="s">
        <v>245</v>
      </c>
      <c r="E24" t="s">
        <v>245</v>
      </c>
      <c r="F24" s="5">
        <f t="shared" si="1"/>
        <v>7.2022322116682316E-2</v>
      </c>
    </row>
    <row r="25" spans="1:6" x14ac:dyDescent="0.2">
      <c r="A25" t="s">
        <v>24</v>
      </c>
      <c r="B25">
        <v>2.7E-2</v>
      </c>
      <c r="C25">
        <f t="shared" si="0"/>
        <v>-0.27908684931131766</v>
      </c>
      <c r="D25" t="s">
        <v>245</v>
      </c>
      <c r="E25" t="s">
        <v>245</v>
      </c>
      <c r="F25" s="5">
        <f t="shared" si="1"/>
        <v>-0.27908684931131766</v>
      </c>
    </row>
    <row r="26" spans="1:6" x14ac:dyDescent="0.2">
      <c r="A26" t="s">
        <v>25</v>
      </c>
      <c r="B26">
        <v>2.4E-2</v>
      </c>
      <c r="C26">
        <f t="shared" si="0"/>
        <v>-1.3324143635953163</v>
      </c>
      <c r="D26" t="s">
        <v>245</v>
      </c>
      <c r="E26" t="s">
        <v>245</v>
      </c>
      <c r="F26" s="5">
        <f t="shared" si="1"/>
        <v>-1.3324143635953163</v>
      </c>
    </row>
    <row r="27" spans="1:6" x14ac:dyDescent="0.2">
      <c r="A27" t="s">
        <v>26</v>
      </c>
      <c r="B27">
        <v>2.7E-2</v>
      </c>
      <c r="C27">
        <f t="shared" si="0"/>
        <v>-0.27908684931131766</v>
      </c>
      <c r="D27" t="s">
        <v>245</v>
      </c>
      <c r="E27" t="s">
        <v>245</v>
      </c>
      <c r="F27" s="5">
        <f t="shared" si="1"/>
        <v>-0.27908684931131766</v>
      </c>
    </row>
    <row r="28" spans="1:6" x14ac:dyDescent="0.2">
      <c r="A28" t="s">
        <v>27</v>
      </c>
      <c r="B28">
        <v>2.8000000000000001E-2</v>
      </c>
      <c r="C28">
        <f t="shared" si="0"/>
        <v>7.2022322116682316E-2</v>
      </c>
      <c r="D28" t="s">
        <v>245</v>
      </c>
      <c r="E28" t="s">
        <v>245</v>
      </c>
      <c r="F28" s="5">
        <f t="shared" si="1"/>
        <v>7.2022322116682316E-2</v>
      </c>
    </row>
    <row r="29" spans="1:6" x14ac:dyDescent="0.2">
      <c r="A29" t="s">
        <v>28</v>
      </c>
      <c r="B29">
        <v>2.8000000000000001E-2</v>
      </c>
      <c r="C29">
        <f t="shared" si="0"/>
        <v>7.2022322116682316E-2</v>
      </c>
      <c r="D29" t="s">
        <v>245</v>
      </c>
      <c r="E29" t="s">
        <v>245</v>
      </c>
      <c r="F29" s="5">
        <f t="shared" si="1"/>
        <v>7.2022322116682316E-2</v>
      </c>
    </row>
    <row r="30" spans="1:6" x14ac:dyDescent="0.2">
      <c r="A30" t="s">
        <v>29</v>
      </c>
      <c r="B30">
        <v>2.9000000000000001E-2</v>
      </c>
      <c r="C30">
        <f t="shared" si="0"/>
        <v>0.42313149354468227</v>
      </c>
      <c r="D30" t="s">
        <v>245</v>
      </c>
      <c r="E30" t="s">
        <v>245</v>
      </c>
      <c r="F30" s="5">
        <f t="shared" si="1"/>
        <v>0.42313149354468227</v>
      </c>
    </row>
    <row r="31" spans="1:6" x14ac:dyDescent="0.2">
      <c r="A31" t="s">
        <v>30</v>
      </c>
      <c r="B31">
        <v>0.03</v>
      </c>
      <c r="C31">
        <f t="shared" si="0"/>
        <v>0.77424066497268096</v>
      </c>
      <c r="D31" t="s">
        <v>245</v>
      </c>
      <c r="E31" t="s">
        <v>245</v>
      </c>
      <c r="F31" s="5">
        <f t="shared" si="1"/>
        <v>0.77424066497268096</v>
      </c>
    </row>
    <row r="32" spans="1:6" x14ac:dyDescent="0.2">
      <c r="A32" t="s">
        <v>31</v>
      </c>
      <c r="B32">
        <v>2.9000000000000001E-2</v>
      </c>
      <c r="C32">
        <f t="shared" si="0"/>
        <v>0.42313149354468227</v>
      </c>
      <c r="D32" t="s">
        <v>245</v>
      </c>
      <c r="E32" t="s">
        <v>245</v>
      </c>
      <c r="F32" s="5">
        <f t="shared" si="1"/>
        <v>0.42313149354468227</v>
      </c>
    </row>
    <row r="33" spans="1:6" x14ac:dyDescent="0.2">
      <c r="A33" t="s">
        <v>32</v>
      </c>
      <c r="B33">
        <v>3.1E-2</v>
      </c>
      <c r="C33">
        <f t="shared" si="0"/>
        <v>1.1253498364006809</v>
      </c>
      <c r="D33" t="s">
        <v>245</v>
      </c>
      <c r="E33" t="s">
        <v>245</v>
      </c>
      <c r="F33" s="5">
        <f t="shared" si="1"/>
        <v>1.1253498364006809</v>
      </c>
    </row>
    <row r="34" spans="1:6" x14ac:dyDescent="0.2">
      <c r="A34" t="s">
        <v>33</v>
      </c>
      <c r="B34">
        <v>0.03</v>
      </c>
      <c r="C34">
        <f t="shared" si="0"/>
        <v>0.77424066497268096</v>
      </c>
      <c r="D34" t="s">
        <v>245</v>
      </c>
      <c r="E34" t="s">
        <v>245</v>
      </c>
      <c r="F34" s="5">
        <f t="shared" si="1"/>
        <v>0.77424066497268096</v>
      </c>
    </row>
    <row r="35" spans="1:6" x14ac:dyDescent="0.2">
      <c r="A35" t="s">
        <v>34</v>
      </c>
      <c r="B35">
        <v>2.8000000000000001E-2</v>
      </c>
      <c r="C35">
        <f t="shared" si="0"/>
        <v>7.2022322116682316E-2</v>
      </c>
      <c r="D35" t="s">
        <v>245</v>
      </c>
      <c r="E35" t="s">
        <v>245</v>
      </c>
      <c r="F35" s="5">
        <f t="shared" si="1"/>
        <v>7.2022322116682316E-2</v>
      </c>
    </row>
    <row r="36" spans="1:6" x14ac:dyDescent="0.2">
      <c r="A36" t="s">
        <v>35</v>
      </c>
      <c r="B36">
        <v>2.9000000000000001E-2</v>
      </c>
      <c r="C36">
        <f t="shared" si="0"/>
        <v>0.42313149354468227</v>
      </c>
      <c r="D36" t="s">
        <v>245</v>
      </c>
      <c r="E36" t="s">
        <v>245</v>
      </c>
      <c r="F36" s="5">
        <f t="shared" si="1"/>
        <v>0.42313149354468227</v>
      </c>
    </row>
    <row r="37" spans="1:6" x14ac:dyDescent="0.2">
      <c r="A37" s="1" t="s">
        <v>36</v>
      </c>
      <c r="B37" s="1">
        <v>3.1E-2</v>
      </c>
      <c r="C37">
        <f t="shared" si="0"/>
        <v>1.1253498364006809</v>
      </c>
      <c r="D37" t="s">
        <v>245</v>
      </c>
      <c r="E37" t="s">
        <v>245</v>
      </c>
      <c r="F37" s="5">
        <f t="shared" si="1"/>
        <v>1.1253498364006809</v>
      </c>
    </row>
    <row r="38" spans="1:6" x14ac:dyDescent="0.2">
      <c r="A38" s="16" t="s">
        <v>37</v>
      </c>
      <c r="B38" s="1">
        <v>3.1E-2</v>
      </c>
      <c r="C38">
        <f t="shared" si="0"/>
        <v>1.1253498364006809</v>
      </c>
      <c r="D38" t="s">
        <v>245</v>
      </c>
      <c r="E38" t="s">
        <v>245</v>
      </c>
      <c r="F38" s="5">
        <f t="shared" si="1"/>
        <v>1.1253498364006809</v>
      </c>
    </row>
    <row r="39" spans="1:6" x14ac:dyDescent="0.2">
      <c r="A39" s="15" t="s">
        <v>40</v>
      </c>
      <c r="B39" t="s">
        <v>245</v>
      </c>
      <c r="C39" t="s">
        <v>245</v>
      </c>
      <c r="D39" s="5">
        <v>1.35</v>
      </c>
      <c r="E39" s="4">
        <f t="shared" si="2"/>
        <v>-0.92285294227132642</v>
      </c>
      <c r="F39" s="5">
        <f t="shared" si="1"/>
        <v>-0.92285294227132642</v>
      </c>
    </row>
    <row r="40" spans="1:6" x14ac:dyDescent="0.2">
      <c r="A40" s="15" t="s">
        <v>41</v>
      </c>
      <c r="B40" t="s">
        <v>245</v>
      </c>
      <c r="C40" t="s">
        <v>245</v>
      </c>
      <c r="D40" s="5">
        <v>2.48</v>
      </c>
      <c r="E40" s="4">
        <f t="shared" si="2"/>
        <v>0.15655067175728685</v>
      </c>
      <c r="F40" s="5">
        <f t="shared" si="1"/>
        <v>0.15655067175728685</v>
      </c>
    </row>
    <row r="41" spans="1:6" x14ac:dyDescent="0.2">
      <c r="A41" s="15" t="s">
        <v>42</v>
      </c>
      <c r="B41" t="s">
        <v>245</v>
      </c>
      <c r="C41" t="s">
        <v>245</v>
      </c>
      <c r="D41" s="5">
        <v>1.85</v>
      </c>
      <c r="E41" s="4">
        <f t="shared" si="2"/>
        <v>-0.44524072367459488</v>
      </c>
      <c r="F41" s="5">
        <f t="shared" si="1"/>
        <v>-0.44524072367459488</v>
      </c>
    </row>
    <row r="42" spans="1:6" x14ac:dyDescent="0.2">
      <c r="A42" s="15" t="s">
        <v>43</v>
      </c>
      <c r="B42" t="s">
        <v>245</v>
      </c>
      <c r="C42" t="s">
        <v>245</v>
      </c>
      <c r="D42" s="5">
        <v>1.43</v>
      </c>
      <c r="E42" s="4">
        <f t="shared" si="2"/>
        <v>-0.84643498729584954</v>
      </c>
      <c r="F42" s="5">
        <f t="shared" si="1"/>
        <v>-0.84643498729584954</v>
      </c>
    </row>
    <row r="43" spans="1:6" x14ac:dyDescent="0.2">
      <c r="A43" s="15" t="s">
        <v>44</v>
      </c>
      <c r="B43" t="s">
        <v>245</v>
      </c>
      <c r="C43" t="s">
        <v>245</v>
      </c>
      <c r="D43" s="5">
        <v>1.32</v>
      </c>
      <c r="E43" s="4">
        <f t="shared" si="2"/>
        <v>-0.95150967538713038</v>
      </c>
      <c r="F43" s="5">
        <f t="shared" si="1"/>
        <v>-0.95150967538713038</v>
      </c>
    </row>
    <row r="44" spans="1:6" x14ac:dyDescent="0.2">
      <c r="A44" s="15" t="s">
        <v>45</v>
      </c>
      <c r="B44" t="s">
        <v>245</v>
      </c>
      <c r="C44" t="s">
        <v>245</v>
      </c>
      <c r="D44" s="5">
        <v>1.33</v>
      </c>
      <c r="E44" s="4">
        <f t="shared" si="2"/>
        <v>-0.94195743101519569</v>
      </c>
      <c r="F44" s="5">
        <f t="shared" si="1"/>
        <v>-0.94195743101519569</v>
      </c>
    </row>
    <row r="45" spans="1:6" x14ac:dyDescent="0.2">
      <c r="A45" s="15" t="s">
        <v>46</v>
      </c>
      <c r="B45" t="s">
        <v>245</v>
      </c>
      <c r="C45" t="s">
        <v>245</v>
      </c>
      <c r="D45" s="5">
        <v>2.2400000000000002</v>
      </c>
      <c r="E45" s="4">
        <f t="shared" si="2"/>
        <v>-7.2703193169144101E-2</v>
      </c>
      <c r="F45" s="5">
        <f t="shared" si="1"/>
        <v>-7.2703193169144101E-2</v>
      </c>
    </row>
    <row r="46" spans="1:6" x14ac:dyDescent="0.2">
      <c r="A46" s="15" t="s">
        <v>253</v>
      </c>
      <c r="B46" t="s">
        <v>245</v>
      </c>
      <c r="C46" t="s">
        <v>245</v>
      </c>
      <c r="D46" s="5">
        <v>2.0299999999999998</v>
      </c>
      <c r="E46" s="4">
        <f t="shared" si="2"/>
        <v>-0.27330032497977175</v>
      </c>
      <c r="F46" s="5">
        <f t="shared" si="1"/>
        <v>-0.27330032497977175</v>
      </c>
    </row>
    <row r="47" spans="1:6" x14ac:dyDescent="0.2">
      <c r="A47" s="15" t="s">
        <v>252</v>
      </c>
      <c r="B47" t="s">
        <v>245</v>
      </c>
      <c r="C47" t="s">
        <v>245</v>
      </c>
      <c r="D47" s="5">
        <v>3.84</v>
      </c>
      <c r="E47" s="4">
        <f t="shared" si="2"/>
        <v>1.4556559063403967</v>
      </c>
      <c r="F47" s="5">
        <f t="shared" si="1"/>
        <v>1.4556559063403967</v>
      </c>
    </row>
    <row r="48" spans="1:6" ht="26" x14ac:dyDescent="0.2">
      <c r="A48" s="14" t="s">
        <v>47</v>
      </c>
      <c r="B48" t="s">
        <v>245</v>
      </c>
      <c r="C48" t="s">
        <v>245</v>
      </c>
      <c r="D48" s="5">
        <v>2.77</v>
      </c>
      <c r="E48" s="4">
        <f t="shared" si="2"/>
        <v>0.43356575854339119</v>
      </c>
      <c r="F48" s="5">
        <f t="shared" si="1"/>
        <v>0.43356575854339119</v>
      </c>
    </row>
    <row r="49" spans="1:6" x14ac:dyDescent="0.2">
      <c r="A49" s="17" t="s">
        <v>48</v>
      </c>
      <c r="B49" t="s">
        <v>245</v>
      </c>
      <c r="C49" t="s">
        <v>245</v>
      </c>
      <c r="D49" s="5">
        <v>2.38</v>
      </c>
      <c r="E49" s="4">
        <f t="shared" si="2"/>
        <v>6.1028228037940432E-2</v>
      </c>
      <c r="F49" s="5">
        <f t="shared" si="1"/>
        <v>6.1028228037940432E-2</v>
      </c>
    </row>
    <row r="50" spans="1:6" x14ac:dyDescent="0.2">
      <c r="A50" s="17" t="s">
        <v>49</v>
      </c>
      <c r="B50" t="s">
        <v>245</v>
      </c>
      <c r="C50" t="s">
        <v>245</v>
      </c>
      <c r="D50" s="5">
        <v>1.6</v>
      </c>
      <c r="E50" s="4">
        <f t="shared" si="2"/>
        <v>-0.68404683297296065</v>
      </c>
      <c r="F50" s="5">
        <f t="shared" si="1"/>
        <v>-0.68404683297296065</v>
      </c>
    </row>
    <row r="51" spans="1:6" x14ac:dyDescent="0.2">
      <c r="A51" s="17" t="s">
        <v>50</v>
      </c>
      <c r="B51" t="s">
        <v>245</v>
      </c>
      <c r="C51" t="s">
        <v>245</v>
      </c>
      <c r="D51" s="5">
        <v>2.14</v>
      </c>
      <c r="E51" s="4">
        <f t="shared" si="2"/>
        <v>-0.16822563688849052</v>
      </c>
      <c r="F51" s="5">
        <f t="shared" si="1"/>
        <v>-0.16822563688849052</v>
      </c>
    </row>
    <row r="52" spans="1:6" x14ac:dyDescent="0.2">
      <c r="A52" s="17" t="s">
        <v>246</v>
      </c>
      <c r="B52" t="s">
        <v>245</v>
      </c>
      <c r="C52" t="s">
        <v>245</v>
      </c>
      <c r="D52" s="5">
        <v>1.63</v>
      </c>
      <c r="E52" s="4">
        <f t="shared" si="2"/>
        <v>-0.6553900998571569</v>
      </c>
      <c r="F52" s="5">
        <f t="shared" si="1"/>
        <v>-0.6553900998571569</v>
      </c>
    </row>
    <row r="53" spans="1:6" x14ac:dyDescent="0.2">
      <c r="A53" s="17" t="s">
        <v>247</v>
      </c>
      <c r="B53" t="s">
        <v>245</v>
      </c>
      <c r="C53" t="s">
        <v>245</v>
      </c>
      <c r="D53" s="5">
        <v>1.2</v>
      </c>
      <c r="E53" s="4">
        <f t="shared" si="2"/>
        <v>-1.066136607850346</v>
      </c>
      <c r="F53" s="5">
        <f t="shared" si="1"/>
        <v>-1.066136607850346</v>
      </c>
    </row>
    <row r="54" spans="1:6" x14ac:dyDescent="0.2">
      <c r="A54" s="17" t="s">
        <v>251</v>
      </c>
      <c r="B54" t="s">
        <v>245</v>
      </c>
      <c r="C54" t="s">
        <v>245</v>
      </c>
      <c r="D54" s="5">
        <v>3.76</v>
      </c>
      <c r="E54" s="4">
        <f t="shared" si="2"/>
        <v>1.3792379513649196</v>
      </c>
      <c r="F54" s="5">
        <f t="shared" si="1"/>
        <v>1.3792379513649196</v>
      </c>
    </row>
    <row r="55" spans="1:6" x14ac:dyDescent="0.2">
      <c r="A55" s="17" t="s">
        <v>51</v>
      </c>
      <c r="B55" t="s">
        <v>245</v>
      </c>
      <c r="C55" t="s">
        <v>245</v>
      </c>
      <c r="D55" s="5">
        <v>3</v>
      </c>
      <c r="E55" s="4">
        <f t="shared" si="2"/>
        <v>0.65326737909788768</v>
      </c>
      <c r="F55" s="5">
        <f t="shared" si="1"/>
        <v>0.65326737909788768</v>
      </c>
    </row>
    <row r="56" spans="1:6" x14ac:dyDescent="0.2">
      <c r="A56" s="17" t="s">
        <v>52</v>
      </c>
      <c r="B56" t="s">
        <v>245</v>
      </c>
      <c r="C56" t="s">
        <v>245</v>
      </c>
      <c r="D56" s="5">
        <v>2.21</v>
      </c>
      <c r="E56" s="4">
        <f t="shared" si="2"/>
        <v>-0.10135992628494823</v>
      </c>
      <c r="F56" s="5">
        <f t="shared" si="1"/>
        <v>-0.10135992628494823</v>
      </c>
    </row>
    <row r="57" spans="1:6" x14ac:dyDescent="0.2">
      <c r="A57" s="17" t="s">
        <v>53</v>
      </c>
      <c r="B57" t="s">
        <v>245</v>
      </c>
      <c r="C57" t="s">
        <v>245</v>
      </c>
      <c r="D57" s="5">
        <v>1.86</v>
      </c>
      <c r="E57" s="4">
        <f t="shared" si="2"/>
        <v>-0.43568847930266019</v>
      </c>
      <c r="F57" s="5">
        <f t="shared" si="1"/>
        <v>-0.43568847930266019</v>
      </c>
    </row>
    <row r="58" spans="1:6" x14ac:dyDescent="0.2">
      <c r="A58" s="17" t="s">
        <v>54</v>
      </c>
      <c r="B58" t="s">
        <v>245</v>
      </c>
      <c r="C58" t="s">
        <v>245</v>
      </c>
      <c r="D58" s="5">
        <v>3.89</v>
      </c>
      <c r="E58" s="4">
        <f t="shared" si="2"/>
        <v>1.5034171282000701</v>
      </c>
      <c r="F58" s="5">
        <f t="shared" si="1"/>
        <v>1.5034171282000701</v>
      </c>
    </row>
    <row r="59" spans="1:6" x14ac:dyDescent="0.2">
      <c r="A59" s="17" t="s">
        <v>55</v>
      </c>
      <c r="B59" t="s">
        <v>245</v>
      </c>
      <c r="C59" t="s">
        <v>245</v>
      </c>
      <c r="D59" s="5">
        <v>1</v>
      </c>
      <c r="E59" s="4">
        <f t="shared" si="2"/>
        <v>-1.2571814952890386</v>
      </c>
      <c r="F59" s="5">
        <f t="shared" si="1"/>
        <v>-1.2571814952890386</v>
      </c>
    </row>
    <row r="60" spans="1:6" x14ac:dyDescent="0.2">
      <c r="A60" s="17" t="s">
        <v>248</v>
      </c>
      <c r="B60" t="s">
        <v>245</v>
      </c>
      <c r="C60" t="s">
        <v>245</v>
      </c>
      <c r="D60" s="5">
        <v>1.62</v>
      </c>
      <c r="E60" s="4">
        <f t="shared" si="2"/>
        <v>-0.66494234422909138</v>
      </c>
      <c r="F60" s="5">
        <f t="shared" si="1"/>
        <v>-0.66494234422909138</v>
      </c>
    </row>
    <row r="61" spans="1:6" x14ac:dyDescent="0.2">
      <c r="A61" s="17" t="s">
        <v>56</v>
      </c>
      <c r="B61" t="s">
        <v>245</v>
      </c>
      <c r="C61" t="s">
        <v>245</v>
      </c>
      <c r="D61" s="5">
        <v>2.27</v>
      </c>
      <c r="E61" s="4">
        <f t="shared" si="2"/>
        <v>-4.4046460053340397E-2</v>
      </c>
      <c r="F61" s="5">
        <f t="shared" si="1"/>
        <v>-4.4046460053340397E-2</v>
      </c>
    </row>
    <row r="62" spans="1:6" x14ac:dyDescent="0.2">
      <c r="A62" s="15" t="s">
        <v>57</v>
      </c>
      <c r="B62" t="s">
        <v>245</v>
      </c>
      <c r="C62" t="s">
        <v>245</v>
      </c>
      <c r="D62" s="5">
        <v>1.7</v>
      </c>
      <c r="E62" s="4">
        <f t="shared" si="2"/>
        <v>-0.5885243892536145</v>
      </c>
      <c r="F62" s="5">
        <f t="shared" si="1"/>
        <v>-0.5885243892536145</v>
      </c>
    </row>
    <row r="63" spans="1:6" x14ac:dyDescent="0.2">
      <c r="A63" s="15" t="s">
        <v>58</v>
      </c>
      <c r="B63" t="s">
        <v>245</v>
      </c>
      <c r="C63" t="s">
        <v>245</v>
      </c>
      <c r="D63" s="5">
        <v>1.94</v>
      </c>
      <c r="E63" s="4">
        <f t="shared" si="2"/>
        <v>-0.35927052432718332</v>
      </c>
      <c r="F63" s="5">
        <f t="shared" si="1"/>
        <v>-0.35927052432718332</v>
      </c>
    </row>
    <row r="64" spans="1:6" x14ac:dyDescent="0.2">
      <c r="A64" s="17" t="s">
        <v>249</v>
      </c>
      <c r="B64" t="s">
        <v>245</v>
      </c>
      <c r="C64" t="s">
        <v>245</v>
      </c>
      <c r="D64" s="5">
        <v>3.08</v>
      </c>
      <c r="E64" s="4">
        <f t="shared" si="2"/>
        <v>0.72968533407336478</v>
      </c>
      <c r="F64" s="5">
        <f t="shared" si="1"/>
        <v>0.72968533407336478</v>
      </c>
    </row>
    <row r="65" spans="1:6" x14ac:dyDescent="0.2">
      <c r="A65" s="15" t="s">
        <v>250</v>
      </c>
      <c r="B65" t="s">
        <v>245</v>
      </c>
      <c r="C65" t="s">
        <v>245</v>
      </c>
      <c r="D65" s="5">
        <v>4.17</v>
      </c>
      <c r="E65" s="4">
        <f t="shared" ref="E65:E66" si="3">(D65-2.316111111)/1.04687439</f>
        <v>1.7708799706142395</v>
      </c>
      <c r="F65" s="5">
        <f t="shared" ref="F65:F66" si="4">AVERAGE(C65,E65)</f>
        <v>1.7708799706142395</v>
      </c>
    </row>
    <row r="66" spans="1:6" x14ac:dyDescent="0.2">
      <c r="A66" s="15" t="s">
        <v>59</v>
      </c>
      <c r="B66" t="s">
        <v>245</v>
      </c>
      <c r="C66" t="s">
        <v>245</v>
      </c>
      <c r="D66" s="5">
        <v>1.33</v>
      </c>
      <c r="E66" s="4">
        <f t="shared" si="3"/>
        <v>-0.94195743101519569</v>
      </c>
      <c r="F66" s="5">
        <f t="shared" si="4"/>
        <v>-0.94195743101519569</v>
      </c>
    </row>
    <row r="67" spans="1:6" x14ac:dyDescent="0.2">
      <c r="A67" s="18" t="s">
        <v>254</v>
      </c>
      <c r="B67" s="1">
        <f>AVERAGE(B2:B38)</f>
        <v>2.7621621621621639E-2</v>
      </c>
      <c r="C67" s="13"/>
      <c r="D67">
        <f>AVERAGE(D2:D66)</f>
        <v>2.3161111111111117</v>
      </c>
      <c r="E67" s="13"/>
      <c r="F67" s="13">
        <f>AVERAGE(F2:F66)</f>
        <v>-6.6970568345981654E-2</v>
      </c>
    </row>
    <row r="68" spans="1:6" x14ac:dyDescent="0.2">
      <c r="A68" s="18" t="s">
        <v>255</v>
      </c>
      <c r="B68" s="1">
        <f>_xlfn.STDEV.P(B2:B38)</f>
        <v>2.8222221583149433E-3</v>
      </c>
      <c r="C68" s="1"/>
      <c r="D68">
        <f>_xlfn.STDEV.P(D2:D66)</f>
        <v>1.0468743896257646</v>
      </c>
    </row>
    <row r="69" spans="1:6" x14ac:dyDescent="0.2">
      <c r="A69" s="1"/>
      <c r="B69" s="1"/>
      <c r="C69" s="1"/>
    </row>
    <row r="70" spans="1:6" x14ac:dyDescent="0.2">
      <c r="A70" s="1"/>
      <c r="B70" s="1"/>
      <c r="C70" s="1"/>
    </row>
    <row r="71" spans="1:6" x14ac:dyDescent="0.2">
      <c r="A71" s="1"/>
      <c r="B71" s="1"/>
      <c r="C71" s="1"/>
    </row>
    <row r="72" spans="1:6" x14ac:dyDescent="0.2">
      <c r="A72" s="1"/>
      <c r="B72" s="1"/>
      <c r="C72" s="1"/>
    </row>
    <row r="73" spans="1:6" x14ac:dyDescent="0.2">
      <c r="A73" s="1"/>
      <c r="B73" s="1"/>
      <c r="C73" s="1"/>
    </row>
    <row r="74" spans="1:6" x14ac:dyDescent="0.2">
      <c r="A74" s="1"/>
      <c r="B74" s="1"/>
      <c r="C74" s="1"/>
    </row>
    <row r="75" spans="1:6" x14ac:dyDescent="0.2">
      <c r="A75" s="1"/>
      <c r="B75" s="1"/>
      <c r="C75" s="1"/>
    </row>
    <row r="76" spans="1:6" x14ac:dyDescent="0.2">
      <c r="A76" s="1"/>
      <c r="B76" s="1"/>
      <c r="C76" s="1"/>
      <c r="D76" s="1"/>
    </row>
    <row r="77" spans="1:6" x14ac:dyDescent="0.2">
      <c r="A77" s="1"/>
      <c r="B77" s="1"/>
      <c r="C77" s="1"/>
    </row>
    <row r="78" spans="1:6" x14ac:dyDescent="0.2">
      <c r="A78" s="1"/>
      <c r="B78" s="1"/>
      <c r="C78" s="1"/>
    </row>
    <row r="79" spans="1:6" x14ac:dyDescent="0.2">
      <c r="A79" s="1"/>
      <c r="B79" s="1"/>
      <c r="C79" s="1"/>
    </row>
    <row r="80" spans="1:6" x14ac:dyDescent="0.2">
      <c r="A80" s="1"/>
      <c r="B80" s="1"/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0"/>
  <sheetViews>
    <sheetView workbookViewId="0">
      <selection activeCell="E9" sqref="E9"/>
    </sheetView>
  </sheetViews>
  <sheetFormatPr baseColWidth="10" defaultRowHeight="16" x14ac:dyDescent="0.2"/>
  <cols>
    <col min="1" max="1" width="18.33203125" bestFit="1" customWidth="1"/>
    <col min="5" max="5" width="18.33203125" bestFit="1" customWidth="1"/>
    <col min="8" max="8" width="27.6640625" bestFit="1" customWidth="1"/>
  </cols>
  <sheetData>
    <row r="1" spans="1:10" x14ac:dyDescent="0.2">
      <c r="A1" s="6" t="s">
        <v>64</v>
      </c>
      <c r="B1" s="7" t="s">
        <v>65</v>
      </c>
      <c r="C1" s="7" t="s">
        <v>66</v>
      </c>
      <c r="F1" t="s">
        <v>211</v>
      </c>
      <c r="H1" t="s">
        <v>64</v>
      </c>
      <c r="I1" t="s">
        <v>210</v>
      </c>
    </row>
    <row r="2" spans="1:10" x14ac:dyDescent="0.2">
      <c r="A2" s="8" t="s">
        <v>67</v>
      </c>
      <c r="B2" s="9" t="s">
        <v>68</v>
      </c>
      <c r="C2" s="9">
        <v>25</v>
      </c>
      <c r="E2" s="10" t="s">
        <v>67</v>
      </c>
      <c r="F2" s="11">
        <v>6.6833333333333336</v>
      </c>
      <c r="G2" t="b">
        <f>A2=E2</f>
        <v>1</v>
      </c>
      <c r="H2" t="s">
        <v>67</v>
      </c>
      <c r="I2">
        <v>52.71988304080903</v>
      </c>
      <c r="J2" t="b">
        <f>E2=H2</f>
        <v>1</v>
      </c>
    </row>
    <row r="3" spans="1:10" x14ac:dyDescent="0.2">
      <c r="A3" s="8" t="s">
        <v>69</v>
      </c>
      <c r="B3" s="9" t="s">
        <v>68</v>
      </c>
      <c r="C3" s="9">
        <v>42</v>
      </c>
      <c r="E3" s="10" t="s">
        <v>69</v>
      </c>
      <c r="F3" s="11">
        <v>15.5484375</v>
      </c>
      <c r="G3" t="b">
        <f t="shared" ref="G3:G65" si="0">A3=E3</f>
        <v>1</v>
      </c>
      <c r="H3" t="s">
        <v>69</v>
      </c>
      <c r="I3">
        <v>50.907980093333343</v>
      </c>
      <c r="J3" t="b">
        <f t="shared" ref="J3:J65" si="1">E3=H3</f>
        <v>1</v>
      </c>
    </row>
    <row r="4" spans="1:10" x14ac:dyDescent="0.2">
      <c r="A4" s="8" t="s">
        <v>70</v>
      </c>
      <c r="B4" s="9" t="s">
        <v>68</v>
      </c>
      <c r="C4" s="9" t="s">
        <v>71</v>
      </c>
      <c r="E4" s="10" t="s">
        <v>70</v>
      </c>
      <c r="F4" s="11">
        <v>5.9333333333333336</v>
      </c>
      <c r="G4" t="b">
        <f t="shared" si="0"/>
        <v>1</v>
      </c>
      <c r="H4" t="s">
        <v>70</v>
      </c>
      <c r="I4">
        <v>52.965499999999999</v>
      </c>
      <c r="J4" t="b">
        <f t="shared" si="1"/>
        <v>1</v>
      </c>
    </row>
    <row r="5" spans="1:10" x14ac:dyDescent="0.2">
      <c r="A5" s="8" t="s">
        <v>72</v>
      </c>
      <c r="B5" s="9" t="s">
        <v>68</v>
      </c>
      <c r="C5" s="9">
        <v>42</v>
      </c>
      <c r="E5" s="10" t="s">
        <v>72</v>
      </c>
      <c r="F5" s="11">
        <v>6.9650000000000007</v>
      </c>
      <c r="G5" t="b">
        <f t="shared" si="0"/>
        <v>1</v>
      </c>
      <c r="H5" t="s">
        <v>72</v>
      </c>
      <c r="I5">
        <v>56.570129625262517</v>
      </c>
      <c r="J5" t="b">
        <f t="shared" si="1"/>
        <v>1</v>
      </c>
    </row>
    <row r="6" spans="1:10" x14ac:dyDescent="0.2">
      <c r="A6" s="8" t="s">
        <v>73</v>
      </c>
      <c r="B6" s="9" t="s">
        <v>74</v>
      </c>
      <c r="C6" s="9" t="s">
        <v>71</v>
      </c>
      <c r="E6" s="10" t="s">
        <v>73</v>
      </c>
      <c r="F6" s="11">
        <v>3</v>
      </c>
      <c r="G6" t="b">
        <f t="shared" si="0"/>
        <v>1</v>
      </c>
      <c r="H6" t="s">
        <v>73</v>
      </c>
      <c r="I6">
        <v>21.41265233333333</v>
      </c>
      <c r="J6" t="b">
        <f t="shared" si="1"/>
        <v>1</v>
      </c>
    </row>
    <row r="7" spans="1:10" x14ac:dyDescent="0.2">
      <c r="A7" s="8" t="s">
        <v>75</v>
      </c>
      <c r="B7" s="9" t="s">
        <v>76</v>
      </c>
      <c r="C7" s="9" t="s">
        <v>71</v>
      </c>
      <c r="E7" s="10" t="s">
        <v>75</v>
      </c>
      <c r="F7" s="11">
        <v>3.5</v>
      </c>
      <c r="G7" t="b">
        <f t="shared" si="0"/>
        <v>1</v>
      </c>
      <c r="H7" t="s">
        <v>75</v>
      </c>
      <c r="I7">
        <v>16.781958317443618</v>
      </c>
      <c r="J7" t="b">
        <f t="shared" si="1"/>
        <v>1</v>
      </c>
    </row>
    <row r="8" spans="1:10" x14ac:dyDescent="0.2">
      <c r="A8" s="8" t="s">
        <v>77</v>
      </c>
      <c r="B8" s="9" t="s">
        <v>76</v>
      </c>
      <c r="C8" s="9">
        <v>45.5</v>
      </c>
      <c r="E8" s="10" t="s">
        <v>77</v>
      </c>
      <c r="F8" s="11">
        <v>3.5125000000000002</v>
      </c>
      <c r="G8" t="b">
        <f t="shared" si="0"/>
        <v>1</v>
      </c>
      <c r="H8" t="s">
        <v>77</v>
      </c>
      <c r="I8">
        <v>17.213324157213922</v>
      </c>
      <c r="J8" t="b">
        <f t="shared" si="1"/>
        <v>1</v>
      </c>
    </row>
    <row r="9" spans="1:10" x14ac:dyDescent="0.2">
      <c r="A9" s="8" t="s">
        <v>78</v>
      </c>
      <c r="B9" s="9" t="s">
        <v>79</v>
      </c>
      <c r="C9" s="9" t="s">
        <v>71</v>
      </c>
      <c r="E9" s="10" t="s">
        <v>78</v>
      </c>
      <c r="F9" s="11">
        <v>1.25</v>
      </c>
      <c r="G9" t="b">
        <f t="shared" si="0"/>
        <v>1</v>
      </c>
      <c r="H9" t="s">
        <v>78</v>
      </c>
      <c r="I9">
        <v>7.170563430191403</v>
      </c>
      <c r="J9" t="b">
        <f t="shared" si="1"/>
        <v>1</v>
      </c>
    </row>
    <row r="10" spans="1:10" x14ac:dyDescent="0.2">
      <c r="A10" s="8" t="s">
        <v>80</v>
      </c>
      <c r="B10" s="9" t="s">
        <v>74</v>
      </c>
      <c r="C10" s="9">
        <v>83</v>
      </c>
      <c r="E10" s="10" t="s">
        <v>80</v>
      </c>
      <c r="F10" s="11">
        <v>16.399999999999999</v>
      </c>
      <c r="G10" t="b">
        <f t="shared" si="0"/>
        <v>1</v>
      </c>
      <c r="H10" t="s">
        <v>80</v>
      </c>
      <c r="I10">
        <v>118.5758737296878</v>
      </c>
      <c r="J10" t="b">
        <f t="shared" si="1"/>
        <v>1</v>
      </c>
    </row>
    <row r="11" spans="1:10" x14ac:dyDescent="0.2">
      <c r="A11" s="8" t="s">
        <v>81</v>
      </c>
      <c r="B11" s="9" t="s">
        <v>76</v>
      </c>
      <c r="C11" s="9" t="s">
        <v>71</v>
      </c>
      <c r="E11" s="10" t="s">
        <v>81</v>
      </c>
      <c r="F11" s="11">
        <v>5</v>
      </c>
      <c r="G11" t="b">
        <f t="shared" si="0"/>
        <v>1</v>
      </c>
      <c r="H11" t="s">
        <v>81</v>
      </c>
      <c r="I11">
        <v>114.58742407692307</v>
      </c>
      <c r="J11" t="b">
        <f t="shared" si="1"/>
        <v>1</v>
      </c>
    </row>
    <row r="12" spans="1:10" x14ac:dyDescent="0.2">
      <c r="A12" s="8" t="s">
        <v>82</v>
      </c>
      <c r="B12" s="9" t="s">
        <v>76</v>
      </c>
      <c r="C12" s="9">
        <v>68.7</v>
      </c>
      <c r="E12" s="10" t="s">
        <v>82</v>
      </c>
      <c r="F12" s="11">
        <v>28.017857142857142</v>
      </c>
      <c r="G12" t="b">
        <f t="shared" si="0"/>
        <v>1</v>
      </c>
      <c r="H12" t="s">
        <v>82</v>
      </c>
      <c r="I12">
        <v>108.53500063110799</v>
      </c>
      <c r="J12" t="b">
        <f t="shared" si="1"/>
        <v>1</v>
      </c>
    </row>
    <row r="13" spans="1:10" x14ac:dyDescent="0.2">
      <c r="A13" s="8" t="s">
        <v>83</v>
      </c>
      <c r="B13" s="9" t="s">
        <v>76</v>
      </c>
      <c r="C13" s="9">
        <v>82.9</v>
      </c>
      <c r="E13" s="10" t="s">
        <v>83</v>
      </c>
      <c r="F13" s="11">
        <v>25.5</v>
      </c>
      <c r="G13" t="b">
        <f t="shared" si="0"/>
        <v>1</v>
      </c>
      <c r="H13" t="s">
        <v>83</v>
      </c>
      <c r="I13">
        <v>105.94103448275861</v>
      </c>
      <c r="J13" t="b">
        <f t="shared" si="1"/>
        <v>1</v>
      </c>
    </row>
    <row r="14" spans="1:10" x14ac:dyDescent="0.2">
      <c r="A14" s="8" t="s">
        <v>84</v>
      </c>
      <c r="B14" s="9" t="s">
        <v>68</v>
      </c>
      <c r="C14" s="9">
        <v>0</v>
      </c>
      <c r="E14" s="10" t="s">
        <v>84</v>
      </c>
      <c r="F14" s="11">
        <v>2.6666666666666665</v>
      </c>
      <c r="G14" t="b">
        <f t="shared" si="0"/>
        <v>1</v>
      </c>
      <c r="H14" t="s">
        <v>84</v>
      </c>
      <c r="I14">
        <v>10.251355343749999</v>
      </c>
      <c r="J14" t="b">
        <f t="shared" si="1"/>
        <v>1</v>
      </c>
    </row>
    <row r="15" spans="1:10" x14ac:dyDescent="0.2">
      <c r="A15" s="8" t="s">
        <v>85</v>
      </c>
      <c r="B15" s="9" t="s">
        <v>74</v>
      </c>
      <c r="C15" s="9" t="s">
        <v>71</v>
      </c>
      <c r="E15" s="10" t="s">
        <v>85</v>
      </c>
      <c r="F15" s="11">
        <v>27.083333333333332</v>
      </c>
      <c r="G15" t="b">
        <f t="shared" si="0"/>
        <v>1</v>
      </c>
      <c r="H15" t="s">
        <v>85</v>
      </c>
      <c r="I15">
        <v>120.1</v>
      </c>
      <c r="J15" t="b">
        <f t="shared" si="1"/>
        <v>1</v>
      </c>
    </row>
    <row r="16" spans="1:10" x14ac:dyDescent="0.2">
      <c r="A16" s="8" t="s">
        <v>86</v>
      </c>
      <c r="B16" s="9" t="s">
        <v>76</v>
      </c>
      <c r="C16" s="9">
        <v>67</v>
      </c>
      <c r="E16" s="10" t="s">
        <v>86</v>
      </c>
      <c r="F16" s="11">
        <v>3.35</v>
      </c>
      <c r="G16" t="b">
        <f t="shared" si="0"/>
        <v>1</v>
      </c>
      <c r="H16" t="s">
        <v>86</v>
      </c>
      <c r="I16">
        <v>114.6648499539898</v>
      </c>
      <c r="J16" t="b">
        <f t="shared" si="1"/>
        <v>1</v>
      </c>
    </row>
    <row r="17" spans="1:10" x14ac:dyDescent="0.2">
      <c r="A17" s="8" t="s">
        <v>87</v>
      </c>
      <c r="B17" s="9" t="s">
        <v>76</v>
      </c>
      <c r="C17" s="9">
        <v>18</v>
      </c>
      <c r="E17" s="10" t="s">
        <v>87</v>
      </c>
      <c r="F17" s="11">
        <v>15</v>
      </c>
      <c r="G17" t="b">
        <f t="shared" si="0"/>
        <v>1</v>
      </c>
      <c r="H17" t="s">
        <v>87</v>
      </c>
      <c r="I17">
        <v>73.3</v>
      </c>
      <c r="J17" t="b">
        <f t="shared" si="1"/>
        <v>1</v>
      </c>
    </row>
    <row r="18" spans="1:10" x14ac:dyDescent="0.2">
      <c r="A18" s="8" t="s">
        <v>88</v>
      </c>
      <c r="B18" s="9" t="s">
        <v>76</v>
      </c>
      <c r="C18" s="9">
        <v>53.7</v>
      </c>
      <c r="E18" s="10" t="s">
        <v>88</v>
      </c>
      <c r="F18" s="11">
        <v>3.3666666666666663</v>
      </c>
      <c r="G18" t="b">
        <f t="shared" si="0"/>
        <v>1</v>
      </c>
      <c r="H18" t="s">
        <v>88</v>
      </c>
      <c r="I18">
        <v>17.725000000000001</v>
      </c>
      <c r="J18" t="b">
        <f t="shared" si="1"/>
        <v>1</v>
      </c>
    </row>
    <row r="19" spans="1:10" x14ac:dyDescent="0.2">
      <c r="A19" s="8" t="s">
        <v>89</v>
      </c>
      <c r="B19" s="9" t="s">
        <v>76</v>
      </c>
      <c r="C19" s="9">
        <v>33</v>
      </c>
      <c r="E19" s="10" t="s">
        <v>89</v>
      </c>
      <c r="F19" s="11">
        <v>3.5750000000000002</v>
      </c>
      <c r="G19" t="b">
        <f t="shared" si="0"/>
        <v>1</v>
      </c>
      <c r="H19" t="s">
        <v>89</v>
      </c>
      <c r="I19">
        <v>20.55927496</v>
      </c>
      <c r="J19" t="b">
        <f t="shared" si="1"/>
        <v>1</v>
      </c>
    </row>
    <row r="20" spans="1:10" x14ac:dyDescent="0.2">
      <c r="A20" s="8" t="s">
        <v>90</v>
      </c>
      <c r="B20" s="9" t="s">
        <v>79</v>
      </c>
      <c r="C20" s="9" t="s">
        <v>71</v>
      </c>
      <c r="E20" s="10" t="s">
        <v>90</v>
      </c>
      <c r="F20" s="11">
        <v>6.5</v>
      </c>
      <c r="G20" t="b">
        <f t="shared" si="0"/>
        <v>1</v>
      </c>
      <c r="H20" t="s">
        <v>90</v>
      </c>
      <c r="I20">
        <v>11.751886923076926</v>
      </c>
      <c r="J20" t="b">
        <f t="shared" si="1"/>
        <v>1</v>
      </c>
    </row>
    <row r="21" spans="1:10" x14ac:dyDescent="0.2">
      <c r="A21" s="8" t="s">
        <v>91</v>
      </c>
      <c r="B21" s="9" t="s">
        <v>79</v>
      </c>
      <c r="C21" s="9" t="s">
        <v>71</v>
      </c>
      <c r="E21" s="10" t="s">
        <v>91</v>
      </c>
      <c r="F21" s="11">
        <v>6.1999999999999993</v>
      </c>
      <c r="G21" t="b">
        <f t="shared" si="0"/>
        <v>1</v>
      </c>
      <c r="H21" t="s">
        <v>91</v>
      </c>
      <c r="I21">
        <v>8.0458053317333338</v>
      </c>
      <c r="J21" t="b">
        <f t="shared" si="1"/>
        <v>1</v>
      </c>
    </row>
    <row r="22" spans="1:10" x14ac:dyDescent="0.2">
      <c r="A22" s="8" t="s">
        <v>92</v>
      </c>
      <c r="B22" s="9" t="s">
        <v>79</v>
      </c>
      <c r="C22" s="9" t="s">
        <v>71</v>
      </c>
      <c r="E22" s="10" t="s">
        <v>92</v>
      </c>
      <c r="F22" s="11">
        <v>9</v>
      </c>
      <c r="G22" t="b">
        <f t="shared" si="0"/>
        <v>1</v>
      </c>
      <c r="H22" t="s">
        <v>92</v>
      </c>
      <c r="I22">
        <v>8.6428571428571423</v>
      </c>
      <c r="J22" t="b">
        <f t="shared" si="1"/>
        <v>1</v>
      </c>
    </row>
    <row r="23" spans="1:10" x14ac:dyDescent="0.2">
      <c r="A23" s="8" t="s">
        <v>93</v>
      </c>
      <c r="B23" s="9" t="s">
        <v>76</v>
      </c>
      <c r="C23" s="9">
        <v>22</v>
      </c>
      <c r="E23" s="10" t="s">
        <v>93</v>
      </c>
      <c r="F23" s="11">
        <v>7.8777777777777782</v>
      </c>
      <c r="G23" t="b">
        <f t="shared" si="0"/>
        <v>1</v>
      </c>
      <c r="H23" t="s">
        <v>93</v>
      </c>
      <c r="I23">
        <v>7.6436136074482759</v>
      </c>
      <c r="J23" t="b">
        <f t="shared" si="1"/>
        <v>1</v>
      </c>
    </row>
    <row r="24" spans="1:10" x14ac:dyDescent="0.2">
      <c r="A24" s="8" t="s">
        <v>94</v>
      </c>
      <c r="B24" s="9" t="s">
        <v>79</v>
      </c>
      <c r="C24" s="9" t="s">
        <v>71</v>
      </c>
      <c r="E24" s="10" t="s">
        <v>94</v>
      </c>
      <c r="F24" s="11">
        <v>6.6</v>
      </c>
      <c r="G24" t="b">
        <f t="shared" si="0"/>
        <v>1</v>
      </c>
      <c r="H24" t="s">
        <v>94</v>
      </c>
      <c r="I24">
        <v>7.5547744209409995</v>
      </c>
      <c r="J24" t="b">
        <f t="shared" si="1"/>
        <v>1</v>
      </c>
    </row>
    <row r="25" spans="1:10" x14ac:dyDescent="0.2">
      <c r="A25" s="8" t="s">
        <v>95</v>
      </c>
      <c r="B25" s="9" t="s">
        <v>79</v>
      </c>
      <c r="C25" s="9">
        <v>0</v>
      </c>
      <c r="E25" s="10" t="s">
        <v>95</v>
      </c>
      <c r="F25" s="11">
        <v>5.6285714285714281</v>
      </c>
      <c r="G25" t="b">
        <f t="shared" si="0"/>
        <v>1</v>
      </c>
      <c r="H25" t="s">
        <v>95</v>
      </c>
      <c r="I25">
        <v>4.4520870640000005</v>
      </c>
      <c r="J25" t="b">
        <f t="shared" si="1"/>
        <v>1</v>
      </c>
    </row>
    <row r="26" spans="1:10" x14ac:dyDescent="0.2">
      <c r="A26" s="8" t="s">
        <v>96</v>
      </c>
      <c r="B26" s="9" t="s">
        <v>79</v>
      </c>
      <c r="C26" s="9">
        <v>24.6</v>
      </c>
      <c r="E26" s="10" t="s">
        <v>96</v>
      </c>
      <c r="F26" s="11">
        <v>21.125</v>
      </c>
      <c r="G26" t="b">
        <f t="shared" si="0"/>
        <v>1</v>
      </c>
      <c r="H26" t="s">
        <v>96</v>
      </c>
      <c r="I26">
        <v>64.714803098560253</v>
      </c>
      <c r="J26" t="b">
        <f t="shared" si="1"/>
        <v>1</v>
      </c>
    </row>
    <row r="27" spans="1:10" x14ac:dyDescent="0.2">
      <c r="A27" s="8" t="s">
        <v>97</v>
      </c>
      <c r="B27" s="9" t="s">
        <v>79</v>
      </c>
      <c r="C27" s="9">
        <v>36</v>
      </c>
      <c r="E27" s="10" t="s">
        <v>97</v>
      </c>
      <c r="F27" s="11">
        <v>12.059999999999999</v>
      </c>
      <c r="G27" t="b">
        <f t="shared" si="0"/>
        <v>1</v>
      </c>
      <c r="H27" t="s">
        <v>97</v>
      </c>
      <c r="I27">
        <v>68.747145079272386</v>
      </c>
      <c r="J27" t="b">
        <f t="shared" si="1"/>
        <v>1</v>
      </c>
    </row>
    <row r="28" spans="1:10" x14ac:dyDescent="0.2">
      <c r="A28" s="8" t="s">
        <v>98</v>
      </c>
      <c r="B28" s="9" t="s">
        <v>79</v>
      </c>
      <c r="C28" s="9">
        <v>67.5</v>
      </c>
      <c r="E28" s="10" t="s">
        <v>98</v>
      </c>
      <c r="F28" s="11">
        <v>16.96875</v>
      </c>
      <c r="G28" t="b">
        <f t="shared" si="0"/>
        <v>1</v>
      </c>
      <c r="H28" t="s">
        <v>98</v>
      </c>
      <c r="I28">
        <v>73.786156717728815</v>
      </c>
      <c r="J28" t="b">
        <f t="shared" si="1"/>
        <v>1</v>
      </c>
    </row>
    <row r="29" spans="1:10" x14ac:dyDescent="0.2">
      <c r="A29" s="8" t="s">
        <v>99</v>
      </c>
      <c r="B29" s="9" t="s">
        <v>79</v>
      </c>
      <c r="C29" s="9">
        <v>46.7</v>
      </c>
      <c r="E29" s="10" t="s">
        <v>99</v>
      </c>
      <c r="F29" s="11">
        <v>22.419999999999998</v>
      </c>
      <c r="G29" t="b">
        <f t="shared" si="0"/>
        <v>1</v>
      </c>
      <c r="H29" t="s">
        <v>99</v>
      </c>
      <c r="I29">
        <v>72.962887224709007</v>
      </c>
      <c r="J29" t="b">
        <f t="shared" si="1"/>
        <v>1</v>
      </c>
    </row>
    <row r="30" spans="1:10" x14ac:dyDescent="0.2">
      <c r="A30" s="8" t="s">
        <v>100</v>
      </c>
      <c r="B30" s="9" t="s">
        <v>76</v>
      </c>
      <c r="C30" s="9" t="s">
        <v>71</v>
      </c>
      <c r="E30" s="10" t="s">
        <v>100</v>
      </c>
      <c r="F30" s="11">
        <v>15</v>
      </c>
      <c r="G30" t="b">
        <f t="shared" si="0"/>
        <v>1</v>
      </c>
      <c r="H30" t="s">
        <v>100</v>
      </c>
      <c r="I30">
        <v>118.3199845</v>
      </c>
      <c r="J30" t="b">
        <f t="shared" si="1"/>
        <v>1</v>
      </c>
    </row>
    <row r="31" spans="1:10" x14ac:dyDescent="0.2">
      <c r="A31" s="8" t="s">
        <v>101</v>
      </c>
      <c r="B31" s="9" t="s">
        <v>76</v>
      </c>
      <c r="C31" s="9">
        <v>80.099999999999994</v>
      </c>
      <c r="E31" s="10" t="s">
        <v>101</v>
      </c>
      <c r="F31" s="11">
        <v>21.8</v>
      </c>
      <c r="G31" t="b">
        <f t="shared" si="0"/>
        <v>1</v>
      </c>
      <c r="H31" t="s">
        <v>101</v>
      </c>
      <c r="I31">
        <v>102.63695512000001</v>
      </c>
      <c r="J31" t="b">
        <f t="shared" si="1"/>
        <v>1</v>
      </c>
    </row>
    <row r="32" spans="1:10" x14ac:dyDescent="0.2">
      <c r="A32" s="8" t="s">
        <v>102</v>
      </c>
      <c r="B32" s="9" t="s">
        <v>76</v>
      </c>
      <c r="C32" s="9">
        <v>79</v>
      </c>
      <c r="E32" s="10" t="s">
        <v>102</v>
      </c>
      <c r="F32" s="11">
        <v>30.166666666666668</v>
      </c>
      <c r="G32" t="b">
        <f t="shared" si="0"/>
        <v>1</v>
      </c>
      <c r="H32" t="s">
        <v>102</v>
      </c>
      <c r="I32">
        <v>111.43379390156467</v>
      </c>
      <c r="J32" t="b">
        <f t="shared" si="1"/>
        <v>1</v>
      </c>
    </row>
    <row r="33" spans="1:10" x14ac:dyDescent="0.2">
      <c r="A33" s="8" t="s">
        <v>103</v>
      </c>
      <c r="B33" s="9" t="s">
        <v>76</v>
      </c>
      <c r="C33" s="9" t="s">
        <v>71</v>
      </c>
      <c r="E33" s="10" t="s">
        <v>103</v>
      </c>
      <c r="F33" s="11">
        <v>95</v>
      </c>
      <c r="G33" t="b">
        <f t="shared" si="0"/>
        <v>1</v>
      </c>
      <c r="H33" t="s">
        <v>103</v>
      </c>
      <c r="I33">
        <v>99.805928571428566</v>
      </c>
      <c r="J33" t="b">
        <f t="shared" si="1"/>
        <v>1</v>
      </c>
    </row>
    <row r="34" spans="1:10" x14ac:dyDescent="0.2">
      <c r="A34" s="8" t="s">
        <v>104</v>
      </c>
      <c r="B34" s="9" t="s">
        <v>76</v>
      </c>
      <c r="C34" s="9">
        <v>60.8</v>
      </c>
      <c r="E34" s="10" t="s">
        <v>104</v>
      </c>
      <c r="F34" s="11">
        <v>26.293749999999999</v>
      </c>
      <c r="G34" t="b">
        <f t="shared" si="0"/>
        <v>1</v>
      </c>
      <c r="H34" t="s">
        <v>104</v>
      </c>
      <c r="I34">
        <v>63.615335381166275</v>
      </c>
      <c r="J34" t="b">
        <f t="shared" si="1"/>
        <v>1</v>
      </c>
    </row>
    <row r="35" spans="1:10" x14ac:dyDescent="0.2">
      <c r="A35" s="8" t="s">
        <v>105</v>
      </c>
      <c r="B35" s="9" t="s">
        <v>76</v>
      </c>
      <c r="C35" s="9">
        <v>78</v>
      </c>
      <c r="E35" s="10" t="s">
        <v>105</v>
      </c>
      <c r="F35" s="11">
        <v>9.625</v>
      </c>
      <c r="G35" t="b">
        <f t="shared" si="0"/>
        <v>1</v>
      </c>
      <c r="H35" t="s">
        <v>105</v>
      </c>
      <c r="I35">
        <v>58.981959923756975</v>
      </c>
      <c r="J35" t="b">
        <f t="shared" si="1"/>
        <v>1</v>
      </c>
    </row>
    <row r="36" spans="1:10" x14ac:dyDescent="0.2">
      <c r="A36" s="8" t="s">
        <v>106</v>
      </c>
      <c r="B36" s="9" t="s">
        <v>76</v>
      </c>
      <c r="C36" s="9">
        <v>79</v>
      </c>
      <c r="E36" s="10" t="s">
        <v>106</v>
      </c>
      <c r="F36" s="11">
        <v>10.75</v>
      </c>
      <c r="G36" t="b">
        <f t="shared" si="0"/>
        <v>1</v>
      </c>
      <c r="H36" t="s">
        <v>106</v>
      </c>
      <c r="I36">
        <v>67.925075501234559</v>
      </c>
      <c r="J36" t="b">
        <f t="shared" si="1"/>
        <v>1</v>
      </c>
    </row>
    <row r="37" spans="1:10" x14ac:dyDescent="0.2">
      <c r="A37" s="8" t="s">
        <v>107</v>
      </c>
      <c r="B37" s="9" t="s">
        <v>76</v>
      </c>
      <c r="C37" s="9">
        <v>52</v>
      </c>
      <c r="E37" s="10" t="s">
        <v>107</v>
      </c>
      <c r="F37" s="11">
        <v>20.3</v>
      </c>
      <c r="G37" t="b">
        <f t="shared" si="0"/>
        <v>1</v>
      </c>
      <c r="H37" t="s">
        <v>107</v>
      </c>
      <c r="I37">
        <v>64.86223333333335</v>
      </c>
      <c r="J37" t="b">
        <f t="shared" si="1"/>
        <v>1</v>
      </c>
    </row>
    <row r="38" spans="1:10" x14ac:dyDescent="0.2">
      <c r="A38" s="8" t="s">
        <v>108</v>
      </c>
      <c r="B38" s="9" t="s">
        <v>76</v>
      </c>
      <c r="C38" s="9" t="s">
        <v>71</v>
      </c>
      <c r="E38" s="10" t="s">
        <v>108</v>
      </c>
      <c r="F38" s="11">
        <v>14.2</v>
      </c>
      <c r="G38" t="b">
        <f t="shared" si="0"/>
        <v>1</v>
      </c>
      <c r="H38" t="s">
        <v>108</v>
      </c>
      <c r="I38">
        <v>76</v>
      </c>
      <c r="J38" t="b">
        <f t="shared" si="1"/>
        <v>1</v>
      </c>
    </row>
    <row r="39" spans="1:10" x14ac:dyDescent="0.2">
      <c r="A39" s="8" t="s">
        <v>109</v>
      </c>
      <c r="B39" s="9" t="s">
        <v>76</v>
      </c>
      <c r="C39" s="9">
        <v>54.5</v>
      </c>
      <c r="E39" s="10" t="s">
        <v>109</v>
      </c>
      <c r="F39" s="11">
        <v>21.274999999999999</v>
      </c>
      <c r="G39" t="b">
        <f t="shared" si="0"/>
        <v>1</v>
      </c>
      <c r="H39" t="s">
        <v>109</v>
      </c>
      <c r="I39">
        <v>73.959439375623035</v>
      </c>
      <c r="J39" t="b">
        <f t="shared" si="1"/>
        <v>1</v>
      </c>
    </row>
    <row r="40" spans="1:10" x14ac:dyDescent="0.2">
      <c r="A40" s="8" t="s">
        <v>110</v>
      </c>
      <c r="B40" s="9" t="s">
        <v>76</v>
      </c>
      <c r="C40" s="9" t="s">
        <v>71</v>
      </c>
      <c r="E40" s="10" t="s">
        <v>110</v>
      </c>
      <c r="F40" s="11">
        <v>21.5</v>
      </c>
      <c r="G40" t="b">
        <f t="shared" si="0"/>
        <v>1</v>
      </c>
      <c r="H40" t="s">
        <v>110</v>
      </c>
      <c r="I40">
        <v>65.695048870259967</v>
      </c>
      <c r="J40" t="b">
        <f t="shared" si="1"/>
        <v>1</v>
      </c>
    </row>
    <row r="41" spans="1:10" x14ac:dyDescent="0.2">
      <c r="A41" s="8" t="s">
        <v>111</v>
      </c>
      <c r="B41" s="9" t="s">
        <v>76</v>
      </c>
      <c r="C41" s="9">
        <v>77</v>
      </c>
      <c r="E41" s="10" t="s">
        <v>111</v>
      </c>
      <c r="F41" s="11">
        <v>5</v>
      </c>
      <c r="G41" t="b">
        <f t="shared" si="0"/>
        <v>1</v>
      </c>
      <c r="H41" t="s">
        <v>111</v>
      </c>
      <c r="I41">
        <v>67.54299589569969</v>
      </c>
      <c r="J41" t="b">
        <f t="shared" si="1"/>
        <v>1</v>
      </c>
    </row>
    <row r="42" spans="1:10" x14ac:dyDescent="0.2">
      <c r="A42" s="8" t="s">
        <v>112</v>
      </c>
      <c r="B42" s="9" t="s">
        <v>76</v>
      </c>
      <c r="C42" s="9">
        <v>67.099999999999994</v>
      </c>
      <c r="E42" s="10" t="s">
        <v>112</v>
      </c>
      <c r="F42" s="11">
        <v>18.25</v>
      </c>
      <c r="G42" t="b">
        <f t="shared" si="0"/>
        <v>1</v>
      </c>
      <c r="H42" t="s">
        <v>112</v>
      </c>
      <c r="I42">
        <v>73.685500000000005</v>
      </c>
      <c r="J42" t="b">
        <f t="shared" si="1"/>
        <v>1</v>
      </c>
    </row>
    <row r="43" spans="1:10" x14ac:dyDescent="0.2">
      <c r="A43" s="8" t="s">
        <v>113</v>
      </c>
      <c r="B43" s="9" t="s">
        <v>76</v>
      </c>
      <c r="C43" s="9">
        <v>82.9</v>
      </c>
      <c r="E43" s="10" t="s">
        <v>113</v>
      </c>
      <c r="F43" s="11">
        <v>14.833333333333334</v>
      </c>
      <c r="G43" t="b">
        <f t="shared" si="0"/>
        <v>1</v>
      </c>
      <c r="H43" t="s">
        <v>113</v>
      </c>
      <c r="I43">
        <v>63.267944444444446</v>
      </c>
      <c r="J43" t="b">
        <f t="shared" si="1"/>
        <v>1</v>
      </c>
    </row>
    <row r="44" spans="1:10" x14ac:dyDescent="0.2">
      <c r="A44" s="8" t="s">
        <v>114</v>
      </c>
      <c r="B44" s="9" t="s">
        <v>79</v>
      </c>
      <c r="C44" s="9" t="s">
        <v>71</v>
      </c>
      <c r="E44" s="10" t="s">
        <v>114</v>
      </c>
      <c r="F44" s="11">
        <v>5.5</v>
      </c>
      <c r="G44" t="b">
        <f t="shared" si="0"/>
        <v>1</v>
      </c>
      <c r="H44" t="s">
        <v>114</v>
      </c>
      <c r="I44">
        <v>6.1197965950000004</v>
      </c>
      <c r="J44" t="b">
        <f t="shared" si="1"/>
        <v>1</v>
      </c>
    </row>
    <row r="45" spans="1:10" x14ac:dyDescent="0.2">
      <c r="A45" s="8" t="s">
        <v>115</v>
      </c>
      <c r="B45" s="9" t="s">
        <v>79</v>
      </c>
      <c r="C45" s="9" t="s">
        <v>71</v>
      </c>
      <c r="E45" s="10" t="s">
        <v>115</v>
      </c>
      <c r="F45" s="11">
        <v>2</v>
      </c>
      <c r="G45" t="b">
        <f t="shared" si="0"/>
        <v>1</v>
      </c>
      <c r="H45" t="s">
        <v>115</v>
      </c>
      <c r="I45">
        <v>2.9122909090909093</v>
      </c>
      <c r="J45" t="b">
        <f t="shared" si="1"/>
        <v>1</v>
      </c>
    </row>
    <row r="46" spans="1:10" x14ac:dyDescent="0.2">
      <c r="A46" s="8" t="s">
        <v>116</v>
      </c>
      <c r="B46" s="9" t="s">
        <v>76</v>
      </c>
      <c r="C46" s="9">
        <v>16.2</v>
      </c>
      <c r="E46" s="10" t="s">
        <v>116</v>
      </c>
      <c r="F46" s="11">
        <v>19.5</v>
      </c>
      <c r="G46" t="b">
        <f t="shared" si="0"/>
        <v>1</v>
      </c>
      <c r="H46" t="s">
        <v>116</v>
      </c>
      <c r="I46">
        <v>50.070198570000002</v>
      </c>
      <c r="J46" t="b">
        <f t="shared" si="1"/>
        <v>1</v>
      </c>
    </row>
    <row r="47" spans="1:10" x14ac:dyDescent="0.2">
      <c r="A47" s="8" t="s">
        <v>117</v>
      </c>
      <c r="B47" s="9" t="s">
        <v>76</v>
      </c>
      <c r="C47" s="9" t="s">
        <v>71</v>
      </c>
      <c r="E47" s="10" t="s">
        <v>117</v>
      </c>
      <c r="F47" s="11">
        <v>22.569230769230767</v>
      </c>
      <c r="G47" t="b">
        <f t="shared" si="0"/>
        <v>1</v>
      </c>
      <c r="H47" t="s">
        <v>117</v>
      </c>
      <c r="I47">
        <v>63.923787983960302</v>
      </c>
      <c r="J47" t="b">
        <f t="shared" si="1"/>
        <v>1</v>
      </c>
    </row>
    <row r="48" spans="1:10" x14ac:dyDescent="0.2">
      <c r="A48" s="8" t="s">
        <v>118</v>
      </c>
      <c r="B48" s="9" t="s">
        <v>68</v>
      </c>
      <c r="C48" s="9">
        <v>14.9</v>
      </c>
      <c r="E48" s="10" t="s">
        <v>118</v>
      </c>
      <c r="F48" s="11">
        <v>9</v>
      </c>
      <c r="G48" t="b">
        <f t="shared" si="0"/>
        <v>1</v>
      </c>
      <c r="H48" t="s">
        <v>118</v>
      </c>
      <c r="I48">
        <v>71.563911538287201</v>
      </c>
      <c r="J48" t="b">
        <f t="shared" si="1"/>
        <v>1</v>
      </c>
    </row>
    <row r="49" spans="1:10" x14ac:dyDescent="0.2">
      <c r="A49" s="8" t="s">
        <v>119</v>
      </c>
      <c r="B49" s="9" t="s">
        <v>68</v>
      </c>
      <c r="C49" s="9">
        <v>14</v>
      </c>
      <c r="E49" s="10" t="s">
        <v>119</v>
      </c>
      <c r="F49" s="11">
        <v>8.6</v>
      </c>
      <c r="G49" t="b">
        <f t="shared" si="0"/>
        <v>1</v>
      </c>
      <c r="H49" t="s">
        <v>119</v>
      </c>
      <c r="I49">
        <v>77.370754983228409</v>
      </c>
      <c r="J49" t="b">
        <f t="shared" si="1"/>
        <v>1</v>
      </c>
    </row>
    <row r="50" spans="1:10" x14ac:dyDescent="0.2">
      <c r="A50" s="8" t="s">
        <v>120</v>
      </c>
      <c r="B50" s="9" t="s">
        <v>68</v>
      </c>
      <c r="C50" s="9">
        <v>21.4</v>
      </c>
      <c r="E50" s="10" t="s">
        <v>120</v>
      </c>
      <c r="F50" s="11">
        <v>11</v>
      </c>
      <c r="G50" t="b">
        <f t="shared" si="0"/>
        <v>1</v>
      </c>
      <c r="H50" t="s">
        <v>120</v>
      </c>
      <c r="I50">
        <v>76.020494162027973</v>
      </c>
      <c r="J50" t="b">
        <f t="shared" si="1"/>
        <v>1</v>
      </c>
    </row>
    <row r="51" spans="1:10" x14ac:dyDescent="0.2">
      <c r="A51" s="8" t="s">
        <v>121</v>
      </c>
      <c r="B51" s="9" t="s">
        <v>68</v>
      </c>
      <c r="C51" s="9">
        <v>4</v>
      </c>
      <c r="E51" s="10" t="s">
        <v>121</v>
      </c>
      <c r="F51" s="11">
        <v>14.333333333333334</v>
      </c>
      <c r="G51" t="b">
        <f t="shared" si="0"/>
        <v>1</v>
      </c>
      <c r="H51" t="s">
        <v>121</v>
      </c>
      <c r="I51">
        <v>80.2</v>
      </c>
      <c r="J51" t="b">
        <f t="shared" si="1"/>
        <v>1</v>
      </c>
    </row>
    <row r="52" spans="1:10" x14ac:dyDescent="0.2">
      <c r="A52" s="8" t="s">
        <v>122</v>
      </c>
      <c r="B52" s="9" t="s">
        <v>79</v>
      </c>
      <c r="C52" s="9">
        <v>0</v>
      </c>
      <c r="E52" s="10" t="s">
        <v>122</v>
      </c>
      <c r="F52" s="11">
        <v>1.75</v>
      </c>
      <c r="G52" t="b">
        <f t="shared" si="0"/>
        <v>1</v>
      </c>
      <c r="H52" t="s">
        <v>122</v>
      </c>
      <c r="I52">
        <v>46.344725257083184</v>
      </c>
      <c r="J52" t="b">
        <f t="shared" si="1"/>
        <v>1</v>
      </c>
    </row>
    <row r="53" spans="1:10" x14ac:dyDescent="0.2">
      <c r="A53" s="8" t="s">
        <v>123</v>
      </c>
      <c r="B53" s="9" t="s">
        <v>79</v>
      </c>
      <c r="C53" s="9">
        <v>75</v>
      </c>
      <c r="E53" s="10" t="s">
        <v>123</v>
      </c>
      <c r="F53" s="11">
        <v>26.519999999999996</v>
      </c>
      <c r="G53" t="b">
        <f t="shared" si="0"/>
        <v>1</v>
      </c>
      <c r="H53" t="s">
        <v>123</v>
      </c>
      <c r="I53">
        <v>97.872190419999995</v>
      </c>
      <c r="J53" t="b">
        <f t="shared" si="1"/>
        <v>1</v>
      </c>
    </row>
    <row r="54" spans="1:10" x14ac:dyDescent="0.2">
      <c r="A54" s="8" t="s">
        <v>124</v>
      </c>
      <c r="B54" s="9" t="s">
        <v>74</v>
      </c>
      <c r="C54" s="9" t="s">
        <v>71</v>
      </c>
      <c r="E54" s="10" t="s">
        <v>124</v>
      </c>
      <c r="F54" s="11">
        <v>6.95</v>
      </c>
      <c r="G54" t="b">
        <f t="shared" si="0"/>
        <v>1</v>
      </c>
      <c r="H54" t="s">
        <v>124</v>
      </c>
      <c r="I54">
        <v>21.394397520000002</v>
      </c>
      <c r="J54" t="b">
        <f t="shared" si="1"/>
        <v>1</v>
      </c>
    </row>
    <row r="55" spans="1:10" x14ac:dyDescent="0.2">
      <c r="A55" s="8" t="s">
        <v>125</v>
      </c>
      <c r="B55" s="9" t="s">
        <v>74</v>
      </c>
      <c r="C55" s="9">
        <v>46</v>
      </c>
      <c r="E55" s="10" t="s">
        <v>125</v>
      </c>
      <c r="F55" s="11">
        <v>10.08</v>
      </c>
      <c r="G55" t="b">
        <f t="shared" si="0"/>
        <v>1</v>
      </c>
      <c r="H55" t="s">
        <v>125</v>
      </c>
      <c r="I55">
        <v>24.786248923081324</v>
      </c>
      <c r="J55" t="b">
        <f t="shared" si="1"/>
        <v>1</v>
      </c>
    </row>
    <row r="56" spans="1:10" x14ac:dyDescent="0.2">
      <c r="A56" s="8" t="s">
        <v>126</v>
      </c>
      <c r="B56" s="9" t="s">
        <v>74</v>
      </c>
      <c r="C56" s="9" t="s">
        <v>71</v>
      </c>
      <c r="E56" s="10" t="s">
        <v>126</v>
      </c>
      <c r="F56" s="11">
        <v>8.9666666666666668</v>
      </c>
      <c r="G56" t="b">
        <f t="shared" si="0"/>
        <v>1</v>
      </c>
      <c r="H56" t="s">
        <v>126</v>
      </c>
      <c r="I56">
        <v>24.634207236363636</v>
      </c>
      <c r="J56" t="b">
        <f t="shared" si="1"/>
        <v>1</v>
      </c>
    </row>
    <row r="57" spans="1:10" x14ac:dyDescent="0.2">
      <c r="A57" s="8" t="s">
        <v>127</v>
      </c>
      <c r="B57" s="9" t="s">
        <v>74</v>
      </c>
      <c r="C57" s="9">
        <v>18</v>
      </c>
      <c r="E57" s="10" t="s">
        <v>127</v>
      </c>
      <c r="F57" s="11">
        <v>2.6999999999999997</v>
      </c>
      <c r="G57" t="b">
        <f t="shared" si="0"/>
        <v>1</v>
      </c>
      <c r="H57" t="s">
        <v>127</v>
      </c>
      <c r="I57">
        <v>21.451544865882351</v>
      </c>
      <c r="J57" t="b">
        <f t="shared" si="1"/>
        <v>1</v>
      </c>
    </row>
    <row r="58" spans="1:10" x14ac:dyDescent="0.2">
      <c r="A58" s="8" t="s">
        <v>128</v>
      </c>
      <c r="B58" s="9" t="s">
        <v>74</v>
      </c>
      <c r="C58" s="9" t="s">
        <v>71</v>
      </c>
      <c r="E58" s="10" t="s">
        <v>128</v>
      </c>
      <c r="F58" s="11">
        <v>3.1</v>
      </c>
      <c r="G58" t="b">
        <f t="shared" si="0"/>
        <v>1</v>
      </c>
      <c r="H58" t="s">
        <v>128</v>
      </c>
      <c r="I58">
        <v>26.92409914613587</v>
      </c>
      <c r="J58" t="b">
        <f t="shared" si="1"/>
        <v>1</v>
      </c>
    </row>
    <row r="59" spans="1:10" x14ac:dyDescent="0.2">
      <c r="A59" s="8" t="s">
        <v>129</v>
      </c>
      <c r="B59" s="9" t="s">
        <v>79</v>
      </c>
      <c r="C59" s="9">
        <v>5</v>
      </c>
      <c r="E59" s="10" t="s">
        <v>129</v>
      </c>
      <c r="F59" s="11">
        <v>2.5</v>
      </c>
      <c r="G59" t="b">
        <f t="shared" si="0"/>
        <v>1</v>
      </c>
      <c r="H59" t="s">
        <v>129</v>
      </c>
      <c r="I59">
        <v>5.7339315879999999</v>
      </c>
      <c r="J59" t="b">
        <f t="shared" si="1"/>
        <v>1</v>
      </c>
    </row>
    <row r="60" spans="1:10" x14ac:dyDescent="0.2">
      <c r="A60" s="8" t="s">
        <v>130</v>
      </c>
      <c r="B60" s="9" t="s">
        <v>79</v>
      </c>
      <c r="C60" s="9">
        <v>73</v>
      </c>
      <c r="E60" s="10" t="s">
        <v>130</v>
      </c>
      <c r="F60" s="11">
        <v>1.75</v>
      </c>
      <c r="G60" t="b">
        <f t="shared" si="0"/>
        <v>1</v>
      </c>
      <c r="H60" t="s">
        <v>130</v>
      </c>
      <c r="I60">
        <v>6.1</v>
      </c>
      <c r="J60" t="b">
        <f t="shared" si="1"/>
        <v>1</v>
      </c>
    </row>
    <row r="61" spans="1:10" x14ac:dyDescent="0.2">
      <c r="A61" s="8" t="s">
        <v>131</v>
      </c>
      <c r="B61" s="9" t="s">
        <v>79</v>
      </c>
      <c r="C61" s="9" t="s">
        <v>71</v>
      </c>
      <c r="E61" s="10" t="s">
        <v>131</v>
      </c>
      <c r="F61" s="11">
        <v>2</v>
      </c>
      <c r="G61" t="b">
        <f t="shared" si="0"/>
        <v>1</v>
      </c>
      <c r="H61" t="s">
        <v>131</v>
      </c>
      <c r="I61">
        <v>3.8386365699284006</v>
      </c>
      <c r="J61" t="b">
        <f t="shared" si="1"/>
        <v>1</v>
      </c>
    </row>
    <row r="62" spans="1:10" x14ac:dyDescent="0.2">
      <c r="A62" s="8" t="s">
        <v>132</v>
      </c>
      <c r="B62" s="9" t="s">
        <v>79</v>
      </c>
      <c r="C62" s="9">
        <v>0</v>
      </c>
      <c r="E62" s="10" t="s">
        <v>132</v>
      </c>
      <c r="F62" s="11">
        <v>1</v>
      </c>
      <c r="G62" t="b">
        <f t="shared" si="0"/>
        <v>1</v>
      </c>
      <c r="H62" t="s">
        <v>132</v>
      </c>
      <c r="I62">
        <v>4.1296899167485215</v>
      </c>
      <c r="J62" t="b">
        <f t="shared" si="1"/>
        <v>1</v>
      </c>
    </row>
    <row r="63" spans="1:10" x14ac:dyDescent="0.2">
      <c r="A63" s="8" t="s">
        <v>133</v>
      </c>
      <c r="B63" s="9" t="s">
        <v>79</v>
      </c>
      <c r="C63" s="9">
        <v>19</v>
      </c>
      <c r="E63" s="10" t="s">
        <v>133</v>
      </c>
      <c r="F63" s="11">
        <v>2.25</v>
      </c>
      <c r="G63" t="b">
        <f t="shared" si="0"/>
        <v>1</v>
      </c>
      <c r="H63" t="s">
        <v>133</v>
      </c>
      <c r="I63">
        <v>3.38</v>
      </c>
      <c r="J63" t="b">
        <f t="shared" si="1"/>
        <v>1</v>
      </c>
    </row>
    <row r="64" spans="1:10" x14ac:dyDescent="0.2">
      <c r="A64" s="8" t="s">
        <v>134</v>
      </c>
      <c r="B64" s="9" t="s">
        <v>79</v>
      </c>
      <c r="C64" s="9" t="s">
        <v>71</v>
      </c>
      <c r="E64" s="10" t="s">
        <v>134</v>
      </c>
      <c r="F64" s="11">
        <v>3.5</v>
      </c>
      <c r="G64" t="b">
        <f t="shared" si="0"/>
        <v>1</v>
      </c>
      <c r="H64" t="s">
        <v>134</v>
      </c>
      <c r="I64">
        <v>3.6411851700000004</v>
      </c>
      <c r="J64" t="b">
        <f t="shared" si="1"/>
        <v>1</v>
      </c>
    </row>
    <row r="65" spans="1:10" x14ac:dyDescent="0.2">
      <c r="A65" s="8" t="s">
        <v>135</v>
      </c>
      <c r="B65" s="9" t="s">
        <v>68</v>
      </c>
      <c r="C65" s="9" t="s">
        <v>71</v>
      </c>
      <c r="E65" s="10" t="s">
        <v>135</v>
      </c>
      <c r="F65" s="11">
        <v>13</v>
      </c>
      <c r="G65" t="b">
        <f t="shared" si="0"/>
        <v>1</v>
      </c>
      <c r="H65" t="s">
        <v>135</v>
      </c>
      <c r="I65">
        <v>508.95913880000006</v>
      </c>
      <c r="J65" t="b">
        <f t="shared" si="1"/>
        <v>1</v>
      </c>
    </row>
    <row r="66" spans="1:10" x14ac:dyDescent="0.2">
      <c r="A66" s="8" t="s">
        <v>6</v>
      </c>
      <c r="B66" s="9" t="s">
        <v>68</v>
      </c>
      <c r="C66" s="9">
        <v>67</v>
      </c>
      <c r="E66" s="10" t="s">
        <v>6</v>
      </c>
      <c r="F66" s="11">
        <v>10.047058823529412</v>
      </c>
      <c r="G66" t="b">
        <f t="shared" ref="G66:G129" si="2">A66=E66</f>
        <v>1</v>
      </c>
      <c r="H66" t="s">
        <v>6</v>
      </c>
      <c r="I66">
        <v>507.2466268656716</v>
      </c>
      <c r="J66" t="b">
        <f t="shared" ref="J66:J129" si="3">E66=H66</f>
        <v>1</v>
      </c>
    </row>
    <row r="67" spans="1:10" x14ac:dyDescent="0.2">
      <c r="A67" s="8" t="s">
        <v>136</v>
      </c>
      <c r="B67" s="9" t="s">
        <v>68</v>
      </c>
      <c r="C67" s="9" t="s">
        <v>71</v>
      </c>
      <c r="E67" s="10" t="s">
        <v>136</v>
      </c>
      <c r="F67" s="11">
        <v>3.55</v>
      </c>
      <c r="G67" t="b">
        <f t="shared" si="2"/>
        <v>1</v>
      </c>
      <c r="H67" t="s">
        <v>136</v>
      </c>
      <c r="I67">
        <v>14.600244399999999</v>
      </c>
      <c r="J67" t="b">
        <f t="shared" si="3"/>
        <v>1</v>
      </c>
    </row>
    <row r="68" spans="1:10" x14ac:dyDescent="0.2">
      <c r="A68" s="8" t="s">
        <v>137</v>
      </c>
      <c r="B68" s="9" t="s">
        <v>74</v>
      </c>
      <c r="C68" s="9">
        <v>61</v>
      </c>
      <c r="E68" s="10" t="s">
        <v>137</v>
      </c>
      <c r="F68" s="11">
        <v>3.95</v>
      </c>
      <c r="G68" t="b">
        <f t="shared" si="2"/>
        <v>1</v>
      </c>
      <c r="H68" t="s">
        <v>137</v>
      </c>
      <c r="I68">
        <v>90.647625000000005</v>
      </c>
      <c r="J68" t="b">
        <f t="shared" si="3"/>
        <v>1</v>
      </c>
    </row>
    <row r="69" spans="1:10" x14ac:dyDescent="0.2">
      <c r="A69" s="8" t="s">
        <v>138</v>
      </c>
      <c r="B69" s="9" t="s">
        <v>79</v>
      </c>
      <c r="C69" s="9">
        <v>72</v>
      </c>
      <c r="E69" s="10" t="s">
        <v>138</v>
      </c>
      <c r="F69" s="11">
        <v>3.6000000000000005</v>
      </c>
      <c r="G69" t="b">
        <f t="shared" si="2"/>
        <v>1</v>
      </c>
      <c r="H69" t="s">
        <v>138</v>
      </c>
      <c r="I69">
        <v>92.043373379999991</v>
      </c>
      <c r="J69" t="b">
        <f t="shared" si="3"/>
        <v>1</v>
      </c>
    </row>
    <row r="70" spans="1:10" x14ac:dyDescent="0.2">
      <c r="A70" s="8" t="s">
        <v>139</v>
      </c>
      <c r="B70" s="9" t="s">
        <v>76</v>
      </c>
      <c r="C70" s="9">
        <v>60</v>
      </c>
      <c r="E70" s="10" t="s">
        <v>139</v>
      </c>
      <c r="F70" s="11">
        <v>3.5142857142857147</v>
      </c>
      <c r="G70" t="b">
        <f t="shared" si="2"/>
        <v>1</v>
      </c>
      <c r="H70" t="s">
        <v>139</v>
      </c>
      <c r="I70">
        <v>105.27639696220109</v>
      </c>
      <c r="J70" t="b">
        <f t="shared" si="3"/>
        <v>1</v>
      </c>
    </row>
    <row r="71" spans="1:10" x14ac:dyDescent="0.2">
      <c r="A71" s="8" t="s">
        <v>140</v>
      </c>
      <c r="B71" s="9" t="s">
        <v>74</v>
      </c>
      <c r="C71" s="9">
        <v>61</v>
      </c>
      <c r="E71" s="10" t="s">
        <v>140</v>
      </c>
      <c r="F71" s="11">
        <v>3.5</v>
      </c>
      <c r="G71" t="b">
        <f t="shared" si="2"/>
        <v>1</v>
      </c>
      <c r="H71" t="s">
        <v>140</v>
      </c>
      <c r="I71">
        <v>106.708</v>
      </c>
      <c r="J71" t="b">
        <f t="shared" si="3"/>
        <v>1</v>
      </c>
    </row>
    <row r="72" spans="1:10" x14ac:dyDescent="0.2">
      <c r="A72" s="8" t="s">
        <v>141</v>
      </c>
      <c r="B72" s="9" t="s">
        <v>74</v>
      </c>
      <c r="C72" s="9" t="s">
        <v>71</v>
      </c>
      <c r="E72" s="10" t="s">
        <v>141</v>
      </c>
      <c r="F72" s="11">
        <v>3.45</v>
      </c>
      <c r="G72" t="b">
        <f t="shared" si="2"/>
        <v>1</v>
      </c>
      <c r="H72" t="s">
        <v>141</v>
      </c>
      <c r="I72">
        <v>90.892795802206336</v>
      </c>
      <c r="J72" t="b">
        <f t="shared" si="3"/>
        <v>1</v>
      </c>
    </row>
    <row r="73" spans="1:10" x14ac:dyDescent="0.2">
      <c r="A73" s="8" t="s">
        <v>142</v>
      </c>
      <c r="B73" s="9" t="s">
        <v>74</v>
      </c>
      <c r="C73" s="9">
        <v>79.400000000000006</v>
      </c>
      <c r="E73" s="10" t="s">
        <v>142</v>
      </c>
      <c r="F73" s="11">
        <v>3.85</v>
      </c>
      <c r="G73" t="b">
        <f t="shared" si="2"/>
        <v>1</v>
      </c>
      <c r="H73" t="s">
        <v>142</v>
      </c>
      <c r="I73">
        <v>87.733851851851838</v>
      </c>
      <c r="J73" t="b">
        <f t="shared" si="3"/>
        <v>1</v>
      </c>
    </row>
    <row r="74" spans="1:10" x14ac:dyDescent="0.2">
      <c r="A74" s="8" t="s">
        <v>143</v>
      </c>
      <c r="B74" s="9" t="s">
        <v>68</v>
      </c>
      <c r="C74" s="9">
        <v>33</v>
      </c>
      <c r="E74" s="10" t="s">
        <v>143</v>
      </c>
      <c r="F74" s="11">
        <v>3.28</v>
      </c>
      <c r="G74" t="b">
        <f t="shared" si="2"/>
        <v>1</v>
      </c>
      <c r="H74" t="s">
        <v>143</v>
      </c>
      <c r="I74">
        <v>36.308609922222232</v>
      </c>
      <c r="J74" t="b">
        <f t="shared" si="3"/>
        <v>1</v>
      </c>
    </row>
    <row r="75" spans="1:10" x14ac:dyDescent="0.2">
      <c r="A75" s="8" t="s">
        <v>144</v>
      </c>
      <c r="B75" s="9" t="s">
        <v>79</v>
      </c>
      <c r="C75" s="9">
        <v>65.7</v>
      </c>
      <c r="E75" s="10" t="s">
        <v>144</v>
      </c>
      <c r="F75" s="11">
        <v>20.309090909090909</v>
      </c>
      <c r="G75" t="b">
        <f t="shared" si="2"/>
        <v>1</v>
      </c>
      <c r="H75" t="s">
        <v>144</v>
      </c>
      <c r="I75">
        <v>99.688333333333333</v>
      </c>
      <c r="J75" t="b">
        <f t="shared" si="3"/>
        <v>1</v>
      </c>
    </row>
    <row r="76" spans="1:10" x14ac:dyDescent="0.2">
      <c r="A76" s="8" t="s">
        <v>145</v>
      </c>
      <c r="B76" s="9" t="s">
        <v>76</v>
      </c>
      <c r="C76" s="9">
        <v>54</v>
      </c>
      <c r="E76" s="10" t="s">
        <v>145</v>
      </c>
      <c r="F76" s="11">
        <v>15.75</v>
      </c>
      <c r="G76" t="b">
        <f t="shared" si="2"/>
        <v>1</v>
      </c>
      <c r="H76" t="s">
        <v>145</v>
      </c>
      <c r="I76">
        <v>23.245579738461537</v>
      </c>
      <c r="J76" t="b">
        <f t="shared" si="3"/>
        <v>1</v>
      </c>
    </row>
    <row r="77" spans="1:10" x14ac:dyDescent="0.2">
      <c r="A77" s="8" t="s">
        <v>146</v>
      </c>
      <c r="B77" s="9" t="s">
        <v>79</v>
      </c>
      <c r="C77" s="9" t="s">
        <v>71</v>
      </c>
      <c r="E77" s="10" t="s">
        <v>146</v>
      </c>
      <c r="F77" s="11">
        <v>6.7</v>
      </c>
      <c r="G77" t="b">
        <f t="shared" si="2"/>
        <v>1</v>
      </c>
      <c r="H77" t="s">
        <v>146</v>
      </c>
      <c r="I77">
        <v>12.261858501034128</v>
      </c>
      <c r="J77" t="b">
        <f t="shared" si="3"/>
        <v>1</v>
      </c>
    </row>
    <row r="78" spans="1:10" x14ac:dyDescent="0.2">
      <c r="A78" s="8" t="s">
        <v>147</v>
      </c>
      <c r="B78" s="9" t="s">
        <v>79</v>
      </c>
      <c r="C78" s="9">
        <v>84</v>
      </c>
      <c r="E78" s="10" t="s">
        <v>147</v>
      </c>
      <c r="F78" s="11">
        <v>5.4</v>
      </c>
      <c r="G78" t="b">
        <f t="shared" si="2"/>
        <v>1</v>
      </c>
      <c r="H78" t="s">
        <v>147</v>
      </c>
      <c r="I78">
        <v>13.115867681409885</v>
      </c>
      <c r="J78" t="b">
        <f t="shared" si="3"/>
        <v>1</v>
      </c>
    </row>
    <row r="79" spans="1:10" x14ac:dyDescent="0.2">
      <c r="A79" s="8" t="s">
        <v>148</v>
      </c>
      <c r="B79" s="9" t="s">
        <v>68</v>
      </c>
      <c r="C79" s="9">
        <v>6</v>
      </c>
      <c r="E79" s="10" t="s">
        <v>148</v>
      </c>
      <c r="F79" s="11">
        <v>1.5</v>
      </c>
      <c r="G79" t="b">
        <f t="shared" si="2"/>
        <v>1</v>
      </c>
      <c r="H79" t="s">
        <v>148</v>
      </c>
      <c r="I79">
        <v>9.9040667599999992</v>
      </c>
      <c r="J79" t="b">
        <f t="shared" si="3"/>
        <v>1</v>
      </c>
    </row>
    <row r="80" spans="1:10" x14ac:dyDescent="0.2">
      <c r="A80" s="8" t="s">
        <v>149</v>
      </c>
      <c r="B80" s="9" t="s">
        <v>76</v>
      </c>
      <c r="C80" s="9" t="s">
        <v>71</v>
      </c>
      <c r="E80" s="10" t="s">
        <v>149</v>
      </c>
      <c r="F80" s="11">
        <v>15.680952380952384</v>
      </c>
      <c r="G80" t="b">
        <f t="shared" si="2"/>
        <v>1</v>
      </c>
      <c r="H80" t="s">
        <v>149</v>
      </c>
      <c r="I80">
        <v>97.489093477848797</v>
      </c>
      <c r="J80" t="b">
        <f t="shared" si="3"/>
        <v>1</v>
      </c>
    </row>
    <row r="81" spans="1:10" x14ac:dyDescent="0.2">
      <c r="A81" s="8" t="s">
        <v>150</v>
      </c>
      <c r="B81" s="9" t="s">
        <v>76</v>
      </c>
      <c r="C81" s="9" t="s">
        <v>71</v>
      </c>
      <c r="E81" s="10" t="s">
        <v>150</v>
      </c>
      <c r="F81" s="11">
        <v>9.5</v>
      </c>
      <c r="G81" t="b">
        <f t="shared" si="2"/>
        <v>1</v>
      </c>
      <c r="H81" t="s">
        <v>150</v>
      </c>
      <c r="I81">
        <v>108.90500721333335</v>
      </c>
      <c r="J81" t="b">
        <f t="shared" si="3"/>
        <v>1</v>
      </c>
    </row>
    <row r="82" spans="1:10" x14ac:dyDescent="0.2">
      <c r="A82" s="8" t="s">
        <v>151</v>
      </c>
      <c r="B82" s="9" t="s">
        <v>79</v>
      </c>
      <c r="C82" s="9">
        <v>15</v>
      </c>
      <c r="E82" s="10" t="s">
        <v>151</v>
      </c>
      <c r="F82" s="11">
        <v>2</v>
      </c>
      <c r="G82" t="b">
        <f t="shared" si="2"/>
        <v>1</v>
      </c>
      <c r="H82" t="s">
        <v>151</v>
      </c>
      <c r="I82">
        <v>6.0515217100000003</v>
      </c>
      <c r="J82" t="b">
        <f t="shared" si="3"/>
        <v>1</v>
      </c>
    </row>
    <row r="83" spans="1:10" x14ac:dyDescent="0.2">
      <c r="A83" s="8" t="s">
        <v>152</v>
      </c>
      <c r="B83" s="9" t="s">
        <v>76</v>
      </c>
      <c r="C83" s="9" t="s">
        <v>71</v>
      </c>
      <c r="E83" s="10" t="s">
        <v>152</v>
      </c>
      <c r="F83" s="11">
        <v>13.75</v>
      </c>
      <c r="G83" t="b">
        <f t="shared" si="2"/>
        <v>1</v>
      </c>
      <c r="H83" t="s">
        <v>152</v>
      </c>
      <c r="I83">
        <v>101.05787664629703</v>
      </c>
      <c r="J83" t="b">
        <f t="shared" si="3"/>
        <v>1</v>
      </c>
    </row>
    <row r="84" spans="1:10" x14ac:dyDescent="0.2">
      <c r="A84" s="8" t="s">
        <v>153</v>
      </c>
      <c r="B84" s="9" t="s">
        <v>76</v>
      </c>
      <c r="C84" s="9">
        <v>66.900000000000006</v>
      </c>
      <c r="E84" s="10" t="s">
        <v>153</v>
      </c>
      <c r="F84" s="11">
        <v>27.521428571428572</v>
      </c>
      <c r="G84" t="b">
        <f t="shared" si="2"/>
        <v>1</v>
      </c>
      <c r="H84" t="s">
        <v>153</v>
      </c>
      <c r="I84">
        <v>66.52984080927277</v>
      </c>
      <c r="J84" t="b">
        <f t="shared" si="3"/>
        <v>1</v>
      </c>
    </row>
    <row r="85" spans="1:10" x14ac:dyDescent="0.2">
      <c r="A85" s="8" t="s">
        <v>154</v>
      </c>
      <c r="B85" s="9" t="s">
        <v>74</v>
      </c>
      <c r="C85" s="9">
        <v>44</v>
      </c>
      <c r="E85" s="10" t="s">
        <v>154</v>
      </c>
      <c r="F85" s="11">
        <v>64.650000000000006</v>
      </c>
      <c r="G85" t="b">
        <f t="shared" si="2"/>
        <v>1</v>
      </c>
      <c r="H85" t="s">
        <v>154</v>
      </c>
      <c r="I85">
        <v>98.592666666666673</v>
      </c>
      <c r="J85" t="b">
        <f t="shared" si="3"/>
        <v>1</v>
      </c>
    </row>
    <row r="86" spans="1:10" x14ac:dyDescent="0.2">
      <c r="A86" s="8" t="s">
        <v>155</v>
      </c>
      <c r="B86" s="9" t="s">
        <v>76</v>
      </c>
      <c r="C86" s="9">
        <v>63</v>
      </c>
      <c r="E86" s="10" t="s">
        <v>155</v>
      </c>
      <c r="F86" s="11">
        <v>36.362499999999997</v>
      </c>
      <c r="G86" t="b">
        <f t="shared" si="2"/>
        <v>1</v>
      </c>
      <c r="H86" t="s">
        <v>155</v>
      </c>
      <c r="I86">
        <v>88.941435592548828</v>
      </c>
      <c r="J86" t="b">
        <f t="shared" si="3"/>
        <v>1</v>
      </c>
    </row>
    <row r="87" spans="1:10" x14ac:dyDescent="0.2">
      <c r="A87" s="8" t="s">
        <v>156</v>
      </c>
      <c r="B87" s="9" t="s">
        <v>76</v>
      </c>
      <c r="C87" s="9">
        <v>75</v>
      </c>
      <c r="E87" s="10" t="s">
        <v>156</v>
      </c>
      <c r="F87" s="11">
        <v>31.560000000000002</v>
      </c>
      <c r="G87" t="b">
        <f t="shared" si="2"/>
        <v>1</v>
      </c>
      <c r="H87" t="s">
        <v>156</v>
      </c>
      <c r="I87">
        <v>109.87114341909933</v>
      </c>
      <c r="J87" t="b">
        <f t="shared" si="3"/>
        <v>1</v>
      </c>
    </row>
    <row r="88" spans="1:10" x14ac:dyDescent="0.2">
      <c r="A88" s="8" t="s">
        <v>157</v>
      </c>
      <c r="B88" s="9" t="s">
        <v>76</v>
      </c>
      <c r="C88" s="9" t="s">
        <v>71</v>
      </c>
      <c r="E88" s="10" t="s">
        <v>157</v>
      </c>
      <c r="F88" s="11">
        <v>47</v>
      </c>
      <c r="G88" t="b">
        <f t="shared" si="2"/>
        <v>1</v>
      </c>
      <c r="H88" t="s">
        <v>157</v>
      </c>
      <c r="I88">
        <v>91.456000000000003</v>
      </c>
      <c r="J88" t="b">
        <f t="shared" si="3"/>
        <v>1</v>
      </c>
    </row>
    <row r="89" spans="1:10" x14ac:dyDescent="0.2">
      <c r="A89" s="8" t="s">
        <v>158</v>
      </c>
      <c r="B89" s="9" t="s">
        <v>76</v>
      </c>
      <c r="C89" s="9">
        <v>53</v>
      </c>
      <c r="E89" s="10" t="s">
        <v>158</v>
      </c>
      <c r="F89" s="11">
        <v>28.860000000000003</v>
      </c>
      <c r="G89" t="b">
        <f t="shared" si="2"/>
        <v>1</v>
      </c>
      <c r="H89" t="s">
        <v>158</v>
      </c>
      <c r="I89">
        <v>79.466473488255161</v>
      </c>
      <c r="J89" t="b">
        <f t="shared" si="3"/>
        <v>1</v>
      </c>
    </row>
    <row r="90" spans="1:10" x14ac:dyDescent="0.2">
      <c r="A90" s="8" t="s">
        <v>159</v>
      </c>
      <c r="B90" s="9" t="s">
        <v>79</v>
      </c>
      <c r="C90" s="9" t="s">
        <v>71</v>
      </c>
      <c r="E90" s="10" t="s">
        <v>159</v>
      </c>
      <c r="F90" s="11">
        <v>19</v>
      </c>
      <c r="G90" t="b">
        <f t="shared" si="2"/>
        <v>1</v>
      </c>
      <c r="H90" t="s">
        <v>159</v>
      </c>
      <c r="I90">
        <v>82.88</v>
      </c>
      <c r="J90" t="b">
        <f t="shared" si="3"/>
        <v>1</v>
      </c>
    </row>
    <row r="91" spans="1:10" x14ac:dyDescent="0.2">
      <c r="A91" s="8" t="s">
        <v>160</v>
      </c>
      <c r="B91" s="9" t="s">
        <v>76</v>
      </c>
      <c r="C91" s="9">
        <v>75</v>
      </c>
      <c r="E91" s="10" t="s">
        <v>160</v>
      </c>
      <c r="F91" s="11">
        <v>24.8</v>
      </c>
      <c r="G91" t="b">
        <f t="shared" si="2"/>
        <v>1</v>
      </c>
      <c r="H91" t="s">
        <v>160</v>
      </c>
      <c r="I91">
        <v>73.141892610584534</v>
      </c>
      <c r="J91" t="b">
        <f t="shared" si="3"/>
        <v>1</v>
      </c>
    </row>
    <row r="92" spans="1:10" x14ac:dyDescent="0.2">
      <c r="A92" s="8" t="s">
        <v>161</v>
      </c>
      <c r="B92" s="9" t="s">
        <v>74</v>
      </c>
      <c r="C92" s="9">
        <v>33</v>
      </c>
      <c r="E92" s="10" t="s">
        <v>161</v>
      </c>
      <c r="F92" s="11">
        <v>21.86</v>
      </c>
      <c r="G92" t="b">
        <f t="shared" si="2"/>
        <v>1</v>
      </c>
      <c r="H92" t="s">
        <v>161</v>
      </c>
      <c r="I92">
        <v>97.364503065028018</v>
      </c>
      <c r="J92" t="b">
        <f t="shared" si="3"/>
        <v>1</v>
      </c>
    </row>
    <row r="93" spans="1:10" x14ac:dyDescent="0.2">
      <c r="A93" s="8" t="s">
        <v>162</v>
      </c>
      <c r="B93" s="9" t="s">
        <v>76</v>
      </c>
      <c r="C93" s="9" t="s">
        <v>71</v>
      </c>
      <c r="E93" s="10" t="s">
        <v>162</v>
      </c>
      <c r="F93" s="11">
        <v>96.5</v>
      </c>
      <c r="G93" t="b">
        <f t="shared" si="2"/>
        <v>1</v>
      </c>
      <c r="H93" t="s">
        <v>162</v>
      </c>
      <c r="I93">
        <v>185.96200000000002</v>
      </c>
      <c r="J93" t="b">
        <f t="shared" si="3"/>
        <v>1</v>
      </c>
    </row>
    <row r="94" spans="1:10" x14ac:dyDescent="0.2">
      <c r="A94" s="8" t="s">
        <v>163</v>
      </c>
      <c r="B94" s="9" t="s">
        <v>76</v>
      </c>
      <c r="C94" s="9">
        <v>92</v>
      </c>
      <c r="E94" s="10" t="s">
        <v>163</v>
      </c>
      <c r="F94" s="11">
        <v>95</v>
      </c>
      <c r="G94" t="b">
        <f t="shared" si="2"/>
        <v>1</v>
      </c>
      <c r="H94" t="s">
        <v>163</v>
      </c>
      <c r="I94">
        <v>162.40872456</v>
      </c>
      <c r="J94" t="b">
        <f t="shared" si="3"/>
        <v>1</v>
      </c>
    </row>
    <row r="95" spans="1:10" x14ac:dyDescent="0.2">
      <c r="A95" s="8" t="s">
        <v>164</v>
      </c>
      <c r="B95" s="9" t="s">
        <v>79</v>
      </c>
      <c r="C95" s="9">
        <v>51</v>
      </c>
      <c r="E95" s="10" t="s">
        <v>164</v>
      </c>
      <c r="F95" s="11">
        <v>5.0999999999999996</v>
      </c>
      <c r="G95" t="b">
        <f t="shared" si="2"/>
        <v>1</v>
      </c>
      <c r="H95" t="s">
        <v>164</v>
      </c>
      <c r="I95">
        <v>1.7208473313333332</v>
      </c>
      <c r="J95" t="b">
        <f t="shared" si="3"/>
        <v>1</v>
      </c>
    </row>
    <row r="96" spans="1:10" x14ac:dyDescent="0.2">
      <c r="A96" s="8" t="s">
        <v>165</v>
      </c>
      <c r="B96" s="9" t="s">
        <v>79</v>
      </c>
      <c r="C96" s="9" t="s">
        <v>71</v>
      </c>
      <c r="E96" s="10" t="s">
        <v>165</v>
      </c>
      <c r="F96" s="11">
        <v>2.25</v>
      </c>
      <c r="G96" t="b">
        <f t="shared" si="2"/>
        <v>1</v>
      </c>
      <c r="H96" t="s">
        <v>165</v>
      </c>
      <c r="I96">
        <v>1.7781921266666667</v>
      </c>
      <c r="J96" t="b">
        <f t="shared" si="3"/>
        <v>1</v>
      </c>
    </row>
    <row r="97" spans="1:10" x14ac:dyDescent="0.2">
      <c r="A97" s="8" t="s">
        <v>166</v>
      </c>
      <c r="B97" s="9" t="s">
        <v>79</v>
      </c>
      <c r="C97" s="9">
        <v>54</v>
      </c>
      <c r="E97" s="10" t="s">
        <v>166</v>
      </c>
      <c r="F97" s="11">
        <v>68.375</v>
      </c>
      <c r="G97" t="b">
        <f t="shared" si="2"/>
        <v>1</v>
      </c>
      <c r="H97" t="s">
        <v>166</v>
      </c>
      <c r="I97">
        <v>37.700000000000003</v>
      </c>
      <c r="J97" t="b">
        <f t="shared" si="3"/>
        <v>1</v>
      </c>
    </row>
    <row r="98" spans="1:10" x14ac:dyDescent="0.2">
      <c r="A98" s="8" t="s">
        <v>167</v>
      </c>
      <c r="B98" s="9" t="s">
        <v>79</v>
      </c>
      <c r="C98" s="9" t="s">
        <v>71</v>
      </c>
      <c r="E98" s="10" t="s">
        <v>167</v>
      </c>
      <c r="F98" s="11">
        <v>1.5</v>
      </c>
      <c r="G98" t="b">
        <f t="shared" si="2"/>
        <v>1</v>
      </c>
      <c r="H98" t="s">
        <v>167</v>
      </c>
      <c r="I98">
        <v>6.0045267590000009</v>
      </c>
      <c r="J98" t="b">
        <f t="shared" si="3"/>
        <v>1</v>
      </c>
    </row>
    <row r="99" spans="1:10" x14ac:dyDescent="0.2">
      <c r="A99" s="8" t="s">
        <v>168</v>
      </c>
      <c r="B99" s="9" t="s">
        <v>68</v>
      </c>
      <c r="C99" s="9">
        <v>23</v>
      </c>
      <c r="E99" s="10" t="s">
        <v>168</v>
      </c>
      <c r="F99" s="11">
        <v>9.9400000000000013</v>
      </c>
      <c r="G99" t="b">
        <f t="shared" si="2"/>
        <v>1</v>
      </c>
      <c r="H99" t="s">
        <v>168</v>
      </c>
      <c r="I99">
        <v>96.211402648103245</v>
      </c>
      <c r="J99" t="b">
        <f t="shared" si="3"/>
        <v>1</v>
      </c>
    </row>
    <row r="100" spans="1:10" x14ac:dyDescent="0.2">
      <c r="A100" s="8" t="s">
        <v>169</v>
      </c>
      <c r="B100" s="9" t="s">
        <v>76</v>
      </c>
      <c r="C100" s="9" t="s">
        <v>71</v>
      </c>
      <c r="E100" s="10" t="s">
        <v>169</v>
      </c>
      <c r="F100" s="11">
        <v>3.5</v>
      </c>
      <c r="G100" t="b">
        <f t="shared" si="2"/>
        <v>1</v>
      </c>
      <c r="H100" t="s">
        <v>169</v>
      </c>
      <c r="I100">
        <v>131.69999999999999</v>
      </c>
      <c r="J100" t="b">
        <f t="shared" si="3"/>
        <v>1</v>
      </c>
    </row>
    <row r="101" spans="1:10" x14ac:dyDescent="0.2">
      <c r="A101" s="8" t="s">
        <v>170</v>
      </c>
      <c r="B101" s="9" t="s">
        <v>79</v>
      </c>
      <c r="C101" s="9">
        <v>60</v>
      </c>
      <c r="E101" s="10" t="s">
        <v>170</v>
      </c>
      <c r="F101" s="11">
        <v>1</v>
      </c>
      <c r="G101" t="b">
        <f t="shared" si="2"/>
        <v>1</v>
      </c>
      <c r="H101" t="s">
        <v>170</v>
      </c>
      <c r="I101">
        <v>10.728607080111763</v>
      </c>
      <c r="J101" t="b">
        <f t="shared" si="3"/>
        <v>1</v>
      </c>
    </row>
    <row r="102" spans="1:10" x14ac:dyDescent="0.2">
      <c r="A102" s="8" t="s">
        <v>171</v>
      </c>
      <c r="B102" s="9" t="s">
        <v>79</v>
      </c>
      <c r="C102" s="9">
        <v>27</v>
      </c>
      <c r="E102" s="10" t="s">
        <v>171</v>
      </c>
      <c r="F102" s="11">
        <v>2.25</v>
      </c>
      <c r="G102" t="b">
        <f t="shared" si="2"/>
        <v>1</v>
      </c>
      <c r="H102" t="s">
        <v>171</v>
      </c>
      <c r="I102">
        <v>12.201495011937988</v>
      </c>
      <c r="J102" t="b">
        <f t="shared" si="3"/>
        <v>1</v>
      </c>
    </row>
    <row r="103" spans="1:10" x14ac:dyDescent="0.2">
      <c r="A103" s="8" t="s">
        <v>173</v>
      </c>
      <c r="B103" s="9" t="s">
        <v>76</v>
      </c>
      <c r="C103" s="9" t="s">
        <v>71</v>
      </c>
      <c r="E103" s="10" t="s">
        <v>173</v>
      </c>
      <c r="F103" s="11">
        <v>67.5</v>
      </c>
      <c r="G103" t="b">
        <f t="shared" si="2"/>
        <v>1</v>
      </c>
      <c r="H103" t="s">
        <v>173</v>
      </c>
      <c r="I103">
        <v>346.23738666666668</v>
      </c>
      <c r="J103" t="b">
        <f t="shared" si="3"/>
        <v>1</v>
      </c>
    </row>
    <row r="104" spans="1:10" x14ac:dyDescent="0.2">
      <c r="A104" s="8" t="s">
        <v>4</v>
      </c>
      <c r="B104" s="9" t="s">
        <v>76</v>
      </c>
      <c r="C104" s="9">
        <v>63</v>
      </c>
      <c r="E104" s="10" t="s">
        <v>4</v>
      </c>
      <c r="F104" s="11">
        <v>42.707142857142863</v>
      </c>
      <c r="G104" t="b">
        <f t="shared" si="2"/>
        <v>1</v>
      </c>
      <c r="H104" t="s">
        <v>4</v>
      </c>
      <c r="I104">
        <v>376.12546072836943</v>
      </c>
      <c r="J104" t="b">
        <f t="shared" si="3"/>
        <v>1</v>
      </c>
    </row>
    <row r="105" spans="1:10" x14ac:dyDescent="0.2">
      <c r="A105" s="8" t="s">
        <v>174</v>
      </c>
      <c r="B105" s="9" t="s">
        <v>76</v>
      </c>
      <c r="C105" s="9">
        <v>13.6</v>
      </c>
      <c r="E105" s="10" t="s">
        <v>174</v>
      </c>
      <c r="F105" s="11">
        <v>47.045161290322575</v>
      </c>
      <c r="G105" t="b">
        <f t="shared" si="2"/>
        <v>1</v>
      </c>
      <c r="H105" t="s">
        <v>174</v>
      </c>
      <c r="I105">
        <v>171.79753741318549</v>
      </c>
      <c r="J105" t="b">
        <f t="shared" si="3"/>
        <v>1</v>
      </c>
    </row>
    <row r="106" spans="1:10" x14ac:dyDescent="0.2">
      <c r="A106" s="8" t="s">
        <v>175</v>
      </c>
      <c r="B106" s="9" t="s">
        <v>76</v>
      </c>
      <c r="C106" s="9">
        <v>62</v>
      </c>
      <c r="E106" s="10" t="s">
        <v>175</v>
      </c>
      <c r="F106" s="11">
        <v>48.204999999999998</v>
      </c>
      <c r="G106" t="b">
        <f t="shared" si="2"/>
        <v>1</v>
      </c>
      <c r="H106" t="s">
        <v>175</v>
      </c>
      <c r="I106">
        <v>169.40794774621179</v>
      </c>
      <c r="J106" t="b">
        <f t="shared" si="3"/>
        <v>1</v>
      </c>
    </row>
    <row r="107" spans="1:10" x14ac:dyDescent="0.2">
      <c r="A107" s="8" t="s">
        <v>176</v>
      </c>
      <c r="B107" s="9" t="s">
        <v>74</v>
      </c>
      <c r="C107" s="9">
        <v>88</v>
      </c>
      <c r="E107" s="10" t="s">
        <v>176</v>
      </c>
      <c r="F107" s="11">
        <v>41.125</v>
      </c>
      <c r="G107" t="b">
        <f t="shared" si="2"/>
        <v>1</v>
      </c>
      <c r="H107" t="s">
        <v>176</v>
      </c>
      <c r="I107">
        <v>154.4376</v>
      </c>
      <c r="J107" t="b">
        <f t="shared" si="3"/>
        <v>1</v>
      </c>
    </row>
    <row r="108" spans="1:10" x14ac:dyDescent="0.2">
      <c r="A108" s="8" t="s">
        <v>177</v>
      </c>
      <c r="B108" s="9" t="s">
        <v>76</v>
      </c>
      <c r="C108" s="9" t="s">
        <v>71</v>
      </c>
      <c r="E108" s="10" t="s">
        <v>177</v>
      </c>
      <c r="F108" s="11">
        <v>136.66666666666666</v>
      </c>
      <c r="G108" t="b">
        <f t="shared" si="2"/>
        <v>1</v>
      </c>
      <c r="H108" t="s">
        <v>177</v>
      </c>
      <c r="I108">
        <v>165.3</v>
      </c>
      <c r="J108" t="b">
        <f t="shared" si="3"/>
        <v>1</v>
      </c>
    </row>
    <row r="109" spans="1:10" x14ac:dyDescent="0.2">
      <c r="A109" s="8" t="s">
        <v>178</v>
      </c>
      <c r="B109" s="9" t="s">
        <v>74</v>
      </c>
      <c r="C109" s="9">
        <v>87</v>
      </c>
      <c r="E109" s="10" t="s">
        <v>178</v>
      </c>
      <c r="F109" s="11">
        <v>41.099999999999994</v>
      </c>
      <c r="G109" t="b">
        <f t="shared" si="2"/>
        <v>1</v>
      </c>
      <c r="H109" t="s">
        <v>178</v>
      </c>
      <c r="I109">
        <v>195.43347216714039</v>
      </c>
      <c r="J109" t="b">
        <f t="shared" si="3"/>
        <v>1</v>
      </c>
    </row>
    <row r="110" spans="1:10" x14ac:dyDescent="0.2">
      <c r="A110" s="8" t="s">
        <v>179</v>
      </c>
      <c r="B110" s="9" t="s">
        <v>79</v>
      </c>
      <c r="C110" s="9">
        <v>65</v>
      </c>
      <c r="E110" s="10" t="s">
        <v>179</v>
      </c>
      <c r="F110" s="11">
        <v>1.25</v>
      </c>
      <c r="G110" t="b">
        <f t="shared" si="2"/>
        <v>1</v>
      </c>
      <c r="H110" t="s">
        <v>179</v>
      </c>
      <c r="I110">
        <v>12.845604154205047</v>
      </c>
      <c r="J110" t="b">
        <f t="shared" si="3"/>
        <v>1</v>
      </c>
    </row>
    <row r="111" spans="1:10" x14ac:dyDescent="0.2">
      <c r="A111" s="8" t="s">
        <v>180</v>
      </c>
      <c r="B111" s="9" t="s">
        <v>68</v>
      </c>
      <c r="C111" s="9">
        <v>11</v>
      </c>
      <c r="E111" s="10" t="s">
        <v>180</v>
      </c>
      <c r="F111" s="11">
        <v>29.180000000000003</v>
      </c>
      <c r="G111" t="b">
        <f t="shared" si="2"/>
        <v>1</v>
      </c>
      <c r="H111" t="s">
        <v>180</v>
      </c>
      <c r="I111">
        <v>65.967766664734981</v>
      </c>
      <c r="J111" t="b">
        <f t="shared" si="3"/>
        <v>1</v>
      </c>
    </row>
    <row r="112" spans="1:10" x14ac:dyDescent="0.2">
      <c r="A112" s="8" t="s">
        <v>181</v>
      </c>
      <c r="B112" s="9" t="s">
        <v>76</v>
      </c>
      <c r="C112" s="9">
        <v>31.4</v>
      </c>
      <c r="E112" s="10" t="s">
        <v>181</v>
      </c>
      <c r="F112" s="11">
        <v>2.6500000000000004</v>
      </c>
      <c r="G112" t="b">
        <f t="shared" si="2"/>
        <v>1</v>
      </c>
      <c r="H112" t="s">
        <v>181</v>
      </c>
      <c r="I112">
        <v>33.351977233099184</v>
      </c>
      <c r="J112" t="b">
        <f t="shared" si="3"/>
        <v>1</v>
      </c>
    </row>
    <row r="113" spans="1:10" x14ac:dyDescent="0.2">
      <c r="A113" s="8" t="s">
        <v>182</v>
      </c>
      <c r="B113" s="9" t="s">
        <v>76</v>
      </c>
      <c r="C113" s="9" t="s">
        <v>71</v>
      </c>
      <c r="E113" s="10" t="s">
        <v>182</v>
      </c>
      <c r="F113" s="11">
        <v>2</v>
      </c>
      <c r="G113" t="b">
        <f t="shared" si="2"/>
        <v>1</v>
      </c>
      <c r="H113" t="s">
        <v>182</v>
      </c>
      <c r="I113">
        <v>409.5198447714377</v>
      </c>
      <c r="J113" t="b">
        <f t="shared" si="3"/>
        <v>1</v>
      </c>
    </row>
    <row r="114" spans="1:10" x14ac:dyDescent="0.2">
      <c r="A114" s="8" t="s">
        <v>183</v>
      </c>
      <c r="B114" s="9" t="s">
        <v>76</v>
      </c>
      <c r="C114" s="9">
        <v>64</v>
      </c>
      <c r="E114" s="10" t="s">
        <v>183</v>
      </c>
      <c r="F114" s="11">
        <v>1.5999999999999999</v>
      </c>
      <c r="G114" t="b">
        <f t="shared" si="2"/>
        <v>1</v>
      </c>
      <c r="H114" t="s">
        <v>183</v>
      </c>
      <c r="I114">
        <v>382.45650846571749</v>
      </c>
      <c r="J114" t="b">
        <f t="shared" si="3"/>
        <v>1</v>
      </c>
    </row>
    <row r="115" spans="1:10" x14ac:dyDescent="0.2">
      <c r="A115" s="8" t="s">
        <v>184</v>
      </c>
      <c r="B115" s="9" t="s">
        <v>68</v>
      </c>
      <c r="C115" s="9" t="s">
        <v>71</v>
      </c>
      <c r="E115" s="10" t="s">
        <v>184</v>
      </c>
      <c r="F115" s="11">
        <v>7</v>
      </c>
      <c r="G115" t="b">
        <f t="shared" si="2"/>
        <v>1</v>
      </c>
      <c r="H115" t="s">
        <v>184</v>
      </c>
      <c r="I115">
        <v>61.124000000000002</v>
      </c>
      <c r="J115" t="b">
        <f t="shared" si="3"/>
        <v>1</v>
      </c>
    </row>
    <row r="116" spans="1:10" x14ac:dyDescent="0.2">
      <c r="A116" s="8" t="s">
        <v>185</v>
      </c>
      <c r="B116" s="9" t="s">
        <v>68</v>
      </c>
      <c r="C116" s="9">
        <v>24</v>
      </c>
      <c r="E116" s="10" t="s">
        <v>185</v>
      </c>
      <c r="F116" s="11">
        <v>12.766666666666666</v>
      </c>
      <c r="G116" t="b">
        <f t="shared" si="2"/>
        <v>1</v>
      </c>
      <c r="H116" t="s">
        <v>185</v>
      </c>
      <c r="I116">
        <v>66.90504328910599</v>
      </c>
      <c r="J116" t="b">
        <f t="shared" si="3"/>
        <v>1</v>
      </c>
    </row>
    <row r="117" spans="1:10" x14ac:dyDescent="0.2">
      <c r="A117" s="8" t="s">
        <v>186</v>
      </c>
      <c r="B117" s="9" t="s">
        <v>68</v>
      </c>
      <c r="C117" s="9">
        <v>9</v>
      </c>
      <c r="E117" s="10" t="s">
        <v>186</v>
      </c>
      <c r="F117" s="11">
        <v>8</v>
      </c>
      <c r="G117" t="b">
        <f t="shared" si="2"/>
        <v>1</v>
      </c>
      <c r="H117" t="s">
        <v>186</v>
      </c>
      <c r="I117">
        <v>54.528711236560255</v>
      </c>
      <c r="J117" t="b">
        <f t="shared" si="3"/>
        <v>1</v>
      </c>
    </row>
    <row r="118" spans="1:10" x14ac:dyDescent="0.2">
      <c r="A118" s="8" t="s">
        <v>187</v>
      </c>
      <c r="B118" s="9" t="s">
        <v>68</v>
      </c>
      <c r="C118" s="9">
        <v>20</v>
      </c>
      <c r="E118" s="10" t="s">
        <v>187</v>
      </c>
      <c r="F118" s="11">
        <v>5.55</v>
      </c>
      <c r="G118" t="b">
        <f t="shared" si="2"/>
        <v>1</v>
      </c>
      <c r="H118" t="s">
        <v>187</v>
      </c>
      <c r="I118">
        <v>41.232096795600619</v>
      </c>
      <c r="J118" t="b">
        <f t="shared" si="3"/>
        <v>1</v>
      </c>
    </row>
    <row r="119" spans="1:10" x14ac:dyDescent="0.2">
      <c r="A119" s="8" t="s">
        <v>188</v>
      </c>
      <c r="B119" s="9" t="s">
        <v>68</v>
      </c>
      <c r="C119" s="9">
        <v>41</v>
      </c>
      <c r="E119" s="10" t="s">
        <v>188</v>
      </c>
      <c r="F119" s="11">
        <v>5.92</v>
      </c>
      <c r="G119" t="b">
        <f t="shared" si="2"/>
        <v>1</v>
      </c>
      <c r="H119" t="s">
        <v>188</v>
      </c>
      <c r="I119">
        <v>27.049451386666668</v>
      </c>
      <c r="J119" t="b">
        <f t="shared" si="3"/>
        <v>1</v>
      </c>
    </row>
    <row r="120" spans="1:10" x14ac:dyDescent="0.2">
      <c r="A120" s="8" t="s">
        <v>189</v>
      </c>
      <c r="B120" s="9" t="s">
        <v>68</v>
      </c>
      <c r="C120" s="9" t="s">
        <v>71</v>
      </c>
      <c r="E120" s="10" t="s">
        <v>189</v>
      </c>
      <c r="F120" s="11">
        <v>21.45</v>
      </c>
      <c r="G120" t="b">
        <f t="shared" si="2"/>
        <v>1</v>
      </c>
      <c r="H120" t="s">
        <v>189</v>
      </c>
      <c r="I120">
        <v>91.956358955531542</v>
      </c>
      <c r="J120" t="b">
        <f t="shared" si="3"/>
        <v>1</v>
      </c>
    </row>
    <row r="121" spans="1:10" x14ac:dyDescent="0.2">
      <c r="A121" s="8" t="s">
        <v>190</v>
      </c>
      <c r="B121" s="9" t="s">
        <v>79</v>
      </c>
      <c r="C121" s="9">
        <v>60.4</v>
      </c>
      <c r="E121" s="10" t="s">
        <v>190</v>
      </c>
      <c r="F121" s="11">
        <v>5.7</v>
      </c>
      <c r="G121" t="b">
        <f t="shared" si="2"/>
        <v>1</v>
      </c>
      <c r="H121" t="s">
        <v>190</v>
      </c>
      <c r="I121">
        <v>8.1471655255963142</v>
      </c>
      <c r="J121" t="b">
        <f t="shared" si="3"/>
        <v>1</v>
      </c>
    </row>
    <row r="122" spans="1:10" x14ac:dyDescent="0.2">
      <c r="A122" s="8" t="s">
        <v>191</v>
      </c>
      <c r="B122" s="9" t="s">
        <v>79</v>
      </c>
      <c r="C122" s="9" t="s">
        <v>71</v>
      </c>
      <c r="E122" s="10" t="s">
        <v>191</v>
      </c>
      <c r="F122" s="11">
        <v>5.15</v>
      </c>
      <c r="G122" t="b">
        <f t="shared" si="2"/>
        <v>1</v>
      </c>
      <c r="H122" t="s">
        <v>191</v>
      </c>
      <c r="I122">
        <v>14.129407569902865</v>
      </c>
      <c r="J122" t="b">
        <f t="shared" si="3"/>
        <v>1</v>
      </c>
    </row>
    <row r="123" spans="1:10" x14ac:dyDescent="0.2">
      <c r="A123" s="8" t="s">
        <v>192</v>
      </c>
      <c r="B123" s="9" t="s">
        <v>79</v>
      </c>
      <c r="C123" s="9">
        <v>69</v>
      </c>
      <c r="E123" s="10" t="s">
        <v>192</v>
      </c>
      <c r="F123" s="11">
        <v>5</v>
      </c>
      <c r="G123" t="b">
        <f t="shared" si="2"/>
        <v>1</v>
      </c>
      <c r="H123" t="s">
        <v>192</v>
      </c>
      <c r="I123">
        <v>10.122701059646136</v>
      </c>
      <c r="J123" t="b">
        <f t="shared" si="3"/>
        <v>1</v>
      </c>
    </row>
    <row r="124" spans="1:10" x14ac:dyDescent="0.2">
      <c r="A124" s="8" t="s">
        <v>193</v>
      </c>
      <c r="B124" s="9" t="s">
        <v>79</v>
      </c>
      <c r="C124" s="9" t="s">
        <v>71</v>
      </c>
      <c r="E124" s="10" t="s">
        <v>193</v>
      </c>
      <c r="F124" s="11">
        <v>5.3</v>
      </c>
      <c r="G124" t="b">
        <f t="shared" si="2"/>
        <v>1</v>
      </c>
      <c r="H124" t="s">
        <v>193</v>
      </c>
      <c r="I124">
        <v>11.52349279425696</v>
      </c>
      <c r="J124" t="b">
        <f t="shared" si="3"/>
        <v>1</v>
      </c>
    </row>
    <row r="125" spans="1:10" x14ac:dyDescent="0.2">
      <c r="A125" s="8" t="s">
        <v>194</v>
      </c>
      <c r="B125" s="9" t="s">
        <v>79</v>
      </c>
      <c r="C125" s="9" t="s">
        <v>71</v>
      </c>
      <c r="E125" s="10" t="s">
        <v>194</v>
      </c>
      <c r="F125" s="11">
        <v>6.2983333333333329</v>
      </c>
      <c r="G125" t="b">
        <f t="shared" si="2"/>
        <v>1</v>
      </c>
      <c r="H125" t="s">
        <v>194</v>
      </c>
      <c r="I125">
        <v>9.7597254247203882</v>
      </c>
      <c r="J125" t="b">
        <f t="shared" si="3"/>
        <v>1</v>
      </c>
    </row>
    <row r="126" spans="1:10" x14ac:dyDescent="0.2">
      <c r="A126" s="8" t="s">
        <v>195</v>
      </c>
      <c r="B126" s="9" t="s">
        <v>79</v>
      </c>
      <c r="C126" s="9" t="s">
        <v>71</v>
      </c>
      <c r="E126" s="10" t="s">
        <v>195</v>
      </c>
      <c r="F126" s="11">
        <v>20</v>
      </c>
      <c r="G126" t="b">
        <f t="shared" si="2"/>
        <v>1</v>
      </c>
      <c r="H126" t="s">
        <v>195</v>
      </c>
      <c r="I126">
        <v>25.739917937574329</v>
      </c>
      <c r="J126" t="b">
        <f t="shared" si="3"/>
        <v>1</v>
      </c>
    </row>
    <row r="127" spans="1:10" x14ac:dyDescent="0.2">
      <c r="A127" s="8" t="s">
        <v>196</v>
      </c>
      <c r="B127" s="9" t="s">
        <v>79</v>
      </c>
      <c r="C127" s="9" t="s">
        <v>71</v>
      </c>
      <c r="E127" s="10" t="s">
        <v>196</v>
      </c>
      <c r="F127" s="11">
        <v>24</v>
      </c>
      <c r="G127" t="b">
        <f t="shared" si="2"/>
        <v>1</v>
      </c>
      <c r="H127" t="s">
        <v>196</v>
      </c>
      <c r="I127">
        <v>23.10847226871795</v>
      </c>
      <c r="J127" t="b">
        <f t="shared" si="3"/>
        <v>1</v>
      </c>
    </row>
    <row r="128" spans="1:10" x14ac:dyDescent="0.2">
      <c r="A128" s="8" t="s">
        <v>197</v>
      </c>
      <c r="B128" s="9" t="s">
        <v>79</v>
      </c>
      <c r="C128" s="9">
        <v>28</v>
      </c>
      <c r="E128" s="10" t="s">
        <v>197</v>
      </c>
      <c r="F128" s="11">
        <v>37.80833333333333</v>
      </c>
      <c r="G128" t="b">
        <f t="shared" si="2"/>
        <v>1</v>
      </c>
      <c r="H128" t="s">
        <v>197</v>
      </c>
      <c r="I128">
        <v>24.141731074571261</v>
      </c>
      <c r="J128" t="b">
        <f t="shared" si="3"/>
        <v>1</v>
      </c>
    </row>
    <row r="129" spans="1:10" x14ac:dyDescent="0.2">
      <c r="A129" s="8" t="s">
        <v>198</v>
      </c>
      <c r="B129" s="9" t="s">
        <v>68</v>
      </c>
      <c r="C129" s="9">
        <v>24.4</v>
      </c>
      <c r="E129" s="10" t="s">
        <v>198</v>
      </c>
      <c r="F129" s="11">
        <v>24.75</v>
      </c>
      <c r="G129" t="b">
        <f t="shared" si="2"/>
        <v>1</v>
      </c>
      <c r="H129" t="s">
        <v>198</v>
      </c>
      <c r="I129">
        <v>113.78037780975926</v>
      </c>
      <c r="J129" t="b">
        <f t="shared" si="3"/>
        <v>1</v>
      </c>
    </row>
    <row r="130" spans="1:10" x14ac:dyDescent="0.2">
      <c r="A130" s="8" t="s">
        <v>199</v>
      </c>
      <c r="B130" s="9" t="s">
        <v>68</v>
      </c>
      <c r="C130" s="9">
        <v>47</v>
      </c>
      <c r="E130" s="10" t="s">
        <v>199</v>
      </c>
      <c r="F130" s="11">
        <v>3.8600000000000003</v>
      </c>
      <c r="G130" t="b">
        <f t="shared" ref="G130:G140" si="4">A130=E130</f>
        <v>1</v>
      </c>
      <c r="H130" t="s">
        <v>199</v>
      </c>
      <c r="I130">
        <v>128.88913784937535</v>
      </c>
      <c r="J130" t="b">
        <f t="shared" ref="J130:J140" si="5">E130=H130</f>
        <v>1</v>
      </c>
    </row>
    <row r="131" spans="1:10" x14ac:dyDescent="0.2">
      <c r="A131" s="8" t="s">
        <v>200</v>
      </c>
      <c r="B131" s="9" t="s">
        <v>79</v>
      </c>
      <c r="C131" s="9" t="s">
        <v>71</v>
      </c>
      <c r="E131" s="10" t="s">
        <v>200</v>
      </c>
      <c r="F131" s="11">
        <v>2</v>
      </c>
      <c r="G131" t="b">
        <f t="shared" si="4"/>
        <v>1</v>
      </c>
      <c r="H131" t="s">
        <v>200</v>
      </c>
      <c r="I131">
        <v>3.2498395265997111</v>
      </c>
      <c r="J131" t="b">
        <f t="shared" si="5"/>
        <v>1</v>
      </c>
    </row>
    <row r="132" spans="1:10" x14ac:dyDescent="0.2">
      <c r="A132" s="8" t="s">
        <v>201</v>
      </c>
      <c r="B132" s="9" t="s">
        <v>79</v>
      </c>
      <c r="C132" s="9">
        <v>0</v>
      </c>
      <c r="E132" s="10" t="s">
        <v>201</v>
      </c>
      <c r="F132" s="11">
        <v>2</v>
      </c>
      <c r="G132" t="b">
        <f t="shared" si="4"/>
        <v>1</v>
      </c>
      <c r="H132" t="s">
        <v>201</v>
      </c>
      <c r="I132">
        <v>3.4796355315555556</v>
      </c>
      <c r="J132" t="b">
        <f t="shared" si="5"/>
        <v>1</v>
      </c>
    </row>
    <row r="133" spans="1:10" x14ac:dyDescent="0.2">
      <c r="A133" s="8" t="s">
        <v>202</v>
      </c>
      <c r="B133" s="9" t="s">
        <v>76</v>
      </c>
      <c r="C133" s="9">
        <v>26</v>
      </c>
      <c r="E133" s="10" t="s">
        <v>202</v>
      </c>
      <c r="F133" s="11">
        <v>151.30000000000001</v>
      </c>
      <c r="G133" t="b">
        <f t="shared" si="4"/>
        <v>1</v>
      </c>
      <c r="H133" t="s">
        <v>202</v>
      </c>
      <c r="I133">
        <v>136.20732394285716</v>
      </c>
      <c r="J133" t="b">
        <f t="shared" si="5"/>
        <v>1</v>
      </c>
    </row>
    <row r="134" spans="1:10" x14ac:dyDescent="0.2">
      <c r="A134" s="8" t="s">
        <v>203</v>
      </c>
      <c r="B134" s="9" t="s">
        <v>68</v>
      </c>
      <c r="C134" s="9">
        <v>19</v>
      </c>
      <c r="E134" s="10" t="s">
        <v>203</v>
      </c>
      <c r="F134" s="11">
        <v>24.75</v>
      </c>
      <c r="G134" t="b">
        <f t="shared" si="4"/>
        <v>1</v>
      </c>
      <c r="H134" t="s">
        <v>203</v>
      </c>
      <c r="I134">
        <v>59.147514037723013</v>
      </c>
      <c r="J134" t="b">
        <f t="shared" si="5"/>
        <v>1</v>
      </c>
    </row>
    <row r="135" spans="1:10" x14ac:dyDescent="0.2">
      <c r="A135" s="8" t="s">
        <v>204</v>
      </c>
      <c r="B135" s="9" t="s">
        <v>68</v>
      </c>
      <c r="C135" s="9">
        <v>21</v>
      </c>
      <c r="E135" s="10" t="s">
        <v>204</v>
      </c>
      <c r="F135" s="11">
        <v>16.5</v>
      </c>
      <c r="G135" t="b">
        <f t="shared" si="4"/>
        <v>1</v>
      </c>
      <c r="H135" t="s">
        <v>204</v>
      </c>
      <c r="I135">
        <v>86.481893894225635</v>
      </c>
      <c r="J135" t="b">
        <f t="shared" si="5"/>
        <v>1</v>
      </c>
    </row>
    <row r="136" spans="1:10" x14ac:dyDescent="0.2">
      <c r="A136" s="8" t="s">
        <v>205</v>
      </c>
      <c r="B136" s="9" t="s">
        <v>68</v>
      </c>
      <c r="C136" s="9">
        <v>35</v>
      </c>
      <c r="E136" s="10" t="s">
        <v>205</v>
      </c>
      <c r="F136" s="11">
        <v>10.3</v>
      </c>
      <c r="G136" t="b">
        <f t="shared" si="4"/>
        <v>1</v>
      </c>
      <c r="H136" t="s">
        <v>205</v>
      </c>
      <c r="I136">
        <v>63.662548769204683</v>
      </c>
      <c r="J136" t="b">
        <f t="shared" si="5"/>
        <v>1</v>
      </c>
    </row>
    <row r="137" spans="1:10" x14ac:dyDescent="0.2">
      <c r="A137" s="8" t="s">
        <v>206</v>
      </c>
      <c r="B137" s="9" t="s">
        <v>68</v>
      </c>
      <c r="C137" s="9" t="s">
        <v>71</v>
      </c>
      <c r="E137" s="10" t="s">
        <v>206</v>
      </c>
      <c r="F137" s="11">
        <v>8.8000000000000007</v>
      </c>
      <c r="G137" t="b">
        <f t="shared" si="4"/>
        <v>1</v>
      </c>
      <c r="H137" t="s">
        <v>206</v>
      </c>
      <c r="I137">
        <v>76.736301091730766</v>
      </c>
      <c r="J137" t="b">
        <f t="shared" si="5"/>
        <v>1</v>
      </c>
    </row>
    <row r="138" spans="1:10" x14ac:dyDescent="0.2">
      <c r="A138" s="8" t="s">
        <v>207</v>
      </c>
      <c r="B138" s="9" t="s">
        <v>68</v>
      </c>
      <c r="C138" s="9" t="s">
        <v>71</v>
      </c>
      <c r="E138" s="10" t="s">
        <v>207</v>
      </c>
      <c r="F138" s="11">
        <v>6.2</v>
      </c>
      <c r="G138" t="b">
        <f t="shared" si="4"/>
        <v>1</v>
      </c>
      <c r="H138" t="s">
        <v>207</v>
      </c>
      <c r="I138">
        <v>107.37191864984632</v>
      </c>
      <c r="J138" t="b">
        <f t="shared" si="5"/>
        <v>1</v>
      </c>
    </row>
    <row r="139" spans="1:10" x14ac:dyDescent="0.2">
      <c r="A139" s="8" t="s">
        <v>208</v>
      </c>
      <c r="B139" s="9" t="s">
        <v>68</v>
      </c>
      <c r="C139" s="9" t="s">
        <v>71</v>
      </c>
      <c r="E139" s="10" t="s">
        <v>208</v>
      </c>
      <c r="F139" s="11">
        <v>13</v>
      </c>
      <c r="G139" t="b">
        <f t="shared" si="4"/>
        <v>1</v>
      </c>
      <c r="H139" t="s">
        <v>208</v>
      </c>
      <c r="I139">
        <v>63.499001932946662</v>
      </c>
      <c r="J139" t="b">
        <f t="shared" si="5"/>
        <v>1</v>
      </c>
    </row>
    <row r="140" spans="1:10" x14ac:dyDescent="0.2">
      <c r="A140" s="8" t="s">
        <v>209</v>
      </c>
      <c r="B140" s="9" t="s">
        <v>76</v>
      </c>
      <c r="C140" s="9">
        <v>73.900000000000006</v>
      </c>
      <c r="E140" s="10" t="s">
        <v>209</v>
      </c>
      <c r="F140" s="11">
        <v>5.9333333333333336</v>
      </c>
      <c r="G140" t="b">
        <f t="shared" si="4"/>
        <v>1</v>
      </c>
      <c r="H140" t="s">
        <v>209</v>
      </c>
      <c r="I140">
        <v>32.639348002245626</v>
      </c>
      <c r="J140" t="b">
        <f t="shared" si="5"/>
        <v>1</v>
      </c>
    </row>
  </sheetData>
  <conditionalFormatting sqref="G2:G140">
    <cfRule type="cellIs" dxfId="1" priority="2" operator="equal">
      <formula>"TR"</formula>
    </cfRule>
  </conditionalFormatting>
  <conditionalFormatting sqref="J1:J1048576">
    <cfRule type="containsText" dxfId="0" priority="1" operator="containsText" text="TRUE">
      <formula>NOT(ISERROR(SEARCH("TRUE",J1)))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selection sqref="A1:XFD1048576"/>
    </sheetView>
  </sheetViews>
  <sheetFormatPr baseColWidth="10" defaultRowHeight="16" x14ac:dyDescent="0.2"/>
  <cols>
    <col min="1" max="1" width="18.33203125" bestFit="1" customWidth="1"/>
    <col min="3" max="3" width="11.5" bestFit="1" customWidth="1"/>
  </cols>
  <sheetData>
    <row r="1" spans="1:8" x14ac:dyDescent="0.2">
      <c r="A1" s="6" t="s">
        <v>64</v>
      </c>
      <c r="B1" s="7" t="s">
        <v>65</v>
      </c>
      <c r="C1" t="s">
        <v>212</v>
      </c>
      <c r="D1" t="s">
        <v>213</v>
      </c>
      <c r="E1" t="s">
        <v>214</v>
      </c>
      <c r="F1" s="7" t="s">
        <v>66</v>
      </c>
      <c r="G1" t="s">
        <v>211</v>
      </c>
      <c r="H1" t="s">
        <v>210</v>
      </c>
    </row>
    <row r="2" spans="1:8" x14ac:dyDescent="0.2">
      <c r="A2" s="8" t="s">
        <v>67</v>
      </c>
      <c r="B2" s="12" t="s">
        <v>68</v>
      </c>
      <c r="C2">
        <v>1</v>
      </c>
      <c r="D2">
        <f>IF(B2 = "Frug", 1, 0)</f>
        <v>0</v>
      </c>
      <c r="E2">
        <f t="shared" ref="E2:E33" si="0">IF(B2 = "Om", 1, 0)</f>
        <v>0</v>
      </c>
      <c r="F2" s="9">
        <v>25</v>
      </c>
      <c r="G2" s="11">
        <v>6.6833333333333336</v>
      </c>
      <c r="H2">
        <v>52.71988304080903</v>
      </c>
    </row>
    <row r="3" spans="1:8" x14ac:dyDescent="0.2">
      <c r="A3" s="8" t="s">
        <v>69</v>
      </c>
      <c r="B3" s="12" t="s">
        <v>68</v>
      </c>
      <c r="C3">
        <v>1</v>
      </c>
      <c r="D3">
        <f>IF(B3 = "Frug", 1, 0)</f>
        <v>0</v>
      </c>
      <c r="E3">
        <f t="shared" si="0"/>
        <v>0</v>
      </c>
      <c r="F3" s="9">
        <v>42</v>
      </c>
      <c r="G3" s="11">
        <v>15.5484375</v>
      </c>
      <c r="H3">
        <v>50.907980093333343</v>
      </c>
    </row>
    <row r="4" spans="1:8" x14ac:dyDescent="0.2">
      <c r="A4" s="8" t="s">
        <v>70</v>
      </c>
      <c r="B4" s="12" t="s">
        <v>68</v>
      </c>
      <c r="C4">
        <v>1</v>
      </c>
      <c r="D4">
        <f>IF(B4 = "Frug", 1, 0)</f>
        <v>0</v>
      </c>
      <c r="E4">
        <f t="shared" si="0"/>
        <v>0</v>
      </c>
      <c r="F4" s="9" t="s">
        <v>71</v>
      </c>
      <c r="G4" s="11">
        <v>5.9333333333333336</v>
      </c>
      <c r="H4">
        <v>52.965499999999999</v>
      </c>
    </row>
    <row r="5" spans="1:8" x14ac:dyDescent="0.2">
      <c r="A5" s="8" t="s">
        <v>72</v>
      </c>
      <c r="B5" s="12" t="s">
        <v>68</v>
      </c>
      <c r="C5">
        <v>1</v>
      </c>
      <c r="D5">
        <f>IF(B5 = "Frug", 1, 0)</f>
        <v>0</v>
      </c>
      <c r="E5">
        <f t="shared" si="0"/>
        <v>0</v>
      </c>
      <c r="F5" s="9">
        <v>42</v>
      </c>
      <c r="G5" s="11">
        <v>6.9650000000000007</v>
      </c>
      <c r="H5">
        <v>56.570129625262517</v>
      </c>
    </row>
    <row r="6" spans="1:8" x14ac:dyDescent="0.2">
      <c r="A6" s="8" t="s">
        <v>73</v>
      </c>
      <c r="B6" s="12" t="s">
        <v>74</v>
      </c>
      <c r="C6">
        <v>1</v>
      </c>
      <c r="D6">
        <v>1</v>
      </c>
      <c r="E6">
        <f t="shared" si="0"/>
        <v>0</v>
      </c>
      <c r="F6" s="9" t="s">
        <v>71</v>
      </c>
      <c r="G6" s="11">
        <v>3</v>
      </c>
      <c r="H6">
        <v>21.41265233333333</v>
      </c>
    </row>
    <row r="7" spans="1:8" x14ac:dyDescent="0.2">
      <c r="A7" s="8" t="s">
        <v>75</v>
      </c>
      <c r="B7" s="12" t="s">
        <v>76</v>
      </c>
      <c r="C7">
        <f>IF(B7 = "Fol", 1, 0)</f>
        <v>0</v>
      </c>
      <c r="D7">
        <f>IF(B7 = "Frug", 1, 0)</f>
        <v>1</v>
      </c>
      <c r="E7">
        <f t="shared" si="0"/>
        <v>0</v>
      </c>
      <c r="F7" s="9" t="s">
        <v>71</v>
      </c>
      <c r="G7" s="11">
        <v>3.5</v>
      </c>
      <c r="H7">
        <v>16.781958317443618</v>
      </c>
    </row>
    <row r="8" spans="1:8" x14ac:dyDescent="0.2">
      <c r="A8" s="8" t="s">
        <v>77</v>
      </c>
      <c r="B8" s="12" t="s">
        <v>76</v>
      </c>
      <c r="C8">
        <f>IF(B8 = "Fol", 1, 0)</f>
        <v>0</v>
      </c>
      <c r="D8">
        <f>IF(B8 = "Frug", 1, 0)</f>
        <v>1</v>
      </c>
      <c r="E8">
        <f t="shared" si="0"/>
        <v>0</v>
      </c>
      <c r="F8" s="9">
        <v>45.5</v>
      </c>
      <c r="G8" s="11">
        <v>3.5125000000000002</v>
      </c>
      <c r="H8">
        <v>17.213324157213922</v>
      </c>
    </row>
    <row r="9" spans="1:8" x14ac:dyDescent="0.2">
      <c r="A9" s="8" t="s">
        <v>78</v>
      </c>
      <c r="B9" s="12" t="s">
        <v>79</v>
      </c>
      <c r="C9">
        <f>IF(B9 = "Fol", 1, 0)</f>
        <v>0</v>
      </c>
      <c r="D9">
        <f>IF(B9 = "Frug", 1, 0)</f>
        <v>0</v>
      </c>
      <c r="E9">
        <f t="shared" si="0"/>
        <v>1</v>
      </c>
      <c r="F9" s="9" t="s">
        <v>71</v>
      </c>
      <c r="G9" s="11">
        <v>1.25</v>
      </c>
      <c r="H9">
        <v>7.170563430191403</v>
      </c>
    </row>
    <row r="10" spans="1:8" x14ac:dyDescent="0.2">
      <c r="A10" s="8" t="s">
        <v>80</v>
      </c>
      <c r="B10" s="12" t="s">
        <v>74</v>
      </c>
      <c r="C10">
        <v>1</v>
      </c>
      <c r="D10">
        <v>1</v>
      </c>
      <c r="E10">
        <f t="shared" si="0"/>
        <v>0</v>
      </c>
      <c r="F10" s="9">
        <v>83</v>
      </c>
      <c r="G10" s="11">
        <v>16.399999999999999</v>
      </c>
      <c r="H10">
        <v>118.5758737296878</v>
      </c>
    </row>
    <row r="11" spans="1:8" x14ac:dyDescent="0.2">
      <c r="A11" s="8" t="s">
        <v>81</v>
      </c>
      <c r="B11" s="12" t="s">
        <v>76</v>
      </c>
      <c r="C11">
        <f>IF(B11 = "Fol", 1, 0)</f>
        <v>0</v>
      </c>
      <c r="D11">
        <f>IF(B11 = "Frug", 1, 0)</f>
        <v>1</v>
      </c>
      <c r="E11">
        <f t="shared" si="0"/>
        <v>0</v>
      </c>
      <c r="F11" s="9" t="s">
        <v>71</v>
      </c>
      <c r="G11" s="11">
        <v>5</v>
      </c>
      <c r="H11">
        <v>114.58742407692307</v>
      </c>
    </row>
    <row r="12" spans="1:8" x14ac:dyDescent="0.2">
      <c r="A12" s="8" t="s">
        <v>82</v>
      </c>
      <c r="B12" s="12" t="s">
        <v>76</v>
      </c>
      <c r="C12">
        <f>IF(B12 = "Fol", 1, 0)</f>
        <v>0</v>
      </c>
      <c r="D12">
        <f>IF(B12 = "Frug", 1, 0)</f>
        <v>1</v>
      </c>
      <c r="E12">
        <f t="shared" si="0"/>
        <v>0</v>
      </c>
      <c r="F12" s="9">
        <v>68.7</v>
      </c>
      <c r="G12" s="11">
        <v>28.017857142857142</v>
      </c>
      <c r="H12">
        <v>108.53500063110799</v>
      </c>
    </row>
    <row r="13" spans="1:8" x14ac:dyDescent="0.2">
      <c r="A13" s="8" t="s">
        <v>83</v>
      </c>
      <c r="B13" s="12" t="s">
        <v>76</v>
      </c>
      <c r="C13">
        <f>IF(B13 = "Fol", 1, 0)</f>
        <v>0</v>
      </c>
      <c r="D13">
        <f>IF(B13 = "Frug", 1, 0)</f>
        <v>1</v>
      </c>
      <c r="E13">
        <f t="shared" si="0"/>
        <v>0</v>
      </c>
      <c r="F13" s="9">
        <v>82.9</v>
      </c>
      <c r="G13" s="11">
        <v>25.5</v>
      </c>
      <c r="H13">
        <v>105.94103448275861</v>
      </c>
    </row>
    <row r="14" spans="1:8" x14ac:dyDescent="0.2">
      <c r="A14" s="8" t="s">
        <v>84</v>
      </c>
      <c r="B14" s="12" t="s">
        <v>68</v>
      </c>
      <c r="C14">
        <f>IF(B14 = "Fol", 1, 0)</f>
        <v>1</v>
      </c>
      <c r="D14">
        <f>IF(B14 = "Frug", 1, 0)</f>
        <v>0</v>
      </c>
      <c r="E14">
        <f t="shared" si="0"/>
        <v>0</v>
      </c>
      <c r="F14" s="9">
        <v>0</v>
      </c>
      <c r="G14" s="11">
        <v>2.6666666666666665</v>
      </c>
      <c r="H14">
        <v>10.251355343749999</v>
      </c>
    </row>
    <row r="15" spans="1:8" x14ac:dyDescent="0.2">
      <c r="A15" s="8" t="s">
        <v>85</v>
      </c>
      <c r="B15" s="12" t="s">
        <v>74</v>
      </c>
      <c r="C15">
        <v>1</v>
      </c>
      <c r="D15">
        <v>1</v>
      </c>
      <c r="E15">
        <f t="shared" si="0"/>
        <v>0</v>
      </c>
      <c r="F15" s="9" t="s">
        <v>71</v>
      </c>
      <c r="G15" s="11">
        <v>27.083333333333332</v>
      </c>
      <c r="H15">
        <v>120.1</v>
      </c>
    </row>
    <row r="16" spans="1:8" x14ac:dyDescent="0.2">
      <c r="A16" s="8" t="s">
        <v>86</v>
      </c>
      <c r="B16" s="12" t="s">
        <v>76</v>
      </c>
      <c r="C16">
        <f t="shared" ref="C16:C53" si="1">IF(B16 = "Fol", 1, 0)</f>
        <v>0</v>
      </c>
      <c r="D16">
        <f t="shared" ref="D16:D53" si="2">IF(B16 = "Frug", 1, 0)</f>
        <v>1</v>
      </c>
      <c r="E16">
        <f t="shared" si="0"/>
        <v>0</v>
      </c>
      <c r="F16" s="9">
        <v>67</v>
      </c>
      <c r="G16" s="11">
        <v>3.35</v>
      </c>
      <c r="H16">
        <v>114.6648499539898</v>
      </c>
    </row>
    <row r="17" spans="1:8" x14ac:dyDescent="0.2">
      <c r="A17" s="8" t="s">
        <v>87</v>
      </c>
      <c r="B17" s="12" t="s">
        <v>76</v>
      </c>
      <c r="C17">
        <f t="shared" si="1"/>
        <v>0</v>
      </c>
      <c r="D17">
        <f t="shared" si="2"/>
        <v>1</v>
      </c>
      <c r="E17">
        <f t="shared" si="0"/>
        <v>0</v>
      </c>
      <c r="F17" s="9">
        <v>18</v>
      </c>
      <c r="G17" s="11">
        <v>15</v>
      </c>
      <c r="H17">
        <v>73.3</v>
      </c>
    </row>
    <row r="18" spans="1:8" x14ac:dyDescent="0.2">
      <c r="A18" s="8" t="s">
        <v>88</v>
      </c>
      <c r="B18" s="12" t="s">
        <v>76</v>
      </c>
      <c r="C18">
        <f t="shared" si="1"/>
        <v>0</v>
      </c>
      <c r="D18">
        <f t="shared" si="2"/>
        <v>1</v>
      </c>
      <c r="E18">
        <f t="shared" si="0"/>
        <v>0</v>
      </c>
      <c r="F18" s="9">
        <v>53.7</v>
      </c>
      <c r="G18" s="11">
        <v>3.3666666666666663</v>
      </c>
      <c r="H18">
        <v>17.725000000000001</v>
      </c>
    </row>
    <row r="19" spans="1:8" x14ac:dyDescent="0.2">
      <c r="A19" s="8" t="s">
        <v>89</v>
      </c>
      <c r="B19" s="12" t="s">
        <v>76</v>
      </c>
      <c r="C19">
        <f t="shared" si="1"/>
        <v>0</v>
      </c>
      <c r="D19">
        <f t="shared" si="2"/>
        <v>1</v>
      </c>
      <c r="E19">
        <f t="shared" si="0"/>
        <v>0</v>
      </c>
      <c r="F19" s="9">
        <v>33</v>
      </c>
      <c r="G19" s="11">
        <v>3.5750000000000002</v>
      </c>
      <c r="H19">
        <v>20.55927496</v>
      </c>
    </row>
    <row r="20" spans="1:8" x14ac:dyDescent="0.2">
      <c r="A20" s="8" t="s">
        <v>90</v>
      </c>
      <c r="B20" s="12" t="s">
        <v>79</v>
      </c>
      <c r="C20">
        <f t="shared" si="1"/>
        <v>0</v>
      </c>
      <c r="D20">
        <f t="shared" si="2"/>
        <v>0</v>
      </c>
      <c r="E20">
        <f t="shared" si="0"/>
        <v>1</v>
      </c>
      <c r="F20" s="9" t="s">
        <v>71</v>
      </c>
      <c r="G20" s="11">
        <v>6.5</v>
      </c>
      <c r="H20">
        <v>11.751886923076926</v>
      </c>
    </row>
    <row r="21" spans="1:8" x14ac:dyDescent="0.2">
      <c r="A21" s="8" t="s">
        <v>91</v>
      </c>
      <c r="B21" s="12" t="s">
        <v>79</v>
      </c>
      <c r="C21">
        <f t="shared" si="1"/>
        <v>0</v>
      </c>
      <c r="D21">
        <f t="shared" si="2"/>
        <v>0</v>
      </c>
      <c r="E21">
        <f t="shared" si="0"/>
        <v>1</v>
      </c>
      <c r="F21" s="9" t="s">
        <v>71</v>
      </c>
      <c r="G21" s="11">
        <v>6.1999999999999993</v>
      </c>
      <c r="H21">
        <v>8.0458053317333338</v>
      </c>
    </row>
    <row r="22" spans="1:8" x14ac:dyDescent="0.2">
      <c r="A22" s="8" t="s">
        <v>92</v>
      </c>
      <c r="B22" s="12" t="s">
        <v>79</v>
      </c>
      <c r="C22">
        <f t="shared" si="1"/>
        <v>0</v>
      </c>
      <c r="D22">
        <f t="shared" si="2"/>
        <v>0</v>
      </c>
      <c r="E22">
        <f t="shared" si="0"/>
        <v>1</v>
      </c>
      <c r="F22" s="9" t="s">
        <v>71</v>
      </c>
      <c r="G22" s="11">
        <v>9</v>
      </c>
      <c r="H22">
        <v>8.6428571428571423</v>
      </c>
    </row>
    <row r="23" spans="1:8" x14ac:dyDescent="0.2">
      <c r="A23" s="8" t="s">
        <v>93</v>
      </c>
      <c r="B23" s="12" t="s">
        <v>76</v>
      </c>
      <c r="C23">
        <f t="shared" si="1"/>
        <v>0</v>
      </c>
      <c r="D23">
        <f t="shared" si="2"/>
        <v>1</v>
      </c>
      <c r="E23">
        <f t="shared" si="0"/>
        <v>0</v>
      </c>
      <c r="F23" s="9">
        <v>22</v>
      </c>
      <c r="G23" s="11">
        <v>7.8777777777777782</v>
      </c>
      <c r="H23">
        <v>7.6436136074482759</v>
      </c>
    </row>
    <row r="24" spans="1:8" x14ac:dyDescent="0.2">
      <c r="A24" s="8" t="s">
        <v>94</v>
      </c>
      <c r="B24" s="12" t="s">
        <v>79</v>
      </c>
      <c r="C24">
        <f t="shared" si="1"/>
        <v>0</v>
      </c>
      <c r="D24">
        <f t="shared" si="2"/>
        <v>0</v>
      </c>
      <c r="E24">
        <f t="shared" si="0"/>
        <v>1</v>
      </c>
      <c r="F24" s="9" t="s">
        <v>71</v>
      </c>
      <c r="G24" s="11">
        <v>6.6</v>
      </c>
      <c r="H24">
        <v>7.5547744209409995</v>
      </c>
    </row>
    <row r="25" spans="1:8" x14ac:dyDescent="0.2">
      <c r="A25" s="8" t="s">
        <v>95</v>
      </c>
      <c r="B25" s="12" t="s">
        <v>79</v>
      </c>
      <c r="C25">
        <f t="shared" si="1"/>
        <v>0</v>
      </c>
      <c r="D25">
        <f t="shared" si="2"/>
        <v>0</v>
      </c>
      <c r="E25">
        <f t="shared" si="0"/>
        <v>1</v>
      </c>
      <c r="F25" s="9">
        <v>0</v>
      </c>
      <c r="G25" s="11">
        <v>5.6285714285714281</v>
      </c>
      <c r="H25">
        <v>4.4520870640000005</v>
      </c>
    </row>
    <row r="26" spans="1:8" x14ac:dyDescent="0.2">
      <c r="A26" s="8" t="s">
        <v>96</v>
      </c>
      <c r="B26" s="12" t="s">
        <v>79</v>
      </c>
      <c r="C26">
        <f t="shared" si="1"/>
        <v>0</v>
      </c>
      <c r="D26">
        <f t="shared" si="2"/>
        <v>0</v>
      </c>
      <c r="E26">
        <f t="shared" si="0"/>
        <v>1</v>
      </c>
      <c r="F26" s="9">
        <v>24.6</v>
      </c>
      <c r="G26" s="11">
        <v>21.125</v>
      </c>
      <c r="H26">
        <v>64.714803098560253</v>
      </c>
    </row>
    <row r="27" spans="1:8" x14ac:dyDescent="0.2">
      <c r="A27" s="8" t="s">
        <v>97</v>
      </c>
      <c r="B27" s="12" t="s">
        <v>79</v>
      </c>
      <c r="C27">
        <f t="shared" si="1"/>
        <v>0</v>
      </c>
      <c r="D27">
        <f t="shared" si="2"/>
        <v>0</v>
      </c>
      <c r="E27">
        <f t="shared" si="0"/>
        <v>1</v>
      </c>
      <c r="F27" s="9">
        <v>36</v>
      </c>
      <c r="G27" s="11">
        <v>12.059999999999999</v>
      </c>
      <c r="H27">
        <v>68.747145079272386</v>
      </c>
    </row>
    <row r="28" spans="1:8" x14ac:dyDescent="0.2">
      <c r="A28" s="8" t="s">
        <v>98</v>
      </c>
      <c r="B28" s="12" t="s">
        <v>79</v>
      </c>
      <c r="C28">
        <f t="shared" si="1"/>
        <v>0</v>
      </c>
      <c r="D28">
        <f t="shared" si="2"/>
        <v>0</v>
      </c>
      <c r="E28">
        <f t="shared" si="0"/>
        <v>1</v>
      </c>
      <c r="F28" s="9">
        <v>67.5</v>
      </c>
      <c r="G28" s="11">
        <v>16.96875</v>
      </c>
      <c r="H28">
        <v>73.786156717728815</v>
      </c>
    </row>
    <row r="29" spans="1:8" x14ac:dyDescent="0.2">
      <c r="A29" s="8" t="s">
        <v>99</v>
      </c>
      <c r="B29" s="12" t="s">
        <v>79</v>
      </c>
      <c r="C29">
        <f t="shared" si="1"/>
        <v>0</v>
      </c>
      <c r="D29">
        <f t="shared" si="2"/>
        <v>0</v>
      </c>
      <c r="E29">
        <f t="shared" si="0"/>
        <v>1</v>
      </c>
      <c r="F29" s="9">
        <v>46.7</v>
      </c>
      <c r="G29" s="11">
        <v>22.419999999999998</v>
      </c>
      <c r="H29">
        <v>72.962887224709007</v>
      </c>
    </row>
    <row r="30" spans="1:8" x14ac:dyDescent="0.2">
      <c r="A30" s="8" t="s">
        <v>100</v>
      </c>
      <c r="B30" s="12" t="s">
        <v>76</v>
      </c>
      <c r="C30">
        <f t="shared" si="1"/>
        <v>0</v>
      </c>
      <c r="D30">
        <f t="shared" si="2"/>
        <v>1</v>
      </c>
      <c r="E30">
        <f t="shared" si="0"/>
        <v>0</v>
      </c>
      <c r="F30" s="9" t="s">
        <v>71</v>
      </c>
      <c r="G30" s="11">
        <v>15</v>
      </c>
      <c r="H30">
        <v>118.3199845</v>
      </c>
    </row>
    <row r="31" spans="1:8" x14ac:dyDescent="0.2">
      <c r="A31" s="8" t="s">
        <v>101</v>
      </c>
      <c r="B31" s="12" t="s">
        <v>76</v>
      </c>
      <c r="C31">
        <f t="shared" si="1"/>
        <v>0</v>
      </c>
      <c r="D31">
        <f t="shared" si="2"/>
        <v>1</v>
      </c>
      <c r="E31">
        <f t="shared" si="0"/>
        <v>0</v>
      </c>
      <c r="F31" s="9">
        <v>80.099999999999994</v>
      </c>
      <c r="G31" s="11">
        <v>21.8</v>
      </c>
      <c r="H31">
        <v>102.63695512000001</v>
      </c>
    </row>
    <row r="32" spans="1:8" x14ac:dyDescent="0.2">
      <c r="A32" s="8" t="s">
        <v>102</v>
      </c>
      <c r="B32" s="12" t="s">
        <v>76</v>
      </c>
      <c r="C32">
        <f t="shared" si="1"/>
        <v>0</v>
      </c>
      <c r="D32">
        <f t="shared" si="2"/>
        <v>1</v>
      </c>
      <c r="E32">
        <f t="shared" si="0"/>
        <v>0</v>
      </c>
      <c r="F32" s="9">
        <v>79</v>
      </c>
      <c r="G32" s="11">
        <v>30.166666666666668</v>
      </c>
      <c r="H32">
        <v>111.43379390156467</v>
      </c>
    </row>
    <row r="33" spans="1:8" x14ac:dyDescent="0.2">
      <c r="A33" s="8" t="s">
        <v>103</v>
      </c>
      <c r="B33" s="12" t="s">
        <v>76</v>
      </c>
      <c r="C33">
        <f t="shared" si="1"/>
        <v>0</v>
      </c>
      <c r="D33">
        <f t="shared" si="2"/>
        <v>1</v>
      </c>
      <c r="E33">
        <f t="shared" si="0"/>
        <v>0</v>
      </c>
      <c r="F33" s="9" t="s">
        <v>71</v>
      </c>
      <c r="G33" s="11">
        <v>95</v>
      </c>
      <c r="H33">
        <v>99.805928571428566</v>
      </c>
    </row>
    <row r="34" spans="1:8" x14ac:dyDescent="0.2">
      <c r="A34" s="8" t="s">
        <v>104</v>
      </c>
      <c r="B34" s="12" t="s">
        <v>76</v>
      </c>
      <c r="C34">
        <f t="shared" si="1"/>
        <v>0</v>
      </c>
      <c r="D34">
        <f t="shared" si="2"/>
        <v>1</v>
      </c>
      <c r="E34">
        <f t="shared" ref="E34:E65" si="3">IF(B34 = "Om", 1, 0)</f>
        <v>0</v>
      </c>
      <c r="F34" s="9">
        <v>60.8</v>
      </c>
      <c r="G34" s="11">
        <v>26.293749999999999</v>
      </c>
      <c r="H34">
        <v>63.615335381166275</v>
      </c>
    </row>
    <row r="35" spans="1:8" x14ac:dyDescent="0.2">
      <c r="A35" s="8" t="s">
        <v>105</v>
      </c>
      <c r="B35" s="12" t="s">
        <v>76</v>
      </c>
      <c r="C35">
        <f t="shared" si="1"/>
        <v>0</v>
      </c>
      <c r="D35">
        <f t="shared" si="2"/>
        <v>1</v>
      </c>
      <c r="E35">
        <f t="shared" si="3"/>
        <v>0</v>
      </c>
      <c r="F35" s="9">
        <v>78</v>
      </c>
      <c r="G35" s="11">
        <v>9.625</v>
      </c>
      <c r="H35">
        <v>58.981959923756975</v>
      </c>
    </row>
    <row r="36" spans="1:8" x14ac:dyDescent="0.2">
      <c r="A36" s="8" t="s">
        <v>106</v>
      </c>
      <c r="B36" s="12" t="s">
        <v>76</v>
      </c>
      <c r="C36">
        <f t="shared" si="1"/>
        <v>0</v>
      </c>
      <c r="D36">
        <f t="shared" si="2"/>
        <v>1</v>
      </c>
      <c r="E36">
        <f t="shared" si="3"/>
        <v>0</v>
      </c>
      <c r="F36" s="9">
        <v>79</v>
      </c>
      <c r="G36" s="11">
        <v>10.75</v>
      </c>
      <c r="H36">
        <v>67.925075501234559</v>
      </c>
    </row>
    <row r="37" spans="1:8" x14ac:dyDescent="0.2">
      <c r="A37" s="8" t="s">
        <v>107</v>
      </c>
      <c r="B37" s="12" t="s">
        <v>76</v>
      </c>
      <c r="C37">
        <f t="shared" si="1"/>
        <v>0</v>
      </c>
      <c r="D37">
        <f t="shared" si="2"/>
        <v>1</v>
      </c>
      <c r="E37">
        <f t="shared" si="3"/>
        <v>0</v>
      </c>
      <c r="F37" s="9">
        <v>52</v>
      </c>
      <c r="G37" s="11">
        <v>20.3</v>
      </c>
      <c r="H37">
        <v>64.86223333333335</v>
      </c>
    </row>
    <row r="38" spans="1:8" x14ac:dyDescent="0.2">
      <c r="A38" s="8" t="s">
        <v>108</v>
      </c>
      <c r="B38" s="12" t="s">
        <v>76</v>
      </c>
      <c r="C38">
        <f t="shared" si="1"/>
        <v>0</v>
      </c>
      <c r="D38">
        <f t="shared" si="2"/>
        <v>1</v>
      </c>
      <c r="E38">
        <f t="shared" si="3"/>
        <v>0</v>
      </c>
      <c r="F38" s="9" t="s">
        <v>71</v>
      </c>
      <c r="G38" s="11">
        <v>14.2</v>
      </c>
      <c r="H38">
        <v>76</v>
      </c>
    </row>
    <row r="39" spans="1:8" x14ac:dyDescent="0.2">
      <c r="A39" s="8" t="s">
        <v>109</v>
      </c>
      <c r="B39" s="12" t="s">
        <v>76</v>
      </c>
      <c r="C39">
        <f t="shared" si="1"/>
        <v>0</v>
      </c>
      <c r="D39">
        <f t="shared" si="2"/>
        <v>1</v>
      </c>
      <c r="E39">
        <f t="shared" si="3"/>
        <v>0</v>
      </c>
      <c r="F39" s="9">
        <v>54.5</v>
      </c>
      <c r="G39" s="11">
        <v>21.274999999999999</v>
      </c>
      <c r="H39">
        <v>73.959439375623035</v>
      </c>
    </row>
    <row r="40" spans="1:8" x14ac:dyDescent="0.2">
      <c r="A40" s="8" t="s">
        <v>110</v>
      </c>
      <c r="B40" s="12" t="s">
        <v>76</v>
      </c>
      <c r="C40">
        <f t="shared" si="1"/>
        <v>0</v>
      </c>
      <c r="D40">
        <f t="shared" si="2"/>
        <v>1</v>
      </c>
      <c r="E40">
        <f t="shared" si="3"/>
        <v>0</v>
      </c>
      <c r="F40" s="9" t="s">
        <v>71</v>
      </c>
      <c r="G40" s="11">
        <v>21.5</v>
      </c>
      <c r="H40">
        <v>65.695048870259967</v>
      </c>
    </row>
    <row r="41" spans="1:8" x14ac:dyDescent="0.2">
      <c r="A41" s="8" t="s">
        <v>111</v>
      </c>
      <c r="B41" s="12" t="s">
        <v>76</v>
      </c>
      <c r="C41">
        <f t="shared" si="1"/>
        <v>0</v>
      </c>
      <c r="D41">
        <f t="shared" si="2"/>
        <v>1</v>
      </c>
      <c r="E41">
        <f t="shared" si="3"/>
        <v>0</v>
      </c>
      <c r="F41" s="9">
        <v>77</v>
      </c>
      <c r="G41" s="11">
        <v>5</v>
      </c>
      <c r="H41">
        <v>67.54299589569969</v>
      </c>
    </row>
    <row r="42" spans="1:8" x14ac:dyDescent="0.2">
      <c r="A42" s="8" t="s">
        <v>112</v>
      </c>
      <c r="B42" s="12" t="s">
        <v>76</v>
      </c>
      <c r="C42">
        <f t="shared" si="1"/>
        <v>0</v>
      </c>
      <c r="D42">
        <f t="shared" si="2"/>
        <v>1</v>
      </c>
      <c r="E42">
        <f t="shared" si="3"/>
        <v>0</v>
      </c>
      <c r="F42" s="9">
        <v>67.099999999999994</v>
      </c>
      <c r="G42" s="11">
        <v>18.25</v>
      </c>
      <c r="H42">
        <v>73.685500000000005</v>
      </c>
    </row>
    <row r="43" spans="1:8" x14ac:dyDescent="0.2">
      <c r="A43" s="8" t="s">
        <v>113</v>
      </c>
      <c r="B43" s="12" t="s">
        <v>76</v>
      </c>
      <c r="C43">
        <f t="shared" si="1"/>
        <v>0</v>
      </c>
      <c r="D43">
        <f t="shared" si="2"/>
        <v>1</v>
      </c>
      <c r="E43">
        <f t="shared" si="3"/>
        <v>0</v>
      </c>
      <c r="F43" s="9">
        <v>82.9</v>
      </c>
      <c r="G43" s="11">
        <v>14.833333333333334</v>
      </c>
      <c r="H43">
        <v>63.267944444444446</v>
      </c>
    </row>
    <row r="44" spans="1:8" x14ac:dyDescent="0.2">
      <c r="A44" s="8" t="s">
        <v>114</v>
      </c>
      <c r="B44" s="12" t="s">
        <v>79</v>
      </c>
      <c r="C44">
        <f t="shared" si="1"/>
        <v>0</v>
      </c>
      <c r="D44">
        <f t="shared" si="2"/>
        <v>0</v>
      </c>
      <c r="E44">
        <f t="shared" si="3"/>
        <v>1</v>
      </c>
      <c r="F44" s="9" t="s">
        <v>71</v>
      </c>
      <c r="G44" s="11">
        <v>5.5</v>
      </c>
      <c r="H44">
        <v>6.1197965950000004</v>
      </c>
    </row>
    <row r="45" spans="1:8" x14ac:dyDescent="0.2">
      <c r="A45" s="8" t="s">
        <v>115</v>
      </c>
      <c r="B45" s="12" t="s">
        <v>79</v>
      </c>
      <c r="C45">
        <f t="shared" si="1"/>
        <v>0</v>
      </c>
      <c r="D45">
        <f t="shared" si="2"/>
        <v>0</v>
      </c>
      <c r="E45">
        <f t="shared" si="3"/>
        <v>1</v>
      </c>
      <c r="F45" s="9" t="s">
        <v>71</v>
      </c>
      <c r="G45" s="11">
        <v>2</v>
      </c>
      <c r="H45">
        <v>2.9122909090909093</v>
      </c>
    </row>
    <row r="46" spans="1:8" x14ac:dyDescent="0.2">
      <c r="A46" s="8" t="s">
        <v>116</v>
      </c>
      <c r="B46" s="12" t="s">
        <v>76</v>
      </c>
      <c r="C46">
        <f t="shared" si="1"/>
        <v>0</v>
      </c>
      <c r="D46">
        <f t="shared" si="2"/>
        <v>1</v>
      </c>
      <c r="E46">
        <f t="shared" si="3"/>
        <v>0</v>
      </c>
      <c r="F46" s="9">
        <v>16.2</v>
      </c>
      <c r="G46" s="11">
        <v>19.5</v>
      </c>
      <c r="H46">
        <v>50.070198570000002</v>
      </c>
    </row>
    <row r="47" spans="1:8" x14ac:dyDescent="0.2">
      <c r="A47" s="8" t="s">
        <v>117</v>
      </c>
      <c r="B47" s="12" t="s">
        <v>76</v>
      </c>
      <c r="C47">
        <f t="shared" si="1"/>
        <v>0</v>
      </c>
      <c r="D47">
        <f t="shared" si="2"/>
        <v>1</v>
      </c>
      <c r="E47">
        <f t="shared" si="3"/>
        <v>0</v>
      </c>
      <c r="F47" s="9" t="s">
        <v>71</v>
      </c>
      <c r="G47" s="11">
        <v>22.569230769230767</v>
      </c>
      <c r="H47">
        <v>63.923787983960302</v>
      </c>
    </row>
    <row r="48" spans="1:8" x14ac:dyDescent="0.2">
      <c r="A48" s="8" t="s">
        <v>118</v>
      </c>
      <c r="B48" s="12" t="s">
        <v>68</v>
      </c>
      <c r="C48">
        <f t="shared" si="1"/>
        <v>1</v>
      </c>
      <c r="D48">
        <f t="shared" si="2"/>
        <v>0</v>
      </c>
      <c r="E48">
        <f t="shared" si="3"/>
        <v>0</v>
      </c>
      <c r="F48" s="9">
        <v>14.9</v>
      </c>
      <c r="G48" s="11">
        <v>9</v>
      </c>
      <c r="H48">
        <v>71.563911538287201</v>
      </c>
    </row>
    <row r="49" spans="1:8" x14ac:dyDescent="0.2">
      <c r="A49" s="8" t="s">
        <v>119</v>
      </c>
      <c r="B49" s="12" t="s">
        <v>68</v>
      </c>
      <c r="C49">
        <f t="shared" si="1"/>
        <v>1</v>
      </c>
      <c r="D49">
        <f t="shared" si="2"/>
        <v>0</v>
      </c>
      <c r="E49">
        <f t="shared" si="3"/>
        <v>0</v>
      </c>
      <c r="F49" s="9">
        <v>14</v>
      </c>
      <c r="G49" s="11">
        <v>8.6</v>
      </c>
      <c r="H49">
        <v>77.370754983228409</v>
      </c>
    </row>
    <row r="50" spans="1:8" x14ac:dyDescent="0.2">
      <c r="A50" s="8" t="s">
        <v>120</v>
      </c>
      <c r="B50" s="12" t="s">
        <v>68</v>
      </c>
      <c r="C50">
        <f t="shared" si="1"/>
        <v>1</v>
      </c>
      <c r="D50">
        <f t="shared" si="2"/>
        <v>0</v>
      </c>
      <c r="E50">
        <f t="shared" si="3"/>
        <v>0</v>
      </c>
      <c r="F50" s="9">
        <v>21.4</v>
      </c>
      <c r="G50" s="11">
        <v>11</v>
      </c>
      <c r="H50">
        <v>76.020494162027973</v>
      </c>
    </row>
    <row r="51" spans="1:8" x14ac:dyDescent="0.2">
      <c r="A51" s="8" t="s">
        <v>121</v>
      </c>
      <c r="B51" s="12" t="s">
        <v>68</v>
      </c>
      <c r="C51">
        <f t="shared" si="1"/>
        <v>1</v>
      </c>
      <c r="D51">
        <f t="shared" si="2"/>
        <v>0</v>
      </c>
      <c r="E51">
        <f t="shared" si="3"/>
        <v>0</v>
      </c>
      <c r="F51" s="9">
        <v>4</v>
      </c>
      <c r="G51" s="11">
        <v>14.333333333333334</v>
      </c>
      <c r="H51">
        <v>80.2</v>
      </c>
    </row>
    <row r="52" spans="1:8" x14ac:dyDescent="0.2">
      <c r="A52" s="8" t="s">
        <v>122</v>
      </c>
      <c r="B52" s="12" t="s">
        <v>79</v>
      </c>
      <c r="C52">
        <f t="shared" si="1"/>
        <v>0</v>
      </c>
      <c r="D52">
        <f t="shared" si="2"/>
        <v>0</v>
      </c>
      <c r="E52">
        <f t="shared" si="3"/>
        <v>1</v>
      </c>
      <c r="F52" s="9">
        <v>0</v>
      </c>
      <c r="G52" s="11">
        <v>1.75</v>
      </c>
      <c r="H52">
        <v>46.344725257083184</v>
      </c>
    </row>
    <row r="53" spans="1:8" x14ac:dyDescent="0.2">
      <c r="A53" s="8" t="s">
        <v>123</v>
      </c>
      <c r="B53" s="12" t="s">
        <v>79</v>
      </c>
      <c r="C53">
        <f t="shared" si="1"/>
        <v>0</v>
      </c>
      <c r="D53">
        <f t="shared" si="2"/>
        <v>0</v>
      </c>
      <c r="E53">
        <f t="shared" si="3"/>
        <v>1</v>
      </c>
      <c r="F53" s="9">
        <v>75</v>
      </c>
      <c r="G53" s="11">
        <v>26.519999999999996</v>
      </c>
      <c r="H53">
        <v>97.872190419999995</v>
      </c>
    </row>
    <row r="54" spans="1:8" x14ac:dyDescent="0.2">
      <c r="A54" s="8" t="s">
        <v>124</v>
      </c>
      <c r="B54" s="12" t="s">
        <v>74</v>
      </c>
      <c r="C54">
        <v>1</v>
      </c>
      <c r="D54">
        <v>1</v>
      </c>
      <c r="E54">
        <f t="shared" si="3"/>
        <v>0</v>
      </c>
      <c r="F54" s="9" t="s">
        <v>71</v>
      </c>
      <c r="G54" s="11">
        <v>6.95</v>
      </c>
      <c r="H54">
        <v>21.394397520000002</v>
      </c>
    </row>
    <row r="55" spans="1:8" x14ac:dyDescent="0.2">
      <c r="A55" s="8" t="s">
        <v>125</v>
      </c>
      <c r="B55" s="12" t="s">
        <v>74</v>
      </c>
      <c r="C55">
        <v>1</v>
      </c>
      <c r="D55">
        <v>1</v>
      </c>
      <c r="E55">
        <f t="shared" si="3"/>
        <v>0</v>
      </c>
      <c r="F55" s="9">
        <v>46</v>
      </c>
      <c r="G55" s="11">
        <v>10.08</v>
      </c>
      <c r="H55">
        <v>24.786248923081324</v>
      </c>
    </row>
    <row r="56" spans="1:8" x14ac:dyDescent="0.2">
      <c r="A56" s="8" t="s">
        <v>126</v>
      </c>
      <c r="B56" s="12" t="s">
        <v>74</v>
      </c>
      <c r="C56">
        <v>1</v>
      </c>
      <c r="D56">
        <v>1</v>
      </c>
      <c r="E56">
        <f t="shared" si="3"/>
        <v>0</v>
      </c>
      <c r="F56" s="9" t="s">
        <v>71</v>
      </c>
      <c r="G56" s="11">
        <v>8.9666666666666668</v>
      </c>
      <c r="H56">
        <v>24.634207236363636</v>
      </c>
    </row>
    <row r="57" spans="1:8" x14ac:dyDescent="0.2">
      <c r="A57" s="8" t="s">
        <v>127</v>
      </c>
      <c r="B57" s="12" t="s">
        <v>74</v>
      </c>
      <c r="C57">
        <v>1</v>
      </c>
      <c r="D57">
        <v>1</v>
      </c>
      <c r="E57">
        <f t="shared" si="3"/>
        <v>0</v>
      </c>
      <c r="F57" s="9">
        <v>18</v>
      </c>
      <c r="G57" s="11">
        <v>2.6999999999999997</v>
      </c>
      <c r="H57">
        <v>21.451544865882351</v>
      </c>
    </row>
    <row r="58" spans="1:8" x14ac:dyDescent="0.2">
      <c r="A58" s="8" t="s">
        <v>128</v>
      </c>
      <c r="B58" s="12" t="s">
        <v>74</v>
      </c>
      <c r="C58">
        <v>1</v>
      </c>
      <c r="D58">
        <v>1</v>
      </c>
      <c r="E58">
        <f t="shared" si="3"/>
        <v>0</v>
      </c>
      <c r="F58" s="9" t="s">
        <v>71</v>
      </c>
      <c r="G58" s="11">
        <v>3.1</v>
      </c>
      <c r="H58">
        <v>26.92409914613587</v>
      </c>
    </row>
    <row r="59" spans="1:8" x14ac:dyDescent="0.2">
      <c r="A59" s="8" t="s">
        <v>129</v>
      </c>
      <c r="B59" s="12" t="s">
        <v>79</v>
      </c>
      <c r="C59">
        <f t="shared" ref="C59:C67" si="4">IF(B59 = "Fol", 1, 0)</f>
        <v>0</v>
      </c>
      <c r="D59">
        <f t="shared" ref="D59:D67" si="5">IF(B59 = "Frug", 1, 0)</f>
        <v>0</v>
      </c>
      <c r="E59">
        <f t="shared" si="3"/>
        <v>1</v>
      </c>
      <c r="F59" s="9">
        <v>5</v>
      </c>
      <c r="G59" s="11">
        <v>2.5</v>
      </c>
      <c r="H59">
        <v>5.7339315879999999</v>
      </c>
    </row>
    <row r="60" spans="1:8" x14ac:dyDescent="0.2">
      <c r="A60" s="8" t="s">
        <v>130</v>
      </c>
      <c r="B60" s="12" t="s">
        <v>79</v>
      </c>
      <c r="C60">
        <f t="shared" si="4"/>
        <v>0</v>
      </c>
      <c r="D60">
        <f t="shared" si="5"/>
        <v>0</v>
      </c>
      <c r="E60">
        <f t="shared" si="3"/>
        <v>1</v>
      </c>
      <c r="F60" s="9">
        <v>73</v>
      </c>
      <c r="G60" s="11">
        <v>1.75</v>
      </c>
      <c r="H60">
        <v>6.1</v>
      </c>
    </row>
    <row r="61" spans="1:8" x14ac:dyDescent="0.2">
      <c r="A61" s="8" t="s">
        <v>131</v>
      </c>
      <c r="B61" s="12" t="s">
        <v>79</v>
      </c>
      <c r="C61">
        <f t="shared" si="4"/>
        <v>0</v>
      </c>
      <c r="D61">
        <f t="shared" si="5"/>
        <v>0</v>
      </c>
      <c r="E61">
        <f t="shared" si="3"/>
        <v>1</v>
      </c>
      <c r="F61" s="9" t="s">
        <v>71</v>
      </c>
      <c r="G61" s="11">
        <v>2</v>
      </c>
      <c r="H61">
        <v>3.8386365699284006</v>
      </c>
    </row>
    <row r="62" spans="1:8" x14ac:dyDescent="0.2">
      <c r="A62" s="8" t="s">
        <v>132</v>
      </c>
      <c r="B62" s="12" t="s">
        <v>79</v>
      </c>
      <c r="C62">
        <f t="shared" si="4"/>
        <v>0</v>
      </c>
      <c r="D62">
        <f t="shared" si="5"/>
        <v>0</v>
      </c>
      <c r="E62">
        <f t="shared" si="3"/>
        <v>1</v>
      </c>
      <c r="F62" s="9">
        <v>0</v>
      </c>
      <c r="G62" s="11">
        <v>1</v>
      </c>
      <c r="H62">
        <v>4.1296899167485215</v>
      </c>
    </row>
    <row r="63" spans="1:8" x14ac:dyDescent="0.2">
      <c r="A63" s="8" t="s">
        <v>133</v>
      </c>
      <c r="B63" s="12" t="s">
        <v>79</v>
      </c>
      <c r="C63">
        <f t="shared" si="4"/>
        <v>0</v>
      </c>
      <c r="D63">
        <f t="shared" si="5"/>
        <v>0</v>
      </c>
      <c r="E63">
        <f t="shared" si="3"/>
        <v>1</v>
      </c>
      <c r="F63" s="9">
        <v>19</v>
      </c>
      <c r="G63" s="11">
        <v>2.25</v>
      </c>
      <c r="H63">
        <v>3.38</v>
      </c>
    </row>
    <row r="64" spans="1:8" x14ac:dyDescent="0.2">
      <c r="A64" s="8" t="s">
        <v>134</v>
      </c>
      <c r="B64" s="12" t="s">
        <v>79</v>
      </c>
      <c r="C64">
        <f t="shared" si="4"/>
        <v>0</v>
      </c>
      <c r="D64">
        <f t="shared" si="5"/>
        <v>0</v>
      </c>
      <c r="E64">
        <f t="shared" si="3"/>
        <v>1</v>
      </c>
      <c r="F64" s="9" t="s">
        <v>71</v>
      </c>
      <c r="G64" s="11">
        <v>3.5</v>
      </c>
      <c r="H64">
        <v>3.6411851700000004</v>
      </c>
    </row>
    <row r="65" spans="1:8" x14ac:dyDescent="0.2">
      <c r="A65" s="8" t="s">
        <v>135</v>
      </c>
      <c r="B65" s="12" t="s">
        <v>68</v>
      </c>
      <c r="C65">
        <f t="shared" si="4"/>
        <v>1</v>
      </c>
      <c r="D65">
        <f t="shared" si="5"/>
        <v>0</v>
      </c>
      <c r="E65">
        <f t="shared" si="3"/>
        <v>0</v>
      </c>
      <c r="F65" s="9" t="s">
        <v>71</v>
      </c>
      <c r="G65" s="11">
        <v>13</v>
      </c>
      <c r="H65">
        <v>508.95913880000006</v>
      </c>
    </row>
    <row r="66" spans="1:8" x14ac:dyDescent="0.2">
      <c r="A66" s="8" t="s">
        <v>6</v>
      </c>
      <c r="B66" s="12" t="s">
        <v>68</v>
      </c>
      <c r="C66">
        <f t="shared" si="4"/>
        <v>1</v>
      </c>
      <c r="D66">
        <f t="shared" si="5"/>
        <v>0</v>
      </c>
      <c r="E66">
        <f t="shared" ref="E66:E97" si="6">IF(B66 = "Om", 1, 0)</f>
        <v>0</v>
      </c>
      <c r="F66" s="9">
        <v>67</v>
      </c>
      <c r="G66" s="11">
        <v>10.047058823529412</v>
      </c>
      <c r="H66">
        <v>507.2466268656716</v>
      </c>
    </row>
    <row r="67" spans="1:8" x14ac:dyDescent="0.2">
      <c r="A67" s="8" t="s">
        <v>136</v>
      </c>
      <c r="B67" s="12" t="s">
        <v>68</v>
      </c>
      <c r="C67">
        <f t="shared" si="4"/>
        <v>1</v>
      </c>
      <c r="D67">
        <f t="shared" si="5"/>
        <v>0</v>
      </c>
      <c r="E67">
        <f t="shared" si="6"/>
        <v>0</v>
      </c>
      <c r="F67" s="9" t="s">
        <v>71</v>
      </c>
      <c r="G67" s="11">
        <v>3.55</v>
      </c>
      <c r="H67">
        <v>14.600244399999999</v>
      </c>
    </row>
    <row r="68" spans="1:8" x14ac:dyDescent="0.2">
      <c r="A68" s="8" t="s">
        <v>137</v>
      </c>
      <c r="B68" s="12" t="s">
        <v>74</v>
      </c>
      <c r="C68">
        <v>1</v>
      </c>
      <c r="D68">
        <v>1</v>
      </c>
      <c r="E68">
        <f t="shared" si="6"/>
        <v>0</v>
      </c>
      <c r="F68" s="9">
        <v>61</v>
      </c>
      <c r="G68" s="11">
        <v>3.95</v>
      </c>
      <c r="H68">
        <v>90.647625000000005</v>
      </c>
    </row>
    <row r="69" spans="1:8" x14ac:dyDescent="0.2">
      <c r="A69" s="8" t="s">
        <v>138</v>
      </c>
      <c r="B69" s="12" t="s">
        <v>79</v>
      </c>
      <c r="C69">
        <f>IF(B69 = "Fol", 1, 0)</f>
        <v>0</v>
      </c>
      <c r="D69">
        <f>IF(B69 = "Frug", 1, 0)</f>
        <v>0</v>
      </c>
      <c r="E69">
        <f t="shared" si="6"/>
        <v>1</v>
      </c>
      <c r="F69" s="9">
        <v>72</v>
      </c>
      <c r="G69" s="11">
        <v>3.6000000000000005</v>
      </c>
      <c r="H69">
        <v>92.043373379999991</v>
      </c>
    </row>
    <row r="70" spans="1:8" x14ac:dyDescent="0.2">
      <c r="A70" s="8" t="s">
        <v>139</v>
      </c>
      <c r="B70" s="12" t="s">
        <v>76</v>
      </c>
      <c r="C70">
        <f>IF(B70 = "Fol", 1, 0)</f>
        <v>0</v>
      </c>
      <c r="D70">
        <f>IF(B70 = "Frug", 1, 0)</f>
        <v>1</v>
      </c>
      <c r="E70">
        <f t="shared" si="6"/>
        <v>0</v>
      </c>
      <c r="F70" s="9">
        <v>60</v>
      </c>
      <c r="G70" s="11">
        <v>3.5142857142857147</v>
      </c>
      <c r="H70">
        <v>105.27639696220109</v>
      </c>
    </row>
    <row r="71" spans="1:8" x14ac:dyDescent="0.2">
      <c r="A71" s="8" t="s">
        <v>140</v>
      </c>
      <c r="B71" s="12" t="s">
        <v>74</v>
      </c>
      <c r="C71">
        <v>1</v>
      </c>
      <c r="D71">
        <v>1</v>
      </c>
      <c r="E71">
        <f t="shared" si="6"/>
        <v>0</v>
      </c>
      <c r="F71" s="9">
        <v>61</v>
      </c>
      <c r="G71" s="11">
        <v>3.5</v>
      </c>
      <c r="H71">
        <v>106.708</v>
      </c>
    </row>
    <row r="72" spans="1:8" x14ac:dyDescent="0.2">
      <c r="A72" s="8" t="s">
        <v>141</v>
      </c>
      <c r="B72" s="12" t="s">
        <v>74</v>
      </c>
      <c r="C72">
        <v>1</v>
      </c>
      <c r="D72">
        <v>1</v>
      </c>
      <c r="E72">
        <f t="shared" si="6"/>
        <v>0</v>
      </c>
      <c r="F72" s="9" t="s">
        <v>71</v>
      </c>
      <c r="G72" s="11">
        <v>3.45</v>
      </c>
      <c r="H72">
        <v>90.892795802206336</v>
      </c>
    </row>
    <row r="73" spans="1:8" x14ac:dyDescent="0.2">
      <c r="A73" s="8" t="s">
        <v>142</v>
      </c>
      <c r="B73" s="12" t="s">
        <v>74</v>
      </c>
      <c r="C73">
        <v>1</v>
      </c>
      <c r="D73">
        <v>1</v>
      </c>
      <c r="E73">
        <f t="shared" si="6"/>
        <v>0</v>
      </c>
      <c r="F73" s="9">
        <v>79.400000000000006</v>
      </c>
      <c r="G73" s="11">
        <v>3.85</v>
      </c>
      <c r="H73">
        <v>87.733851851851838</v>
      </c>
    </row>
    <row r="74" spans="1:8" x14ac:dyDescent="0.2">
      <c r="A74" s="8" t="s">
        <v>143</v>
      </c>
      <c r="B74" s="12" t="s">
        <v>68</v>
      </c>
      <c r="C74">
        <f t="shared" ref="C74:C84" si="7">IF(B74 = "Fol", 1, 0)</f>
        <v>1</v>
      </c>
      <c r="D74">
        <f t="shared" ref="D74:D84" si="8">IF(B74 = "Frug", 1, 0)</f>
        <v>0</v>
      </c>
      <c r="E74">
        <f t="shared" si="6"/>
        <v>0</v>
      </c>
      <c r="F74" s="9">
        <v>33</v>
      </c>
      <c r="G74" s="11">
        <v>3.28</v>
      </c>
      <c r="H74">
        <v>36.308609922222232</v>
      </c>
    </row>
    <row r="75" spans="1:8" x14ac:dyDescent="0.2">
      <c r="A75" s="8" t="s">
        <v>144</v>
      </c>
      <c r="B75" s="12" t="s">
        <v>79</v>
      </c>
      <c r="C75">
        <f t="shared" si="7"/>
        <v>0</v>
      </c>
      <c r="D75">
        <f t="shared" si="8"/>
        <v>0</v>
      </c>
      <c r="E75">
        <f t="shared" si="6"/>
        <v>1</v>
      </c>
      <c r="F75" s="9">
        <v>65.7</v>
      </c>
      <c r="G75" s="11">
        <v>20.309090909090909</v>
      </c>
      <c r="H75">
        <v>99.688333333333333</v>
      </c>
    </row>
    <row r="76" spans="1:8" x14ac:dyDescent="0.2">
      <c r="A76" s="8" t="s">
        <v>145</v>
      </c>
      <c r="B76" s="12" t="s">
        <v>76</v>
      </c>
      <c r="C76">
        <f t="shared" si="7"/>
        <v>0</v>
      </c>
      <c r="D76">
        <f t="shared" si="8"/>
        <v>1</v>
      </c>
      <c r="E76">
        <f t="shared" si="6"/>
        <v>0</v>
      </c>
      <c r="F76" s="9">
        <v>54</v>
      </c>
      <c r="G76" s="11">
        <v>15.75</v>
      </c>
      <c r="H76">
        <v>23.245579738461537</v>
      </c>
    </row>
    <row r="77" spans="1:8" x14ac:dyDescent="0.2">
      <c r="A77" s="8" t="s">
        <v>146</v>
      </c>
      <c r="B77" s="12" t="s">
        <v>79</v>
      </c>
      <c r="C77">
        <f t="shared" si="7"/>
        <v>0</v>
      </c>
      <c r="D77">
        <f t="shared" si="8"/>
        <v>0</v>
      </c>
      <c r="E77">
        <f t="shared" si="6"/>
        <v>1</v>
      </c>
      <c r="F77" s="9" t="s">
        <v>71</v>
      </c>
      <c r="G77" s="11">
        <v>6.7</v>
      </c>
      <c r="H77">
        <v>12.261858501034128</v>
      </c>
    </row>
    <row r="78" spans="1:8" x14ac:dyDescent="0.2">
      <c r="A78" s="8" t="s">
        <v>147</v>
      </c>
      <c r="B78" s="12" t="s">
        <v>79</v>
      </c>
      <c r="C78">
        <f t="shared" si="7"/>
        <v>0</v>
      </c>
      <c r="D78">
        <f t="shared" si="8"/>
        <v>0</v>
      </c>
      <c r="E78">
        <f t="shared" si="6"/>
        <v>1</v>
      </c>
      <c r="F78" s="9">
        <v>84</v>
      </c>
      <c r="G78" s="11">
        <v>5.4</v>
      </c>
      <c r="H78">
        <v>13.115867681409885</v>
      </c>
    </row>
    <row r="79" spans="1:8" x14ac:dyDescent="0.2">
      <c r="A79" s="8" t="s">
        <v>148</v>
      </c>
      <c r="B79" s="12" t="s">
        <v>68</v>
      </c>
      <c r="C79">
        <f t="shared" si="7"/>
        <v>1</v>
      </c>
      <c r="D79">
        <f t="shared" si="8"/>
        <v>0</v>
      </c>
      <c r="E79">
        <f t="shared" si="6"/>
        <v>0</v>
      </c>
      <c r="F79" s="9">
        <v>6</v>
      </c>
      <c r="G79" s="11">
        <v>1.5</v>
      </c>
      <c r="H79">
        <v>9.9040667599999992</v>
      </c>
    </row>
    <row r="80" spans="1:8" x14ac:dyDescent="0.2">
      <c r="A80" s="8" t="s">
        <v>149</v>
      </c>
      <c r="B80" s="12" t="s">
        <v>76</v>
      </c>
      <c r="C80">
        <f t="shared" si="7"/>
        <v>0</v>
      </c>
      <c r="D80">
        <f t="shared" si="8"/>
        <v>1</v>
      </c>
      <c r="E80">
        <f t="shared" si="6"/>
        <v>0</v>
      </c>
      <c r="F80" s="9" t="s">
        <v>71</v>
      </c>
      <c r="G80" s="11">
        <v>15.680952380952384</v>
      </c>
      <c r="H80">
        <v>97.489093477848797</v>
      </c>
    </row>
    <row r="81" spans="1:8" x14ac:dyDescent="0.2">
      <c r="A81" s="8" t="s">
        <v>150</v>
      </c>
      <c r="B81" s="12" t="s">
        <v>76</v>
      </c>
      <c r="C81">
        <f t="shared" si="7"/>
        <v>0</v>
      </c>
      <c r="D81">
        <f t="shared" si="8"/>
        <v>1</v>
      </c>
      <c r="E81">
        <f t="shared" si="6"/>
        <v>0</v>
      </c>
      <c r="F81" s="9" t="s">
        <v>71</v>
      </c>
      <c r="G81" s="11">
        <v>9.5</v>
      </c>
      <c r="H81">
        <v>108.90500721333335</v>
      </c>
    </row>
    <row r="82" spans="1:8" x14ac:dyDescent="0.2">
      <c r="A82" s="8" t="s">
        <v>151</v>
      </c>
      <c r="B82" s="12" t="s">
        <v>79</v>
      </c>
      <c r="C82">
        <f t="shared" si="7"/>
        <v>0</v>
      </c>
      <c r="D82">
        <f t="shared" si="8"/>
        <v>0</v>
      </c>
      <c r="E82">
        <f t="shared" si="6"/>
        <v>1</v>
      </c>
      <c r="F82" s="9">
        <v>15</v>
      </c>
      <c r="G82" s="11">
        <v>2</v>
      </c>
      <c r="H82">
        <v>6.0515217100000003</v>
      </c>
    </row>
    <row r="83" spans="1:8" x14ac:dyDescent="0.2">
      <c r="A83" s="8" t="s">
        <v>152</v>
      </c>
      <c r="B83" s="12" t="s">
        <v>76</v>
      </c>
      <c r="C83">
        <f t="shared" si="7"/>
        <v>0</v>
      </c>
      <c r="D83">
        <f t="shared" si="8"/>
        <v>1</v>
      </c>
      <c r="E83">
        <f t="shared" si="6"/>
        <v>0</v>
      </c>
      <c r="F83" s="9" t="s">
        <v>71</v>
      </c>
      <c r="G83" s="11">
        <v>13.75</v>
      </c>
      <c r="H83">
        <v>101.05787664629703</v>
      </c>
    </row>
    <row r="84" spans="1:8" x14ac:dyDescent="0.2">
      <c r="A84" s="8" t="s">
        <v>153</v>
      </c>
      <c r="B84" s="12" t="s">
        <v>76</v>
      </c>
      <c r="C84">
        <f t="shared" si="7"/>
        <v>0</v>
      </c>
      <c r="D84">
        <f t="shared" si="8"/>
        <v>1</v>
      </c>
      <c r="E84">
        <f t="shared" si="6"/>
        <v>0</v>
      </c>
      <c r="F84" s="9">
        <v>66.900000000000006</v>
      </c>
      <c r="G84" s="11">
        <v>27.521428571428572</v>
      </c>
      <c r="H84">
        <v>66.52984080927277</v>
      </c>
    </row>
    <row r="85" spans="1:8" x14ac:dyDescent="0.2">
      <c r="A85" s="8" t="s">
        <v>154</v>
      </c>
      <c r="B85" s="12" t="s">
        <v>74</v>
      </c>
      <c r="C85">
        <v>1</v>
      </c>
      <c r="D85">
        <v>1</v>
      </c>
      <c r="E85">
        <f t="shared" si="6"/>
        <v>0</v>
      </c>
      <c r="F85" s="9">
        <v>44</v>
      </c>
      <c r="G85" s="11">
        <v>64.650000000000006</v>
      </c>
      <c r="H85">
        <v>98.592666666666673</v>
      </c>
    </row>
    <row r="86" spans="1:8" x14ac:dyDescent="0.2">
      <c r="A86" s="8" t="s">
        <v>155</v>
      </c>
      <c r="B86" s="12" t="s">
        <v>76</v>
      </c>
      <c r="C86">
        <f t="shared" ref="C86:C91" si="9">IF(B86 = "Fol", 1, 0)</f>
        <v>0</v>
      </c>
      <c r="D86">
        <f t="shared" ref="D86:D91" si="10">IF(B86 = "Frug", 1, 0)</f>
        <v>1</v>
      </c>
      <c r="E86">
        <f t="shared" si="6"/>
        <v>0</v>
      </c>
      <c r="F86" s="9">
        <v>63</v>
      </c>
      <c r="G86" s="11">
        <v>36.362499999999997</v>
      </c>
      <c r="H86">
        <v>88.941435592548828</v>
      </c>
    </row>
    <row r="87" spans="1:8" x14ac:dyDescent="0.2">
      <c r="A87" s="8" t="s">
        <v>156</v>
      </c>
      <c r="B87" s="12" t="s">
        <v>76</v>
      </c>
      <c r="C87">
        <f t="shared" si="9"/>
        <v>0</v>
      </c>
      <c r="D87">
        <f t="shared" si="10"/>
        <v>1</v>
      </c>
      <c r="E87">
        <f t="shared" si="6"/>
        <v>0</v>
      </c>
      <c r="F87" s="9">
        <v>75</v>
      </c>
      <c r="G87" s="11">
        <v>31.560000000000002</v>
      </c>
      <c r="H87">
        <v>109.87114341909933</v>
      </c>
    </row>
    <row r="88" spans="1:8" x14ac:dyDescent="0.2">
      <c r="A88" s="8" t="s">
        <v>157</v>
      </c>
      <c r="B88" s="12" t="s">
        <v>76</v>
      </c>
      <c r="C88">
        <f t="shared" si="9"/>
        <v>0</v>
      </c>
      <c r="D88">
        <f t="shared" si="10"/>
        <v>1</v>
      </c>
      <c r="E88">
        <f t="shared" si="6"/>
        <v>0</v>
      </c>
      <c r="F88" s="9" t="s">
        <v>71</v>
      </c>
      <c r="G88" s="11">
        <v>47</v>
      </c>
      <c r="H88">
        <v>91.456000000000003</v>
      </c>
    </row>
    <row r="89" spans="1:8" x14ac:dyDescent="0.2">
      <c r="A89" s="8" t="s">
        <v>158</v>
      </c>
      <c r="B89" s="12" t="s">
        <v>76</v>
      </c>
      <c r="C89">
        <f t="shared" si="9"/>
        <v>0</v>
      </c>
      <c r="D89">
        <f t="shared" si="10"/>
        <v>1</v>
      </c>
      <c r="E89">
        <f t="shared" si="6"/>
        <v>0</v>
      </c>
      <c r="F89" s="9">
        <v>53</v>
      </c>
      <c r="G89" s="11">
        <v>28.860000000000003</v>
      </c>
      <c r="H89">
        <v>79.466473488255161</v>
      </c>
    </row>
    <row r="90" spans="1:8" x14ac:dyDescent="0.2">
      <c r="A90" s="8" t="s">
        <v>159</v>
      </c>
      <c r="B90" s="12" t="s">
        <v>79</v>
      </c>
      <c r="C90">
        <f t="shared" si="9"/>
        <v>0</v>
      </c>
      <c r="D90">
        <f t="shared" si="10"/>
        <v>0</v>
      </c>
      <c r="E90">
        <f t="shared" si="6"/>
        <v>1</v>
      </c>
      <c r="F90" s="9" t="s">
        <v>71</v>
      </c>
      <c r="G90" s="11">
        <v>19</v>
      </c>
      <c r="H90">
        <v>82.88</v>
      </c>
    </row>
    <row r="91" spans="1:8" x14ac:dyDescent="0.2">
      <c r="A91" s="8" t="s">
        <v>160</v>
      </c>
      <c r="B91" s="12" t="s">
        <v>76</v>
      </c>
      <c r="C91">
        <f t="shared" si="9"/>
        <v>0</v>
      </c>
      <c r="D91">
        <f t="shared" si="10"/>
        <v>1</v>
      </c>
      <c r="E91">
        <f t="shared" si="6"/>
        <v>0</v>
      </c>
      <c r="F91" s="9">
        <v>75</v>
      </c>
      <c r="G91" s="11">
        <v>24.8</v>
      </c>
      <c r="H91">
        <v>73.141892610584534</v>
      </c>
    </row>
    <row r="92" spans="1:8" x14ac:dyDescent="0.2">
      <c r="A92" s="8" t="s">
        <v>161</v>
      </c>
      <c r="B92" s="12" t="s">
        <v>74</v>
      </c>
      <c r="C92">
        <v>1</v>
      </c>
      <c r="D92">
        <v>1</v>
      </c>
      <c r="E92">
        <f t="shared" si="6"/>
        <v>0</v>
      </c>
      <c r="F92" s="9">
        <v>33</v>
      </c>
      <c r="G92" s="11">
        <v>21.86</v>
      </c>
      <c r="H92">
        <v>97.364503065028018</v>
      </c>
    </row>
    <row r="93" spans="1:8" x14ac:dyDescent="0.2">
      <c r="A93" s="8" t="s">
        <v>162</v>
      </c>
      <c r="B93" s="12" t="s">
        <v>76</v>
      </c>
      <c r="C93">
        <f t="shared" ref="C93:C106" si="11">IF(B93 = "Fol", 1, 0)</f>
        <v>0</v>
      </c>
      <c r="D93">
        <f t="shared" ref="D93:D106" si="12">IF(B93 = "Frug", 1, 0)</f>
        <v>1</v>
      </c>
      <c r="E93">
        <f t="shared" si="6"/>
        <v>0</v>
      </c>
      <c r="F93" s="9" t="s">
        <v>71</v>
      </c>
      <c r="G93" s="11">
        <v>96.5</v>
      </c>
      <c r="H93">
        <v>185.96200000000002</v>
      </c>
    </row>
    <row r="94" spans="1:8" x14ac:dyDescent="0.2">
      <c r="A94" s="8" t="s">
        <v>163</v>
      </c>
      <c r="B94" s="12" t="s">
        <v>76</v>
      </c>
      <c r="C94">
        <f t="shared" si="11"/>
        <v>0</v>
      </c>
      <c r="D94">
        <f t="shared" si="12"/>
        <v>1</v>
      </c>
      <c r="E94">
        <f t="shared" si="6"/>
        <v>0</v>
      </c>
      <c r="F94" s="9">
        <v>92</v>
      </c>
      <c r="G94" s="11">
        <v>95</v>
      </c>
      <c r="H94">
        <v>162.40872456</v>
      </c>
    </row>
    <row r="95" spans="1:8" x14ac:dyDescent="0.2">
      <c r="A95" s="8" t="s">
        <v>164</v>
      </c>
      <c r="B95" s="12" t="s">
        <v>79</v>
      </c>
      <c r="C95">
        <f t="shared" si="11"/>
        <v>0</v>
      </c>
      <c r="D95">
        <f t="shared" si="12"/>
        <v>0</v>
      </c>
      <c r="E95">
        <f t="shared" si="6"/>
        <v>1</v>
      </c>
      <c r="F95" s="9">
        <v>51</v>
      </c>
      <c r="G95" s="11">
        <v>5.0999999999999996</v>
      </c>
      <c r="H95">
        <v>1.7208473313333332</v>
      </c>
    </row>
    <row r="96" spans="1:8" x14ac:dyDescent="0.2">
      <c r="A96" s="8" t="s">
        <v>165</v>
      </c>
      <c r="B96" s="12" t="s">
        <v>79</v>
      </c>
      <c r="C96">
        <f t="shared" si="11"/>
        <v>0</v>
      </c>
      <c r="D96">
        <f t="shared" si="12"/>
        <v>0</v>
      </c>
      <c r="E96">
        <f t="shared" si="6"/>
        <v>1</v>
      </c>
      <c r="F96" s="9" t="s">
        <v>71</v>
      </c>
      <c r="G96" s="11">
        <v>2.25</v>
      </c>
      <c r="H96">
        <v>1.7781921266666667</v>
      </c>
    </row>
    <row r="97" spans="1:8" x14ac:dyDescent="0.2">
      <c r="A97" s="8" t="s">
        <v>166</v>
      </c>
      <c r="B97" s="12" t="s">
        <v>79</v>
      </c>
      <c r="C97">
        <f t="shared" si="11"/>
        <v>0</v>
      </c>
      <c r="D97">
        <f t="shared" si="12"/>
        <v>0</v>
      </c>
      <c r="E97">
        <f t="shared" si="6"/>
        <v>1</v>
      </c>
      <c r="F97" s="9">
        <v>54</v>
      </c>
      <c r="G97" s="11">
        <v>68.375</v>
      </c>
      <c r="H97">
        <v>37.700000000000003</v>
      </c>
    </row>
    <row r="98" spans="1:8" x14ac:dyDescent="0.2">
      <c r="A98" s="8" t="s">
        <v>167</v>
      </c>
      <c r="B98" s="12" t="s">
        <v>79</v>
      </c>
      <c r="C98">
        <f t="shared" si="11"/>
        <v>0</v>
      </c>
      <c r="D98">
        <f t="shared" si="12"/>
        <v>0</v>
      </c>
      <c r="E98">
        <f t="shared" ref="E98:E129" si="13">IF(B98 = "Om", 1, 0)</f>
        <v>1</v>
      </c>
      <c r="F98" s="9" t="s">
        <v>71</v>
      </c>
      <c r="G98" s="11">
        <v>1.5</v>
      </c>
      <c r="H98">
        <v>6.0045267590000009</v>
      </c>
    </row>
    <row r="99" spans="1:8" x14ac:dyDescent="0.2">
      <c r="A99" s="8" t="s">
        <v>168</v>
      </c>
      <c r="B99" s="12" t="s">
        <v>68</v>
      </c>
      <c r="C99">
        <f t="shared" si="11"/>
        <v>1</v>
      </c>
      <c r="D99">
        <f t="shared" si="12"/>
        <v>0</v>
      </c>
      <c r="E99">
        <f t="shared" si="13"/>
        <v>0</v>
      </c>
      <c r="F99" s="9">
        <v>23</v>
      </c>
      <c r="G99" s="11">
        <v>9.9400000000000013</v>
      </c>
      <c r="H99">
        <v>96.211402648103245</v>
      </c>
    </row>
    <row r="100" spans="1:8" x14ac:dyDescent="0.2">
      <c r="A100" s="8" t="s">
        <v>169</v>
      </c>
      <c r="B100" s="12" t="s">
        <v>76</v>
      </c>
      <c r="C100">
        <f t="shared" si="11"/>
        <v>0</v>
      </c>
      <c r="D100">
        <f t="shared" si="12"/>
        <v>1</v>
      </c>
      <c r="E100">
        <f t="shared" si="13"/>
        <v>0</v>
      </c>
      <c r="F100" s="9" t="s">
        <v>71</v>
      </c>
      <c r="G100" s="11">
        <v>3.5</v>
      </c>
      <c r="H100">
        <v>131.69999999999999</v>
      </c>
    </row>
    <row r="101" spans="1:8" x14ac:dyDescent="0.2">
      <c r="A101" s="8" t="s">
        <v>170</v>
      </c>
      <c r="B101" s="12" t="s">
        <v>79</v>
      </c>
      <c r="C101">
        <f t="shared" si="11"/>
        <v>0</v>
      </c>
      <c r="D101">
        <f t="shared" si="12"/>
        <v>0</v>
      </c>
      <c r="E101">
        <f t="shared" si="13"/>
        <v>1</v>
      </c>
      <c r="F101" s="9">
        <v>60</v>
      </c>
      <c r="G101" s="11">
        <v>1</v>
      </c>
      <c r="H101">
        <v>10.728607080111763</v>
      </c>
    </row>
    <row r="102" spans="1:8" x14ac:dyDescent="0.2">
      <c r="A102" s="8" t="s">
        <v>171</v>
      </c>
      <c r="B102" s="12" t="s">
        <v>79</v>
      </c>
      <c r="C102">
        <f t="shared" si="11"/>
        <v>0</v>
      </c>
      <c r="D102">
        <f t="shared" si="12"/>
        <v>0</v>
      </c>
      <c r="E102">
        <f t="shared" si="13"/>
        <v>1</v>
      </c>
      <c r="F102" s="9">
        <v>27</v>
      </c>
      <c r="G102" s="11">
        <v>2.25</v>
      </c>
      <c r="H102">
        <v>12.201495011937988</v>
      </c>
    </row>
    <row r="103" spans="1:8" x14ac:dyDescent="0.2">
      <c r="A103" s="8" t="s">
        <v>173</v>
      </c>
      <c r="B103" s="12" t="s">
        <v>76</v>
      </c>
      <c r="C103">
        <f t="shared" si="11"/>
        <v>0</v>
      </c>
      <c r="D103">
        <f t="shared" si="12"/>
        <v>1</v>
      </c>
      <c r="E103">
        <f t="shared" si="13"/>
        <v>0</v>
      </c>
      <c r="F103" s="9" t="s">
        <v>71</v>
      </c>
      <c r="G103" s="11">
        <v>67.5</v>
      </c>
      <c r="H103">
        <v>346.23738666666668</v>
      </c>
    </row>
    <row r="104" spans="1:8" x14ac:dyDescent="0.2">
      <c r="A104" s="8" t="s">
        <v>4</v>
      </c>
      <c r="B104" s="12" t="s">
        <v>76</v>
      </c>
      <c r="C104">
        <f t="shared" si="11"/>
        <v>0</v>
      </c>
      <c r="D104">
        <f t="shared" si="12"/>
        <v>1</v>
      </c>
      <c r="E104">
        <f t="shared" si="13"/>
        <v>0</v>
      </c>
      <c r="F104" s="9">
        <v>63</v>
      </c>
      <c r="G104" s="11">
        <v>42.707142857142863</v>
      </c>
      <c r="H104">
        <v>376.12546072836943</v>
      </c>
    </row>
    <row r="105" spans="1:8" x14ac:dyDescent="0.2">
      <c r="A105" s="8" t="s">
        <v>174</v>
      </c>
      <c r="B105" s="12" t="s">
        <v>76</v>
      </c>
      <c r="C105">
        <f t="shared" si="11"/>
        <v>0</v>
      </c>
      <c r="D105">
        <f t="shared" si="12"/>
        <v>1</v>
      </c>
      <c r="E105">
        <f t="shared" si="13"/>
        <v>0</v>
      </c>
      <c r="F105" s="9">
        <v>13.6</v>
      </c>
      <c r="G105" s="11">
        <v>47.045161290322575</v>
      </c>
      <c r="H105">
        <v>171.79753741318549</v>
      </c>
    </row>
    <row r="106" spans="1:8" x14ac:dyDescent="0.2">
      <c r="A106" s="8" t="s">
        <v>175</v>
      </c>
      <c r="B106" s="12" t="s">
        <v>76</v>
      </c>
      <c r="C106">
        <f t="shared" si="11"/>
        <v>0</v>
      </c>
      <c r="D106">
        <f t="shared" si="12"/>
        <v>1</v>
      </c>
      <c r="E106">
        <f t="shared" si="13"/>
        <v>0</v>
      </c>
      <c r="F106" s="9">
        <v>62</v>
      </c>
      <c r="G106" s="11">
        <v>48.204999999999998</v>
      </c>
      <c r="H106">
        <v>169.40794774621179</v>
      </c>
    </row>
    <row r="107" spans="1:8" x14ac:dyDescent="0.2">
      <c r="A107" s="8" t="s">
        <v>176</v>
      </c>
      <c r="B107" s="12" t="s">
        <v>74</v>
      </c>
      <c r="C107">
        <v>1</v>
      </c>
      <c r="D107">
        <v>1</v>
      </c>
      <c r="E107">
        <f t="shared" si="13"/>
        <v>0</v>
      </c>
      <c r="F107" s="9">
        <v>88</v>
      </c>
      <c r="G107" s="11">
        <v>41.125</v>
      </c>
      <c r="H107">
        <v>154.4376</v>
      </c>
    </row>
    <row r="108" spans="1:8" x14ac:dyDescent="0.2">
      <c r="A108" s="8" t="s">
        <v>177</v>
      </c>
      <c r="B108" s="12" t="s">
        <v>76</v>
      </c>
      <c r="C108">
        <f>IF(B108 = "Fol", 1, 0)</f>
        <v>0</v>
      </c>
      <c r="D108">
        <f>IF(B108 = "Frug", 1, 0)</f>
        <v>1</v>
      </c>
      <c r="E108">
        <f t="shared" si="13"/>
        <v>0</v>
      </c>
      <c r="F108" s="9" t="s">
        <v>71</v>
      </c>
      <c r="G108" s="11">
        <v>136.66666666666666</v>
      </c>
      <c r="H108">
        <v>165.3</v>
      </c>
    </row>
    <row r="109" spans="1:8" x14ac:dyDescent="0.2">
      <c r="A109" s="8" t="s">
        <v>178</v>
      </c>
      <c r="B109" s="12" t="s">
        <v>74</v>
      </c>
      <c r="C109">
        <v>1</v>
      </c>
      <c r="D109">
        <v>1</v>
      </c>
      <c r="E109">
        <f t="shared" si="13"/>
        <v>0</v>
      </c>
      <c r="F109" s="9">
        <v>87</v>
      </c>
      <c r="G109" s="11">
        <v>41.099999999999994</v>
      </c>
      <c r="H109">
        <v>195.43347216714039</v>
      </c>
    </row>
    <row r="110" spans="1:8" x14ac:dyDescent="0.2">
      <c r="A110" s="8" t="s">
        <v>179</v>
      </c>
      <c r="B110" s="12" t="s">
        <v>79</v>
      </c>
      <c r="C110">
        <f t="shared" ref="C110:C140" si="14">IF(B110 = "Fol", 1, 0)</f>
        <v>0</v>
      </c>
      <c r="D110">
        <f t="shared" ref="D110:D140" si="15">IF(B110 = "Frug", 1, 0)</f>
        <v>0</v>
      </c>
      <c r="E110">
        <f t="shared" si="13"/>
        <v>1</v>
      </c>
      <c r="F110" s="9">
        <v>65</v>
      </c>
      <c r="G110" s="11">
        <v>1.25</v>
      </c>
      <c r="H110">
        <v>12.845604154205047</v>
      </c>
    </row>
    <row r="111" spans="1:8" x14ac:dyDescent="0.2">
      <c r="A111" s="8" t="s">
        <v>180</v>
      </c>
      <c r="B111" s="12" t="s">
        <v>68</v>
      </c>
      <c r="C111">
        <f t="shared" si="14"/>
        <v>1</v>
      </c>
      <c r="D111">
        <f t="shared" si="15"/>
        <v>0</v>
      </c>
      <c r="E111">
        <f t="shared" si="13"/>
        <v>0</v>
      </c>
      <c r="F111" s="9">
        <v>11</v>
      </c>
      <c r="G111" s="11">
        <v>29.180000000000003</v>
      </c>
      <c r="H111">
        <v>65.967766664734981</v>
      </c>
    </row>
    <row r="112" spans="1:8" x14ac:dyDescent="0.2">
      <c r="A112" s="8" t="s">
        <v>181</v>
      </c>
      <c r="B112" s="12" t="s">
        <v>76</v>
      </c>
      <c r="C112">
        <f t="shared" si="14"/>
        <v>0</v>
      </c>
      <c r="D112">
        <f t="shared" si="15"/>
        <v>1</v>
      </c>
      <c r="E112">
        <f t="shared" si="13"/>
        <v>0</v>
      </c>
      <c r="F112" s="9">
        <v>31.4</v>
      </c>
      <c r="G112" s="11">
        <v>2.6500000000000004</v>
      </c>
      <c r="H112">
        <v>33.351977233099184</v>
      </c>
    </row>
    <row r="113" spans="1:8" x14ac:dyDescent="0.2">
      <c r="A113" s="8" t="s">
        <v>182</v>
      </c>
      <c r="B113" s="12" t="s">
        <v>76</v>
      </c>
      <c r="C113">
        <f t="shared" si="14"/>
        <v>0</v>
      </c>
      <c r="D113">
        <f t="shared" si="15"/>
        <v>1</v>
      </c>
      <c r="E113">
        <f t="shared" si="13"/>
        <v>0</v>
      </c>
      <c r="F113" s="9" t="s">
        <v>71</v>
      </c>
      <c r="G113" s="11">
        <v>2</v>
      </c>
      <c r="H113">
        <v>409.5198447714377</v>
      </c>
    </row>
    <row r="114" spans="1:8" x14ac:dyDescent="0.2">
      <c r="A114" s="8" t="s">
        <v>183</v>
      </c>
      <c r="B114" s="12" t="s">
        <v>76</v>
      </c>
      <c r="C114">
        <f t="shared" si="14"/>
        <v>0</v>
      </c>
      <c r="D114">
        <f t="shared" si="15"/>
        <v>1</v>
      </c>
      <c r="E114">
        <f t="shared" si="13"/>
        <v>0</v>
      </c>
      <c r="F114" s="9">
        <v>64</v>
      </c>
      <c r="G114" s="11">
        <v>1.5999999999999999</v>
      </c>
      <c r="H114">
        <v>382.45650846571749</v>
      </c>
    </row>
    <row r="115" spans="1:8" x14ac:dyDescent="0.2">
      <c r="A115" s="8" t="s">
        <v>184</v>
      </c>
      <c r="B115" s="12" t="s">
        <v>68</v>
      </c>
      <c r="C115">
        <f t="shared" si="14"/>
        <v>1</v>
      </c>
      <c r="D115">
        <f t="shared" si="15"/>
        <v>0</v>
      </c>
      <c r="E115">
        <f t="shared" si="13"/>
        <v>0</v>
      </c>
      <c r="F115" s="9" t="s">
        <v>71</v>
      </c>
      <c r="G115" s="11">
        <v>7</v>
      </c>
      <c r="H115">
        <v>61.124000000000002</v>
      </c>
    </row>
    <row r="116" spans="1:8" x14ac:dyDescent="0.2">
      <c r="A116" s="8" t="s">
        <v>185</v>
      </c>
      <c r="B116" s="12" t="s">
        <v>68</v>
      </c>
      <c r="C116">
        <f t="shared" si="14"/>
        <v>1</v>
      </c>
      <c r="D116">
        <f t="shared" si="15"/>
        <v>0</v>
      </c>
      <c r="E116">
        <f t="shared" si="13"/>
        <v>0</v>
      </c>
      <c r="F116" s="9">
        <v>24</v>
      </c>
      <c r="G116" s="11">
        <v>12.766666666666666</v>
      </c>
      <c r="H116">
        <v>66.90504328910599</v>
      </c>
    </row>
    <row r="117" spans="1:8" x14ac:dyDescent="0.2">
      <c r="A117" s="8" t="s">
        <v>186</v>
      </c>
      <c r="B117" s="12" t="s">
        <v>68</v>
      </c>
      <c r="C117">
        <f t="shared" si="14"/>
        <v>1</v>
      </c>
      <c r="D117">
        <f t="shared" si="15"/>
        <v>0</v>
      </c>
      <c r="E117">
        <f t="shared" si="13"/>
        <v>0</v>
      </c>
      <c r="F117" s="9">
        <v>9</v>
      </c>
      <c r="G117" s="11">
        <v>8</v>
      </c>
      <c r="H117">
        <v>54.528711236560255</v>
      </c>
    </row>
    <row r="118" spans="1:8" x14ac:dyDescent="0.2">
      <c r="A118" s="8" t="s">
        <v>187</v>
      </c>
      <c r="B118" s="12" t="s">
        <v>68</v>
      </c>
      <c r="C118">
        <f t="shared" si="14"/>
        <v>1</v>
      </c>
      <c r="D118">
        <f t="shared" si="15"/>
        <v>0</v>
      </c>
      <c r="E118">
        <f t="shared" si="13"/>
        <v>0</v>
      </c>
      <c r="F118" s="9">
        <v>20</v>
      </c>
      <c r="G118" s="11">
        <v>5.55</v>
      </c>
      <c r="H118">
        <v>41.232096795600619</v>
      </c>
    </row>
    <row r="119" spans="1:8" x14ac:dyDescent="0.2">
      <c r="A119" s="8" t="s">
        <v>188</v>
      </c>
      <c r="B119" s="12" t="s">
        <v>68</v>
      </c>
      <c r="C119">
        <f t="shared" si="14"/>
        <v>1</v>
      </c>
      <c r="D119">
        <f t="shared" si="15"/>
        <v>0</v>
      </c>
      <c r="E119">
        <f t="shared" si="13"/>
        <v>0</v>
      </c>
      <c r="F119" s="9">
        <v>41</v>
      </c>
      <c r="G119" s="11">
        <v>5.92</v>
      </c>
      <c r="H119">
        <v>27.049451386666668</v>
      </c>
    </row>
    <row r="120" spans="1:8" x14ac:dyDescent="0.2">
      <c r="A120" s="8" t="s">
        <v>189</v>
      </c>
      <c r="B120" s="12" t="s">
        <v>68</v>
      </c>
      <c r="C120">
        <f t="shared" si="14"/>
        <v>1</v>
      </c>
      <c r="D120">
        <f t="shared" si="15"/>
        <v>0</v>
      </c>
      <c r="E120">
        <f t="shared" si="13"/>
        <v>0</v>
      </c>
      <c r="F120" s="9" t="s">
        <v>71</v>
      </c>
      <c r="G120" s="11">
        <v>21.45</v>
      </c>
      <c r="H120">
        <v>91.956358955531542</v>
      </c>
    </row>
    <row r="121" spans="1:8" x14ac:dyDescent="0.2">
      <c r="A121" s="8" t="s">
        <v>190</v>
      </c>
      <c r="B121" s="12" t="s">
        <v>79</v>
      </c>
      <c r="C121">
        <f t="shared" si="14"/>
        <v>0</v>
      </c>
      <c r="D121">
        <f t="shared" si="15"/>
        <v>0</v>
      </c>
      <c r="E121">
        <f t="shared" si="13"/>
        <v>1</v>
      </c>
      <c r="F121" s="9">
        <v>60.4</v>
      </c>
      <c r="G121" s="11">
        <v>5.7</v>
      </c>
      <c r="H121">
        <v>8.1471655255963142</v>
      </c>
    </row>
    <row r="122" spans="1:8" x14ac:dyDescent="0.2">
      <c r="A122" s="8" t="s">
        <v>191</v>
      </c>
      <c r="B122" s="12" t="s">
        <v>79</v>
      </c>
      <c r="C122">
        <f t="shared" si="14"/>
        <v>0</v>
      </c>
      <c r="D122">
        <f t="shared" si="15"/>
        <v>0</v>
      </c>
      <c r="E122">
        <f t="shared" si="13"/>
        <v>1</v>
      </c>
      <c r="F122" s="9" t="s">
        <v>71</v>
      </c>
      <c r="G122" s="11">
        <v>5.15</v>
      </c>
      <c r="H122">
        <v>14.129407569902865</v>
      </c>
    </row>
    <row r="123" spans="1:8" x14ac:dyDescent="0.2">
      <c r="A123" s="8" t="s">
        <v>192</v>
      </c>
      <c r="B123" s="12" t="s">
        <v>79</v>
      </c>
      <c r="C123">
        <f t="shared" si="14"/>
        <v>0</v>
      </c>
      <c r="D123">
        <f t="shared" si="15"/>
        <v>0</v>
      </c>
      <c r="E123">
        <f t="shared" si="13"/>
        <v>1</v>
      </c>
      <c r="F123" s="9">
        <v>69</v>
      </c>
      <c r="G123" s="11">
        <v>5</v>
      </c>
      <c r="H123">
        <v>10.122701059646136</v>
      </c>
    </row>
    <row r="124" spans="1:8" x14ac:dyDescent="0.2">
      <c r="A124" s="8" t="s">
        <v>193</v>
      </c>
      <c r="B124" s="12" t="s">
        <v>79</v>
      </c>
      <c r="C124">
        <f t="shared" si="14"/>
        <v>0</v>
      </c>
      <c r="D124">
        <f t="shared" si="15"/>
        <v>0</v>
      </c>
      <c r="E124">
        <f t="shared" si="13"/>
        <v>1</v>
      </c>
      <c r="F124" s="9" t="s">
        <v>71</v>
      </c>
      <c r="G124" s="11">
        <v>5.3</v>
      </c>
      <c r="H124">
        <v>11.52349279425696</v>
      </c>
    </row>
    <row r="125" spans="1:8" x14ac:dyDescent="0.2">
      <c r="A125" s="8" t="s">
        <v>194</v>
      </c>
      <c r="B125" s="12" t="s">
        <v>79</v>
      </c>
      <c r="C125">
        <f t="shared" si="14"/>
        <v>0</v>
      </c>
      <c r="D125">
        <f t="shared" si="15"/>
        <v>0</v>
      </c>
      <c r="E125">
        <f t="shared" si="13"/>
        <v>1</v>
      </c>
      <c r="F125" s="9" t="s">
        <v>71</v>
      </c>
      <c r="G125" s="11">
        <v>6.2983333333333329</v>
      </c>
      <c r="H125">
        <v>9.7597254247203882</v>
      </c>
    </row>
    <row r="126" spans="1:8" x14ac:dyDescent="0.2">
      <c r="A126" s="8" t="s">
        <v>195</v>
      </c>
      <c r="B126" s="12" t="s">
        <v>79</v>
      </c>
      <c r="C126">
        <f t="shared" si="14"/>
        <v>0</v>
      </c>
      <c r="D126">
        <f t="shared" si="15"/>
        <v>0</v>
      </c>
      <c r="E126">
        <f t="shared" si="13"/>
        <v>1</v>
      </c>
      <c r="F126" s="9" t="s">
        <v>71</v>
      </c>
      <c r="G126" s="11">
        <v>20</v>
      </c>
      <c r="H126">
        <v>25.739917937574329</v>
      </c>
    </row>
    <row r="127" spans="1:8" x14ac:dyDescent="0.2">
      <c r="A127" s="8" t="s">
        <v>196</v>
      </c>
      <c r="B127" s="12" t="s">
        <v>79</v>
      </c>
      <c r="C127">
        <f t="shared" si="14"/>
        <v>0</v>
      </c>
      <c r="D127">
        <f t="shared" si="15"/>
        <v>0</v>
      </c>
      <c r="E127">
        <f t="shared" si="13"/>
        <v>1</v>
      </c>
      <c r="F127" s="9" t="s">
        <v>71</v>
      </c>
      <c r="G127" s="11">
        <v>24</v>
      </c>
      <c r="H127">
        <v>23.10847226871795</v>
      </c>
    </row>
    <row r="128" spans="1:8" x14ac:dyDescent="0.2">
      <c r="A128" s="8" t="s">
        <v>197</v>
      </c>
      <c r="B128" s="12" t="s">
        <v>79</v>
      </c>
      <c r="C128">
        <f t="shared" si="14"/>
        <v>0</v>
      </c>
      <c r="D128">
        <f t="shared" si="15"/>
        <v>0</v>
      </c>
      <c r="E128">
        <f t="shared" si="13"/>
        <v>1</v>
      </c>
      <c r="F128" s="9">
        <v>28</v>
      </c>
      <c r="G128" s="11">
        <v>37.80833333333333</v>
      </c>
      <c r="H128">
        <v>24.141731074571261</v>
      </c>
    </row>
    <row r="129" spans="1:8" x14ac:dyDescent="0.2">
      <c r="A129" s="8" t="s">
        <v>198</v>
      </c>
      <c r="B129" s="12" t="s">
        <v>68</v>
      </c>
      <c r="C129">
        <f t="shared" si="14"/>
        <v>1</v>
      </c>
      <c r="D129">
        <f t="shared" si="15"/>
        <v>0</v>
      </c>
      <c r="E129">
        <f t="shared" si="13"/>
        <v>0</v>
      </c>
      <c r="F129" s="9">
        <v>24.4</v>
      </c>
      <c r="G129" s="11">
        <v>24.75</v>
      </c>
      <c r="H129">
        <v>113.78037780975926</v>
      </c>
    </row>
    <row r="130" spans="1:8" x14ac:dyDescent="0.2">
      <c r="A130" s="8" t="s">
        <v>199</v>
      </c>
      <c r="B130" s="12" t="s">
        <v>68</v>
      </c>
      <c r="C130">
        <f t="shared" si="14"/>
        <v>1</v>
      </c>
      <c r="D130">
        <f t="shared" si="15"/>
        <v>0</v>
      </c>
      <c r="E130">
        <f t="shared" ref="E130:E140" si="16">IF(B130 = "Om", 1, 0)</f>
        <v>0</v>
      </c>
      <c r="F130" s="9">
        <v>47</v>
      </c>
      <c r="G130" s="11">
        <v>3.8600000000000003</v>
      </c>
      <c r="H130">
        <v>128.88913784937535</v>
      </c>
    </row>
    <row r="131" spans="1:8" x14ac:dyDescent="0.2">
      <c r="A131" s="8" t="s">
        <v>200</v>
      </c>
      <c r="B131" s="12" t="s">
        <v>79</v>
      </c>
      <c r="C131">
        <f t="shared" si="14"/>
        <v>0</v>
      </c>
      <c r="D131">
        <f t="shared" si="15"/>
        <v>0</v>
      </c>
      <c r="E131">
        <f t="shared" si="16"/>
        <v>1</v>
      </c>
      <c r="F131" s="9" t="s">
        <v>71</v>
      </c>
      <c r="G131" s="11">
        <v>2</v>
      </c>
      <c r="H131">
        <v>3.2498395265997111</v>
      </c>
    </row>
    <row r="132" spans="1:8" x14ac:dyDescent="0.2">
      <c r="A132" s="8" t="s">
        <v>201</v>
      </c>
      <c r="B132" s="12" t="s">
        <v>79</v>
      </c>
      <c r="C132">
        <f t="shared" si="14"/>
        <v>0</v>
      </c>
      <c r="D132">
        <f t="shared" si="15"/>
        <v>0</v>
      </c>
      <c r="E132">
        <f t="shared" si="16"/>
        <v>1</v>
      </c>
      <c r="F132" s="9">
        <v>0</v>
      </c>
      <c r="G132" s="11">
        <v>2</v>
      </c>
      <c r="H132">
        <v>3.4796355315555556</v>
      </c>
    </row>
    <row r="133" spans="1:8" x14ac:dyDescent="0.2">
      <c r="A133" s="8" t="s">
        <v>202</v>
      </c>
      <c r="B133" s="12" t="s">
        <v>76</v>
      </c>
      <c r="C133">
        <f t="shared" si="14"/>
        <v>0</v>
      </c>
      <c r="D133">
        <f t="shared" si="15"/>
        <v>1</v>
      </c>
      <c r="E133">
        <f t="shared" si="16"/>
        <v>0</v>
      </c>
      <c r="F133" s="9">
        <v>26</v>
      </c>
      <c r="G133" s="11">
        <v>151.30000000000001</v>
      </c>
      <c r="H133">
        <v>136.20732394285716</v>
      </c>
    </row>
    <row r="134" spans="1:8" x14ac:dyDescent="0.2">
      <c r="A134" s="8" t="s">
        <v>203</v>
      </c>
      <c r="B134" s="12" t="s">
        <v>68</v>
      </c>
      <c r="C134">
        <f t="shared" si="14"/>
        <v>1</v>
      </c>
      <c r="D134">
        <f t="shared" si="15"/>
        <v>0</v>
      </c>
      <c r="E134">
        <f t="shared" si="16"/>
        <v>0</v>
      </c>
      <c r="F134" s="9">
        <v>19</v>
      </c>
      <c r="G134" s="11">
        <v>24.75</v>
      </c>
      <c r="H134">
        <v>59.147514037723013</v>
      </c>
    </row>
    <row r="135" spans="1:8" x14ac:dyDescent="0.2">
      <c r="A135" s="8" t="s">
        <v>204</v>
      </c>
      <c r="B135" s="12" t="s">
        <v>68</v>
      </c>
      <c r="C135">
        <f t="shared" si="14"/>
        <v>1</v>
      </c>
      <c r="D135">
        <f t="shared" si="15"/>
        <v>0</v>
      </c>
      <c r="E135">
        <f t="shared" si="16"/>
        <v>0</v>
      </c>
      <c r="F135" s="9">
        <v>21</v>
      </c>
      <c r="G135" s="11">
        <v>16.5</v>
      </c>
      <c r="H135">
        <v>86.481893894225635</v>
      </c>
    </row>
    <row r="136" spans="1:8" x14ac:dyDescent="0.2">
      <c r="A136" s="8" t="s">
        <v>205</v>
      </c>
      <c r="B136" s="12" t="s">
        <v>68</v>
      </c>
      <c r="C136">
        <f t="shared" si="14"/>
        <v>1</v>
      </c>
      <c r="D136">
        <f t="shared" si="15"/>
        <v>0</v>
      </c>
      <c r="E136">
        <f t="shared" si="16"/>
        <v>0</v>
      </c>
      <c r="F136" s="9">
        <v>35</v>
      </c>
      <c r="G136" s="11">
        <v>10.3</v>
      </c>
      <c r="H136">
        <v>63.662548769204683</v>
      </c>
    </row>
    <row r="137" spans="1:8" x14ac:dyDescent="0.2">
      <c r="A137" s="8" t="s">
        <v>206</v>
      </c>
      <c r="B137" s="12" t="s">
        <v>68</v>
      </c>
      <c r="C137">
        <f t="shared" si="14"/>
        <v>1</v>
      </c>
      <c r="D137">
        <f t="shared" si="15"/>
        <v>0</v>
      </c>
      <c r="E137">
        <f t="shared" si="16"/>
        <v>0</v>
      </c>
      <c r="F137" s="9" t="s">
        <v>71</v>
      </c>
      <c r="G137" s="11">
        <v>8.8000000000000007</v>
      </c>
      <c r="H137">
        <v>76.736301091730766</v>
      </c>
    </row>
    <row r="138" spans="1:8" x14ac:dyDescent="0.2">
      <c r="A138" s="8" t="s">
        <v>207</v>
      </c>
      <c r="B138" s="12" t="s">
        <v>68</v>
      </c>
      <c r="C138">
        <f t="shared" si="14"/>
        <v>1</v>
      </c>
      <c r="D138">
        <f t="shared" si="15"/>
        <v>0</v>
      </c>
      <c r="E138">
        <f t="shared" si="16"/>
        <v>0</v>
      </c>
      <c r="F138" s="9" t="s">
        <v>71</v>
      </c>
      <c r="G138" s="11">
        <v>6.2</v>
      </c>
      <c r="H138">
        <v>107.37191864984632</v>
      </c>
    </row>
    <row r="139" spans="1:8" x14ac:dyDescent="0.2">
      <c r="A139" s="8" t="s">
        <v>208</v>
      </c>
      <c r="B139" s="12" t="s">
        <v>68</v>
      </c>
      <c r="C139">
        <f t="shared" si="14"/>
        <v>1</v>
      </c>
      <c r="D139">
        <f t="shared" si="15"/>
        <v>0</v>
      </c>
      <c r="E139">
        <f t="shared" si="16"/>
        <v>0</v>
      </c>
      <c r="F139" s="9" t="s">
        <v>71</v>
      </c>
      <c r="G139" s="11">
        <v>13</v>
      </c>
      <c r="H139">
        <v>63.499001932946662</v>
      </c>
    </row>
    <row r="140" spans="1:8" x14ac:dyDescent="0.2">
      <c r="A140" s="8" t="s">
        <v>209</v>
      </c>
      <c r="B140" s="12" t="s">
        <v>76</v>
      </c>
      <c r="C140">
        <f t="shared" si="14"/>
        <v>0</v>
      </c>
      <c r="D140">
        <f t="shared" si="15"/>
        <v>1</v>
      </c>
      <c r="E140">
        <f t="shared" si="16"/>
        <v>0</v>
      </c>
      <c r="F140" s="9">
        <v>73.900000000000006</v>
      </c>
      <c r="G140" s="11">
        <v>5.9333333333333336</v>
      </c>
      <c r="H140">
        <v>32.639348002245626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5"/>
  <sheetViews>
    <sheetView workbookViewId="0">
      <selection sqref="A1:XFD1048576"/>
    </sheetView>
  </sheetViews>
  <sheetFormatPr baseColWidth="10" defaultRowHeight="16" x14ac:dyDescent="0.2"/>
  <cols>
    <col min="1" max="1" width="27.6640625" bestFit="1" customWidth="1"/>
    <col min="2" max="2" width="7.6640625" bestFit="1" customWidth="1"/>
    <col min="3" max="3" width="8.83203125" bestFit="1" customWidth="1"/>
    <col min="5" max="5" width="7" bestFit="1" customWidth="1"/>
    <col min="6" max="6" width="17.33203125" bestFit="1" customWidth="1"/>
    <col min="7" max="7" width="19.5" bestFit="1" customWidth="1"/>
  </cols>
  <sheetData>
    <row r="1" spans="1:8" x14ac:dyDescent="0.2">
      <c r="A1" t="s">
        <v>0</v>
      </c>
      <c r="B1" t="s">
        <v>212</v>
      </c>
      <c r="C1" t="s">
        <v>213</v>
      </c>
      <c r="D1" t="s">
        <v>214</v>
      </c>
      <c r="E1" t="s">
        <v>218</v>
      </c>
      <c r="F1" t="s">
        <v>217</v>
      </c>
      <c r="G1" t="s">
        <v>216</v>
      </c>
      <c r="H1" t="s">
        <v>63</v>
      </c>
    </row>
    <row r="2" spans="1:8" x14ac:dyDescent="0.2">
      <c r="A2" t="s">
        <v>67</v>
      </c>
      <c r="B2">
        <v>1</v>
      </c>
      <c r="C2">
        <v>0</v>
      </c>
      <c r="D2">
        <v>0</v>
      </c>
      <c r="E2">
        <v>25</v>
      </c>
      <c r="F2">
        <v>6.6833333333333336</v>
      </c>
      <c r="G2">
        <v>52.71988304080903</v>
      </c>
    </row>
    <row r="3" spans="1:8" x14ac:dyDescent="0.2">
      <c r="A3" t="s">
        <v>69</v>
      </c>
      <c r="B3">
        <v>1</v>
      </c>
      <c r="C3">
        <v>0</v>
      </c>
      <c r="D3">
        <v>0</v>
      </c>
      <c r="E3">
        <v>42</v>
      </c>
      <c r="F3">
        <v>15.5484375</v>
      </c>
      <c r="G3">
        <v>50.907980093333343</v>
      </c>
    </row>
    <row r="4" spans="1:8" x14ac:dyDescent="0.2">
      <c r="A4" t="s">
        <v>70</v>
      </c>
      <c r="B4">
        <v>1</v>
      </c>
      <c r="C4">
        <v>0</v>
      </c>
      <c r="D4">
        <v>0</v>
      </c>
      <c r="E4" t="s">
        <v>71</v>
      </c>
      <c r="F4">
        <v>5.9333333333333336</v>
      </c>
      <c r="G4">
        <v>52.965499999999999</v>
      </c>
    </row>
    <row r="5" spans="1:8" x14ac:dyDescent="0.2">
      <c r="A5" t="s">
        <v>72</v>
      </c>
      <c r="B5">
        <v>1</v>
      </c>
      <c r="C5">
        <v>0</v>
      </c>
      <c r="D5">
        <v>0</v>
      </c>
      <c r="E5">
        <v>42</v>
      </c>
      <c r="F5">
        <v>6.9650000000000007</v>
      </c>
      <c r="G5">
        <v>56.570129625262517</v>
      </c>
    </row>
    <row r="6" spans="1:8" x14ac:dyDescent="0.2">
      <c r="A6" t="s">
        <v>72</v>
      </c>
      <c r="H6">
        <v>0.42313149354468227</v>
      </c>
    </row>
    <row r="7" spans="1:8" x14ac:dyDescent="0.2">
      <c r="A7" t="s">
        <v>73</v>
      </c>
      <c r="B7">
        <v>1</v>
      </c>
      <c r="C7">
        <v>1</v>
      </c>
      <c r="D7">
        <v>0</v>
      </c>
      <c r="E7" t="s">
        <v>71</v>
      </c>
      <c r="F7">
        <v>3</v>
      </c>
      <c r="G7">
        <v>21.41265233333333</v>
      </c>
    </row>
    <row r="8" spans="1:8" x14ac:dyDescent="0.2">
      <c r="A8" t="s">
        <v>75</v>
      </c>
      <c r="B8">
        <v>0</v>
      </c>
      <c r="C8">
        <v>1</v>
      </c>
      <c r="D8">
        <v>0</v>
      </c>
      <c r="E8" t="s">
        <v>71</v>
      </c>
      <c r="F8">
        <v>3.5</v>
      </c>
      <c r="G8">
        <v>16.781958317443618</v>
      </c>
    </row>
    <row r="9" spans="1:8" x14ac:dyDescent="0.2">
      <c r="A9" t="s">
        <v>77</v>
      </c>
      <c r="B9">
        <v>0</v>
      </c>
      <c r="C9">
        <v>1</v>
      </c>
      <c r="D9">
        <v>0</v>
      </c>
      <c r="E9">
        <v>45.5</v>
      </c>
      <c r="F9">
        <v>3.5125000000000002</v>
      </c>
      <c r="G9">
        <v>17.213324157213922</v>
      </c>
    </row>
    <row r="10" spans="1:8" x14ac:dyDescent="0.2">
      <c r="A10" t="s">
        <v>78</v>
      </c>
      <c r="B10">
        <v>0</v>
      </c>
      <c r="C10">
        <v>0</v>
      </c>
      <c r="D10">
        <v>1</v>
      </c>
      <c r="E10" t="s">
        <v>71</v>
      </c>
      <c r="F10">
        <v>1.25</v>
      </c>
      <c r="G10">
        <v>7.170563430191403</v>
      </c>
    </row>
    <row r="11" spans="1:8" x14ac:dyDescent="0.2">
      <c r="A11" t="s">
        <v>80</v>
      </c>
      <c r="B11">
        <v>1</v>
      </c>
      <c r="C11">
        <v>1</v>
      </c>
      <c r="D11">
        <v>0</v>
      </c>
      <c r="E11">
        <v>83</v>
      </c>
      <c r="F11">
        <v>16.399999999999999</v>
      </c>
      <c r="G11">
        <v>118.5758737296878</v>
      </c>
    </row>
    <row r="12" spans="1:8" x14ac:dyDescent="0.2">
      <c r="A12" t="s">
        <v>81</v>
      </c>
      <c r="B12">
        <v>0</v>
      </c>
      <c r="C12">
        <v>1</v>
      </c>
      <c r="D12">
        <v>0</v>
      </c>
      <c r="E12" t="s">
        <v>71</v>
      </c>
      <c r="F12">
        <v>5</v>
      </c>
      <c r="G12">
        <v>114.58742407692307</v>
      </c>
    </row>
    <row r="13" spans="1:8" x14ac:dyDescent="0.2">
      <c r="A13" t="s">
        <v>81</v>
      </c>
      <c r="H13">
        <v>-0.92285294227132642</v>
      </c>
    </row>
    <row r="14" spans="1:8" x14ac:dyDescent="0.2">
      <c r="A14" t="s">
        <v>82</v>
      </c>
      <c r="B14">
        <v>0</v>
      </c>
      <c r="C14">
        <v>1</v>
      </c>
      <c r="D14">
        <v>0</v>
      </c>
      <c r="E14">
        <v>68.7</v>
      </c>
      <c r="F14">
        <v>28.017857142857142</v>
      </c>
      <c r="G14">
        <v>108.53500063110799</v>
      </c>
    </row>
    <row r="15" spans="1:8" x14ac:dyDescent="0.2">
      <c r="A15" t="s">
        <v>82</v>
      </c>
      <c r="H15">
        <v>0.15655067175728685</v>
      </c>
    </row>
    <row r="16" spans="1:8" x14ac:dyDescent="0.2">
      <c r="A16" t="s">
        <v>83</v>
      </c>
      <c r="B16">
        <v>0</v>
      </c>
      <c r="C16">
        <v>1</v>
      </c>
      <c r="D16">
        <v>0</v>
      </c>
      <c r="E16">
        <v>82.9</v>
      </c>
      <c r="F16">
        <v>25.5</v>
      </c>
      <c r="G16">
        <v>105.94103448275861</v>
      </c>
    </row>
    <row r="17" spans="1:8" x14ac:dyDescent="0.2">
      <c r="A17" t="s">
        <v>84</v>
      </c>
      <c r="B17">
        <v>1</v>
      </c>
      <c r="C17">
        <v>0</v>
      </c>
      <c r="D17">
        <v>0</v>
      </c>
      <c r="E17">
        <v>0</v>
      </c>
      <c r="F17">
        <v>2.6666666666666665</v>
      </c>
      <c r="G17">
        <v>10.251355343749999</v>
      </c>
    </row>
    <row r="18" spans="1:8" x14ac:dyDescent="0.2">
      <c r="A18" t="s">
        <v>84</v>
      </c>
      <c r="H18">
        <v>-1.3324143635953163</v>
      </c>
    </row>
    <row r="19" spans="1:8" x14ac:dyDescent="0.2">
      <c r="A19" t="s">
        <v>85</v>
      </c>
      <c r="B19">
        <v>1</v>
      </c>
      <c r="C19">
        <v>1</v>
      </c>
      <c r="D19">
        <v>0</v>
      </c>
      <c r="E19" t="s">
        <v>71</v>
      </c>
      <c r="F19">
        <v>27.083333333333332</v>
      </c>
      <c r="G19">
        <v>120.1</v>
      </c>
    </row>
    <row r="20" spans="1:8" x14ac:dyDescent="0.2">
      <c r="A20" t="s">
        <v>87</v>
      </c>
      <c r="B20">
        <v>0</v>
      </c>
      <c r="C20">
        <v>1</v>
      </c>
      <c r="D20">
        <v>0</v>
      </c>
      <c r="E20">
        <v>18</v>
      </c>
      <c r="F20">
        <v>15</v>
      </c>
      <c r="G20">
        <v>73.3</v>
      </c>
    </row>
    <row r="21" spans="1:8" x14ac:dyDescent="0.2">
      <c r="A21" t="s">
        <v>227</v>
      </c>
      <c r="H21">
        <v>-0.44524072367459488</v>
      </c>
    </row>
    <row r="22" spans="1:8" x14ac:dyDescent="0.2">
      <c r="A22" t="s">
        <v>88</v>
      </c>
      <c r="B22">
        <v>0</v>
      </c>
      <c r="C22">
        <v>1</v>
      </c>
      <c r="D22">
        <v>0</v>
      </c>
      <c r="E22">
        <v>53.7</v>
      </c>
      <c r="F22">
        <v>3.3666666666666663</v>
      </c>
      <c r="G22">
        <v>17.725000000000001</v>
      </c>
    </row>
    <row r="23" spans="1:8" x14ac:dyDescent="0.2">
      <c r="A23" t="s">
        <v>89</v>
      </c>
      <c r="B23">
        <v>0</v>
      </c>
      <c r="C23">
        <v>1</v>
      </c>
      <c r="D23">
        <v>0</v>
      </c>
      <c r="E23">
        <v>33</v>
      </c>
      <c r="F23">
        <v>3.5750000000000002</v>
      </c>
      <c r="G23">
        <v>20.55927496</v>
      </c>
    </row>
    <row r="24" spans="1:8" x14ac:dyDescent="0.2">
      <c r="A24" t="s">
        <v>90</v>
      </c>
      <c r="B24">
        <v>0</v>
      </c>
      <c r="C24">
        <v>0</v>
      </c>
      <c r="D24">
        <v>1</v>
      </c>
      <c r="E24" t="s">
        <v>71</v>
      </c>
      <c r="F24">
        <v>6.5</v>
      </c>
      <c r="G24">
        <v>11.751886923076926</v>
      </c>
    </row>
    <row r="25" spans="1:8" x14ac:dyDescent="0.2">
      <c r="A25" t="s">
        <v>90</v>
      </c>
      <c r="H25">
        <v>-0.84643498729584954</v>
      </c>
    </row>
    <row r="26" spans="1:8" x14ac:dyDescent="0.2">
      <c r="A26" t="s">
        <v>91</v>
      </c>
      <c r="B26">
        <v>0</v>
      </c>
      <c r="C26">
        <v>0</v>
      </c>
      <c r="D26">
        <v>1</v>
      </c>
      <c r="E26" t="s">
        <v>71</v>
      </c>
      <c r="F26">
        <v>6.1999999999999993</v>
      </c>
      <c r="G26">
        <v>8.0458053317333338</v>
      </c>
    </row>
    <row r="27" spans="1:8" x14ac:dyDescent="0.2">
      <c r="A27" t="s">
        <v>92</v>
      </c>
      <c r="B27">
        <v>0</v>
      </c>
      <c r="C27">
        <v>0</v>
      </c>
      <c r="D27">
        <v>1</v>
      </c>
      <c r="E27" t="s">
        <v>71</v>
      </c>
      <c r="F27">
        <v>9</v>
      </c>
      <c r="G27">
        <v>8.6428571428571423</v>
      </c>
    </row>
    <row r="28" spans="1:8" x14ac:dyDescent="0.2">
      <c r="A28" t="s">
        <v>92</v>
      </c>
      <c r="H28">
        <v>-0.95150967538713038</v>
      </c>
    </row>
    <row r="29" spans="1:8" x14ac:dyDescent="0.2">
      <c r="A29" t="s">
        <v>93</v>
      </c>
      <c r="B29">
        <v>0</v>
      </c>
      <c r="C29">
        <v>1</v>
      </c>
      <c r="D29">
        <v>0</v>
      </c>
      <c r="E29">
        <v>22</v>
      </c>
      <c r="F29">
        <v>7.8777777777777782</v>
      </c>
      <c r="G29">
        <v>7.6436136074482759</v>
      </c>
    </row>
    <row r="30" spans="1:8" x14ac:dyDescent="0.2">
      <c r="A30" t="s">
        <v>93</v>
      </c>
      <c r="H30">
        <v>-0.94195743101519569</v>
      </c>
    </row>
    <row r="31" spans="1:8" x14ac:dyDescent="0.2">
      <c r="A31" t="s">
        <v>94</v>
      </c>
      <c r="B31">
        <v>0</v>
      </c>
      <c r="C31">
        <v>0</v>
      </c>
      <c r="D31">
        <v>1</v>
      </c>
      <c r="E31" t="s">
        <v>71</v>
      </c>
      <c r="F31">
        <v>6.6</v>
      </c>
      <c r="G31">
        <v>7.5547744209409995</v>
      </c>
    </row>
    <row r="32" spans="1:8" x14ac:dyDescent="0.2">
      <c r="A32" t="s">
        <v>95</v>
      </c>
      <c r="B32">
        <v>0</v>
      </c>
      <c r="C32">
        <v>0</v>
      </c>
      <c r="D32">
        <v>1</v>
      </c>
      <c r="E32">
        <v>0</v>
      </c>
      <c r="F32">
        <v>5.6285714285714281</v>
      </c>
      <c r="G32">
        <v>4.4520870640000005</v>
      </c>
    </row>
    <row r="33" spans="1:8" x14ac:dyDescent="0.2">
      <c r="A33" t="s">
        <v>96</v>
      </c>
      <c r="B33">
        <v>0</v>
      </c>
      <c r="C33">
        <v>0</v>
      </c>
      <c r="D33">
        <v>1</v>
      </c>
      <c r="E33">
        <v>24.6</v>
      </c>
      <c r="F33">
        <v>21.125</v>
      </c>
      <c r="G33">
        <v>64.714803098560253</v>
      </c>
    </row>
    <row r="34" spans="1:8" x14ac:dyDescent="0.2">
      <c r="A34" t="s">
        <v>96</v>
      </c>
      <c r="H34">
        <v>0.42313149354468227</v>
      </c>
    </row>
    <row r="35" spans="1:8" x14ac:dyDescent="0.2">
      <c r="A35" t="s">
        <v>97</v>
      </c>
      <c r="B35">
        <v>0</v>
      </c>
      <c r="C35">
        <v>0</v>
      </c>
      <c r="D35">
        <v>1</v>
      </c>
      <c r="E35">
        <v>36</v>
      </c>
      <c r="F35">
        <v>12.059999999999999</v>
      </c>
      <c r="G35">
        <v>68.747145079272386</v>
      </c>
    </row>
    <row r="36" spans="1:8" x14ac:dyDescent="0.2">
      <c r="A36" t="s">
        <v>98</v>
      </c>
      <c r="B36">
        <v>0</v>
      </c>
      <c r="C36">
        <v>0</v>
      </c>
      <c r="D36">
        <v>1</v>
      </c>
      <c r="E36">
        <v>67.5</v>
      </c>
      <c r="F36">
        <v>16.96875</v>
      </c>
      <c r="G36">
        <v>73.786156717728815</v>
      </c>
    </row>
    <row r="37" spans="1:8" x14ac:dyDescent="0.2">
      <c r="A37" t="s">
        <v>99</v>
      </c>
      <c r="B37">
        <v>0</v>
      </c>
      <c r="C37">
        <v>0</v>
      </c>
      <c r="D37">
        <v>1</v>
      </c>
      <c r="E37">
        <v>46.7</v>
      </c>
      <c r="F37">
        <v>22.419999999999998</v>
      </c>
      <c r="G37">
        <v>72.962887224709007</v>
      </c>
    </row>
    <row r="38" spans="1:8" x14ac:dyDescent="0.2">
      <c r="A38" t="s">
        <v>100</v>
      </c>
      <c r="B38">
        <v>0</v>
      </c>
      <c r="C38">
        <v>1</v>
      </c>
      <c r="D38">
        <v>0</v>
      </c>
      <c r="E38" t="s">
        <v>71</v>
      </c>
      <c r="F38">
        <v>15</v>
      </c>
      <c r="G38">
        <v>118.3199845</v>
      </c>
    </row>
    <row r="39" spans="1:8" x14ac:dyDescent="0.2">
      <c r="A39" t="s">
        <v>228</v>
      </c>
      <c r="H39">
        <v>-7.2703193169144101E-2</v>
      </c>
    </row>
    <row r="40" spans="1:8" x14ac:dyDescent="0.2">
      <c r="A40" t="s">
        <v>101</v>
      </c>
      <c r="B40">
        <v>0</v>
      </c>
      <c r="C40">
        <v>1</v>
      </c>
      <c r="D40">
        <v>0</v>
      </c>
      <c r="E40">
        <v>80.099999999999994</v>
      </c>
      <c r="F40">
        <v>21.8</v>
      </c>
      <c r="G40">
        <v>102.63695512000001</v>
      </c>
    </row>
    <row r="41" spans="1:8" x14ac:dyDescent="0.2">
      <c r="A41" t="s">
        <v>102</v>
      </c>
      <c r="B41">
        <v>0</v>
      </c>
      <c r="C41">
        <v>1</v>
      </c>
      <c r="D41">
        <v>0</v>
      </c>
      <c r="E41">
        <v>79</v>
      </c>
      <c r="F41">
        <v>30.166666666666668</v>
      </c>
      <c r="G41">
        <v>111.43379390156467</v>
      </c>
    </row>
    <row r="42" spans="1:8" x14ac:dyDescent="0.2">
      <c r="A42" t="s">
        <v>103</v>
      </c>
      <c r="B42">
        <v>0</v>
      </c>
      <c r="C42">
        <v>1</v>
      </c>
      <c r="D42">
        <v>0</v>
      </c>
      <c r="E42" t="s">
        <v>71</v>
      </c>
      <c r="F42">
        <v>95</v>
      </c>
      <c r="G42">
        <v>99.805928571428566</v>
      </c>
    </row>
    <row r="43" spans="1:8" x14ac:dyDescent="0.2">
      <c r="A43" t="s">
        <v>104</v>
      </c>
      <c r="B43">
        <v>0</v>
      </c>
      <c r="C43">
        <v>1</v>
      </c>
      <c r="D43">
        <v>0</v>
      </c>
      <c r="E43">
        <v>60.8</v>
      </c>
      <c r="F43">
        <v>26.293749999999999</v>
      </c>
      <c r="G43">
        <v>63.615335381166275</v>
      </c>
    </row>
    <row r="44" spans="1:8" x14ac:dyDescent="0.2">
      <c r="A44" t="s">
        <v>105</v>
      </c>
      <c r="B44">
        <v>0</v>
      </c>
      <c r="C44">
        <v>1</v>
      </c>
      <c r="D44">
        <v>0</v>
      </c>
      <c r="E44">
        <v>78</v>
      </c>
      <c r="F44">
        <v>9.625</v>
      </c>
      <c r="G44">
        <v>58.981959923756975</v>
      </c>
    </row>
    <row r="45" spans="1:8" x14ac:dyDescent="0.2">
      <c r="A45" t="s">
        <v>106</v>
      </c>
      <c r="B45">
        <v>0</v>
      </c>
      <c r="C45">
        <v>1</v>
      </c>
      <c r="D45">
        <v>0</v>
      </c>
      <c r="E45">
        <v>79</v>
      </c>
      <c r="F45">
        <v>10.75</v>
      </c>
      <c r="G45">
        <v>67.925075501234559</v>
      </c>
    </row>
    <row r="46" spans="1:8" x14ac:dyDescent="0.2">
      <c r="A46" t="s">
        <v>107</v>
      </c>
      <c r="B46">
        <v>0</v>
      </c>
      <c r="C46">
        <v>1</v>
      </c>
      <c r="D46">
        <v>0</v>
      </c>
      <c r="E46">
        <v>52</v>
      </c>
      <c r="F46">
        <v>20.3</v>
      </c>
      <c r="G46">
        <v>64.86223333333335</v>
      </c>
    </row>
    <row r="47" spans="1:8" x14ac:dyDescent="0.2">
      <c r="A47" t="s">
        <v>107</v>
      </c>
      <c r="H47">
        <v>-0.27330032497977175</v>
      </c>
    </row>
    <row r="48" spans="1:8" x14ac:dyDescent="0.2">
      <c r="A48" t="s">
        <v>233</v>
      </c>
      <c r="H48">
        <v>1.4556559063403967</v>
      </c>
    </row>
    <row r="49" spans="1:8" x14ac:dyDescent="0.2">
      <c r="A49" t="s">
        <v>108</v>
      </c>
      <c r="B49">
        <v>0</v>
      </c>
      <c r="C49">
        <v>1</v>
      </c>
      <c r="D49">
        <v>0</v>
      </c>
      <c r="E49" t="s">
        <v>71</v>
      </c>
      <c r="F49">
        <v>14.2</v>
      </c>
      <c r="G49">
        <v>76</v>
      </c>
    </row>
    <row r="50" spans="1:8" x14ac:dyDescent="0.2">
      <c r="A50" t="s">
        <v>108</v>
      </c>
      <c r="H50">
        <v>0.43356575854339119</v>
      </c>
    </row>
    <row r="51" spans="1:8" x14ac:dyDescent="0.2">
      <c r="A51" t="s">
        <v>109</v>
      </c>
      <c r="B51">
        <v>0</v>
      </c>
      <c r="C51">
        <v>1</v>
      </c>
      <c r="D51">
        <v>0</v>
      </c>
      <c r="E51">
        <v>54.5</v>
      </c>
      <c r="F51">
        <v>21.274999999999999</v>
      </c>
      <c r="G51">
        <v>73.959439375623035</v>
      </c>
    </row>
    <row r="52" spans="1:8" x14ac:dyDescent="0.2">
      <c r="A52" t="s">
        <v>110</v>
      </c>
      <c r="B52">
        <v>0</v>
      </c>
      <c r="C52">
        <v>1</v>
      </c>
      <c r="D52">
        <v>0</v>
      </c>
      <c r="E52" t="s">
        <v>71</v>
      </c>
      <c r="F52">
        <v>21.5</v>
      </c>
      <c r="G52">
        <v>65.695048870259967</v>
      </c>
    </row>
    <row r="53" spans="1:8" x14ac:dyDescent="0.2">
      <c r="A53" t="s">
        <v>111</v>
      </c>
      <c r="B53">
        <v>0</v>
      </c>
      <c r="C53">
        <v>1</v>
      </c>
      <c r="D53">
        <v>0</v>
      </c>
      <c r="E53">
        <v>77</v>
      </c>
      <c r="F53">
        <v>5</v>
      </c>
      <c r="G53">
        <v>67.54299589569969</v>
      </c>
    </row>
    <row r="54" spans="1:8" x14ac:dyDescent="0.2">
      <c r="A54" t="s">
        <v>112</v>
      </c>
      <c r="B54">
        <v>0</v>
      </c>
      <c r="C54">
        <v>1</v>
      </c>
      <c r="D54">
        <v>0</v>
      </c>
      <c r="E54">
        <v>67.099999999999994</v>
      </c>
      <c r="F54">
        <v>18.25</v>
      </c>
      <c r="G54">
        <v>73.685500000000005</v>
      </c>
    </row>
    <row r="55" spans="1:8" x14ac:dyDescent="0.2">
      <c r="A55" t="s">
        <v>113</v>
      </c>
      <c r="B55">
        <v>0</v>
      </c>
      <c r="C55">
        <v>1</v>
      </c>
      <c r="D55">
        <v>0</v>
      </c>
      <c r="E55">
        <v>82.9</v>
      </c>
      <c r="F55">
        <v>14.833333333333334</v>
      </c>
      <c r="G55">
        <v>63.267944444444446</v>
      </c>
    </row>
    <row r="56" spans="1:8" x14ac:dyDescent="0.2">
      <c r="A56" t="s">
        <v>114</v>
      </c>
      <c r="B56">
        <v>0</v>
      </c>
      <c r="C56">
        <v>0</v>
      </c>
      <c r="D56">
        <v>1</v>
      </c>
      <c r="E56" t="s">
        <v>71</v>
      </c>
      <c r="F56">
        <v>5.5</v>
      </c>
      <c r="G56">
        <v>6.1197965950000004</v>
      </c>
    </row>
    <row r="57" spans="1:8" x14ac:dyDescent="0.2">
      <c r="A57" t="s">
        <v>114</v>
      </c>
      <c r="H57">
        <v>7.2022322116682316E-2</v>
      </c>
    </row>
    <row r="58" spans="1:8" x14ac:dyDescent="0.2">
      <c r="A58" t="s">
        <v>115</v>
      </c>
      <c r="B58">
        <v>0</v>
      </c>
      <c r="C58">
        <v>0</v>
      </c>
      <c r="D58">
        <v>1</v>
      </c>
      <c r="E58" t="s">
        <v>71</v>
      </c>
      <c r="F58">
        <v>2</v>
      </c>
      <c r="G58">
        <v>2.9122909090909093</v>
      </c>
    </row>
    <row r="59" spans="1:8" x14ac:dyDescent="0.2">
      <c r="A59" t="s">
        <v>115</v>
      </c>
      <c r="H59">
        <v>7.2022322116682316E-2</v>
      </c>
    </row>
    <row r="60" spans="1:8" x14ac:dyDescent="0.2">
      <c r="A60" t="s">
        <v>116</v>
      </c>
      <c r="B60">
        <v>0</v>
      </c>
      <c r="C60">
        <v>1</v>
      </c>
      <c r="D60">
        <v>0</v>
      </c>
      <c r="E60">
        <v>16.2</v>
      </c>
      <c r="F60">
        <v>19.5</v>
      </c>
      <c r="G60">
        <v>50.070198570000002</v>
      </c>
    </row>
    <row r="61" spans="1:8" x14ac:dyDescent="0.2">
      <c r="A61" t="s">
        <v>117</v>
      </c>
      <c r="B61">
        <v>0</v>
      </c>
      <c r="C61">
        <v>1</v>
      </c>
      <c r="D61">
        <v>0</v>
      </c>
      <c r="E61" t="s">
        <v>71</v>
      </c>
      <c r="F61">
        <v>22.569230769230767</v>
      </c>
      <c r="G61">
        <v>63.923787983960302</v>
      </c>
    </row>
    <row r="62" spans="1:8" x14ac:dyDescent="0.2">
      <c r="A62" t="s">
        <v>118</v>
      </c>
      <c r="B62">
        <v>1</v>
      </c>
      <c r="C62">
        <v>0</v>
      </c>
      <c r="D62">
        <v>0</v>
      </c>
      <c r="E62">
        <v>14.9</v>
      </c>
      <c r="F62">
        <v>9</v>
      </c>
      <c r="G62">
        <v>71.563911538287201</v>
      </c>
    </row>
    <row r="63" spans="1:8" x14ac:dyDescent="0.2">
      <c r="A63" t="s">
        <v>119</v>
      </c>
      <c r="B63">
        <v>1</v>
      </c>
      <c r="C63">
        <v>0</v>
      </c>
      <c r="D63">
        <v>0</v>
      </c>
      <c r="E63">
        <v>14</v>
      </c>
      <c r="F63">
        <v>8.6</v>
      </c>
      <c r="G63">
        <v>77.370754983228409</v>
      </c>
    </row>
    <row r="64" spans="1:8" x14ac:dyDescent="0.2">
      <c r="A64" t="s">
        <v>119</v>
      </c>
      <c r="H64">
        <v>6.1028228037940432E-2</v>
      </c>
    </row>
    <row r="65" spans="1:8" x14ac:dyDescent="0.2">
      <c r="A65" t="s">
        <v>120</v>
      </c>
      <c r="B65">
        <v>1</v>
      </c>
      <c r="C65">
        <v>0</v>
      </c>
      <c r="D65">
        <v>0</v>
      </c>
      <c r="E65">
        <v>21.4</v>
      </c>
      <c r="F65">
        <v>11</v>
      </c>
      <c r="G65">
        <v>76.020494162027973</v>
      </c>
    </row>
    <row r="66" spans="1:8" x14ac:dyDescent="0.2">
      <c r="A66" t="s">
        <v>121</v>
      </c>
      <c r="B66">
        <v>1</v>
      </c>
      <c r="C66">
        <v>0</v>
      </c>
      <c r="D66">
        <v>0</v>
      </c>
      <c r="E66">
        <v>4</v>
      </c>
      <c r="F66">
        <v>14.333333333333334</v>
      </c>
      <c r="G66">
        <v>80.2</v>
      </c>
    </row>
    <row r="67" spans="1:8" x14ac:dyDescent="0.2">
      <c r="A67" t="s">
        <v>122</v>
      </c>
      <c r="B67">
        <v>0</v>
      </c>
      <c r="C67">
        <v>0</v>
      </c>
      <c r="D67">
        <v>1</v>
      </c>
      <c r="E67">
        <v>0</v>
      </c>
      <c r="F67">
        <v>1.75</v>
      </c>
      <c r="G67">
        <v>46.344725257083184</v>
      </c>
    </row>
    <row r="68" spans="1:8" x14ac:dyDescent="0.2">
      <c r="A68" t="s">
        <v>122</v>
      </c>
      <c r="H68">
        <v>0.42313149354468227</v>
      </c>
    </row>
    <row r="69" spans="1:8" x14ac:dyDescent="0.2">
      <c r="A69" t="s">
        <v>123</v>
      </c>
      <c r="B69">
        <v>0</v>
      </c>
      <c r="C69">
        <v>0</v>
      </c>
      <c r="D69">
        <v>1</v>
      </c>
      <c r="E69">
        <v>75</v>
      </c>
      <c r="F69">
        <v>26.519999999999996</v>
      </c>
      <c r="G69">
        <v>97.872190419999995</v>
      </c>
    </row>
    <row r="70" spans="1:8" x14ac:dyDescent="0.2">
      <c r="A70" t="s">
        <v>124</v>
      </c>
      <c r="B70">
        <v>1</v>
      </c>
      <c r="C70">
        <v>1</v>
      </c>
      <c r="D70">
        <v>0</v>
      </c>
      <c r="E70" t="s">
        <v>71</v>
      </c>
      <c r="F70">
        <v>6.95</v>
      </c>
      <c r="G70">
        <v>21.394397520000002</v>
      </c>
    </row>
    <row r="71" spans="1:8" x14ac:dyDescent="0.2">
      <c r="A71" t="s">
        <v>124</v>
      </c>
      <c r="H71">
        <v>-0.68404683297296065</v>
      </c>
    </row>
    <row r="72" spans="1:8" x14ac:dyDescent="0.2">
      <c r="A72" t="s">
        <v>125</v>
      </c>
      <c r="B72">
        <v>1</v>
      </c>
      <c r="C72">
        <v>1</v>
      </c>
      <c r="D72">
        <v>0</v>
      </c>
      <c r="E72">
        <v>46</v>
      </c>
      <c r="F72">
        <v>10.08</v>
      </c>
      <c r="G72">
        <v>24.786248923081324</v>
      </c>
    </row>
    <row r="73" spans="1:8" x14ac:dyDescent="0.2">
      <c r="A73" t="s">
        <v>125</v>
      </c>
      <c r="H73">
        <v>-0.63019602073931758</v>
      </c>
    </row>
    <row r="74" spans="1:8" x14ac:dyDescent="0.2">
      <c r="A74" t="s">
        <v>126</v>
      </c>
      <c r="B74">
        <v>1</v>
      </c>
      <c r="C74">
        <v>1</v>
      </c>
      <c r="D74">
        <v>0</v>
      </c>
      <c r="E74" t="s">
        <v>71</v>
      </c>
      <c r="F74">
        <v>8.9666666666666668</v>
      </c>
      <c r="G74">
        <v>24.634207236363636</v>
      </c>
    </row>
    <row r="75" spans="1:8" x14ac:dyDescent="0.2">
      <c r="A75" t="s">
        <v>126</v>
      </c>
      <c r="H75">
        <v>-0.65828336202292992</v>
      </c>
    </row>
    <row r="76" spans="1:8" x14ac:dyDescent="0.2">
      <c r="A76" t="s">
        <v>224</v>
      </c>
      <c r="H76">
        <v>-0.27908684931131766</v>
      </c>
    </row>
    <row r="77" spans="1:8" x14ac:dyDescent="0.2">
      <c r="A77" t="s">
        <v>127</v>
      </c>
      <c r="B77">
        <v>1</v>
      </c>
      <c r="C77">
        <v>1</v>
      </c>
      <c r="D77">
        <v>0</v>
      </c>
      <c r="E77">
        <v>18</v>
      </c>
      <c r="F77">
        <v>2.6999999999999997</v>
      </c>
      <c r="G77">
        <v>21.451544865882351</v>
      </c>
    </row>
    <row r="78" spans="1:8" x14ac:dyDescent="0.2">
      <c r="A78" t="s">
        <v>128</v>
      </c>
      <c r="B78">
        <v>1</v>
      </c>
      <c r="C78">
        <v>1</v>
      </c>
      <c r="D78">
        <v>0</v>
      </c>
      <c r="E78" t="s">
        <v>71</v>
      </c>
      <c r="F78">
        <v>3.1</v>
      </c>
      <c r="G78">
        <v>26.92409914613587</v>
      </c>
    </row>
    <row r="79" spans="1:8" x14ac:dyDescent="0.2">
      <c r="A79" t="s">
        <v>129</v>
      </c>
      <c r="B79">
        <v>0</v>
      </c>
      <c r="C79">
        <v>0</v>
      </c>
      <c r="D79">
        <v>1</v>
      </c>
      <c r="E79">
        <v>5</v>
      </c>
      <c r="F79">
        <v>2.5</v>
      </c>
      <c r="G79">
        <v>5.7339315879999999</v>
      </c>
    </row>
    <row r="80" spans="1:8" x14ac:dyDescent="0.2">
      <c r="A80" t="s">
        <v>129</v>
      </c>
      <c r="H80">
        <v>1.1253498364006809</v>
      </c>
    </row>
    <row r="81" spans="1:8" x14ac:dyDescent="0.2">
      <c r="A81" t="s">
        <v>130</v>
      </c>
      <c r="B81">
        <v>0</v>
      </c>
      <c r="C81">
        <v>0</v>
      </c>
      <c r="D81">
        <v>1</v>
      </c>
      <c r="E81">
        <v>73</v>
      </c>
      <c r="F81">
        <v>1.75</v>
      </c>
      <c r="G81">
        <v>6.1</v>
      </c>
    </row>
    <row r="82" spans="1:8" x14ac:dyDescent="0.2">
      <c r="A82" t="s">
        <v>226</v>
      </c>
      <c r="H82">
        <v>1.1253498364006809</v>
      </c>
    </row>
    <row r="83" spans="1:8" x14ac:dyDescent="0.2">
      <c r="A83" t="s">
        <v>131</v>
      </c>
      <c r="B83">
        <v>0</v>
      </c>
      <c r="C83">
        <v>0</v>
      </c>
      <c r="D83">
        <v>1</v>
      </c>
      <c r="E83" t="s">
        <v>71</v>
      </c>
      <c r="F83">
        <v>2</v>
      </c>
      <c r="G83">
        <v>3.8386365699284006</v>
      </c>
    </row>
    <row r="84" spans="1:8" x14ac:dyDescent="0.2">
      <c r="A84" t="s">
        <v>131</v>
      </c>
      <c r="H84">
        <v>0.42313149354468227</v>
      </c>
    </row>
    <row r="85" spans="1:8" x14ac:dyDescent="0.2">
      <c r="A85" t="s">
        <v>132</v>
      </c>
      <c r="B85">
        <v>0</v>
      </c>
      <c r="C85">
        <v>0</v>
      </c>
      <c r="D85">
        <v>1</v>
      </c>
      <c r="E85">
        <v>0</v>
      </c>
      <c r="F85">
        <v>1</v>
      </c>
      <c r="G85">
        <v>4.1296899167485215</v>
      </c>
    </row>
    <row r="86" spans="1:8" x14ac:dyDescent="0.2">
      <c r="A86" t="s">
        <v>225</v>
      </c>
      <c r="H86">
        <v>7.2022322116682316E-2</v>
      </c>
    </row>
    <row r="87" spans="1:8" x14ac:dyDescent="0.2">
      <c r="A87" t="s">
        <v>133</v>
      </c>
      <c r="B87">
        <v>0</v>
      </c>
      <c r="C87">
        <v>0</v>
      </c>
      <c r="D87">
        <v>1</v>
      </c>
      <c r="E87">
        <v>19</v>
      </c>
      <c r="F87">
        <v>2.25</v>
      </c>
      <c r="G87">
        <v>3.38</v>
      </c>
    </row>
    <row r="88" spans="1:8" x14ac:dyDescent="0.2">
      <c r="A88" t="s">
        <v>134</v>
      </c>
      <c r="B88">
        <v>0</v>
      </c>
      <c r="C88">
        <v>0</v>
      </c>
      <c r="D88">
        <v>1</v>
      </c>
      <c r="E88" t="s">
        <v>71</v>
      </c>
      <c r="F88">
        <v>3.5</v>
      </c>
      <c r="G88">
        <v>3.6411851700000004</v>
      </c>
    </row>
    <row r="89" spans="1:8" x14ac:dyDescent="0.2">
      <c r="A89" t="s">
        <v>135</v>
      </c>
      <c r="B89">
        <v>1</v>
      </c>
      <c r="C89">
        <v>0</v>
      </c>
      <c r="D89">
        <v>0</v>
      </c>
      <c r="E89" t="s">
        <v>71</v>
      </c>
      <c r="F89">
        <v>13</v>
      </c>
      <c r="G89">
        <v>508.95913880000006</v>
      </c>
    </row>
    <row r="90" spans="1:8" x14ac:dyDescent="0.2">
      <c r="A90" t="s">
        <v>6</v>
      </c>
      <c r="B90">
        <v>1</v>
      </c>
      <c r="C90">
        <v>0</v>
      </c>
      <c r="D90">
        <v>0</v>
      </c>
      <c r="E90">
        <v>67</v>
      </c>
      <c r="F90">
        <v>10.047058823529412</v>
      </c>
      <c r="G90">
        <v>507.2466268656716</v>
      </c>
    </row>
    <row r="91" spans="1:8" x14ac:dyDescent="0.2">
      <c r="A91" t="s">
        <v>6</v>
      </c>
      <c r="H91">
        <v>1.8445330449427475</v>
      </c>
    </row>
    <row r="92" spans="1:8" x14ac:dyDescent="0.2">
      <c r="A92" t="s">
        <v>136</v>
      </c>
      <c r="B92">
        <v>1</v>
      </c>
      <c r="C92">
        <v>0</v>
      </c>
      <c r="D92">
        <v>0</v>
      </c>
      <c r="E92" t="s">
        <v>71</v>
      </c>
      <c r="F92">
        <v>3.55</v>
      </c>
      <c r="G92">
        <v>14.600244399999999</v>
      </c>
    </row>
    <row r="93" spans="1:8" x14ac:dyDescent="0.2">
      <c r="A93" t="s">
        <v>136</v>
      </c>
      <c r="H93">
        <v>-4.4487470366727511E-2</v>
      </c>
    </row>
    <row r="94" spans="1:8" x14ac:dyDescent="0.2">
      <c r="A94" t="s">
        <v>86</v>
      </c>
      <c r="B94">
        <v>0</v>
      </c>
      <c r="C94">
        <v>1</v>
      </c>
      <c r="D94">
        <v>0</v>
      </c>
      <c r="E94">
        <v>67</v>
      </c>
      <c r="F94">
        <v>3.35</v>
      </c>
      <c r="G94">
        <v>114.6648499539898</v>
      </c>
    </row>
    <row r="95" spans="1:8" x14ac:dyDescent="0.2">
      <c r="A95" t="s">
        <v>137</v>
      </c>
      <c r="B95">
        <v>1</v>
      </c>
      <c r="C95">
        <v>1</v>
      </c>
      <c r="D95">
        <v>0</v>
      </c>
      <c r="E95">
        <v>61</v>
      </c>
      <c r="F95">
        <v>3.95</v>
      </c>
      <c r="G95">
        <v>90.647625000000005</v>
      </c>
    </row>
    <row r="96" spans="1:8" x14ac:dyDescent="0.2">
      <c r="A96" t="s">
        <v>138</v>
      </c>
      <c r="B96">
        <v>0</v>
      </c>
      <c r="C96">
        <v>0</v>
      </c>
      <c r="D96">
        <v>1</v>
      </c>
      <c r="E96">
        <v>72</v>
      </c>
      <c r="F96">
        <v>3.6000000000000005</v>
      </c>
      <c r="G96">
        <v>92.043373379999991</v>
      </c>
    </row>
    <row r="97" spans="1:8" x14ac:dyDescent="0.2">
      <c r="A97" t="s">
        <v>139</v>
      </c>
      <c r="B97">
        <v>0</v>
      </c>
      <c r="C97">
        <v>1</v>
      </c>
      <c r="D97">
        <v>0</v>
      </c>
      <c r="E97">
        <v>60</v>
      </c>
      <c r="F97">
        <v>3.5142857142857147</v>
      </c>
      <c r="G97">
        <v>105.27639696220109</v>
      </c>
    </row>
    <row r="98" spans="1:8" x14ac:dyDescent="0.2">
      <c r="A98" t="s">
        <v>139</v>
      </c>
      <c r="H98">
        <v>-0.27908684931131766</v>
      </c>
    </row>
    <row r="99" spans="1:8" x14ac:dyDescent="0.2">
      <c r="A99" t="s">
        <v>140</v>
      </c>
      <c r="B99">
        <v>1</v>
      </c>
      <c r="C99">
        <v>1</v>
      </c>
      <c r="D99">
        <v>0</v>
      </c>
      <c r="E99">
        <v>61</v>
      </c>
      <c r="F99">
        <v>3.5</v>
      </c>
      <c r="G99">
        <v>106.708</v>
      </c>
    </row>
    <row r="100" spans="1:8" x14ac:dyDescent="0.2">
      <c r="A100" t="s">
        <v>141</v>
      </c>
      <c r="B100">
        <v>1</v>
      </c>
      <c r="C100">
        <v>1</v>
      </c>
      <c r="D100">
        <v>0</v>
      </c>
      <c r="E100" t="s">
        <v>71</v>
      </c>
      <c r="F100">
        <v>3.45</v>
      </c>
      <c r="G100">
        <v>90.892795802206336</v>
      </c>
    </row>
    <row r="101" spans="1:8" x14ac:dyDescent="0.2">
      <c r="A101" t="s">
        <v>142</v>
      </c>
      <c r="B101">
        <v>1</v>
      </c>
      <c r="C101">
        <v>1</v>
      </c>
      <c r="D101">
        <v>0</v>
      </c>
      <c r="E101">
        <v>79.400000000000006</v>
      </c>
      <c r="F101">
        <v>3.85</v>
      </c>
      <c r="G101">
        <v>87.733851851851838</v>
      </c>
    </row>
    <row r="102" spans="1:8" x14ac:dyDescent="0.2">
      <c r="A102" t="s">
        <v>142</v>
      </c>
      <c r="H102">
        <v>-0.16822563688849052</v>
      </c>
    </row>
    <row r="103" spans="1:8" x14ac:dyDescent="0.2">
      <c r="A103" t="s">
        <v>143</v>
      </c>
      <c r="B103">
        <v>1</v>
      </c>
      <c r="C103">
        <v>0</v>
      </c>
      <c r="D103">
        <v>0</v>
      </c>
      <c r="E103">
        <v>33</v>
      </c>
      <c r="F103">
        <v>3.28</v>
      </c>
      <c r="G103">
        <v>36.308609922222232</v>
      </c>
    </row>
    <row r="104" spans="1:8" x14ac:dyDescent="0.2">
      <c r="A104" t="s">
        <v>143</v>
      </c>
      <c r="H104">
        <v>-0.27908684931131766</v>
      </c>
    </row>
    <row r="105" spans="1:8" x14ac:dyDescent="0.2">
      <c r="A105" t="s">
        <v>144</v>
      </c>
      <c r="B105">
        <v>0</v>
      </c>
      <c r="C105">
        <v>0</v>
      </c>
      <c r="D105">
        <v>1</v>
      </c>
      <c r="E105">
        <v>65.7</v>
      </c>
      <c r="F105">
        <v>20.309090909090909</v>
      </c>
      <c r="G105">
        <v>99.688333333333333</v>
      </c>
    </row>
    <row r="106" spans="1:8" x14ac:dyDescent="0.2">
      <c r="A106" t="s">
        <v>145</v>
      </c>
      <c r="B106">
        <v>0</v>
      </c>
      <c r="C106">
        <v>1</v>
      </c>
      <c r="D106">
        <v>0</v>
      </c>
      <c r="E106">
        <v>54</v>
      </c>
      <c r="F106">
        <v>15.75</v>
      </c>
      <c r="G106">
        <v>23.245579738461537</v>
      </c>
    </row>
    <row r="107" spans="1:8" x14ac:dyDescent="0.2">
      <c r="A107" t="s">
        <v>145</v>
      </c>
      <c r="H107">
        <v>-0.71443489308774688</v>
      </c>
    </row>
    <row r="108" spans="1:8" x14ac:dyDescent="0.2">
      <c r="A108" t="s">
        <v>146</v>
      </c>
      <c r="B108">
        <v>0</v>
      </c>
      <c r="C108">
        <v>0</v>
      </c>
      <c r="D108">
        <v>1</v>
      </c>
      <c r="E108" t="s">
        <v>71</v>
      </c>
      <c r="F108">
        <v>6.7</v>
      </c>
      <c r="G108">
        <v>12.261858501034128</v>
      </c>
    </row>
    <row r="109" spans="1:8" x14ac:dyDescent="0.2">
      <c r="A109" t="s">
        <v>146</v>
      </c>
      <c r="H109">
        <v>-0.6553900998571569</v>
      </c>
    </row>
    <row r="110" spans="1:8" x14ac:dyDescent="0.2">
      <c r="A110" t="s">
        <v>147</v>
      </c>
      <c r="B110">
        <v>0</v>
      </c>
      <c r="C110">
        <v>0</v>
      </c>
      <c r="D110">
        <v>1</v>
      </c>
      <c r="E110">
        <v>84</v>
      </c>
      <c r="F110">
        <v>5.4</v>
      </c>
      <c r="G110">
        <v>13.115867681409885</v>
      </c>
    </row>
    <row r="111" spans="1:8" x14ac:dyDescent="0.2">
      <c r="A111" t="s">
        <v>147</v>
      </c>
      <c r="H111">
        <v>-1.066136607850346</v>
      </c>
    </row>
    <row r="112" spans="1:8" x14ac:dyDescent="0.2">
      <c r="A112" t="s">
        <v>223</v>
      </c>
      <c r="H112">
        <v>0.42313149354468227</v>
      </c>
    </row>
    <row r="113" spans="1:8" x14ac:dyDescent="0.2">
      <c r="A113" t="s">
        <v>148</v>
      </c>
      <c r="B113">
        <v>1</v>
      </c>
      <c r="C113">
        <v>0</v>
      </c>
      <c r="D113">
        <v>0</v>
      </c>
      <c r="E113">
        <v>6</v>
      </c>
      <c r="F113">
        <v>1.5</v>
      </c>
      <c r="G113">
        <v>9.9040667599999992</v>
      </c>
    </row>
    <row r="114" spans="1:8" x14ac:dyDescent="0.2">
      <c r="A114" t="s">
        <v>149</v>
      </c>
      <c r="B114">
        <v>0</v>
      </c>
      <c r="C114">
        <v>1</v>
      </c>
      <c r="D114">
        <v>0</v>
      </c>
      <c r="E114" t="s">
        <v>71</v>
      </c>
      <c r="F114">
        <v>15.680952380952384</v>
      </c>
      <c r="G114">
        <v>97.489093477848797</v>
      </c>
    </row>
    <row r="115" spans="1:8" x14ac:dyDescent="0.2">
      <c r="A115" t="s">
        <v>150</v>
      </c>
      <c r="B115">
        <v>0</v>
      </c>
      <c r="C115">
        <v>1</v>
      </c>
      <c r="D115">
        <v>0</v>
      </c>
      <c r="E115" t="s">
        <v>71</v>
      </c>
      <c r="F115">
        <v>9.5</v>
      </c>
      <c r="G115">
        <v>108.90500721333335</v>
      </c>
    </row>
    <row r="116" spans="1:8" x14ac:dyDescent="0.2">
      <c r="A116" t="s">
        <v>151</v>
      </c>
      <c r="B116">
        <v>0</v>
      </c>
      <c r="C116">
        <v>0</v>
      </c>
      <c r="D116">
        <v>1</v>
      </c>
      <c r="E116">
        <v>15</v>
      </c>
      <c r="F116">
        <v>2</v>
      </c>
      <c r="G116">
        <v>6.0515217100000003</v>
      </c>
    </row>
    <row r="117" spans="1:8" x14ac:dyDescent="0.2">
      <c r="A117" t="s">
        <v>151</v>
      </c>
      <c r="H117">
        <v>0.42313149354468227</v>
      </c>
    </row>
    <row r="118" spans="1:8" x14ac:dyDescent="0.2">
      <c r="A118" t="s">
        <v>152</v>
      </c>
      <c r="B118">
        <v>0</v>
      </c>
      <c r="C118">
        <v>1</v>
      </c>
      <c r="D118">
        <v>0</v>
      </c>
      <c r="E118" t="s">
        <v>71</v>
      </c>
      <c r="F118">
        <v>13.75</v>
      </c>
      <c r="G118">
        <v>101.05787664629703</v>
      </c>
    </row>
    <row r="119" spans="1:8" x14ac:dyDescent="0.2">
      <c r="A119" t="s">
        <v>153</v>
      </c>
      <c r="B119">
        <v>0</v>
      </c>
      <c r="C119">
        <v>1</v>
      </c>
      <c r="D119">
        <v>0</v>
      </c>
      <c r="E119">
        <v>66.900000000000006</v>
      </c>
      <c r="F119">
        <v>27.521428571428572</v>
      </c>
      <c r="G119">
        <v>66.52984080927277</v>
      </c>
    </row>
    <row r="120" spans="1:8" x14ac:dyDescent="0.2">
      <c r="A120" t="s">
        <v>153</v>
      </c>
      <c r="H120">
        <v>0.89279441324965714</v>
      </c>
    </row>
    <row r="121" spans="1:8" x14ac:dyDescent="0.2">
      <c r="A121" t="s">
        <v>154</v>
      </c>
      <c r="B121">
        <v>1</v>
      </c>
      <c r="C121">
        <v>1</v>
      </c>
      <c r="D121">
        <v>0</v>
      </c>
      <c r="E121">
        <v>44</v>
      </c>
      <c r="F121">
        <v>64.650000000000006</v>
      </c>
      <c r="G121">
        <v>98.592666666666673</v>
      </c>
    </row>
    <row r="122" spans="1:8" x14ac:dyDescent="0.2">
      <c r="A122" t="s">
        <v>155</v>
      </c>
      <c r="B122">
        <v>0</v>
      </c>
      <c r="C122">
        <v>1</v>
      </c>
      <c r="D122">
        <v>0</v>
      </c>
      <c r="E122">
        <v>63</v>
      </c>
      <c r="F122">
        <v>36.362499999999997</v>
      </c>
      <c r="G122">
        <v>88.941435592548828</v>
      </c>
    </row>
    <row r="123" spans="1:8" x14ac:dyDescent="0.2">
      <c r="A123" t="s">
        <v>155</v>
      </c>
      <c r="H123">
        <v>7.2022322116682316E-2</v>
      </c>
    </row>
    <row r="124" spans="1:8" x14ac:dyDescent="0.2">
      <c r="A124" t="s">
        <v>156</v>
      </c>
      <c r="B124">
        <v>0</v>
      </c>
      <c r="C124">
        <v>1</v>
      </c>
      <c r="D124">
        <v>0</v>
      </c>
      <c r="E124">
        <v>75</v>
      </c>
      <c r="F124">
        <v>31.560000000000002</v>
      </c>
      <c r="G124">
        <v>109.87114341909933</v>
      </c>
    </row>
    <row r="125" spans="1:8" x14ac:dyDescent="0.2">
      <c r="A125" t="s">
        <v>157</v>
      </c>
      <c r="B125">
        <v>0</v>
      </c>
      <c r="C125">
        <v>1</v>
      </c>
      <c r="D125">
        <v>0</v>
      </c>
      <c r="E125" t="s">
        <v>71</v>
      </c>
      <c r="F125">
        <v>47</v>
      </c>
      <c r="G125">
        <v>91.456000000000003</v>
      </c>
    </row>
    <row r="126" spans="1:8" x14ac:dyDescent="0.2">
      <c r="A126" t="s">
        <v>158</v>
      </c>
      <c r="B126">
        <v>0</v>
      </c>
      <c r="C126">
        <v>1</v>
      </c>
      <c r="D126">
        <v>0</v>
      </c>
      <c r="E126">
        <v>53</v>
      </c>
      <c r="F126">
        <v>28.860000000000003</v>
      </c>
      <c r="G126">
        <v>79.466473488255161</v>
      </c>
    </row>
    <row r="127" spans="1:8" x14ac:dyDescent="0.2">
      <c r="A127" t="s">
        <v>159</v>
      </c>
      <c r="B127">
        <v>0</v>
      </c>
      <c r="C127">
        <v>0</v>
      </c>
      <c r="D127">
        <v>1</v>
      </c>
      <c r="E127" t="s">
        <v>71</v>
      </c>
      <c r="F127">
        <v>19</v>
      </c>
      <c r="G127">
        <v>82.88</v>
      </c>
    </row>
    <row r="128" spans="1:8" x14ac:dyDescent="0.2">
      <c r="A128" t="s">
        <v>160</v>
      </c>
      <c r="B128">
        <v>0</v>
      </c>
      <c r="C128">
        <v>1</v>
      </c>
      <c r="D128">
        <v>0</v>
      </c>
      <c r="E128">
        <v>75</v>
      </c>
      <c r="F128">
        <v>24.8</v>
      </c>
      <c r="G128">
        <v>73.141892610584534</v>
      </c>
    </row>
    <row r="129" spans="1:8" x14ac:dyDescent="0.2">
      <c r="A129" t="s">
        <v>161</v>
      </c>
      <c r="B129">
        <v>1</v>
      </c>
      <c r="C129">
        <v>1</v>
      </c>
      <c r="D129">
        <v>0</v>
      </c>
      <c r="E129">
        <v>33</v>
      </c>
      <c r="F129">
        <v>21.86</v>
      </c>
      <c r="G129">
        <v>97.364503065028018</v>
      </c>
    </row>
    <row r="130" spans="1:8" x14ac:dyDescent="0.2">
      <c r="A130" t="s">
        <v>161</v>
      </c>
      <c r="H130">
        <v>1.3792379513649196</v>
      </c>
    </row>
    <row r="131" spans="1:8" x14ac:dyDescent="0.2">
      <c r="A131" t="s">
        <v>229</v>
      </c>
      <c r="H131">
        <v>0.65326737909788768</v>
      </c>
    </row>
    <row r="132" spans="1:8" x14ac:dyDescent="0.2">
      <c r="A132" t="s">
        <v>162</v>
      </c>
      <c r="B132">
        <v>0</v>
      </c>
      <c r="C132">
        <v>1</v>
      </c>
      <c r="D132">
        <v>0</v>
      </c>
      <c r="E132" t="s">
        <v>71</v>
      </c>
      <c r="F132">
        <v>96.5</v>
      </c>
      <c r="G132">
        <v>185.96200000000002</v>
      </c>
    </row>
    <row r="133" spans="1:8" x14ac:dyDescent="0.2">
      <c r="A133" t="s">
        <v>163</v>
      </c>
      <c r="B133">
        <v>0</v>
      </c>
      <c r="C133">
        <v>1</v>
      </c>
      <c r="D133">
        <v>0</v>
      </c>
      <c r="E133">
        <v>92</v>
      </c>
      <c r="F133">
        <v>95</v>
      </c>
      <c r="G133">
        <v>162.40872456</v>
      </c>
    </row>
    <row r="134" spans="1:8" x14ac:dyDescent="0.2">
      <c r="A134" t="s">
        <v>163</v>
      </c>
      <c r="H134">
        <v>-0.10135992628494823</v>
      </c>
    </row>
    <row r="135" spans="1:8" x14ac:dyDescent="0.2">
      <c r="A135" t="s">
        <v>164</v>
      </c>
      <c r="B135">
        <v>0</v>
      </c>
      <c r="C135">
        <v>0</v>
      </c>
      <c r="D135">
        <v>1</v>
      </c>
      <c r="E135">
        <v>51</v>
      </c>
      <c r="F135">
        <v>5.0999999999999996</v>
      </c>
      <c r="G135">
        <v>1.7208473313333332</v>
      </c>
    </row>
    <row r="136" spans="1:8" x14ac:dyDescent="0.2">
      <c r="A136" t="s">
        <v>164</v>
      </c>
      <c r="H136">
        <v>-0.27908684931131766</v>
      </c>
    </row>
    <row r="137" spans="1:8" x14ac:dyDescent="0.2">
      <c r="A137" t="s">
        <v>165</v>
      </c>
      <c r="B137">
        <v>0</v>
      </c>
      <c r="C137">
        <v>0</v>
      </c>
      <c r="D137">
        <v>1</v>
      </c>
      <c r="E137" t="s">
        <v>71</v>
      </c>
      <c r="F137">
        <v>2.25</v>
      </c>
      <c r="G137">
        <v>1.7781921266666667</v>
      </c>
    </row>
    <row r="138" spans="1:8" x14ac:dyDescent="0.2">
      <c r="A138" t="s">
        <v>166</v>
      </c>
      <c r="B138">
        <v>0</v>
      </c>
      <c r="C138">
        <v>0</v>
      </c>
      <c r="D138">
        <v>1</v>
      </c>
      <c r="E138">
        <v>54</v>
      </c>
      <c r="F138">
        <v>68.375</v>
      </c>
      <c r="G138">
        <v>37.700000000000003</v>
      </c>
    </row>
    <row r="139" spans="1:8" x14ac:dyDescent="0.2">
      <c r="A139" t="s">
        <v>167</v>
      </c>
      <c r="B139">
        <v>0</v>
      </c>
      <c r="C139">
        <v>0</v>
      </c>
      <c r="D139">
        <v>1</v>
      </c>
      <c r="E139" t="s">
        <v>71</v>
      </c>
      <c r="F139">
        <v>1.5</v>
      </c>
      <c r="G139">
        <v>6.0045267590000009</v>
      </c>
    </row>
    <row r="140" spans="1:8" x14ac:dyDescent="0.2">
      <c r="A140" t="s">
        <v>168</v>
      </c>
      <c r="B140">
        <v>1</v>
      </c>
      <c r="C140">
        <v>0</v>
      </c>
      <c r="D140">
        <v>0</v>
      </c>
      <c r="E140">
        <v>23</v>
      </c>
      <c r="F140">
        <v>9.9400000000000013</v>
      </c>
      <c r="G140">
        <v>96.211402648103245</v>
      </c>
    </row>
    <row r="141" spans="1:8" x14ac:dyDescent="0.2">
      <c r="A141" t="s">
        <v>169</v>
      </c>
      <c r="B141">
        <v>0</v>
      </c>
      <c r="C141">
        <v>1</v>
      </c>
      <c r="D141">
        <v>0</v>
      </c>
      <c r="E141" t="s">
        <v>71</v>
      </c>
      <c r="F141">
        <v>3.5</v>
      </c>
      <c r="G141">
        <v>131.69999999999999</v>
      </c>
    </row>
    <row r="142" spans="1:8" x14ac:dyDescent="0.2">
      <c r="A142" t="s">
        <v>170</v>
      </c>
      <c r="B142">
        <v>0</v>
      </c>
      <c r="C142">
        <v>0</v>
      </c>
      <c r="D142">
        <v>1</v>
      </c>
      <c r="E142">
        <v>60</v>
      </c>
      <c r="F142">
        <v>1</v>
      </c>
      <c r="G142">
        <v>10.728607080111763</v>
      </c>
    </row>
    <row r="143" spans="1:8" x14ac:dyDescent="0.2">
      <c r="A143" t="s">
        <v>170</v>
      </c>
      <c r="H143">
        <v>0.77424066497268096</v>
      </c>
    </row>
    <row r="144" spans="1:8" x14ac:dyDescent="0.2">
      <c r="A144" t="s">
        <v>171</v>
      </c>
      <c r="B144">
        <v>0</v>
      </c>
      <c r="C144">
        <v>0</v>
      </c>
      <c r="D144">
        <v>1</v>
      </c>
      <c r="E144">
        <v>27</v>
      </c>
      <c r="F144">
        <v>2.25</v>
      </c>
      <c r="G144">
        <v>12.201495011937988</v>
      </c>
    </row>
    <row r="145" spans="1:8" x14ac:dyDescent="0.2">
      <c r="A145" t="s">
        <v>171</v>
      </c>
      <c r="H145">
        <v>0.77424066497268096</v>
      </c>
    </row>
    <row r="146" spans="1:8" x14ac:dyDescent="0.2">
      <c r="A146" t="s">
        <v>172</v>
      </c>
      <c r="H146">
        <v>1.1253498364006809</v>
      </c>
    </row>
    <row r="147" spans="1:8" x14ac:dyDescent="0.2">
      <c r="A147" t="s">
        <v>173</v>
      </c>
      <c r="B147">
        <v>0</v>
      </c>
      <c r="C147">
        <v>1</v>
      </c>
      <c r="D147">
        <v>0</v>
      </c>
      <c r="E147" t="s">
        <v>71</v>
      </c>
      <c r="F147">
        <v>67.5</v>
      </c>
      <c r="G147">
        <v>346.23738666666668</v>
      </c>
    </row>
    <row r="148" spans="1:8" x14ac:dyDescent="0.2">
      <c r="A148" t="s">
        <v>173</v>
      </c>
      <c r="H148">
        <v>0.42313149354468227</v>
      </c>
    </row>
    <row r="149" spans="1:8" x14ac:dyDescent="0.2">
      <c r="A149" t="s">
        <v>4</v>
      </c>
      <c r="B149">
        <v>0</v>
      </c>
      <c r="C149">
        <v>1</v>
      </c>
      <c r="D149">
        <v>0</v>
      </c>
      <c r="E149">
        <v>63</v>
      </c>
      <c r="F149">
        <v>42.707142857142863</v>
      </c>
      <c r="G149">
        <v>376.12546072836943</v>
      </c>
    </row>
    <row r="150" spans="1:8" x14ac:dyDescent="0.2">
      <c r="A150" t="s">
        <v>4</v>
      </c>
      <c r="H150">
        <v>1.0217497122707746</v>
      </c>
    </row>
    <row r="151" spans="1:8" x14ac:dyDescent="0.2">
      <c r="A151" t="s">
        <v>174</v>
      </c>
      <c r="B151">
        <v>0</v>
      </c>
      <c r="C151">
        <v>1</v>
      </c>
      <c r="D151">
        <v>0</v>
      </c>
      <c r="E151">
        <v>13.6</v>
      </c>
      <c r="F151">
        <v>47.045161290322575</v>
      </c>
      <c r="G151">
        <v>171.79753741318549</v>
      </c>
    </row>
    <row r="152" spans="1:8" x14ac:dyDescent="0.2">
      <c r="A152" t="s">
        <v>175</v>
      </c>
      <c r="B152">
        <v>0</v>
      </c>
      <c r="C152">
        <v>1</v>
      </c>
      <c r="D152">
        <v>0</v>
      </c>
      <c r="E152">
        <v>62</v>
      </c>
      <c r="F152">
        <v>48.204999999999998</v>
      </c>
      <c r="G152">
        <v>169.40794774621179</v>
      </c>
    </row>
    <row r="153" spans="1:8" x14ac:dyDescent="0.2">
      <c r="A153" t="s">
        <v>176</v>
      </c>
      <c r="B153">
        <v>1</v>
      </c>
      <c r="C153">
        <v>1</v>
      </c>
      <c r="D153">
        <v>0</v>
      </c>
      <c r="E153">
        <v>88</v>
      </c>
      <c r="F153">
        <v>41.125</v>
      </c>
      <c r="G153">
        <v>154.4376</v>
      </c>
    </row>
    <row r="154" spans="1:8" x14ac:dyDescent="0.2">
      <c r="A154" t="s">
        <v>176</v>
      </c>
      <c r="H154">
        <v>0.77424066497268096</v>
      </c>
    </row>
    <row r="155" spans="1:8" x14ac:dyDescent="0.2">
      <c r="A155" t="s">
        <v>177</v>
      </c>
      <c r="B155">
        <v>0</v>
      </c>
      <c r="C155">
        <v>1</v>
      </c>
      <c r="D155">
        <v>0</v>
      </c>
      <c r="E155" t="s">
        <v>71</v>
      </c>
      <c r="F155">
        <v>136.66666666666666</v>
      </c>
      <c r="G155">
        <v>165.3</v>
      </c>
    </row>
    <row r="156" spans="1:8" x14ac:dyDescent="0.2">
      <c r="A156" t="s">
        <v>178</v>
      </c>
      <c r="B156">
        <v>1</v>
      </c>
      <c r="C156">
        <v>1</v>
      </c>
      <c r="D156">
        <v>0</v>
      </c>
      <c r="E156">
        <v>87</v>
      </c>
      <c r="F156">
        <v>41.099999999999994</v>
      </c>
      <c r="G156">
        <v>195.43347216714039</v>
      </c>
    </row>
    <row r="157" spans="1:8" x14ac:dyDescent="0.2">
      <c r="A157" t="s">
        <v>179</v>
      </c>
      <c r="B157">
        <v>0</v>
      </c>
      <c r="C157">
        <v>0</v>
      </c>
      <c r="D157">
        <v>1</v>
      </c>
      <c r="E157">
        <v>65</v>
      </c>
      <c r="F157">
        <v>1.25</v>
      </c>
      <c r="G157">
        <v>12.845604154205047</v>
      </c>
    </row>
    <row r="158" spans="1:8" x14ac:dyDescent="0.2">
      <c r="A158" t="s">
        <v>180</v>
      </c>
      <c r="B158">
        <v>1</v>
      </c>
      <c r="C158">
        <v>0</v>
      </c>
      <c r="D158">
        <v>0</v>
      </c>
      <c r="E158">
        <v>11</v>
      </c>
      <c r="F158">
        <v>29.180000000000003</v>
      </c>
      <c r="G158">
        <v>65.967766664734981</v>
      </c>
    </row>
    <row r="159" spans="1:8" x14ac:dyDescent="0.2">
      <c r="A159" t="s">
        <v>181</v>
      </c>
      <c r="B159">
        <v>0</v>
      </c>
      <c r="C159">
        <v>1</v>
      </c>
      <c r="D159">
        <v>0</v>
      </c>
      <c r="E159">
        <v>31.4</v>
      </c>
      <c r="F159">
        <v>2.6500000000000004</v>
      </c>
      <c r="G159">
        <v>33.351977233099184</v>
      </c>
    </row>
    <row r="160" spans="1:8" x14ac:dyDescent="0.2">
      <c r="A160" t="s">
        <v>181</v>
      </c>
      <c r="H160">
        <v>-0.43568847930266019</v>
      </c>
    </row>
    <row r="161" spans="1:8" x14ac:dyDescent="0.2">
      <c r="A161" t="s">
        <v>182</v>
      </c>
      <c r="B161">
        <v>0</v>
      </c>
      <c r="C161">
        <v>1</v>
      </c>
      <c r="D161">
        <v>0</v>
      </c>
      <c r="E161" t="s">
        <v>71</v>
      </c>
      <c r="F161">
        <v>2</v>
      </c>
      <c r="G161">
        <v>409.5198447714377</v>
      </c>
    </row>
    <row r="162" spans="1:8" x14ac:dyDescent="0.2">
      <c r="A162" t="s">
        <v>182</v>
      </c>
      <c r="H162">
        <v>1.5034171282000701</v>
      </c>
    </row>
    <row r="163" spans="1:8" x14ac:dyDescent="0.2">
      <c r="A163" t="s">
        <v>183</v>
      </c>
      <c r="B163">
        <v>0</v>
      </c>
      <c r="C163">
        <v>1</v>
      </c>
      <c r="D163">
        <v>0</v>
      </c>
      <c r="E163">
        <v>64</v>
      </c>
      <c r="F163">
        <v>1.5999999999999999</v>
      </c>
      <c r="G163">
        <v>382.45650846571749</v>
      </c>
    </row>
    <row r="164" spans="1:8" x14ac:dyDescent="0.2">
      <c r="A164" t="s">
        <v>183</v>
      </c>
      <c r="H164">
        <v>-2.0346327064513163</v>
      </c>
    </row>
    <row r="165" spans="1:8" x14ac:dyDescent="0.2">
      <c r="A165" t="s">
        <v>184</v>
      </c>
      <c r="B165">
        <v>1</v>
      </c>
      <c r="C165">
        <v>0</v>
      </c>
      <c r="D165">
        <v>0</v>
      </c>
      <c r="E165" t="s">
        <v>71</v>
      </c>
      <c r="F165">
        <v>7</v>
      </c>
      <c r="G165">
        <v>61.124000000000002</v>
      </c>
    </row>
    <row r="166" spans="1:8" x14ac:dyDescent="0.2">
      <c r="A166" t="s">
        <v>221</v>
      </c>
      <c r="H166">
        <v>-4.1412877350193131</v>
      </c>
    </row>
    <row r="167" spans="1:8" x14ac:dyDescent="0.2">
      <c r="A167" t="s">
        <v>185</v>
      </c>
      <c r="B167">
        <v>1</v>
      </c>
      <c r="C167">
        <v>0</v>
      </c>
      <c r="D167">
        <v>0</v>
      </c>
      <c r="E167">
        <v>24</v>
      </c>
      <c r="F167">
        <v>12.766666666666666</v>
      </c>
      <c r="G167">
        <v>66.90504328910599</v>
      </c>
    </row>
    <row r="168" spans="1:8" x14ac:dyDescent="0.2">
      <c r="A168" t="s">
        <v>186</v>
      </c>
      <c r="B168">
        <v>1</v>
      </c>
      <c r="C168">
        <v>0</v>
      </c>
      <c r="D168">
        <v>0</v>
      </c>
      <c r="E168">
        <v>9</v>
      </c>
      <c r="F168">
        <v>8</v>
      </c>
      <c r="G168">
        <v>54.528711236560255</v>
      </c>
    </row>
    <row r="169" spans="1:8" x14ac:dyDescent="0.2">
      <c r="A169" t="s">
        <v>187</v>
      </c>
      <c r="B169">
        <v>1</v>
      </c>
      <c r="C169">
        <v>0</v>
      </c>
      <c r="D169">
        <v>0</v>
      </c>
      <c r="E169">
        <v>20</v>
      </c>
      <c r="F169">
        <v>5.55</v>
      </c>
      <c r="G169">
        <v>41.232096795600619</v>
      </c>
    </row>
    <row r="170" spans="1:8" x14ac:dyDescent="0.2">
      <c r="A170" t="s">
        <v>187</v>
      </c>
      <c r="H170">
        <v>7.2022322116682316E-2</v>
      </c>
    </row>
    <row r="171" spans="1:8" x14ac:dyDescent="0.2">
      <c r="A171" t="s">
        <v>188</v>
      </c>
      <c r="B171">
        <v>1</v>
      </c>
      <c r="C171">
        <v>0</v>
      </c>
      <c r="D171">
        <v>0</v>
      </c>
      <c r="E171">
        <v>41</v>
      </c>
      <c r="F171">
        <v>5.92</v>
      </c>
      <c r="G171">
        <v>27.049451386666668</v>
      </c>
    </row>
    <row r="172" spans="1:8" x14ac:dyDescent="0.2">
      <c r="A172" t="s">
        <v>188</v>
      </c>
      <c r="H172">
        <v>-0.20687562468961629</v>
      </c>
    </row>
    <row r="173" spans="1:8" x14ac:dyDescent="0.2">
      <c r="A173" t="s">
        <v>189</v>
      </c>
      <c r="B173">
        <v>1</v>
      </c>
      <c r="C173">
        <v>0</v>
      </c>
      <c r="D173">
        <v>0</v>
      </c>
      <c r="E173" t="s">
        <v>71</v>
      </c>
      <c r="F173">
        <v>21.45</v>
      </c>
      <c r="G173">
        <v>91.956358955531542</v>
      </c>
    </row>
    <row r="174" spans="1:8" x14ac:dyDescent="0.2">
      <c r="A174" t="s">
        <v>220</v>
      </c>
      <c r="H174">
        <v>-0.66494234422909138</v>
      </c>
    </row>
    <row r="175" spans="1:8" x14ac:dyDescent="0.2">
      <c r="A175" t="s">
        <v>230</v>
      </c>
      <c r="H175">
        <v>-1.2571814952890386</v>
      </c>
    </row>
    <row r="176" spans="1:8" x14ac:dyDescent="0.2">
      <c r="A176" t="s">
        <v>190</v>
      </c>
      <c r="B176">
        <v>0</v>
      </c>
      <c r="C176">
        <v>0</v>
      </c>
      <c r="D176">
        <v>1</v>
      </c>
      <c r="E176">
        <v>60.4</v>
      </c>
      <c r="F176">
        <v>5.7</v>
      </c>
      <c r="G176">
        <v>8.1471655255963142</v>
      </c>
    </row>
    <row r="177" spans="1:8" x14ac:dyDescent="0.2">
      <c r="A177" t="s">
        <v>191</v>
      </c>
      <c r="B177">
        <v>0</v>
      </c>
      <c r="C177">
        <v>0</v>
      </c>
      <c r="D177">
        <v>1</v>
      </c>
      <c r="E177" t="s">
        <v>71</v>
      </c>
      <c r="F177">
        <v>5.15</v>
      </c>
      <c r="G177">
        <v>14.129407569902865</v>
      </c>
    </row>
    <row r="178" spans="1:8" x14ac:dyDescent="0.2">
      <c r="A178" t="s">
        <v>231</v>
      </c>
      <c r="H178">
        <v>-4.4046460053340397E-2</v>
      </c>
    </row>
    <row r="179" spans="1:8" x14ac:dyDescent="0.2">
      <c r="A179" t="s">
        <v>192</v>
      </c>
      <c r="B179">
        <v>0</v>
      </c>
      <c r="C179">
        <v>0</v>
      </c>
      <c r="D179">
        <v>1</v>
      </c>
      <c r="E179">
        <v>69</v>
      </c>
      <c r="F179">
        <v>5</v>
      </c>
      <c r="G179">
        <v>10.122701059646136</v>
      </c>
    </row>
    <row r="180" spans="1:8" x14ac:dyDescent="0.2">
      <c r="A180" t="s">
        <v>193</v>
      </c>
      <c r="B180">
        <v>0</v>
      </c>
      <c r="C180">
        <v>0</v>
      </c>
      <c r="D180">
        <v>1</v>
      </c>
      <c r="E180" t="s">
        <v>71</v>
      </c>
      <c r="F180">
        <v>5.3</v>
      </c>
      <c r="G180">
        <v>11.52349279425696</v>
      </c>
    </row>
    <row r="181" spans="1:8" x14ac:dyDescent="0.2">
      <c r="A181" t="s">
        <v>194</v>
      </c>
      <c r="B181">
        <v>0</v>
      </c>
      <c r="C181">
        <v>0</v>
      </c>
      <c r="D181">
        <v>1</v>
      </c>
      <c r="E181" t="s">
        <v>71</v>
      </c>
      <c r="F181">
        <v>6.2983333333333329</v>
      </c>
      <c r="G181">
        <v>9.7597254247203882</v>
      </c>
    </row>
    <row r="182" spans="1:8" x14ac:dyDescent="0.2">
      <c r="A182" t="s">
        <v>194</v>
      </c>
      <c r="H182">
        <v>-0.5885243892536145</v>
      </c>
    </row>
    <row r="183" spans="1:8" x14ac:dyDescent="0.2">
      <c r="A183" t="s">
        <v>195</v>
      </c>
      <c r="B183">
        <v>0</v>
      </c>
      <c r="C183">
        <v>0</v>
      </c>
      <c r="D183">
        <v>1</v>
      </c>
      <c r="E183" t="s">
        <v>71</v>
      </c>
      <c r="F183">
        <v>20</v>
      </c>
      <c r="G183">
        <v>25.739917937574329</v>
      </c>
    </row>
    <row r="184" spans="1:8" x14ac:dyDescent="0.2">
      <c r="A184" t="s">
        <v>196</v>
      </c>
      <c r="B184">
        <v>0</v>
      </c>
      <c r="C184">
        <v>0</v>
      </c>
      <c r="D184">
        <v>1</v>
      </c>
      <c r="E184" t="s">
        <v>71</v>
      </c>
      <c r="F184">
        <v>24</v>
      </c>
      <c r="G184">
        <v>23.10847226871795</v>
      </c>
    </row>
    <row r="185" spans="1:8" x14ac:dyDescent="0.2">
      <c r="A185" t="s">
        <v>197</v>
      </c>
      <c r="B185">
        <v>0</v>
      </c>
      <c r="C185">
        <v>0</v>
      </c>
      <c r="D185">
        <v>1</v>
      </c>
      <c r="E185">
        <v>28</v>
      </c>
      <c r="F185">
        <v>37.80833333333333</v>
      </c>
      <c r="G185">
        <v>24.141731074571261</v>
      </c>
    </row>
    <row r="186" spans="1:8" x14ac:dyDescent="0.2">
      <c r="A186" t="s">
        <v>197</v>
      </c>
      <c r="H186">
        <v>-0.35927052432718332</v>
      </c>
    </row>
    <row r="187" spans="1:8" x14ac:dyDescent="0.2">
      <c r="A187" t="s">
        <v>222</v>
      </c>
      <c r="H187">
        <v>-3.2611355661211497E-2</v>
      </c>
    </row>
    <row r="188" spans="1:8" x14ac:dyDescent="0.2">
      <c r="A188" t="s">
        <v>198</v>
      </c>
      <c r="B188">
        <v>1</v>
      </c>
      <c r="C188">
        <v>0</v>
      </c>
      <c r="D188">
        <v>0</v>
      </c>
      <c r="E188">
        <v>24.4</v>
      </c>
      <c r="F188">
        <v>24.75</v>
      </c>
      <c r="G188">
        <v>113.78037780975926</v>
      </c>
    </row>
    <row r="189" spans="1:8" x14ac:dyDescent="0.2">
      <c r="A189" t="s">
        <v>199</v>
      </c>
      <c r="B189">
        <v>1</v>
      </c>
      <c r="C189">
        <v>0</v>
      </c>
      <c r="D189">
        <v>0</v>
      </c>
      <c r="E189">
        <v>47</v>
      </c>
      <c r="F189">
        <v>3.8600000000000003</v>
      </c>
      <c r="G189">
        <v>128.88913784937535</v>
      </c>
    </row>
    <row r="190" spans="1:8" x14ac:dyDescent="0.2">
      <c r="A190" t="s">
        <v>199</v>
      </c>
      <c r="H190">
        <v>0.72968533407336478</v>
      </c>
    </row>
    <row r="191" spans="1:8" x14ac:dyDescent="0.2">
      <c r="A191" t="s">
        <v>200</v>
      </c>
      <c r="B191">
        <v>0</v>
      </c>
      <c r="C191">
        <v>0</v>
      </c>
      <c r="D191">
        <v>1</v>
      </c>
      <c r="E191" t="s">
        <v>71</v>
      </c>
      <c r="F191">
        <v>2</v>
      </c>
      <c r="G191">
        <v>3.2498395265997111</v>
      </c>
    </row>
    <row r="192" spans="1:8" x14ac:dyDescent="0.2">
      <c r="A192" t="s">
        <v>200</v>
      </c>
      <c r="H192">
        <v>-1.6835235350233162</v>
      </c>
    </row>
    <row r="193" spans="1:8" x14ac:dyDescent="0.2">
      <c r="A193" t="s">
        <v>201</v>
      </c>
      <c r="B193">
        <v>0</v>
      </c>
      <c r="C193">
        <v>0</v>
      </c>
      <c r="D193">
        <v>1</v>
      </c>
      <c r="E193">
        <v>0</v>
      </c>
      <c r="F193">
        <v>2</v>
      </c>
      <c r="G193">
        <v>3.4796355315555556</v>
      </c>
    </row>
    <row r="194" spans="1:8" x14ac:dyDescent="0.2">
      <c r="A194" t="s">
        <v>201</v>
      </c>
      <c r="H194">
        <v>-0.63019602073931758</v>
      </c>
    </row>
    <row r="195" spans="1:8" x14ac:dyDescent="0.2">
      <c r="A195" t="s">
        <v>202</v>
      </c>
      <c r="B195">
        <v>0</v>
      </c>
      <c r="C195">
        <v>1</v>
      </c>
      <c r="D195">
        <v>0</v>
      </c>
      <c r="E195">
        <v>26</v>
      </c>
      <c r="F195">
        <v>151.30000000000001</v>
      </c>
      <c r="G195">
        <v>136.20732394285716</v>
      </c>
    </row>
    <row r="196" spans="1:8" x14ac:dyDescent="0.2">
      <c r="A196" t="s">
        <v>202</v>
      </c>
      <c r="H196">
        <v>1.7708799706142395</v>
      </c>
    </row>
    <row r="197" spans="1:8" x14ac:dyDescent="0.2">
      <c r="A197" t="s">
        <v>203</v>
      </c>
      <c r="B197">
        <v>1</v>
      </c>
      <c r="C197">
        <v>0</v>
      </c>
      <c r="D197">
        <v>0</v>
      </c>
      <c r="E197">
        <v>19</v>
      </c>
      <c r="F197">
        <v>24.75</v>
      </c>
      <c r="G197">
        <v>59.147514037723013</v>
      </c>
    </row>
    <row r="198" spans="1:8" x14ac:dyDescent="0.2">
      <c r="A198" t="s">
        <v>204</v>
      </c>
      <c r="B198">
        <v>1</v>
      </c>
      <c r="C198">
        <v>0</v>
      </c>
      <c r="D198">
        <v>0</v>
      </c>
      <c r="E198">
        <v>21</v>
      </c>
      <c r="F198">
        <v>16.5</v>
      </c>
      <c r="G198">
        <v>86.481893894225635</v>
      </c>
    </row>
    <row r="199" spans="1:8" x14ac:dyDescent="0.2">
      <c r="A199" t="s">
        <v>205</v>
      </c>
      <c r="B199">
        <v>1</v>
      </c>
      <c r="C199">
        <v>0</v>
      </c>
      <c r="D199">
        <v>0</v>
      </c>
      <c r="E199">
        <v>35</v>
      </c>
      <c r="F199">
        <v>10.3</v>
      </c>
      <c r="G199">
        <v>63.662548769204683</v>
      </c>
    </row>
    <row r="200" spans="1:8" x14ac:dyDescent="0.2">
      <c r="A200" t="s">
        <v>206</v>
      </c>
      <c r="B200">
        <v>1</v>
      </c>
      <c r="C200">
        <v>0</v>
      </c>
      <c r="D200">
        <v>0</v>
      </c>
      <c r="E200" t="s">
        <v>71</v>
      </c>
      <c r="F200">
        <v>8.8000000000000007</v>
      </c>
      <c r="G200">
        <v>76.736301091730766</v>
      </c>
    </row>
    <row r="201" spans="1:8" x14ac:dyDescent="0.2">
      <c r="A201" t="s">
        <v>207</v>
      </c>
      <c r="B201">
        <v>1</v>
      </c>
      <c r="C201">
        <v>0</v>
      </c>
      <c r="D201">
        <v>0</v>
      </c>
      <c r="E201" t="s">
        <v>71</v>
      </c>
      <c r="F201">
        <v>6.2</v>
      </c>
      <c r="G201">
        <v>107.37191864984632</v>
      </c>
    </row>
    <row r="202" spans="1:8" x14ac:dyDescent="0.2">
      <c r="A202" t="s">
        <v>208</v>
      </c>
      <c r="B202">
        <v>1</v>
      </c>
      <c r="C202">
        <v>0</v>
      </c>
      <c r="D202">
        <v>0</v>
      </c>
      <c r="E202" t="s">
        <v>71</v>
      </c>
      <c r="F202">
        <v>13</v>
      </c>
      <c r="G202">
        <v>63.499001932946662</v>
      </c>
    </row>
    <row r="203" spans="1:8" x14ac:dyDescent="0.2">
      <c r="A203" t="s">
        <v>232</v>
      </c>
      <c r="H203">
        <v>-0.94195743101519569</v>
      </c>
    </row>
    <row r="204" spans="1:8" x14ac:dyDescent="0.2">
      <c r="A204" t="s">
        <v>209</v>
      </c>
      <c r="B204">
        <v>0</v>
      </c>
      <c r="C204">
        <v>1</v>
      </c>
      <c r="D204">
        <v>0</v>
      </c>
      <c r="E204">
        <v>73.900000000000006</v>
      </c>
      <c r="F204">
        <v>5.9333333333333336</v>
      </c>
      <c r="G204">
        <v>32.639348002245626</v>
      </c>
    </row>
    <row r="205" spans="1:8" x14ac:dyDescent="0.2">
      <c r="A205" t="s">
        <v>209</v>
      </c>
      <c r="H205">
        <v>-0.63019602073931758</v>
      </c>
    </row>
  </sheetData>
  <sortState xmlns:xlrd2="http://schemas.microsoft.com/office/spreadsheetml/2017/richdata2" ref="A2:H208">
    <sortCondition ref="A67:A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MCPW</vt:lpstr>
      <vt:lpstr>{PRE Brain, Diet, Social</vt:lpstr>
      <vt:lpstr>Sheet2</vt:lpstr>
      <vt:lpstr>BrainDietSocial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2022-11-05T21:48:05Z</dcterms:created>
  <dcterms:modified xsi:type="dcterms:W3CDTF">2022-11-15T18:40:01Z</dcterms:modified>
</cp:coreProperties>
</file>