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nathanpertile/Documents/"/>
    </mc:Choice>
  </mc:AlternateContent>
  <xr:revisionPtr revIDLastSave="0" documentId="8_{77AF4123-E44E-F043-B4AE-E5B9824E7227}" xr6:coauthVersionLast="47" xr6:coauthVersionMax="47" xr10:uidLastSave="{00000000-0000-0000-0000-000000000000}"/>
  <bookViews>
    <workbookView xWindow="0" yWindow="0" windowWidth="28500" windowHeight="16820" activeTab="1" xr2:uid="{00000000-000D-0000-FFFF-FFFF00000000}"/>
  </bookViews>
  <sheets>
    <sheet name="Dataset" sheetId="5" r:id="rId1"/>
    <sheet name="Metadata" sheetId="6" r:id="rId2"/>
    <sheet name="Dexterity Index Calculation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7" i="1"/>
  <c r="E4" i="1"/>
  <c r="E6" i="1"/>
  <c r="E10" i="1"/>
  <c r="E11" i="1"/>
  <c r="E18" i="1"/>
  <c r="E19" i="1"/>
  <c r="E21" i="1"/>
  <c r="E23" i="1"/>
  <c r="E39" i="1"/>
  <c r="F39" i="1" s="1"/>
  <c r="E40" i="1"/>
  <c r="F40" i="1" s="1"/>
  <c r="E41" i="1"/>
  <c r="F41" i="1" s="1"/>
  <c r="E42" i="1"/>
  <c r="F42" i="1" s="1"/>
  <c r="E43" i="1"/>
  <c r="F43" i="1" s="1"/>
  <c r="E44" i="1"/>
  <c r="F44" i="1" s="1"/>
  <c r="E45" i="1"/>
  <c r="F45" i="1" s="1"/>
  <c r="E46" i="1"/>
  <c r="F46" i="1" s="1"/>
  <c r="E47" i="1"/>
  <c r="E48" i="1"/>
  <c r="F48" i="1" s="1"/>
  <c r="E49" i="1"/>
  <c r="F49" i="1" s="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F66" i="1" s="1"/>
  <c r="C3" i="1"/>
  <c r="C4" i="1"/>
  <c r="F4" i="1" s="1"/>
  <c r="C5" i="1"/>
  <c r="F5" i="1" s="1"/>
  <c r="C6" i="1"/>
  <c r="C7" i="1"/>
  <c r="F7" i="1" s="1"/>
  <c r="C8" i="1"/>
  <c r="F8" i="1" s="1"/>
  <c r="C9" i="1"/>
  <c r="F9" i="1" s="1"/>
  <c r="C10" i="1"/>
  <c r="C11" i="1"/>
  <c r="C12" i="1"/>
  <c r="F12" i="1" s="1"/>
  <c r="C13" i="1"/>
  <c r="F13" i="1" s="1"/>
  <c r="C14" i="1"/>
  <c r="F14" i="1" s="1"/>
  <c r="C15" i="1"/>
  <c r="F15" i="1" s="1"/>
  <c r="C16" i="1"/>
  <c r="F16" i="1" s="1"/>
  <c r="C17" i="1"/>
  <c r="F17" i="1" s="1"/>
  <c r="C18" i="1"/>
  <c r="C19" i="1"/>
  <c r="F19" i="1" s="1"/>
  <c r="C20" i="1"/>
  <c r="F20" i="1" s="1"/>
  <c r="C21" i="1"/>
  <c r="F21" i="1" s="1"/>
  <c r="C22" i="1"/>
  <c r="F22" i="1" s="1"/>
  <c r="C23" i="1"/>
  <c r="C24" i="1"/>
  <c r="F24" i="1" s="1"/>
  <c r="C25" i="1"/>
  <c r="F25" i="1" s="1"/>
  <c r="C26" i="1"/>
  <c r="F26" i="1" s="1"/>
  <c r="C27" i="1"/>
  <c r="F27" i="1" s="1"/>
  <c r="C28" i="1"/>
  <c r="F28" i="1" s="1"/>
  <c r="C29" i="1"/>
  <c r="F29" i="1" s="1"/>
  <c r="C30" i="1"/>
  <c r="F30" i="1" s="1"/>
  <c r="C31" i="1"/>
  <c r="F31" i="1" s="1"/>
  <c r="C32" i="1"/>
  <c r="F32" i="1" s="1"/>
  <c r="C33" i="1"/>
  <c r="F33" i="1" s="1"/>
  <c r="C34" i="1"/>
  <c r="F34" i="1" s="1"/>
  <c r="C35" i="1"/>
  <c r="F35" i="1" s="1"/>
  <c r="C36" i="1"/>
  <c r="F36" i="1" s="1"/>
  <c r="C37" i="1"/>
  <c r="F37" i="1" s="1"/>
  <c r="C38" i="1"/>
  <c r="F38" i="1" s="1"/>
  <c r="C2" i="1"/>
  <c r="F2" i="1" s="1"/>
  <c r="D68" i="1"/>
  <c r="D67" i="1"/>
  <c r="B68" i="1"/>
  <c r="B67" i="1"/>
  <c r="F18" i="1" l="1"/>
  <c r="F10" i="1"/>
  <c r="F6" i="1"/>
  <c r="F23" i="1"/>
  <c r="F11" i="1"/>
</calcChain>
</file>

<file path=xl/sharedStrings.xml><?xml version="1.0" encoding="utf-8"?>
<sst xmlns="http://schemas.openxmlformats.org/spreadsheetml/2006/main" count="524" uniqueCount="208">
  <si>
    <t>Species</t>
  </si>
  <si>
    <t>Peak_Workspace</t>
  </si>
  <si>
    <t>Hylobates lar</t>
  </si>
  <si>
    <t>Pongo pygmaeus</t>
  </si>
  <si>
    <t>Pan_troglodytes_troglodytes</t>
  </si>
  <si>
    <t>Pan paniscus</t>
  </si>
  <si>
    <t>Gorilla_gorilla_gorilla</t>
  </si>
  <si>
    <t>Presbytis cristata</t>
  </si>
  <si>
    <t>Papio hamadryas</t>
  </si>
  <si>
    <t>Macaca mulatta</t>
  </si>
  <si>
    <t>Macaca fascicularis</t>
  </si>
  <si>
    <t>Sapajus apella</t>
  </si>
  <si>
    <t>Cebus albifrons</t>
  </si>
  <si>
    <t>Tarsius syrichta</t>
  </si>
  <si>
    <t>Tarsius bancanus</t>
  </si>
  <si>
    <t>Lepilemur leucopus</t>
  </si>
  <si>
    <t>Varecia variegata</t>
  </si>
  <si>
    <t>Lemur catta</t>
  </si>
  <si>
    <t>Hapalemur griseus</t>
  </si>
  <si>
    <t>Eulemur mangoz</t>
  </si>
  <si>
    <t>Eulemur macaco</t>
  </si>
  <si>
    <t>Eulemur fulvus</t>
  </si>
  <si>
    <t>Propithecus verreauxi</t>
  </si>
  <si>
    <t>Propithecus diadema</t>
  </si>
  <si>
    <t>Indri indri</t>
  </si>
  <si>
    <t>Avahi laniger</t>
  </si>
  <si>
    <t>Microcebus murinus</t>
  </si>
  <si>
    <t>Cheirogaleus medius</t>
  </si>
  <si>
    <t>Cheirogaleus major</t>
  </si>
  <si>
    <t>Daubentonia madagascariensis</t>
  </si>
  <si>
    <t>Nycticebus coucang</t>
  </si>
  <si>
    <t>Loris tardigradus</t>
  </si>
  <si>
    <t>Otolemur garnettii</t>
  </si>
  <si>
    <t>Otolemur crassicaudatus</t>
  </si>
  <si>
    <t>Galago senegalesis</t>
  </si>
  <si>
    <t>Galago moholi</t>
  </si>
  <si>
    <t>Galago demidoff</t>
  </si>
  <si>
    <t>Euoticus elegantulus</t>
  </si>
  <si>
    <t>Pan troglodytes</t>
  </si>
  <si>
    <t>Gorilla gorilla</t>
  </si>
  <si>
    <t>Manipulation_Coefficient</t>
  </si>
  <si>
    <t>Taxon</t>
  </si>
  <si>
    <t>n/a</t>
  </si>
  <si>
    <t>Alouatta_seniculus</t>
  </si>
  <si>
    <t>Ateles_fusciceps</t>
  </si>
  <si>
    <t>Ateles_geoffroyi</t>
  </si>
  <si>
    <t>Avahi_laniger</t>
  </si>
  <si>
    <t>Callimico_goeldii</t>
  </si>
  <si>
    <t>Callithrix_geoffroyi</t>
  </si>
  <si>
    <t>Callithrix_jacchus</t>
  </si>
  <si>
    <t>Cebus_albifrons</t>
  </si>
  <si>
    <t>Cercopithecus_diana</t>
  </si>
  <si>
    <t>Cercopithecus_lhoesti</t>
  </si>
  <si>
    <t>Cheirogaleus_major</t>
  </si>
  <si>
    <t>Cheirogaleus_medius</t>
  </si>
  <si>
    <t>Colobus_guereza</t>
  </si>
  <si>
    <t>Daubentonia_madagascariensis</t>
  </si>
  <si>
    <t>Eulemur_coronatus</t>
  </si>
  <si>
    <t>Eulemur_fulvus_fulvus</t>
  </si>
  <si>
    <t>Eulemur_macaco_macaco</t>
  </si>
  <si>
    <t>Eulemur_mongoz</t>
  </si>
  <si>
    <t>Euoticus_elegantulus</t>
  </si>
  <si>
    <t>Galago_moholi</t>
  </si>
  <si>
    <t>Galago_senegalensis</t>
  </si>
  <si>
    <t>Hapalemur_griseus</t>
  </si>
  <si>
    <t>Hylobates_lar</t>
  </si>
  <si>
    <t>Hylobates_pileatus</t>
  </si>
  <si>
    <t>Indri_indri</t>
  </si>
  <si>
    <t>Lemur_catta</t>
  </si>
  <si>
    <t>Leontopithecus_chrysomelas</t>
  </si>
  <si>
    <t>Leontopithecus_rosalia</t>
  </si>
  <si>
    <t>Loris_tardigradus</t>
  </si>
  <si>
    <t>Macaca_fascicularis</t>
  </si>
  <si>
    <t>Macaca_mulatta</t>
  </si>
  <si>
    <t>Macaca_sylvanus</t>
  </si>
  <si>
    <t>Mandrillus_sphinx</t>
  </si>
  <si>
    <t>Microcebus_murinus</t>
  </si>
  <si>
    <t>Nycticebus_coucang</t>
  </si>
  <si>
    <t>Otolemur_crassicaudatus</t>
  </si>
  <si>
    <t>Pan_paniscus</t>
  </si>
  <si>
    <t>Papio_hamadryas</t>
  </si>
  <si>
    <t>Pithecia_pithecia</t>
  </si>
  <si>
    <t>Pongo_abelii</t>
  </si>
  <si>
    <t>Pongo_pygmaeus</t>
  </si>
  <si>
    <t>Presbytis_comata</t>
  </si>
  <si>
    <t>Propithecus_diadema</t>
  </si>
  <si>
    <t>Propithecus_verreauxi</t>
  </si>
  <si>
    <t>Pygathrix_nemaeus</t>
  </si>
  <si>
    <t>Saguinus_oedipus</t>
  </si>
  <si>
    <t>Saimiri_sciureus</t>
  </si>
  <si>
    <t>Symphalangus_syndactylus</t>
  </si>
  <si>
    <t>Tarsius_bancanus</t>
  </si>
  <si>
    <t>Tarsius_syrichta</t>
  </si>
  <si>
    <t>Theropithecus_gelada</t>
  </si>
  <si>
    <t>Varecia_variegata_variegata</t>
  </si>
  <si>
    <t>Folivore</t>
  </si>
  <si>
    <t>Frugivore</t>
  </si>
  <si>
    <t>Omnivore</t>
  </si>
  <si>
    <t>Tool_Use</t>
  </si>
  <si>
    <t>Brain_Weight_grams</t>
  </si>
  <si>
    <t>Group_Size</t>
  </si>
  <si>
    <t>%Fruit</t>
  </si>
  <si>
    <t>Alouatta seniculus</t>
  </si>
  <si>
    <t>Dexterity_Index</t>
  </si>
  <si>
    <t>Methods_of_Use</t>
  </si>
  <si>
    <t>Platyrrhini</t>
  </si>
  <si>
    <t>Lemuriformes</t>
  </si>
  <si>
    <t>Cercopithecidae</t>
  </si>
  <si>
    <t>Hominoidea</t>
  </si>
  <si>
    <t>Lorisiformes</t>
  </si>
  <si>
    <t>no</t>
  </si>
  <si>
    <t>Tarsiidae</t>
  </si>
  <si>
    <t>NA</t>
  </si>
  <si>
    <t>Leontopithecus chrysomelas</t>
  </si>
  <si>
    <t>Leontopithecus rosalia</t>
  </si>
  <si>
    <t>Saguinus imperator</t>
  </si>
  <si>
    <t>Symphalangus syndactylus</t>
  </si>
  <si>
    <t>Theropithecus gelada</t>
  </si>
  <si>
    <t>Macaca sylvanus</t>
  </si>
  <si>
    <t>Cercopithecus hamlyni</t>
  </si>
  <si>
    <t>Cercopithecus diana</t>
  </si>
  <si>
    <t>Mean</t>
  </si>
  <si>
    <t>Standard Deviation</t>
  </si>
  <si>
    <t>Ateles fusciceps</t>
  </si>
  <si>
    <t>Ateles geoffroyi</t>
  </si>
  <si>
    <t>Callicebus cupreus</t>
  </si>
  <si>
    <t>Callimico goeldii</t>
  </si>
  <si>
    <t>Callithrix geoffroyi</t>
  </si>
  <si>
    <t>Callithrix jacchus</t>
  </si>
  <si>
    <t>Cercocebus atys</t>
  </si>
  <si>
    <t>Colobus guereza</t>
  </si>
  <si>
    <t>Eulemur coronatus</t>
  </si>
  <si>
    <t>Hylobates pileatus</t>
  </si>
  <si>
    <t>Macaca tonkeana</t>
  </si>
  <si>
    <t>Mandrillus sphinx</t>
  </si>
  <si>
    <t>Pithecia pithecia</t>
  </si>
  <si>
    <t>Pongo abelii</t>
  </si>
  <si>
    <t>Saguinus bicolor</t>
  </si>
  <si>
    <t>Saguinus labiatus</t>
  </si>
  <si>
    <t>Saguinus oedipus</t>
  </si>
  <si>
    <t>Saimiri sciureus</t>
  </si>
  <si>
    <t>Varecia rubra</t>
  </si>
  <si>
    <t>Cercopithecus lhoesti</t>
  </si>
  <si>
    <t>Z-Score for PW</t>
  </si>
  <si>
    <t>Z-Score for MC</t>
  </si>
  <si>
    <t>Dexterity Index</t>
  </si>
  <si>
    <t>Tool_Use_Citation</t>
  </si>
  <si>
    <t>changed</t>
  </si>
  <si>
    <t>Fox &amp; Bin'Muhammad 2002</t>
  </si>
  <si>
    <t>Hogberg 2010</t>
  </si>
  <si>
    <t>Yamazaki et al. 2011</t>
  </si>
  <si>
    <t>Column Name</t>
  </si>
  <si>
    <t>Description of data</t>
  </si>
  <si>
    <t>The Latin name of the species</t>
  </si>
  <si>
    <t>What broad grouping of primates the species falls in</t>
  </si>
  <si>
    <t>Does this species have known evidence of tool use? Only true tool use is considered, following Bentley-Condit's definition.</t>
  </si>
  <si>
    <t>How many categories of tool use provided by Bentley-Condit does this species fulfill?</t>
  </si>
  <si>
    <t>Is this species an omnivore?</t>
  </si>
  <si>
    <t>Is this species a folivore?</t>
  </si>
  <si>
    <t>Is this species a frugivore?</t>
  </si>
  <si>
    <t>The weight of the species's brain, on average, in grams. Is directly comparable to brain size. Data is for both sexes.</t>
  </si>
  <si>
    <t>The average size of social groups</t>
  </si>
  <si>
    <t>Type of data</t>
  </si>
  <si>
    <t>ID</t>
  </si>
  <si>
    <t>Categorical - will change as phylogeny is done</t>
  </si>
  <si>
    <t>0/1</t>
  </si>
  <si>
    <t>Discrete number</t>
  </si>
  <si>
    <t>Continuous number</t>
  </si>
  <si>
    <t>Data source</t>
  </si>
  <si>
    <t>N/A</t>
  </si>
  <si>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(106), 20150176.</t>
    </r>
  </si>
  <si>
    <r>
      <t>DeCasien, A. R., Williams, S. A., &amp; Higham, J. P. (2017). Primate brain size is predicted by diet but not sociality. </t>
    </r>
    <r>
      <rPr>
        <i/>
        <sz val="12"/>
        <color indexed="8"/>
        <rFont val="Calibri"/>
        <family val="2"/>
      </rPr>
      <t>Nature, Ecology &amp; Evolution</t>
    </r>
    <r>
      <rPr>
        <sz val="12"/>
        <color indexed="8"/>
        <rFont val="Calibri"/>
        <family val="2"/>
      </rPr>
      <t>, </t>
    </r>
    <r>
      <rPr>
        <i/>
        <sz val="12"/>
        <color indexed="8"/>
        <rFont val="Calibri"/>
        <family val="2"/>
      </rPr>
      <t>1</t>
    </r>
    <r>
      <rPr>
        <sz val="12"/>
        <color indexed="8"/>
        <rFont val="Calibri"/>
        <family val="2"/>
      </rPr>
      <t>(5), 1-7.</t>
    </r>
  </si>
  <si>
    <t>Rationale for data + inclusion/exclusion</t>
  </si>
  <si>
    <t>This identifies the species. Species that were included were those that 1. had a calculated peak workspace (the most limiting variable) and 2. were included in the DeCasien et al's study</t>
  </si>
  <si>
    <t>This allows for rough phylogenetic analysis, but will be improved with future work.</t>
  </si>
  <si>
    <t>This is what I am trying to predict.</t>
  </si>
  <si>
    <t>This is not for my current hypotheses, but rather to allow for future analyses with this dataset.</t>
  </si>
  <si>
    <t>This is a proxy for intelligence.</t>
  </si>
  <si>
    <t>This is a proxy for social tolerance.</t>
  </si>
  <si>
    <t>Assumptions</t>
  </si>
  <si>
    <t xml:space="preserve">That the species is correctly identified. </t>
  </si>
  <si>
    <t>That the phylogeny is not incorrect.</t>
  </si>
  <si>
    <t>That current knowledge of tool use in primates is accurate due to long-term studies of the taxon.</t>
  </si>
  <si>
    <t>That brain weight is directly correlated with brain size, which is the most accurate predictor of congitive ability in primates.</t>
  </si>
  <si>
    <t>That living in a larger group implies relatively more social tolerance.</t>
  </si>
  <si>
    <t>How found (search strategy)</t>
  </si>
  <si>
    <t>Found as an ID variable in dexterity data.</t>
  </si>
  <si>
    <t>Found in an analysis of correlation between brain size with diet and sociality in primates</t>
  </si>
  <si>
    <t>Found by searching for indeces of dexterity in primates.</t>
  </si>
  <si>
    <t>This is a dummy variable created to evaluate ecological hypotheses for tool use evolution.</t>
  </si>
  <si>
    <t>Dietary classification accurately represents a species's ecology.</t>
  </si>
  <si>
    <r>
      <t>Found in catalogue of tool use among all animals. Species with no evidence of tool use underwent an additional literature search for examples of tool use using Google Scholar and the search term "</t>
    </r>
    <r>
      <rPr>
        <i/>
        <sz val="12"/>
        <color theme="1"/>
        <rFont val="Calibri"/>
        <family val="2"/>
        <scheme val="minor"/>
      </rPr>
      <t xml:space="preserve">Latin name </t>
    </r>
    <r>
      <rPr>
        <sz val="12"/>
        <color theme="1"/>
        <rFont val="Calibri"/>
        <family val="2"/>
        <scheme val="minor"/>
      </rPr>
      <t>'tool use'".</t>
    </r>
  </si>
  <si>
    <t xml:space="preserve">Found in catalogue of tool use among all animals. Is not updated for species with updated data since the </t>
  </si>
  <si>
    <r>
      <rPr>
        <sz val="12"/>
        <color theme="1"/>
        <rFont val="Calibri (Body)"/>
      </rPr>
      <t>Bentley-Condit, V. (2010). Animal tool use: current definitions and an updated comprehensive catalog. </t>
    </r>
    <r>
      <rPr>
        <i/>
        <sz val="12"/>
        <color rgb="FF222222"/>
        <rFont val="Calibri (Body)"/>
      </rPr>
      <t>Behaviour</t>
    </r>
    <r>
      <rPr>
        <sz val="12"/>
        <color rgb="FF222222"/>
        <rFont val="Calibri (Body)"/>
      </rPr>
      <t>, </t>
    </r>
    <r>
      <rPr>
        <i/>
        <sz val="12"/>
        <color rgb="FF222222"/>
        <rFont val="Calibri (Body)"/>
      </rPr>
      <t>147</t>
    </r>
    <r>
      <rPr>
        <sz val="12"/>
        <color rgb="FF222222"/>
        <rFont val="Calibri (Body)"/>
      </rPr>
      <t>(2), 185-32A.</t>
    </r>
  </si>
  <si>
    <r>
      <t>DeCasien, A. R., Williams, S. A., &amp; Higham, J. P. (2017). Primate brain size is predicted by diet but not sociality. </t>
    </r>
    <r>
      <rPr>
        <i/>
        <sz val="12"/>
        <color rgb="FF000000"/>
        <rFont val="Calibri"/>
        <family val="2"/>
        <scheme val="minor"/>
      </rPr>
      <t>Nature, Ecology &amp; Evolution</t>
    </r>
    <r>
      <rPr>
        <sz val="12"/>
        <color rgb="FF000000"/>
        <rFont val="Calibri"/>
        <family val="2"/>
        <scheme val="minor"/>
      </rPr>
      <t>, </t>
    </r>
    <r>
      <rPr>
        <i/>
        <sz val="12"/>
        <color rgb="FF000000"/>
        <rFont val="Calibri"/>
        <family val="2"/>
        <scheme val="minor"/>
      </rPr>
      <t>1</t>
    </r>
    <r>
      <rPr>
        <sz val="12"/>
        <color rgb="FF000000"/>
        <rFont val="Calibri"/>
        <family val="2"/>
        <scheme val="minor"/>
      </rPr>
      <t>(5), 1-7.</t>
    </r>
  </si>
  <si>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 xml:space="preserve">(106), 20150176. Heldstab, S. A., Kosonen, Z. K., Koski, S. E., Burkart, J. M., van Schaik, C. P., &amp; Isler, K. (2016). Manipulation complexity in primates coevolved with brain size and terrestriality. </t>
    </r>
    <r>
      <rPr>
        <i/>
        <sz val="12"/>
        <color rgb="FF000000"/>
        <rFont val="Calibri"/>
        <family val="2"/>
      </rPr>
      <t>Scientific Reports, 6</t>
    </r>
    <r>
      <rPr>
        <sz val="12"/>
        <color indexed="8"/>
        <rFont val="Calibri"/>
        <family val="2"/>
      </rPr>
      <t>(1), 1-9.</t>
    </r>
  </si>
  <si>
    <t>This is an index for manipulation dexterity.</t>
  </si>
  <si>
    <t xml:space="preserve">That each independent data source </t>
  </si>
  <si>
    <t xml:space="preserve">An index of dexterity. Calculated by averaging z-scores for species from two different datasets that represented proxies for dexterity. The first is a physiological metric called "peak workspace," and the second is a behavioral measure taken from observations of primates manipulating objects called "manipulation coefficient." </t>
  </si>
  <si>
    <t>New_Tool_Use_Data</t>
  </si>
  <si>
    <t>Has new tool use evidence been found in the species that is not included in Bentley-Condit (2020)?</t>
  </si>
  <si>
    <t>no (no new evidence has been found), changed (evidence found, data updated), NA (species already had evidence of tool use)</t>
  </si>
  <si>
    <t>See citations column</t>
  </si>
  <si>
    <t>This allows for transparency in methodology and data source.</t>
  </si>
  <si>
    <t>This allows new data to be cited.</t>
  </si>
  <si>
    <r>
      <t>New evidence found in literature search on Google Scholar using the search term "</t>
    </r>
    <r>
      <rPr>
        <i/>
        <sz val="12"/>
        <color theme="1"/>
        <rFont val="Calibri"/>
        <family val="2"/>
        <scheme val="minor"/>
      </rPr>
      <t>Latin name</t>
    </r>
    <r>
      <rPr>
        <sz val="12"/>
        <color theme="1"/>
        <rFont val="Calibri"/>
        <family val="2"/>
        <scheme val="minor"/>
      </rPr>
      <t xml:space="preserve"> 'tool use'".</t>
    </r>
  </si>
  <si>
    <t>What is the citation for new tool use data?</t>
  </si>
  <si>
    <t>citation,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</si>
</sst>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Body)"/>
    </font>
    <font>
      <sz val="12"/>
      <name val="Calibri (Body)"/>
    </font>
    <font>
      <sz val="12"/>
      <color rgb="FF000000"/>
      <name val="Calibri (Body)"/>
    </font>
    <font>
      <b/>
      <sz val="12"/>
      <color theme="1"/>
      <name val="Calibri (Body)"/>
    </font>
    <font>
      <b/>
      <sz val="12"/>
      <name val="Calibri (Body)"/>
    </font>
    <font>
      <sz val="12"/>
      <color rgb="FF000000"/>
      <name val="Calibri"/>
      <family val="2"/>
      <scheme val="minor"/>
    </font>
    <font>
      <i/>
      <sz val="12"/>
      <color indexed="8"/>
      <name val="Calibri"/>
      <family val="2"/>
    </font>
    <font>
      <sz val="12"/>
      <color indexed="8"/>
      <name val="Calibri"/>
      <family val="2"/>
    </font>
    <font>
      <b/>
      <sz val="12"/>
      <color rgb="FF000000"/>
      <name val="Calibri"/>
      <family val="2"/>
      <scheme val="minor"/>
    </font>
    <font>
      <i/>
      <sz val="12"/>
      <color theme="1"/>
      <name val="Calibri"/>
      <family val="2"/>
      <scheme val="minor"/>
    </font>
    <font>
      <i/>
      <sz val="12"/>
      <color rgb="FF222222"/>
      <name val="Calibri (Body)"/>
    </font>
    <font>
      <sz val="12"/>
      <color rgb="FF222222"/>
      <name val="Calibri (Body)"/>
    </font>
    <font>
      <i/>
      <sz val="12"/>
      <color rgb="FF000000"/>
      <name val="Calibri"/>
      <family val="2"/>
      <scheme val="minor"/>
    </font>
    <font>
      <i/>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Border="1"/>
    <xf numFmtId="2" fontId="20" fillId="0" borderId="0" xfId="0" applyNumberFormat="1" applyFont="1" applyBorder="1" applyAlignment="1">
      <alignment horizontal="left" vertical="top" shrinkToFit="1"/>
    </xf>
    <xf numFmtId="0" fontId="18" fillId="0" borderId="0" xfId="0" applyFont="1" applyBorder="1" applyAlignment="1">
      <alignment horizontal="left"/>
    </xf>
    <xf numFmtId="0" fontId="19" fillId="0" borderId="0" xfId="0" applyFont="1" applyBorder="1" applyAlignment="1">
      <alignment horizontal="left" vertical="top" wrapText="1"/>
    </xf>
    <xf numFmtId="0" fontId="19" fillId="0" borderId="0" xfId="0" applyFont="1" applyFill="1" applyBorder="1" applyAlignment="1">
      <alignment horizontal="left" vertical="top" wrapText="1"/>
    </xf>
    <xf numFmtId="0" fontId="18" fillId="0" borderId="0" xfId="0" applyFont="1" applyAlignment="1">
      <alignment horizontal="left"/>
    </xf>
    <xf numFmtId="0" fontId="19" fillId="0" borderId="0" xfId="0" applyFont="1" applyBorder="1" applyAlignment="1">
      <alignment horizontal="left" wrapText="1"/>
    </xf>
    <xf numFmtId="0" fontId="19" fillId="0" borderId="11" xfId="0" applyFont="1" applyFill="1" applyBorder="1" applyAlignment="1">
      <alignment horizontal="left" vertical="top" wrapText="1"/>
    </xf>
    <xf numFmtId="0" fontId="18" fillId="0" borderId="11" xfId="0" applyFont="1" applyBorder="1" applyAlignment="1">
      <alignment horizontal="left"/>
    </xf>
    <xf numFmtId="2" fontId="18" fillId="0" borderId="11" xfId="0" applyNumberFormat="1" applyFont="1" applyBorder="1" applyAlignment="1">
      <alignment horizontal="left"/>
    </xf>
    <xf numFmtId="0" fontId="21" fillId="0" borderId="10" xfId="0" applyFont="1" applyBorder="1" applyAlignment="1">
      <alignment horizontal="left"/>
    </xf>
    <xf numFmtId="0" fontId="22" fillId="0" borderId="10" xfId="0" applyFont="1" applyBorder="1" applyAlignment="1">
      <alignment horizontal="left" wrapText="1"/>
    </xf>
    <xf numFmtId="0" fontId="22" fillId="0" borderId="10" xfId="0" applyFont="1" applyBorder="1" applyAlignment="1">
      <alignment horizontal="right" wrapText="1" indent="1"/>
    </xf>
    <xf numFmtId="0" fontId="0" fillId="0" borderId="0" xfId="0" applyFill="1"/>
    <xf numFmtId="0" fontId="16" fillId="0" borderId="10" xfId="0" applyFont="1" applyBorder="1"/>
    <xf numFmtId="0" fontId="0" fillId="0" borderId="0" xfId="0" applyAlignment="1">
      <alignment wrapText="1"/>
    </xf>
    <xf numFmtId="0" fontId="23" fillId="0" borderId="0" xfId="0" applyFont="1" applyAlignment="1">
      <alignment wrapText="1"/>
    </xf>
    <xf numFmtId="0" fontId="16" fillId="0" borderId="10" xfId="0" applyFont="1" applyBorder="1" applyAlignment="1">
      <alignment wrapText="1"/>
    </xf>
    <xf numFmtId="0" fontId="26" fillId="0" borderId="10" xfId="0" applyFont="1" applyBorder="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opLeftCell="A36" zoomScale="82" workbookViewId="0">
      <selection activeCell="L61" sqref="L61"/>
    </sheetView>
  </sheetViews>
  <sheetFormatPr baseColWidth="10" defaultRowHeight="16" x14ac:dyDescent="0.2"/>
  <cols>
    <col min="1" max="1" width="27.6640625" bestFit="1" customWidth="1"/>
    <col min="2" max="2" width="18" customWidth="1"/>
    <col min="4" max="4" width="8.1640625" bestFit="1" customWidth="1"/>
    <col min="5" max="5" width="9.5" bestFit="1" customWidth="1"/>
    <col min="6" max="6" width="6.6640625" bestFit="1" customWidth="1"/>
    <col min="7" max="7" width="14.83203125" bestFit="1" customWidth="1"/>
    <col min="8" max="8" width="19.5" bestFit="1" customWidth="1"/>
    <col min="9" max="9" width="17.33203125" bestFit="1" customWidth="1"/>
    <col min="11" max="11" width="25" bestFit="1" customWidth="1"/>
    <col min="12" max="12" width="24.33203125" bestFit="1" customWidth="1"/>
    <col min="13" max="13" width="15.1640625" bestFit="1" customWidth="1"/>
  </cols>
  <sheetData>
    <row r="1" spans="1:13" x14ac:dyDescent="0.2">
      <c r="A1" s="15" t="s">
        <v>0</v>
      </c>
      <c r="B1" s="15" t="s">
        <v>41</v>
      </c>
      <c r="C1" s="15" t="s">
        <v>97</v>
      </c>
      <c r="D1" s="15" t="s">
        <v>95</v>
      </c>
      <c r="E1" s="15" t="s">
        <v>96</v>
      </c>
      <c r="F1" s="15" t="s">
        <v>101</v>
      </c>
      <c r="G1" s="15" t="s">
        <v>103</v>
      </c>
      <c r="H1" s="15" t="s">
        <v>99</v>
      </c>
      <c r="I1" s="15" t="s">
        <v>100</v>
      </c>
      <c r="J1" s="15" t="s">
        <v>98</v>
      </c>
      <c r="K1" s="15" t="s">
        <v>199</v>
      </c>
      <c r="L1" s="15" t="s">
        <v>146</v>
      </c>
      <c r="M1" s="15" t="s">
        <v>104</v>
      </c>
    </row>
    <row r="2" spans="1:13" x14ac:dyDescent="0.2">
      <c r="A2" t="s">
        <v>51</v>
      </c>
      <c r="B2" t="s">
        <v>107</v>
      </c>
      <c r="C2">
        <v>0</v>
      </c>
      <c r="D2">
        <v>0</v>
      </c>
      <c r="E2">
        <v>1</v>
      </c>
      <c r="F2">
        <v>52</v>
      </c>
      <c r="G2">
        <v>-0.27330032497977175</v>
      </c>
      <c r="H2">
        <v>64.86223333333335</v>
      </c>
      <c r="I2">
        <v>20.3</v>
      </c>
      <c r="J2" s="14">
        <v>0</v>
      </c>
      <c r="K2" t="s">
        <v>110</v>
      </c>
      <c r="L2" s="14" t="s">
        <v>112</v>
      </c>
      <c r="M2">
        <v>0</v>
      </c>
    </row>
    <row r="3" spans="1:13" x14ac:dyDescent="0.2">
      <c r="A3" t="s">
        <v>52</v>
      </c>
      <c r="B3" t="s">
        <v>107</v>
      </c>
      <c r="C3">
        <v>0</v>
      </c>
      <c r="D3">
        <v>0</v>
      </c>
      <c r="E3">
        <v>1</v>
      </c>
      <c r="F3" t="s">
        <v>42</v>
      </c>
      <c r="G3">
        <v>0.43356575854339119</v>
      </c>
      <c r="H3">
        <v>76</v>
      </c>
      <c r="I3">
        <v>14.2</v>
      </c>
      <c r="J3" s="14">
        <v>0</v>
      </c>
      <c r="K3" t="s">
        <v>110</v>
      </c>
      <c r="L3" s="14" t="s">
        <v>112</v>
      </c>
      <c r="M3">
        <v>0</v>
      </c>
    </row>
    <row r="4" spans="1:13" x14ac:dyDescent="0.2">
      <c r="A4" t="s">
        <v>55</v>
      </c>
      <c r="B4" t="s">
        <v>107</v>
      </c>
      <c r="C4">
        <v>0</v>
      </c>
      <c r="D4">
        <v>1</v>
      </c>
      <c r="E4">
        <v>0</v>
      </c>
      <c r="F4">
        <v>14</v>
      </c>
      <c r="G4">
        <v>6.1028228037940432E-2</v>
      </c>
      <c r="H4">
        <v>77.370754983228409</v>
      </c>
      <c r="I4">
        <v>8.6</v>
      </c>
      <c r="J4" s="14">
        <v>0</v>
      </c>
      <c r="K4" t="s">
        <v>110</v>
      </c>
      <c r="L4" s="14" t="s">
        <v>112</v>
      </c>
      <c r="M4">
        <v>0</v>
      </c>
    </row>
    <row r="5" spans="1:13" x14ac:dyDescent="0.2">
      <c r="A5" t="s">
        <v>72</v>
      </c>
      <c r="B5" t="s">
        <v>107</v>
      </c>
      <c r="C5">
        <v>0</v>
      </c>
      <c r="D5">
        <v>0</v>
      </c>
      <c r="E5">
        <v>1</v>
      </c>
      <c r="F5">
        <v>66.900000000000006</v>
      </c>
      <c r="G5">
        <v>0.89279441324965714</v>
      </c>
      <c r="H5">
        <v>66.52984080927277</v>
      </c>
      <c r="I5">
        <v>27.521428571428572</v>
      </c>
      <c r="J5" s="14">
        <v>1</v>
      </c>
      <c r="K5" t="s">
        <v>112</v>
      </c>
      <c r="L5" s="14" t="s">
        <v>112</v>
      </c>
      <c r="M5">
        <v>6</v>
      </c>
    </row>
    <row r="6" spans="1:13" x14ac:dyDescent="0.2">
      <c r="A6" t="s">
        <v>73</v>
      </c>
      <c r="B6" t="s">
        <v>107</v>
      </c>
      <c r="C6">
        <v>0</v>
      </c>
      <c r="D6">
        <v>0</v>
      </c>
      <c r="E6">
        <v>1</v>
      </c>
      <c r="F6">
        <v>63</v>
      </c>
      <c r="G6">
        <v>7.2022322116682316E-2</v>
      </c>
      <c r="H6">
        <v>88.941435592548828</v>
      </c>
      <c r="I6">
        <v>36.362499999999997</v>
      </c>
      <c r="J6" s="14">
        <v>1</v>
      </c>
      <c r="K6" t="s">
        <v>112</v>
      </c>
      <c r="L6" s="14" t="s">
        <v>112</v>
      </c>
      <c r="M6">
        <v>3</v>
      </c>
    </row>
    <row r="7" spans="1:13" x14ac:dyDescent="0.2">
      <c r="A7" t="s">
        <v>74</v>
      </c>
      <c r="B7" t="s">
        <v>107</v>
      </c>
      <c r="C7">
        <v>0</v>
      </c>
      <c r="D7">
        <v>1</v>
      </c>
      <c r="E7">
        <v>1</v>
      </c>
      <c r="F7">
        <v>33</v>
      </c>
      <c r="G7">
        <v>1.3792379513649196</v>
      </c>
      <c r="H7">
        <v>97.364503065028018</v>
      </c>
      <c r="I7">
        <v>21.86</v>
      </c>
      <c r="J7" s="14">
        <v>0</v>
      </c>
      <c r="K7" t="s">
        <v>110</v>
      </c>
      <c r="L7" s="14" t="s">
        <v>112</v>
      </c>
      <c r="M7">
        <v>0</v>
      </c>
    </row>
    <row r="8" spans="1:13" x14ac:dyDescent="0.2">
      <c r="A8" t="s">
        <v>75</v>
      </c>
      <c r="B8" t="s">
        <v>107</v>
      </c>
      <c r="C8">
        <v>0</v>
      </c>
      <c r="D8">
        <v>0</v>
      </c>
      <c r="E8">
        <v>1</v>
      </c>
      <c r="F8">
        <v>92</v>
      </c>
      <c r="G8">
        <v>-0.10135992628494823</v>
      </c>
      <c r="H8">
        <v>162.40872456</v>
      </c>
      <c r="I8">
        <v>95</v>
      </c>
      <c r="J8" s="14">
        <v>1</v>
      </c>
      <c r="K8" t="s">
        <v>112</v>
      </c>
      <c r="L8" s="14" t="s">
        <v>112</v>
      </c>
      <c r="M8">
        <v>1</v>
      </c>
    </row>
    <row r="9" spans="1:13" x14ac:dyDescent="0.2">
      <c r="A9" t="s">
        <v>80</v>
      </c>
      <c r="B9" t="s">
        <v>107</v>
      </c>
      <c r="C9">
        <v>0</v>
      </c>
      <c r="D9">
        <v>1</v>
      </c>
      <c r="E9">
        <v>1</v>
      </c>
      <c r="F9">
        <v>88</v>
      </c>
      <c r="G9">
        <v>0.77424066497268096</v>
      </c>
      <c r="H9">
        <v>154.4376</v>
      </c>
      <c r="I9">
        <v>41.125</v>
      </c>
      <c r="J9" s="14">
        <v>1</v>
      </c>
      <c r="K9" t="s">
        <v>112</v>
      </c>
      <c r="L9" s="14" t="s">
        <v>112</v>
      </c>
      <c r="M9">
        <v>1</v>
      </c>
    </row>
    <row r="10" spans="1:13" x14ac:dyDescent="0.2">
      <c r="A10" t="s">
        <v>84</v>
      </c>
      <c r="B10" t="s">
        <v>107</v>
      </c>
      <c r="C10">
        <v>0</v>
      </c>
      <c r="D10">
        <v>1</v>
      </c>
      <c r="E10">
        <v>0</v>
      </c>
      <c r="F10" t="s">
        <v>42</v>
      </c>
      <c r="G10">
        <v>-4.1412877350193131</v>
      </c>
      <c r="H10">
        <v>61.124000000000002</v>
      </c>
      <c r="I10">
        <v>7</v>
      </c>
      <c r="J10" s="14">
        <v>0</v>
      </c>
      <c r="K10" t="s">
        <v>110</v>
      </c>
      <c r="L10" s="14" t="s">
        <v>112</v>
      </c>
      <c r="M10">
        <v>0</v>
      </c>
    </row>
    <row r="11" spans="1:13" x14ac:dyDescent="0.2">
      <c r="A11" t="s">
        <v>87</v>
      </c>
      <c r="B11" t="s">
        <v>107</v>
      </c>
      <c r="C11">
        <v>0</v>
      </c>
      <c r="D11">
        <v>1</v>
      </c>
      <c r="E11">
        <v>0</v>
      </c>
      <c r="F11" t="s">
        <v>42</v>
      </c>
      <c r="G11">
        <v>-0.66494234422909138</v>
      </c>
      <c r="H11">
        <v>91.956358955531542</v>
      </c>
      <c r="I11">
        <v>21.45</v>
      </c>
      <c r="J11" s="14">
        <v>0</v>
      </c>
      <c r="K11" t="s">
        <v>110</v>
      </c>
      <c r="L11" s="14" t="s">
        <v>112</v>
      </c>
      <c r="M11">
        <v>0</v>
      </c>
    </row>
    <row r="12" spans="1:13" x14ac:dyDescent="0.2">
      <c r="A12" t="s">
        <v>93</v>
      </c>
      <c r="B12" t="s">
        <v>107</v>
      </c>
      <c r="C12">
        <v>0</v>
      </c>
      <c r="D12">
        <v>0</v>
      </c>
      <c r="E12">
        <v>1</v>
      </c>
      <c r="F12">
        <v>26</v>
      </c>
      <c r="G12">
        <v>1.7708799706142395</v>
      </c>
      <c r="H12">
        <v>136.20732394285716</v>
      </c>
      <c r="I12">
        <v>151.30000000000001</v>
      </c>
      <c r="J12" s="14">
        <v>0</v>
      </c>
      <c r="K12" t="s">
        <v>110</v>
      </c>
      <c r="L12" s="14" t="s">
        <v>112</v>
      </c>
      <c r="M12">
        <v>0</v>
      </c>
    </row>
    <row r="13" spans="1:13" x14ac:dyDescent="0.2">
      <c r="A13" t="s">
        <v>6</v>
      </c>
      <c r="B13" t="s">
        <v>108</v>
      </c>
      <c r="C13">
        <v>0</v>
      </c>
      <c r="D13">
        <v>1</v>
      </c>
      <c r="E13">
        <v>0</v>
      </c>
      <c r="F13">
        <v>67</v>
      </c>
      <c r="G13">
        <v>1.8445330449427475</v>
      </c>
      <c r="H13">
        <v>507.2466268656716</v>
      </c>
      <c r="I13">
        <v>10.047058823529412</v>
      </c>
      <c r="J13" s="14">
        <v>1</v>
      </c>
      <c r="K13" t="s">
        <v>112</v>
      </c>
      <c r="L13" s="14" t="s">
        <v>112</v>
      </c>
      <c r="M13">
        <v>5</v>
      </c>
    </row>
    <row r="14" spans="1:13" x14ac:dyDescent="0.2">
      <c r="A14" t="s">
        <v>65</v>
      </c>
      <c r="B14" t="s">
        <v>108</v>
      </c>
      <c r="C14">
        <v>0</v>
      </c>
      <c r="D14">
        <v>0</v>
      </c>
      <c r="E14">
        <v>1</v>
      </c>
      <c r="F14">
        <v>60</v>
      </c>
      <c r="G14">
        <v>-0.27908684931131766</v>
      </c>
      <c r="H14">
        <v>105.27639696220109</v>
      </c>
      <c r="I14">
        <v>3.5142857142857147</v>
      </c>
      <c r="J14" s="14">
        <v>1</v>
      </c>
      <c r="K14" t="s">
        <v>112</v>
      </c>
      <c r="L14" s="14" t="s">
        <v>112</v>
      </c>
      <c r="M14">
        <v>4</v>
      </c>
    </row>
    <row r="15" spans="1:13" x14ac:dyDescent="0.2">
      <c r="A15" t="s">
        <v>66</v>
      </c>
      <c r="B15" t="s">
        <v>108</v>
      </c>
      <c r="C15">
        <v>0</v>
      </c>
      <c r="D15">
        <v>1</v>
      </c>
      <c r="E15">
        <v>1</v>
      </c>
      <c r="F15">
        <v>79.400000000000006</v>
      </c>
      <c r="G15">
        <v>-0.16822563688849052</v>
      </c>
      <c r="H15">
        <v>87.733851851851838</v>
      </c>
      <c r="I15">
        <v>3.85</v>
      </c>
      <c r="J15" s="14">
        <v>0</v>
      </c>
      <c r="K15" t="s">
        <v>110</v>
      </c>
      <c r="L15" s="14" t="s">
        <v>112</v>
      </c>
      <c r="M15">
        <v>0</v>
      </c>
    </row>
    <row r="16" spans="1:13" x14ac:dyDescent="0.2">
      <c r="A16" t="s">
        <v>79</v>
      </c>
      <c r="B16" t="s">
        <v>108</v>
      </c>
      <c r="C16">
        <v>0</v>
      </c>
      <c r="D16">
        <v>0</v>
      </c>
      <c r="E16">
        <v>1</v>
      </c>
      <c r="F16" t="s">
        <v>42</v>
      </c>
      <c r="G16">
        <v>0.42313149354468227</v>
      </c>
      <c r="H16">
        <v>346.23738666666668</v>
      </c>
      <c r="I16">
        <v>67.5</v>
      </c>
      <c r="J16" s="14">
        <v>1</v>
      </c>
      <c r="K16" t="s">
        <v>112</v>
      </c>
      <c r="L16" s="14" t="s">
        <v>112</v>
      </c>
      <c r="M16">
        <v>6</v>
      </c>
    </row>
    <row r="17" spans="1:13" x14ac:dyDescent="0.2">
      <c r="A17" t="s">
        <v>4</v>
      </c>
      <c r="B17" t="s">
        <v>108</v>
      </c>
      <c r="C17">
        <v>0</v>
      </c>
      <c r="D17">
        <v>0</v>
      </c>
      <c r="E17">
        <v>1</v>
      </c>
      <c r="F17">
        <v>63</v>
      </c>
      <c r="G17">
        <v>1.0217497122707746</v>
      </c>
      <c r="H17">
        <v>376.12546072836943</v>
      </c>
      <c r="I17">
        <v>42.707142857142863</v>
      </c>
      <c r="J17" s="14">
        <v>1</v>
      </c>
      <c r="K17" t="s">
        <v>112</v>
      </c>
      <c r="L17" s="14" t="s">
        <v>112</v>
      </c>
      <c r="M17">
        <v>9</v>
      </c>
    </row>
    <row r="18" spans="1:13" x14ac:dyDescent="0.2">
      <c r="A18" t="s">
        <v>82</v>
      </c>
      <c r="B18" t="s">
        <v>108</v>
      </c>
      <c r="C18">
        <v>0</v>
      </c>
      <c r="D18">
        <v>0</v>
      </c>
      <c r="E18">
        <v>1</v>
      </c>
      <c r="F18" t="s">
        <v>42</v>
      </c>
      <c r="G18">
        <v>1.5034171282000701</v>
      </c>
      <c r="H18">
        <v>409.5198447714377</v>
      </c>
      <c r="I18">
        <v>2</v>
      </c>
      <c r="J18" s="14">
        <v>1</v>
      </c>
      <c r="K18" t="s">
        <v>147</v>
      </c>
      <c r="L18" t="s">
        <v>148</v>
      </c>
      <c r="M18">
        <v>0</v>
      </c>
    </row>
    <row r="19" spans="1:13" x14ac:dyDescent="0.2">
      <c r="A19" t="s">
        <v>83</v>
      </c>
      <c r="B19" t="s">
        <v>108</v>
      </c>
      <c r="C19">
        <v>0</v>
      </c>
      <c r="D19">
        <v>0</v>
      </c>
      <c r="E19">
        <v>1</v>
      </c>
      <c r="F19">
        <v>64</v>
      </c>
      <c r="G19">
        <v>-2.0346327064513163</v>
      </c>
      <c r="H19">
        <v>382.45650846571749</v>
      </c>
      <c r="I19">
        <v>1.5999999999999999</v>
      </c>
      <c r="J19" s="14">
        <v>1</v>
      </c>
      <c r="K19" t="s">
        <v>112</v>
      </c>
      <c r="L19" s="14" t="s">
        <v>112</v>
      </c>
      <c r="M19">
        <v>7</v>
      </c>
    </row>
    <row r="20" spans="1:13" x14ac:dyDescent="0.2">
      <c r="A20" t="s">
        <v>90</v>
      </c>
      <c r="B20" t="s">
        <v>108</v>
      </c>
      <c r="C20">
        <v>0</v>
      </c>
      <c r="D20">
        <v>1</v>
      </c>
      <c r="E20">
        <v>0</v>
      </c>
      <c r="F20">
        <v>47</v>
      </c>
      <c r="G20">
        <v>0.72968533407336478</v>
      </c>
      <c r="H20">
        <v>128.88913784937535</v>
      </c>
      <c r="I20">
        <v>3.8600000000000003</v>
      </c>
      <c r="J20" s="14">
        <v>0</v>
      </c>
      <c r="K20" t="s">
        <v>110</v>
      </c>
      <c r="L20" s="14" t="s">
        <v>112</v>
      </c>
      <c r="M20">
        <v>0</v>
      </c>
    </row>
    <row r="21" spans="1:13" x14ac:dyDescent="0.2">
      <c r="A21" t="s">
        <v>46</v>
      </c>
      <c r="B21" t="s">
        <v>106</v>
      </c>
      <c r="C21">
        <v>0</v>
      </c>
      <c r="D21">
        <v>1</v>
      </c>
      <c r="E21">
        <v>0</v>
      </c>
      <c r="F21">
        <v>0</v>
      </c>
      <c r="G21">
        <v>-1.3324143635953163</v>
      </c>
      <c r="H21">
        <v>10.251355343749999</v>
      </c>
      <c r="I21">
        <v>2.6666666666666665</v>
      </c>
      <c r="J21" s="14">
        <v>0</v>
      </c>
      <c r="K21" t="s">
        <v>110</v>
      </c>
      <c r="L21" s="14" t="s">
        <v>112</v>
      </c>
      <c r="M21">
        <v>0</v>
      </c>
    </row>
    <row r="22" spans="1:13" x14ac:dyDescent="0.2">
      <c r="A22" t="s">
        <v>53</v>
      </c>
      <c r="B22" t="s">
        <v>106</v>
      </c>
      <c r="C22">
        <v>1</v>
      </c>
      <c r="D22">
        <v>0</v>
      </c>
      <c r="E22">
        <v>0</v>
      </c>
      <c r="F22" t="s">
        <v>42</v>
      </c>
      <c r="G22">
        <v>7.2022322116682316E-2</v>
      </c>
      <c r="H22">
        <v>6.1197965950000004</v>
      </c>
      <c r="I22">
        <v>5.5</v>
      </c>
      <c r="J22" s="14">
        <v>0</v>
      </c>
      <c r="K22" t="s">
        <v>110</v>
      </c>
      <c r="L22" s="14" t="s">
        <v>112</v>
      </c>
      <c r="M22">
        <v>0</v>
      </c>
    </row>
    <row r="23" spans="1:13" x14ac:dyDescent="0.2">
      <c r="A23" t="s">
        <v>54</v>
      </c>
      <c r="B23" t="s">
        <v>106</v>
      </c>
      <c r="C23">
        <v>1</v>
      </c>
      <c r="D23">
        <v>0</v>
      </c>
      <c r="E23">
        <v>0</v>
      </c>
      <c r="F23" t="s">
        <v>42</v>
      </c>
      <c r="G23">
        <v>7.2022322116682316E-2</v>
      </c>
      <c r="H23">
        <v>2.9122909090909093</v>
      </c>
      <c r="I23">
        <v>2</v>
      </c>
      <c r="J23" s="14">
        <v>0</v>
      </c>
      <c r="K23" t="s">
        <v>110</v>
      </c>
      <c r="L23" s="14" t="s">
        <v>112</v>
      </c>
      <c r="M23">
        <v>0</v>
      </c>
    </row>
    <row r="24" spans="1:13" x14ac:dyDescent="0.2">
      <c r="A24" t="s">
        <v>56</v>
      </c>
      <c r="B24" t="s">
        <v>106</v>
      </c>
      <c r="C24">
        <v>1</v>
      </c>
      <c r="D24">
        <v>0</v>
      </c>
      <c r="E24">
        <v>0</v>
      </c>
      <c r="F24">
        <v>0</v>
      </c>
      <c r="G24">
        <v>0.42313149354468227</v>
      </c>
      <c r="H24">
        <v>46.344725257083184</v>
      </c>
      <c r="I24">
        <v>1.75</v>
      </c>
      <c r="J24" s="14">
        <v>0</v>
      </c>
      <c r="K24" t="s">
        <v>110</v>
      </c>
      <c r="L24" s="14" t="s">
        <v>112</v>
      </c>
      <c r="M24">
        <v>0</v>
      </c>
    </row>
    <row r="25" spans="1:13" x14ac:dyDescent="0.2">
      <c r="A25" t="s">
        <v>57</v>
      </c>
      <c r="B25" t="s">
        <v>106</v>
      </c>
      <c r="C25">
        <v>0</v>
      </c>
      <c r="D25">
        <v>1</v>
      </c>
      <c r="E25">
        <v>1</v>
      </c>
      <c r="F25" t="s">
        <v>42</v>
      </c>
      <c r="G25">
        <v>-0.68404683297296065</v>
      </c>
      <c r="H25">
        <v>21.394397520000002</v>
      </c>
      <c r="I25">
        <v>6.95</v>
      </c>
      <c r="J25" s="14">
        <v>0</v>
      </c>
      <c r="K25" t="s">
        <v>110</v>
      </c>
      <c r="L25" s="14" t="s">
        <v>112</v>
      </c>
      <c r="M25">
        <v>0</v>
      </c>
    </row>
    <row r="26" spans="1:13" x14ac:dyDescent="0.2">
      <c r="A26" t="s">
        <v>58</v>
      </c>
      <c r="B26" t="s">
        <v>106</v>
      </c>
      <c r="C26">
        <v>0</v>
      </c>
      <c r="D26">
        <v>1</v>
      </c>
      <c r="E26">
        <v>1</v>
      </c>
      <c r="F26">
        <v>46</v>
      </c>
      <c r="G26">
        <v>-0.63019602073931758</v>
      </c>
      <c r="H26">
        <v>24.786248923081324</v>
      </c>
      <c r="I26">
        <v>10.08</v>
      </c>
      <c r="J26" s="14">
        <v>1</v>
      </c>
      <c r="K26" t="s">
        <v>112</v>
      </c>
      <c r="L26" s="14" t="s">
        <v>112</v>
      </c>
      <c r="M26">
        <v>1</v>
      </c>
    </row>
    <row r="27" spans="1:13" x14ac:dyDescent="0.2">
      <c r="A27" t="s">
        <v>59</v>
      </c>
      <c r="B27" t="s">
        <v>106</v>
      </c>
      <c r="C27">
        <v>0</v>
      </c>
      <c r="D27">
        <v>1</v>
      </c>
      <c r="E27">
        <v>1</v>
      </c>
      <c r="F27" t="s">
        <v>42</v>
      </c>
      <c r="G27">
        <v>-0.65828336202292992</v>
      </c>
      <c r="H27">
        <v>24.634207236363636</v>
      </c>
      <c r="I27">
        <v>8.9666666666666668</v>
      </c>
      <c r="J27" s="14">
        <v>0</v>
      </c>
      <c r="K27" t="s">
        <v>110</v>
      </c>
      <c r="L27" s="14" t="s">
        <v>112</v>
      </c>
      <c r="M27">
        <v>0</v>
      </c>
    </row>
    <row r="28" spans="1:13" x14ac:dyDescent="0.2">
      <c r="A28" t="s">
        <v>60</v>
      </c>
      <c r="B28" t="s">
        <v>106</v>
      </c>
      <c r="C28">
        <v>0</v>
      </c>
      <c r="D28">
        <v>1</v>
      </c>
      <c r="E28">
        <v>1</v>
      </c>
      <c r="F28">
        <v>18</v>
      </c>
      <c r="G28">
        <v>-0.27908684931131766</v>
      </c>
      <c r="H28">
        <v>21.451544865882351</v>
      </c>
      <c r="I28">
        <v>2.6999999999999997</v>
      </c>
      <c r="J28" s="14">
        <v>0</v>
      </c>
      <c r="K28" t="s">
        <v>110</v>
      </c>
      <c r="L28" s="14" t="s">
        <v>112</v>
      </c>
      <c r="M28">
        <v>0</v>
      </c>
    </row>
    <row r="29" spans="1:13" x14ac:dyDescent="0.2">
      <c r="A29" t="s">
        <v>64</v>
      </c>
      <c r="B29" t="s">
        <v>106</v>
      </c>
      <c r="C29">
        <v>0</v>
      </c>
      <c r="D29">
        <v>1</v>
      </c>
      <c r="E29">
        <v>0</v>
      </c>
      <c r="F29" t="s">
        <v>42</v>
      </c>
      <c r="G29">
        <v>-4.4487470366727511E-2</v>
      </c>
      <c r="H29">
        <v>14.600244399999999</v>
      </c>
      <c r="I29">
        <v>3.55</v>
      </c>
      <c r="J29" s="14">
        <v>0</v>
      </c>
      <c r="K29" t="s">
        <v>110</v>
      </c>
      <c r="L29" s="14" t="s">
        <v>112</v>
      </c>
      <c r="M29">
        <v>0</v>
      </c>
    </row>
    <row r="30" spans="1:13" x14ac:dyDescent="0.2">
      <c r="A30" t="s">
        <v>67</v>
      </c>
      <c r="B30" t="s">
        <v>106</v>
      </c>
      <c r="C30">
        <v>0</v>
      </c>
      <c r="D30">
        <v>1</v>
      </c>
      <c r="E30">
        <v>0</v>
      </c>
      <c r="F30">
        <v>33</v>
      </c>
      <c r="G30">
        <v>-0.27908684931131766</v>
      </c>
      <c r="H30">
        <v>36.308609922222232</v>
      </c>
      <c r="I30">
        <v>3.28</v>
      </c>
      <c r="J30" s="14">
        <v>0</v>
      </c>
      <c r="K30" t="s">
        <v>110</v>
      </c>
      <c r="L30" s="14" t="s">
        <v>112</v>
      </c>
      <c r="M30">
        <v>0</v>
      </c>
    </row>
    <row r="31" spans="1:13" x14ac:dyDescent="0.2">
      <c r="A31" t="s">
        <v>68</v>
      </c>
      <c r="B31" t="s">
        <v>106</v>
      </c>
      <c r="C31">
        <v>0</v>
      </c>
      <c r="D31">
        <v>0</v>
      </c>
      <c r="E31">
        <v>1</v>
      </c>
      <c r="F31">
        <v>54</v>
      </c>
      <c r="G31">
        <v>-0.71443489308774688</v>
      </c>
      <c r="H31">
        <v>23.245579738461537</v>
      </c>
      <c r="I31">
        <v>15.75</v>
      </c>
      <c r="J31" s="14">
        <v>1</v>
      </c>
      <c r="K31" t="s">
        <v>112</v>
      </c>
      <c r="L31" s="14" t="s">
        <v>112</v>
      </c>
      <c r="M31">
        <v>1</v>
      </c>
    </row>
    <row r="32" spans="1:13" x14ac:dyDescent="0.2">
      <c r="A32" t="s">
        <v>76</v>
      </c>
      <c r="B32" t="s">
        <v>106</v>
      </c>
      <c r="C32">
        <v>1</v>
      </c>
      <c r="D32">
        <v>0</v>
      </c>
      <c r="E32">
        <v>0</v>
      </c>
      <c r="F32">
        <v>51</v>
      </c>
      <c r="G32">
        <v>-0.27908684931131766</v>
      </c>
      <c r="H32">
        <v>1.7208473313333332</v>
      </c>
      <c r="I32">
        <v>5.0999999999999996</v>
      </c>
      <c r="J32" s="14">
        <v>0</v>
      </c>
      <c r="K32" t="s">
        <v>110</v>
      </c>
      <c r="L32" s="14" t="s">
        <v>112</v>
      </c>
      <c r="M32">
        <v>0</v>
      </c>
    </row>
    <row r="33" spans="1:13" x14ac:dyDescent="0.2">
      <c r="A33" t="s">
        <v>85</v>
      </c>
      <c r="B33" t="s">
        <v>106</v>
      </c>
      <c r="C33">
        <v>0</v>
      </c>
      <c r="D33">
        <v>1</v>
      </c>
      <c r="E33">
        <v>0</v>
      </c>
      <c r="F33">
        <v>20</v>
      </c>
      <c r="G33">
        <v>7.2022322116682316E-2</v>
      </c>
      <c r="H33">
        <v>41.232096795600619</v>
      </c>
      <c r="I33">
        <v>5.55</v>
      </c>
      <c r="J33" s="14">
        <v>0</v>
      </c>
      <c r="K33" t="s">
        <v>110</v>
      </c>
      <c r="L33" s="14" t="s">
        <v>112</v>
      </c>
      <c r="M33">
        <v>0</v>
      </c>
    </row>
    <row r="34" spans="1:13" x14ac:dyDescent="0.2">
      <c r="A34" t="s">
        <v>86</v>
      </c>
      <c r="B34" t="s">
        <v>106</v>
      </c>
      <c r="C34">
        <v>0</v>
      </c>
      <c r="D34">
        <v>1</v>
      </c>
      <c r="E34">
        <v>0</v>
      </c>
      <c r="F34">
        <v>41</v>
      </c>
      <c r="G34">
        <v>-0.20687562468961629</v>
      </c>
      <c r="H34">
        <v>27.049451386666668</v>
      </c>
      <c r="I34">
        <v>5.92</v>
      </c>
      <c r="J34" s="14">
        <v>0</v>
      </c>
      <c r="K34" t="s">
        <v>110</v>
      </c>
      <c r="L34" s="14" t="s">
        <v>112</v>
      </c>
      <c r="M34">
        <v>0</v>
      </c>
    </row>
    <row r="35" spans="1:13" x14ac:dyDescent="0.2">
      <c r="A35" t="s">
        <v>94</v>
      </c>
      <c r="B35" t="s">
        <v>106</v>
      </c>
      <c r="C35">
        <v>0</v>
      </c>
      <c r="D35">
        <v>0</v>
      </c>
      <c r="E35">
        <v>1</v>
      </c>
      <c r="F35">
        <v>73.900000000000006</v>
      </c>
      <c r="G35">
        <v>-0.63019602073931758</v>
      </c>
      <c r="H35">
        <v>32.639348002245626</v>
      </c>
      <c r="I35">
        <v>5.9333333333333336</v>
      </c>
      <c r="J35" s="14">
        <v>0</v>
      </c>
      <c r="K35" t="s">
        <v>110</v>
      </c>
      <c r="L35" s="14" t="s">
        <v>112</v>
      </c>
      <c r="M35">
        <v>0</v>
      </c>
    </row>
    <row r="36" spans="1:13" x14ac:dyDescent="0.2">
      <c r="A36" t="s">
        <v>61</v>
      </c>
      <c r="B36" t="s">
        <v>109</v>
      </c>
      <c r="C36">
        <v>1</v>
      </c>
      <c r="D36">
        <v>0</v>
      </c>
      <c r="E36">
        <v>0</v>
      </c>
      <c r="F36">
        <v>5</v>
      </c>
      <c r="G36">
        <v>1.1253498364006809</v>
      </c>
      <c r="H36">
        <v>5.7339315879999999</v>
      </c>
      <c r="I36">
        <v>2.5</v>
      </c>
      <c r="J36" s="14">
        <v>0</v>
      </c>
      <c r="K36" t="s">
        <v>110</v>
      </c>
      <c r="L36" s="14" t="s">
        <v>112</v>
      </c>
      <c r="M36">
        <v>0</v>
      </c>
    </row>
    <row r="37" spans="1:13" x14ac:dyDescent="0.2">
      <c r="A37" t="s">
        <v>62</v>
      </c>
      <c r="B37" t="s">
        <v>109</v>
      </c>
      <c r="C37">
        <v>1</v>
      </c>
      <c r="D37">
        <v>0</v>
      </c>
      <c r="E37">
        <v>0</v>
      </c>
      <c r="F37" t="s">
        <v>42</v>
      </c>
      <c r="G37">
        <v>0.42313149354468227</v>
      </c>
      <c r="H37">
        <v>3.8386365699284006</v>
      </c>
      <c r="I37">
        <v>2</v>
      </c>
      <c r="J37" s="14">
        <v>0</v>
      </c>
      <c r="K37" t="s">
        <v>110</v>
      </c>
      <c r="L37" s="14" t="s">
        <v>112</v>
      </c>
      <c r="M37">
        <v>0</v>
      </c>
    </row>
    <row r="38" spans="1:13" x14ac:dyDescent="0.2">
      <c r="A38" t="s">
        <v>63</v>
      </c>
      <c r="B38" t="s">
        <v>109</v>
      </c>
      <c r="C38">
        <v>1</v>
      </c>
      <c r="D38">
        <v>0</v>
      </c>
      <c r="E38">
        <v>0</v>
      </c>
      <c r="F38">
        <v>0</v>
      </c>
      <c r="G38">
        <v>7.2022322116682316E-2</v>
      </c>
      <c r="H38">
        <v>4.1296899167485215</v>
      </c>
      <c r="I38">
        <v>1</v>
      </c>
      <c r="J38" s="14">
        <v>1</v>
      </c>
      <c r="K38" t="s">
        <v>112</v>
      </c>
      <c r="L38" s="14" t="s">
        <v>112</v>
      </c>
      <c r="M38">
        <v>1</v>
      </c>
    </row>
    <row r="39" spans="1:13" x14ac:dyDescent="0.2">
      <c r="A39" t="s">
        <v>71</v>
      </c>
      <c r="B39" t="s">
        <v>109</v>
      </c>
      <c r="C39">
        <v>1</v>
      </c>
      <c r="D39">
        <v>0</v>
      </c>
      <c r="E39">
        <v>0</v>
      </c>
      <c r="F39">
        <v>15</v>
      </c>
      <c r="G39">
        <v>0.42313149354468227</v>
      </c>
      <c r="H39">
        <v>6.0515217100000003</v>
      </c>
      <c r="I39">
        <v>2</v>
      </c>
      <c r="J39" s="14">
        <v>0</v>
      </c>
      <c r="K39" t="s">
        <v>110</v>
      </c>
      <c r="L39" s="14" t="s">
        <v>112</v>
      </c>
      <c r="M39">
        <v>0</v>
      </c>
    </row>
    <row r="40" spans="1:13" x14ac:dyDescent="0.2">
      <c r="A40" t="s">
        <v>77</v>
      </c>
      <c r="B40" t="s">
        <v>109</v>
      </c>
      <c r="C40">
        <v>1</v>
      </c>
      <c r="D40">
        <v>0</v>
      </c>
      <c r="E40">
        <v>0</v>
      </c>
      <c r="F40">
        <v>60</v>
      </c>
      <c r="G40">
        <v>0.77424066497268096</v>
      </c>
      <c r="H40">
        <v>10.728607080111763</v>
      </c>
      <c r="I40">
        <v>1</v>
      </c>
      <c r="J40" s="14">
        <v>0</v>
      </c>
      <c r="K40" t="s">
        <v>110</v>
      </c>
      <c r="L40" s="14" t="s">
        <v>112</v>
      </c>
      <c r="M40">
        <v>0</v>
      </c>
    </row>
    <row r="41" spans="1:13" x14ac:dyDescent="0.2">
      <c r="A41" t="s">
        <v>78</v>
      </c>
      <c r="B41" t="s">
        <v>109</v>
      </c>
      <c r="C41">
        <v>1</v>
      </c>
      <c r="D41">
        <v>0</v>
      </c>
      <c r="E41">
        <v>0</v>
      </c>
      <c r="F41">
        <v>27</v>
      </c>
      <c r="G41">
        <v>0.77424066497268096</v>
      </c>
      <c r="H41">
        <v>12.201495011937988</v>
      </c>
      <c r="I41">
        <v>2.25</v>
      </c>
      <c r="J41" s="14">
        <v>0</v>
      </c>
      <c r="K41" t="s">
        <v>110</v>
      </c>
      <c r="L41" s="14" t="s">
        <v>112</v>
      </c>
      <c r="M41">
        <v>0</v>
      </c>
    </row>
    <row r="42" spans="1:13" x14ac:dyDescent="0.2">
      <c r="A42" t="s">
        <v>43</v>
      </c>
      <c r="B42" t="s">
        <v>105</v>
      </c>
      <c r="C42">
        <v>0</v>
      </c>
      <c r="D42">
        <v>1</v>
      </c>
      <c r="E42">
        <v>0</v>
      </c>
      <c r="F42">
        <v>42</v>
      </c>
      <c r="G42">
        <v>0.42313149354468227</v>
      </c>
      <c r="H42">
        <v>56.570129625262517</v>
      </c>
      <c r="I42">
        <v>6.9650000000000007</v>
      </c>
      <c r="J42" s="14">
        <v>1</v>
      </c>
      <c r="K42" t="s">
        <v>110</v>
      </c>
      <c r="L42" s="14" t="s">
        <v>112</v>
      </c>
      <c r="M42">
        <v>1</v>
      </c>
    </row>
    <row r="43" spans="1:13" x14ac:dyDescent="0.2">
      <c r="A43" t="s">
        <v>44</v>
      </c>
      <c r="B43" t="s">
        <v>105</v>
      </c>
      <c r="C43">
        <v>0</v>
      </c>
      <c r="D43">
        <v>0</v>
      </c>
      <c r="E43">
        <v>1</v>
      </c>
      <c r="F43" t="s">
        <v>42</v>
      </c>
      <c r="G43">
        <v>-0.92285294227132642</v>
      </c>
      <c r="H43">
        <v>114.58742407692307</v>
      </c>
      <c r="I43">
        <v>5</v>
      </c>
      <c r="J43" s="14">
        <v>1</v>
      </c>
      <c r="K43" t="s">
        <v>147</v>
      </c>
      <c r="L43" s="14" t="s">
        <v>149</v>
      </c>
      <c r="M43">
        <v>0</v>
      </c>
    </row>
    <row r="44" spans="1:13" x14ac:dyDescent="0.2">
      <c r="A44" t="s">
        <v>45</v>
      </c>
      <c r="B44" t="s">
        <v>105</v>
      </c>
      <c r="C44">
        <v>0</v>
      </c>
      <c r="D44">
        <v>0</v>
      </c>
      <c r="E44">
        <v>1</v>
      </c>
      <c r="F44">
        <v>68.7</v>
      </c>
      <c r="G44">
        <v>0.15655067175728685</v>
      </c>
      <c r="H44">
        <v>108.53500063110799</v>
      </c>
      <c r="I44">
        <v>28.017857142857142</v>
      </c>
      <c r="J44" s="14">
        <v>1</v>
      </c>
      <c r="K44" t="s">
        <v>112</v>
      </c>
      <c r="L44" s="14" t="s">
        <v>112</v>
      </c>
      <c r="M44">
        <v>1</v>
      </c>
    </row>
    <row r="45" spans="1:13" x14ac:dyDescent="0.2">
      <c r="A45" t="s">
        <v>47</v>
      </c>
      <c r="B45" t="s">
        <v>105</v>
      </c>
      <c r="C45">
        <v>1</v>
      </c>
      <c r="D45">
        <v>0</v>
      </c>
      <c r="E45">
        <v>0</v>
      </c>
      <c r="F45" t="s">
        <v>42</v>
      </c>
      <c r="G45">
        <v>-0.84643498729584954</v>
      </c>
      <c r="H45">
        <v>11.751886923076926</v>
      </c>
      <c r="I45">
        <v>6.5</v>
      </c>
      <c r="J45" s="14">
        <v>0</v>
      </c>
      <c r="K45" t="s">
        <v>110</v>
      </c>
      <c r="L45" s="14" t="s">
        <v>112</v>
      </c>
      <c r="M45">
        <v>0</v>
      </c>
    </row>
    <row r="46" spans="1:13" x14ac:dyDescent="0.2">
      <c r="A46" t="s">
        <v>48</v>
      </c>
      <c r="B46" t="s">
        <v>105</v>
      </c>
      <c r="C46">
        <v>1</v>
      </c>
      <c r="D46">
        <v>0</v>
      </c>
      <c r="E46">
        <v>0</v>
      </c>
      <c r="F46" t="s">
        <v>42</v>
      </c>
      <c r="G46">
        <v>-0.95150967538713038</v>
      </c>
      <c r="H46">
        <v>8.6428571428571423</v>
      </c>
      <c r="I46">
        <v>9</v>
      </c>
      <c r="J46" s="14">
        <v>0</v>
      </c>
      <c r="K46" t="s">
        <v>110</v>
      </c>
      <c r="L46" s="14" t="s">
        <v>112</v>
      </c>
      <c r="M46">
        <v>0</v>
      </c>
    </row>
    <row r="47" spans="1:13" x14ac:dyDescent="0.2">
      <c r="A47" t="s">
        <v>49</v>
      </c>
      <c r="B47" t="s">
        <v>105</v>
      </c>
      <c r="C47">
        <v>0</v>
      </c>
      <c r="D47">
        <v>0</v>
      </c>
      <c r="E47">
        <v>1</v>
      </c>
      <c r="F47">
        <v>22</v>
      </c>
      <c r="G47">
        <v>-0.94195743101519569</v>
      </c>
      <c r="H47">
        <v>7.6436136074482759</v>
      </c>
      <c r="I47">
        <v>7.8777777777777782</v>
      </c>
      <c r="J47" s="14">
        <v>1</v>
      </c>
      <c r="K47" t="s">
        <v>147</v>
      </c>
      <c r="L47" s="14" t="s">
        <v>150</v>
      </c>
      <c r="M47">
        <v>0</v>
      </c>
    </row>
    <row r="48" spans="1:13" x14ac:dyDescent="0.2">
      <c r="A48" t="s">
        <v>50</v>
      </c>
      <c r="B48" t="s">
        <v>105</v>
      </c>
      <c r="C48">
        <v>1</v>
      </c>
      <c r="D48">
        <v>0</v>
      </c>
      <c r="E48">
        <v>0</v>
      </c>
      <c r="F48">
        <v>24.6</v>
      </c>
      <c r="G48">
        <v>0.42313149354468227</v>
      </c>
      <c r="H48">
        <v>64.714803098560253</v>
      </c>
      <c r="I48">
        <v>21.125</v>
      </c>
      <c r="J48" s="14">
        <v>1</v>
      </c>
      <c r="K48" t="s">
        <v>112</v>
      </c>
      <c r="L48" s="14" t="s">
        <v>112</v>
      </c>
      <c r="M48">
        <v>1</v>
      </c>
    </row>
    <row r="49" spans="1:13" x14ac:dyDescent="0.2">
      <c r="A49" t="s">
        <v>69</v>
      </c>
      <c r="B49" t="s">
        <v>105</v>
      </c>
      <c r="C49">
        <v>1</v>
      </c>
      <c r="D49">
        <v>0</v>
      </c>
      <c r="E49">
        <v>0</v>
      </c>
      <c r="F49" t="s">
        <v>42</v>
      </c>
      <c r="G49">
        <v>-0.6553900998571569</v>
      </c>
      <c r="H49">
        <v>12.261858501034128</v>
      </c>
      <c r="I49">
        <v>6.7</v>
      </c>
      <c r="J49" s="14">
        <v>0</v>
      </c>
      <c r="K49" t="s">
        <v>110</v>
      </c>
      <c r="L49" s="14" t="s">
        <v>112</v>
      </c>
      <c r="M49">
        <v>0</v>
      </c>
    </row>
    <row r="50" spans="1:13" x14ac:dyDescent="0.2">
      <c r="A50" t="s">
        <v>70</v>
      </c>
      <c r="B50" t="s">
        <v>105</v>
      </c>
      <c r="C50">
        <v>1</v>
      </c>
      <c r="D50">
        <v>0</v>
      </c>
      <c r="E50">
        <v>0</v>
      </c>
      <c r="F50">
        <v>84</v>
      </c>
      <c r="G50">
        <v>-1.066136607850346</v>
      </c>
      <c r="H50">
        <v>13.115867681409885</v>
      </c>
      <c r="I50">
        <v>5.4</v>
      </c>
      <c r="J50" s="14">
        <v>1</v>
      </c>
      <c r="K50" t="s">
        <v>112</v>
      </c>
      <c r="L50" s="14" t="s">
        <v>112</v>
      </c>
      <c r="M50">
        <v>2</v>
      </c>
    </row>
    <row r="51" spans="1:13" x14ac:dyDescent="0.2">
      <c r="A51" t="s">
        <v>81</v>
      </c>
      <c r="B51" t="s">
        <v>105</v>
      </c>
      <c r="C51">
        <v>0</v>
      </c>
      <c r="D51">
        <v>0</v>
      </c>
      <c r="E51">
        <v>1</v>
      </c>
      <c r="F51">
        <v>31.4</v>
      </c>
      <c r="G51">
        <v>-0.43568847930266019</v>
      </c>
      <c r="H51">
        <v>33.351977233099184</v>
      </c>
      <c r="I51">
        <v>2.6500000000000004</v>
      </c>
      <c r="J51" s="14">
        <v>0</v>
      </c>
      <c r="K51" t="s">
        <v>110</v>
      </c>
      <c r="L51" s="14" t="s">
        <v>112</v>
      </c>
      <c r="M51">
        <v>0</v>
      </c>
    </row>
    <row r="52" spans="1:13" x14ac:dyDescent="0.2">
      <c r="A52" t="s">
        <v>88</v>
      </c>
      <c r="B52" t="s">
        <v>105</v>
      </c>
      <c r="C52">
        <v>1</v>
      </c>
      <c r="D52">
        <v>0</v>
      </c>
      <c r="E52">
        <v>0</v>
      </c>
      <c r="F52" t="s">
        <v>42</v>
      </c>
      <c r="G52">
        <v>-0.5885243892536145</v>
      </c>
      <c r="H52">
        <v>9.7597254247203882</v>
      </c>
      <c r="I52">
        <v>6.2983333333333329</v>
      </c>
      <c r="J52" s="14">
        <v>1</v>
      </c>
      <c r="K52" t="s">
        <v>112</v>
      </c>
      <c r="L52" s="14" t="s">
        <v>112</v>
      </c>
      <c r="M52">
        <v>1</v>
      </c>
    </row>
    <row r="53" spans="1:13" x14ac:dyDescent="0.2">
      <c r="A53" t="s">
        <v>89</v>
      </c>
      <c r="B53" t="s">
        <v>105</v>
      </c>
      <c r="C53">
        <v>1</v>
      </c>
      <c r="D53">
        <v>0</v>
      </c>
      <c r="E53">
        <v>0</v>
      </c>
      <c r="F53">
        <v>28</v>
      </c>
      <c r="G53">
        <v>-0.35927052432718332</v>
      </c>
      <c r="H53">
        <v>24.141731074571261</v>
      </c>
      <c r="I53">
        <v>37.80833333333333</v>
      </c>
      <c r="J53" s="14">
        <v>0</v>
      </c>
      <c r="K53" t="s">
        <v>110</v>
      </c>
      <c r="L53" s="14" t="s">
        <v>112</v>
      </c>
      <c r="M53">
        <v>0</v>
      </c>
    </row>
    <row r="54" spans="1:13" x14ac:dyDescent="0.2">
      <c r="A54" t="s">
        <v>91</v>
      </c>
      <c r="B54" t="s">
        <v>111</v>
      </c>
      <c r="C54">
        <v>1</v>
      </c>
      <c r="D54">
        <v>0</v>
      </c>
      <c r="E54">
        <v>0</v>
      </c>
      <c r="F54" t="s">
        <v>42</v>
      </c>
      <c r="G54">
        <v>-1.6835235350233162</v>
      </c>
      <c r="H54">
        <v>3.2498395265997111</v>
      </c>
      <c r="I54">
        <v>2</v>
      </c>
      <c r="J54" s="14">
        <v>0</v>
      </c>
      <c r="K54" t="s">
        <v>110</v>
      </c>
      <c r="L54" s="14" t="s">
        <v>112</v>
      </c>
      <c r="M54">
        <v>0</v>
      </c>
    </row>
    <row r="55" spans="1:13" x14ac:dyDescent="0.2">
      <c r="A55" t="s">
        <v>92</v>
      </c>
      <c r="B55" t="s">
        <v>111</v>
      </c>
      <c r="C55">
        <v>1</v>
      </c>
      <c r="D55">
        <v>0</v>
      </c>
      <c r="E55">
        <v>0</v>
      </c>
      <c r="F55">
        <v>0</v>
      </c>
      <c r="G55">
        <v>-0.63019602073931758</v>
      </c>
      <c r="H55">
        <v>3.4796355315555556</v>
      </c>
      <c r="I55">
        <v>2</v>
      </c>
      <c r="J55" s="14">
        <v>0</v>
      </c>
      <c r="K55" t="s">
        <v>110</v>
      </c>
      <c r="L55" s="14" t="s">
        <v>112</v>
      </c>
      <c r="M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752A-1160-1A41-88AB-2C0328601A44}">
  <dimension ref="A1:N19"/>
  <sheetViews>
    <sheetView tabSelected="1" workbookViewId="0">
      <selection activeCell="P7" sqref="P7"/>
    </sheetView>
  </sheetViews>
  <sheetFormatPr baseColWidth="10" defaultRowHeight="16" x14ac:dyDescent="0.2"/>
  <cols>
    <col min="1" max="1" width="24.6640625" bestFit="1" customWidth="1"/>
    <col min="2" max="2" width="26" bestFit="1" customWidth="1"/>
    <col min="3" max="3" width="45.1640625" bestFit="1" customWidth="1"/>
    <col min="4" max="4" width="30.5" customWidth="1"/>
    <col min="5" max="5" width="29.1640625" customWidth="1"/>
    <col min="6" max="6" width="30.5" bestFit="1" customWidth="1"/>
    <col min="7" max="7" width="108.33203125" bestFit="1" customWidth="1"/>
    <col min="8" max="8" width="79.83203125" bestFit="1" customWidth="1"/>
    <col min="9" max="9" width="55.5" customWidth="1"/>
    <col min="10" max="10" width="70" bestFit="1" customWidth="1"/>
    <col min="11" max="12" width="70" customWidth="1"/>
    <col min="13" max="13" width="28.6640625" bestFit="1" customWidth="1"/>
    <col min="259" max="259" width="24.6640625" bestFit="1" customWidth="1"/>
    <col min="260" max="260" width="26" bestFit="1" customWidth="1"/>
    <col min="261" max="261" width="45.1640625" bestFit="1" customWidth="1"/>
    <col min="262" max="262" width="108.33203125" bestFit="1" customWidth="1"/>
    <col min="263" max="263" width="79.83203125" bestFit="1" customWidth="1"/>
    <col min="264" max="264" width="30.5" customWidth="1"/>
    <col min="265" max="265" width="29.1640625" customWidth="1"/>
    <col min="266" max="266" width="30.5" bestFit="1" customWidth="1"/>
    <col min="267" max="267" width="45.6640625" customWidth="1"/>
    <col min="268" max="268" width="70" bestFit="1" customWidth="1"/>
    <col min="269" max="269" width="28.6640625" bestFit="1" customWidth="1"/>
    <col min="515" max="515" width="24.6640625" bestFit="1" customWidth="1"/>
    <col min="516" max="516" width="26" bestFit="1" customWidth="1"/>
    <col min="517" max="517" width="45.1640625" bestFit="1" customWidth="1"/>
    <col min="518" max="518" width="108.33203125" bestFit="1" customWidth="1"/>
    <col min="519" max="519" width="79.83203125" bestFit="1" customWidth="1"/>
    <col min="520" max="520" width="30.5" customWidth="1"/>
    <col min="521" max="521" width="29.1640625" customWidth="1"/>
    <col min="522" max="522" width="30.5" bestFit="1" customWidth="1"/>
    <col min="523" max="523" width="45.6640625" customWidth="1"/>
    <col min="524" max="524" width="70" bestFit="1" customWidth="1"/>
    <col min="525" max="525" width="28.6640625" bestFit="1" customWidth="1"/>
    <col min="771" max="771" width="24.6640625" bestFit="1" customWidth="1"/>
    <col min="772" max="772" width="26" bestFit="1" customWidth="1"/>
    <col min="773" max="773" width="45.1640625" bestFit="1" customWidth="1"/>
    <col min="774" max="774" width="108.33203125" bestFit="1" customWidth="1"/>
    <col min="775" max="775" width="79.83203125" bestFit="1" customWidth="1"/>
    <col min="776" max="776" width="30.5" customWidth="1"/>
    <col min="777" max="777" width="29.1640625" customWidth="1"/>
    <col min="778" max="778" width="30.5" bestFit="1" customWidth="1"/>
    <col min="779" max="779" width="45.6640625" customWidth="1"/>
    <col min="780" max="780" width="70" bestFit="1" customWidth="1"/>
    <col min="781" max="781" width="28.6640625" bestFit="1" customWidth="1"/>
    <col min="1027" max="1027" width="24.6640625" bestFit="1" customWidth="1"/>
    <col min="1028" max="1028" width="26" bestFit="1" customWidth="1"/>
    <col min="1029" max="1029" width="45.1640625" bestFit="1" customWidth="1"/>
    <col min="1030" max="1030" width="108.33203125" bestFit="1" customWidth="1"/>
    <col min="1031" max="1031" width="79.83203125" bestFit="1" customWidth="1"/>
    <col min="1032" max="1032" width="30.5" customWidth="1"/>
    <col min="1033" max="1033" width="29.1640625" customWidth="1"/>
    <col min="1034" max="1034" width="30.5" bestFit="1" customWidth="1"/>
    <col min="1035" max="1035" width="45.6640625" customWidth="1"/>
    <col min="1036" max="1036" width="70" bestFit="1" customWidth="1"/>
    <col min="1037" max="1037" width="28.6640625" bestFit="1" customWidth="1"/>
    <col min="1283" max="1283" width="24.6640625" bestFit="1" customWidth="1"/>
    <col min="1284" max="1284" width="26" bestFit="1" customWidth="1"/>
    <col min="1285" max="1285" width="45.1640625" bestFit="1" customWidth="1"/>
    <col min="1286" max="1286" width="108.33203125" bestFit="1" customWidth="1"/>
    <col min="1287" max="1287" width="79.83203125" bestFit="1" customWidth="1"/>
    <col min="1288" max="1288" width="30.5" customWidth="1"/>
    <col min="1289" max="1289" width="29.1640625" customWidth="1"/>
    <col min="1290" max="1290" width="30.5" bestFit="1" customWidth="1"/>
    <col min="1291" max="1291" width="45.6640625" customWidth="1"/>
    <col min="1292" max="1292" width="70" bestFit="1" customWidth="1"/>
    <col min="1293" max="1293" width="28.6640625" bestFit="1" customWidth="1"/>
    <col min="1539" max="1539" width="24.6640625" bestFit="1" customWidth="1"/>
    <col min="1540" max="1540" width="26" bestFit="1" customWidth="1"/>
    <col min="1541" max="1541" width="45.1640625" bestFit="1" customWidth="1"/>
    <col min="1542" max="1542" width="108.33203125" bestFit="1" customWidth="1"/>
    <col min="1543" max="1543" width="79.83203125" bestFit="1" customWidth="1"/>
    <col min="1544" max="1544" width="30.5" customWidth="1"/>
    <col min="1545" max="1545" width="29.1640625" customWidth="1"/>
    <col min="1546" max="1546" width="30.5" bestFit="1" customWidth="1"/>
    <col min="1547" max="1547" width="45.6640625" customWidth="1"/>
    <col min="1548" max="1548" width="70" bestFit="1" customWidth="1"/>
    <col min="1549" max="1549" width="28.6640625" bestFit="1" customWidth="1"/>
    <col min="1795" max="1795" width="24.6640625" bestFit="1" customWidth="1"/>
    <col min="1796" max="1796" width="26" bestFit="1" customWidth="1"/>
    <col min="1797" max="1797" width="45.1640625" bestFit="1" customWidth="1"/>
    <col min="1798" max="1798" width="108.33203125" bestFit="1" customWidth="1"/>
    <col min="1799" max="1799" width="79.83203125" bestFit="1" customWidth="1"/>
    <col min="1800" max="1800" width="30.5" customWidth="1"/>
    <col min="1801" max="1801" width="29.1640625" customWidth="1"/>
    <col min="1802" max="1802" width="30.5" bestFit="1" customWidth="1"/>
    <col min="1803" max="1803" width="45.6640625" customWidth="1"/>
    <col min="1804" max="1804" width="70" bestFit="1" customWidth="1"/>
    <col min="1805" max="1805" width="28.6640625" bestFit="1" customWidth="1"/>
    <col min="2051" max="2051" width="24.6640625" bestFit="1" customWidth="1"/>
    <col min="2052" max="2052" width="26" bestFit="1" customWidth="1"/>
    <col min="2053" max="2053" width="45.1640625" bestFit="1" customWidth="1"/>
    <col min="2054" max="2054" width="108.33203125" bestFit="1" customWidth="1"/>
    <col min="2055" max="2055" width="79.83203125" bestFit="1" customWidth="1"/>
    <col min="2056" max="2056" width="30.5" customWidth="1"/>
    <col min="2057" max="2057" width="29.1640625" customWidth="1"/>
    <col min="2058" max="2058" width="30.5" bestFit="1" customWidth="1"/>
    <col min="2059" max="2059" width="45.6640625" customWidth="1"/>
    <col min="2060" max="2060" width="70" bestFit="1" customWidth="1"/>
    <col min="2061" max="2061" width="28.6640625" bestFit="1" customWidth="1"/>
    <col min="2307" max="2307" width="24.6640625" bestFit="1" customWidth="1"/>
    <col min="2308" max="2308" width="26" bestFit="1" customWidth="1"/>
    <col min="2309" max="2309" width="45.1640625" bestFit="1" customWidth="1"/>
    <col min="2310" max="2310" width="108.33203125" bestFit="1" customWidth="1"/>
    <col min="2311" max="2311" width="79.83203125" bestFit="1" customWidth="1"/>
    <col min="2312" max="2312" width="30.5" customWidth="1"/>
    <col min="2313" max="2313" width="29.1640625" customWidth="1"/>
    <col min="2314" max="2314" width="30.5" bestFit="1" customWidth="1"/>
    <col min="2315" max="2315" width="45.6640625" customWidth="1"/>
    <col min="2316" max="2316" width="70" bestFit="1" customWidth="1"/>
    <col min="2317" max="2317" width="28.6640625" bestFit="1" customWidth="1"/>
    <col min="2563" max="2563" width="24.6640625" bestFit="1" customWidth="1"/>
    <col min="2564" max="2564" width="26" bestFit="1" customWidth="1"/>
    <col min="2565" max="2565" width="45.1640625" bestFit="1" customWidth="1"/>
    <col min="2566" max="2566" width="108.33203125" bestFit="1" customWidth="1"/>
    <col min="2567" max="2567" width="79.83203125" bestFit="1" customWidth="1"/>
    <col min="2568" max="2568" width="30.5" customWidth="1"/>
    <col min="2569" max="2569" width="29.1640625" customWidth="1"/>
    <col min="2570" max="2570" width="30.5" bestFit="1" customWidth="1"/>
    <col min="2571" max="2571" width="45.6640625" customWidth="1"/>
    <col min="2572" max="2572" width="70" bestFit="1" customWidth="1"/>
    <col min="2573" max="2573" width="28.6640625" bestFit="1" customWidth="1"/>
    <col min="2819" max="2819" width="24.6640625" bestFit="1" customWidth="1"/>
    <col min="2820" max="2820" width="26" bestFit="1" customWidth="1"/>
    <col min="2821" max="2821" width="45.1640625" bestFit="1" customWidth="1"/>
    <col min="2822" max="2822" width="108.33203125" bestFit="1" customWidth="1"/>
    <col min="2823" max="2823" width="79.83203125" bestFit="1" customWidth="1"/>
    <col min="2824" max="2824" width="30.5" customWidth="1"/>
    <col min="2825" max="2825" width="29.1640625" customWidth="1"/>
    <col min="2826" max="2826" width="30.5" bestFit="1" customWidth="1"/>
    <col min="2827" max="2827" width="45.6640625" customWidth="1"/>
    <col min="2828" max="2828" width="70" bestFit="1" customWidth="1"/>
    <col min="2829" max="2829" width="28.6640625" bestFit="1" customWidth="1"/>
    <col min="3075" max="3075" width="24.6640625" bestFit="1" customWidth="1"/>
    <col min="3076" max="3076" width="26" bestFit="1" customWidth="1"/>
    <col min="3077" max="3077" width="45.1640625" bestFit="1" customWidth="1"/>
    <col min="3078" max="3078" width="108.33203125" bestFit="1" customWidth="1"/>
    <col min="3079" max="3079" width="79.83203125" bestFit="1" customWidth="1"/>
    <col min="3080" max="3080" width="30.5" customWidth="1"/>
    <col min="3081" max="3081" width="29.1640625" customWidth="1"/>
    <col min="3082" max="3082" width="30.5" bestFit="1" customWidth="1"/>
    <col min="3083" max="3083" width="45.6640625" customWidth="1"/>
    <col min="3084" max="3084" width="70" bestFit="1" customWidth="1"/>
    <col min="3085" max="3085" width="28.6640625" bestFit="1" customWidth="1"/>
    <col min="3331" max="3331" width="24.6640625" bestFit="1" customWidth="1"/>
    <col min="3332" max="3332" width="26" bestFit="1" customWidth="1"/>
    <col min="3333" max="3333" width="45.1640625" bestFit="1" customWidth="1"/>
    <col min="3334" max="3334" width="108.33203125" bestFit="1" customWidth="1"/>
    <col min="3335" max="3335" width="79.83203125" bestFit="1" customWidth="1"/>
    <col min="3336" max="3336" width="30.5" customWidth="1"/>
    <col min="3337" max="3337" width="29.1640625" customWidth="1"/>
    <col min="3338" max="3338" width="30.5" bestFit="1" customWidth="1"/>
    <col min="3339" max="3339" width="45.6640625" customWidth="1"/>
    <col min="3340" max="3340" width="70" bestFit="1" customWidth="1"/>
    <col min="3341" max="3341" width="28.6640625" bestFit="1" customWidth="1"/>
    <col min="3587" max="3587" width="24.6640625" bestFit="1" customWidth="1"/>
    <col min="3588" max="3588" width="26" bestFit="1" customWidth="1"/>
    <col min="3589" max="3589" width="45.1640625" bestFit="1" customWidth="1"/>
    <col min="3590" max="3590" width="108.33203125" bestFit="1" customWidth="1"/>
    <col min="3591" max="3591" width="79.83203125" bestFit="1" customWidth="1"/>
    <col min="3592" max="3592" width="30.5" customWidth="1"/>
    <col min="3593" max="3593" width="29.1640625" customWidth="1"/>
    <col min="3594" max="3594" width="30.5" bestFit="1" customWidth="1"/>
    <col min="3595" max="3595" width="45.6640625" customWidth="1"/>
    <col min="3596" max="3596" width="70" bestFit="1" customWidth="1"/>
    <col min="3597" max="3597" width="28.6640625" bestFit="1" customWidth="1"/>
    <col min="3843" max="3843" width="24.6640625" bestFit="1" customWidth="1"/>
    <col min="3844" max="3844" width="26" bestFit="1" customWidth="1"/>
    <col min="3845" max="3845" width="45.1640625" bestFit="1" customWidth="1"/>
    <col min="3846" max="3846" width="108.33203125" bestFit="1" customWidth="1"/>
    <col min="3847" max="3847" width="79.83203125" bestFit="1" customWidth="1"/>
    <col min="3848" max="3848" width="30.5" customWidth="1"/>
    <col min="3849" max="3849" width="29.1640625" customWidth="1"/>
    <col min="3850" max="3850" width="30.5" bestFit="1" customWidth="1"/>
    <col min="3851" max="3851" width="45.6640625" customWidth="1"/>
    <col min="3852" max="3852" width="70" bestFit="1" customWidth="1"/>
    <col min="3853" max="3853" width="28.6640625" bestFit="1" customWidth="1"/>
    <col min="4099" max="4099" width="24.6640625" bestFit="1" customWidth="1"/>
    <col min="4100" max="4100" width="26" bestFit="1" customWidth="1"/>
    <col min="4101" max="4101" width="45.1640625" bestFit="1" customWidth="1"/>
    <col min="4102" max="4102" width="108.33203125" bestFit="1" customWidth="1"/>
    <col min="4103" max="4103" width="79.83203125" bestFit="1" customWidth="1"/>
    <col min="4104" max="4104" width="30.5" customWidth="1"/>
    <col min="4105" max="4105" width="29.1640625" customWidth="1"/>
    <col min="4106" max="4106" width="30.5" bestFit="1" customWidth="1"/>
    <col min="4107" max="4107" width="45.6640625" customWidth="1"/>
    <col min="4108" max="4108" width="70" bestFit="1" customWidth="1"/>
    <col min="4109" max="4109" width="28.6640625" bestFit="1" customWidth="1"/>
    <col min="4355" max="4355" width="24.6640625" bestFit="1" customWidth="1"/>
    <col min="4356" max="4356" width="26" bestFit="1" customWidth="1"/>
    <col min="4357" max="4357" width="45.1640625" bestFit="1" customWidth="1"/>
    <col min="4358" max="4358" width="108.33203125" bestFit="1" customWidth="1"/>
    <col min="4359" max="4359" width="79.83203125" bestFit="1" customWidth="1"/>
    <col min="4360" max="4360" width="30.5" customWidth="1"/>
    <col min="4361" max="4361" width="29.1640625" customWidth="1"/>
    <col min="4362" max="4362" width="30.5" bestFit="1" customWidth="1"/>
    <col min="4363" max="4363" width="45.6640625" customWidth="1"/>
    <col min="4364" max="4364" width="70" bestFit="1" customWidth="1"/>
    <col min="4365" max="4365" width="28.6640625" bestFit="1" customWidth="1"/>
    <col min="4611" max="4611" width="24.6640625" bestFit="1" customWidth="1"/>
    <col min="4612" max="4612" width="26" bestFit="1" customWidth="1"/>
    <col min="4613" max="4613" width="45.1640625" bestFit="1" customWidth="1"/>
    <col min="4614" max="4614" width="108.33203125" bestFit="1" customWidth="1"/>
    <col min="4615" max="4615" width="79.83203125" bestFit="1" customWidth="1"/>
    <col min="4616" max="4616" width="30.5" customWidth="1"/>
    <col min="4617" max="4617" width="29.1640625" customWidth="1"/>
    <col min="4618" max="4618" width="30.5" bestFit="1" customWidth="1"/>
    <col min="4619" max="4619" width="45.6640625" customWidth="1"/>
    <col min="4620" max="4620" width="70" bestFit="1" customWidth="1"/>
    <col min="4621" max="4621" width="28.6640625" bestFit="1" customWidth="1"/>
    <col min="4867" max="4867" width="24.6640625" bestFit="1" customWidth="1"/>
    <col min="4868" max="4868" width="26" bestFit="1" customWidth="1"/>
    <col min="4869" max="4869" width="45.1640625" bestFit="1" customWidth="1"/>
    <col min="4870" max="4870" width="108.33203125" bestFit="1" customWidth="1"/>
    <col min="4871" max="4871" width="79.83203125" bestFit="1" customWidth="1"/>
    <col min="4872" max="4872" width="30.5" customWidth="1"/>
    <col min="4873" max="4873" width="29.1640625" customWidth="1"/>
    <col min="4874" max="4874" width="30.5" bestFit="1" customWidth="1"/>
    <col min="4875" max="4875" width="45.6640625" customWidth="1"/>
    <col min="4876" max="4876" width="70" bestFit="1" customWidth="1"/>
    <col min="4877" max="4877" width="28.6640625" bestFit="1" customWidth="1"/>
    <col min="5123" max="5123" width="24.6640625" bestFit="1" customWidth="1"/>
    <col min="5124" max="5124" width="26" bestFit="1" customWidth="1"/>
    <col min="5125" max="5125" width="45.1640625" bestFit="1" customWidth="1"/>
    <col min="5126" max="5126" width="108.33203125" bestFit="1" customWidth="1"/>
    <col min="5127" max="5127" width="79.83203125" bestFit="1" customWidth="1"/>
    <col min="5128" max="5128" width="30.5" customWidth="1"/>
    <col min="5129" max="5129" width="29.1640625" customWidth="1"/>
    <col min="5130" max="5130" width="30.5" bestFit="1" customWidth="1"/>
    <col min="5131" max="5131" width="45.6640625" customWidth="1"/>
    <col min="5132" max="5132" width="70" bestFit="1" customWidth="1"/>
    <col min="5133" max="5133" width="28.6640625" bestFit="1" customWidth="1"/>
    <col min="5379" max="5379" width="24.6640625" bestFit="1" customWidth="1"/>
    <col min="5380" max="5380" width="26" bestFit="1" customWidth="1"/>
    <col min="5381" max="5381" width="45.1640625" bestFit="1" customWidth="1"/>
    <col min="5382" max="5382" width="108.33203125" bestFit="1" customWidth="1"/>
    <col min="5383" max="5383" width="79.83203125" bestFit="1" customWidth="1"/>
    <col min="5384" max="5384" width="30.5" customWidth="1"/>
    <col min="5385" max="5385" width="29.1640625" customWidth="1"/>
    <col min="5386" max="5386" width="30.5" bestFit="1" customWidth="1"/>
    <col min="5387" max="5387" width="45.6640625" customWidth="1"/>
    <col min="5388" max="5388" width="70" bestFit="1" customWidth="1"/>
    <col min="5389" max="5389" width="28.6640625" bestFit="1" customWidth="1"/>
    <col min="5635" max="5635" width="24.6640625" bestFit="1" customWidth="1"/>
    <col min="5636" max="5636" width="26" bestFit="1" customWidth="1"/>
    <col min="5637" max="5637" width="45.1640625" bestFit="1" customWidth="1"/>
    <col min="5638" max="5638" width="108.33203125" bestFit="1" customWidth="1"/>
    <col min="5639" max="5639" width="79.83203125" bestFit="1" customWidth="1"/>
    <col min="5640" max="5640" width="30.5" customWidth="1"/>
    <col min="5641" max="5641" width="29.1640625" customWidth="1"/>
    <col min="5642" max="5642" width="30.5" bestFit="1" customWidth="1"/>
    <col min="5643" max="5643" width="45.6640625" customWidth="1"/>
    <col min="5644" max="5644" width="70" bestFit="1" customWidth="1"/>
    <col min="5645" max="5645" width="28.6640625" bestFit="1" customWidth="1"/>
    <col min="5891" max="5891" width="24.6640625" bestFit="1" customWidth="1"/>
    <col min="5892" max="5892" width="26" bestFit="1" customWidth="1"/>
    <col min="5893" max="5893" width="45.1640625" bestFit="1" customWidth="1"/>
    <col min="5894" max="5894" width="108.33203125" bestFit="1" customWidth="1"/>
    <col min="5895" max="5895" width="79.83203125" bestFit="1" customWidth="1"/>
    <col min="5896" max="5896" width="30.5" customWidth="1"/>
    <col min="5897" max="5897" width="29.1640625" customWidth="1"/>
    <col min="5898" max="5898" width="30.5" bestFit="1" customWidth="1"/>
    <col min="5899" max="5899" width="45.6640625" customWidth="1"/>
    <col min="5900" max="5900" width="70" bestFit="1" customWidth="1"/>
    <col min="5901" max="5901" width="28.6640625" bestFit="1" customWidth="1"/>
    <col min="6147" max="6147" width="24.6640625" bestFit="1" customWidth="1"/>
    <col min="6148" max="6148" width="26" bestFit="1" customWidth="1"/>
    <col min="6149" max="6149" width="45.1640625" bestFit="1" customWidth="1"/>
    <col min="6150" max="6150" width="108.33203125" bestFit="1" customWidth="1"/>
    <col min="6151" max="6151" width="79.83203125" bestFit="1" customWidth="1"/>
    <col min="6152" max="6152" width="30.5" customWidth="1"/>
    <col min="6153" max="6153" width="29.1640625" customWidth="1"/>
    <col min="6154" max="6154" width="30.5" bestFit="1" customWidth="1"/>
    <col min="6155" max="6155" width="45.6640625" customWidth="1"/>
    <col min="6156" max="6156" width="70" bestFit="1" customWidth="1"/>
    <col min="6157" max="6157" width="28.6640625" bestFit="1" customWidth="1"/>
    <col min="6403" max="6403" width="24.6640625" bestFit="1" customWidth="1"/>
    <col min="6404" max="6404" width="26" bestFit="1" customWidth="1"/>
    <col min="6405" max="6405" width="45.1640625" bestFit="1" customWidth="1"/>
    <col min="6406" max="6406" width="108.33203125" bestFit="1" customWidth="1"/>
    <col min="6407" max="6407" width="79.83203125" bestFit="1" customWidth="1"/>
    <col min="6408" max="6408" width="30.5" customWidth="1"/>
    <col min="6409" max="6409" width="29.1640625" customWidth="1"/>
    <col min="6410" max="6410" width="30.5" bestFit="1" customWidth="1"/>
    <col min="6411" max="6411" width="45.6640625" customWidth="1"/>
    <col min="6412" max="6412" width="70" bestFit="1" customWidth="1"/>
    <col min="6413" max="6413" width="28.6640625" bestFit="1" customWidth="1"/>
    <col min="6659" max="6659" width="24.6640625" bestFit="1" customWidth="1"/>
    <col min="6660" max="6660" width="26" bestFit="1" customWidth="1"/>
    <col min="6661" max="6661" width="45.1640625" bestFit="1" customWidth="1"/>
    <col min="6662" max="6662" width="108.33203125" bestFit="1" customWidth="1"/>
    <col min="6663" max="6663" width="79.83203125" bestFit="1" customWidth="1"/>
    <col min="6664" max="6664" width="30.5" customWidth="1"/>
    <col min="6665" max="6665" width="29.1640625" customWidth="1"/>
    <col min="6666" max="6666" width="30.5" bestFit="1" customWidth="1"/>
    <col min="6667" max="6667" width="45.6640625" customWidth="1"/>
    <col min="6668" max="6668" width="70" bestFit="1" customWidth="1"/>
    <col min="6669" max="6669" width="28.6640625" bestFit="1" customWidth="1"/>
    <col min="6915" max="6915" width="24.6640625" bestFit="1" customWidth="1"/>
    <col min="6916" max="6916" width="26" bestFit="1" customWidth="1"/>
    <col min="6917" max="6917" width="45.1640625" bestFit="1" customWidth="1"/>
    <col min="6918" max="6918" width="108.33203125" bestFit="1" customWidth="1"/>
    <col min="6919" max="6919" width="79.83203125" bestFit="1" customWidth="1"/>
    <col min="6920" max="6920" width="30.5" customWidth="1"/>
    <col min="6921" max="6921" width="29.1640625" customWidth="1"/>
    <col min="6922" max="6922" width="30.5" bestFit="1" customWidth="1"/>
    <col min="6923" max="6923" width="45.6640625" customWidth="1"/>
    <col min="6924" max="6924" width="70" bestFit="1" customWidth="1"/>
    <col min="6925" max="6925" width="28.6640625" bestFit="1" customWidth="1"/>
    <col min="7171" max="7171" width="24.6640625" bestFit="1" customWidth="1"/>
    <col min="7172" max="7172" width="26" bestFit="1" customWidth="1"/>
    <col min="7173" max="7173" width="45.1640625" bestFit="1" customWidth="1"/>
    <col min="7174" max="7174" width="108.33203125" bestFit="1" customWidth="1"/>
    <col min="7175" max="7175" width="79.83203125" bestFit="1" customWidth="1"/>
    <col min="7176" max="7176" width="30.5" customWidth="1"/>
    <col min="7177" max="7177" width="29.1640625" customWidth="1"/>
    <col min="7178" max="7178" width="30.5" bestFit="1" customWidth="1"/>
    <col min="7179" max="7179" width="45.6640625" customWidth="1"/>
    <col min="7180" max="7180" width="70" bestFit="1" customWidth="1"/>
    <col min="7181" max="7181" width="28.6640625" bestFit="1" customWidth="1"/>
    <col min="7427" max="7427" width="24.6640625" bestFit="1" customWidth="1"/>
    <col min="7428" max="7428" width="26" bestFit="1" customWidth="1"/>
    <col min="7429" max="7429" width="45.1640625" bestFit="1" customWidth="1"/>
    <col min="7430" max="7430" width="108.33203125" bestFit="1" customWidth="1"/>
    <col min="7431" max="7431" width="79.83203125" bestFit="1" customWidth="1"/>
    <col min="7432" max="7432" width="30.5" customWidth="1"/>
    <col min="7433" max="7433" width="29.1640625" customWidth="1"/>
    <col min="7434" max="7434" width="30.5" bestFit="1" customWidth="1"/>
    <col min="7435" max="7435" width="45.6640625" customWidth="1"/>
    <col min="7436" max="7436" width="70" bestFit="1" customWidth="1"/>
    <col min="7437" max="7437" width="28.6640625" bestFit="1" customWidth="1"/>
    <col min="7683" max="7683" width="24.6640625" bestFit="1" customWidth="1"/>
    <col min="7684" max="7684" width="26" bestFit="1" customWidth="1"/>
    <col min="7685" max="7685" width="45.1640625" bestFit="1" customWidth="1"/>
    <col min="7686" max="7686" width="108.33203125" bestFit="1" customWidth="1"/>
    <col min="7687" max="7687" width="79.83203125" bestFit="1" customWidth="1"/>
    <col min="7688" max="7688" width="30.5" customWidth="1"/>
    <col min="7689" max="7689" width="29.1640625" customWidth="1"/>
    <col min="7690" max="7690" width="30.5" bestFit="1" customWidth="1"/>
    <col min="7691" max="7691" width="45.6640625" customWidth="1"/>
    <col min="7692" max="7692" width="70" bestFit="1" customWidth="1"/>
    <col min="7693" max="7693" width="28.6640625" bestFit="1" customWidth="1"/>
    <col min="7939" max="7939" width="24.6640625" bestFit="1" customWidth="1"/>
    <col min="7940" max="7940" width="26" bestFit="1" customWidth="1"/>
    <col min="7941" max="7941" width="45.1640625" bestFit="1" customWidth="1"/>
    <col min="7942" max="7942" width="108.33203125" bestFit="1" customWidth="1"/>
    <col min="7943" max="7943" width="79.83203125" bestFit="1" customWidth="1"/>
    <col min="7944" max="7944" width="30.5" customWidth="1"/>
    <col min="7945" max="7945" width="29.1640625" customWidth="1"/>
    <col min="7946" max="7946" width="30.5" bestFit="1" customWidth="1"/>
    <col min="7947" max="7947" width="45.6640625" customWidth="1"/>
    <col min="7948" max="7948" width="70" bestFit="1" customWidth="1"/>
    <col min="7949" max="7949" width="28.6640625" bestFit="1" customWidth="1"/>
    <col min="8195" max="8195" width="24.6640625" bestFit="1" customWidth="1"/>
    <col min="8196" max="8196" width="26" bestFit="1" customWidth="1"/>
    <col min="8197" max="8197" width="45.1640625" bestFit="1" customWidth="1"/>
    <col min="8198" max="8198" width="108.33203125" bestFit="1" customWidth="1"/>
    <col min="8199" max="8199" width="79.83203125" bestFit="1" customWidth="1"/>
    <col min="8200" max="8200" width="30.5" customWidth="1"/>
    <col min="8201" max="8201" width="29.1640625" customWidth="1"/>
    <col min="8202" max="8202" width="30.5" bestFit="1" customWidth="1"/>
    <col min="8203" max="8203" width="45.6640625" customWidth="1"/>
    <col min="8204" max="8204" width="70" bestFit="1" customWidth="1"/>
    <col min="8205" max="8205" width="28.6640625" bestFit="1" customWidth="1"/>
    <col min="8451" max="8451" width="24.6640625" bestFit="1" customWidth="1"/>
    <col min="8452" max="8452" width="26" bestFit="1" customWidth="1"/>
    <col min="8453" max="8453" width="45.1640625" bestFit="1" customWidth="1"/>
    <col min="8454" max="8454" width="108.33203125" bestFit="1" customWidth="1"/>
    <col min="8455" max="8455" width="79.83203125" bestFit="1" customWidth="1"/>
    <col min="8456" max="8456" width="30.5" customWidth="1"/>
    <col min="8457" max="8457" width="29.1640625" customWidth="1"/>
    <col min="8458" max="8458" width="30.5" bestFit="1" customWidth="1"/>
    <col min="8459" max="8459" width="45.6640625" customWidth="1"/>
    <col min="8460" max="8460" width="70" bestFit="1" customWidth="1"/>
    <col min="8461" max="8461" width="28.6640625" bestFit="1" customWidth="1"/>
    <col min="8707" max="8707" width="24.6640625" bestFit="1" customWidth="1"/>
    <col min="8708" max="8708" width="26" bestFit="1" customWidth="1"/>
    <col min="8709" max="8709" width="45.1640625" bestFit="1" customWidth="1"/>
    <col min="8710" max="8710" width="108.33203125" bestFit="1" customWidth="1"/>
    <col min="8711" max="8711" width="79.83203125" bestFit="1" customWidth="1"/>
    <col min="8712" max="8712" width="30.5" customWidth="1"/>
    <col min="8713" max="8713" width="29.1640625" customWidth="1"/>
    <col min="8714" max="8714" width="30.5" bestFit="1" customWidth="1"/>
    <col min="8715" max="8715" width="45.6640625" customWidth="1"/>
    <col min="8716" max="8716" width="70" bestFit="1" customWidth="1"/>
    <col min="8717" max="8717" width="28.6640625" bestFit="1" customWidth="1"/>
    <col min="8963" max="8963" width="24.6640625" bestFit="1" customWidth="1"/>
    <col min="8964" max="8964" width="26" bestFit="1" customWidth="1"/>
    <col min="8965" max="8965" width="45.1640625" bestFit="1" customWidth="1"/>
    <col min="8966" max="8966" width="108.33203125" bestFit="1" customWidth="1"/>
    <col min="8967" max="8967" width="79.83203125" bestFit="1" customWidth="1"/>
    <col min="8968" max="8968" width="30.5" customWidth="1"/>
    <col min="8969" max="8969" width="29.1640625" customWidth="1"/>
    <col min="8970" max="8970" width="30.5" bestFit="1" customWidth="1"/>
    <col min="8971" max="8971" width="45.6640625" customWidth="1"/>
    <col min="8972" max="8972" width="70" bestFit="1" customWidth="1"/>
    <col min="8973" max="8973" width="28.6640625" bestFit="1" customWidth="1"/>
    <col min="9219" max="9219" width="24.6640625" bestFit="1" customWidth="1"/>
    <col min="9220" max="9220" width="26" bestFit="1" customWidth="1"/>
    <col min="9221" max="9221" width="45.1640625" bestFit="1" customWidth="1"/>
    <col min="9222" max="9222" width="108.33203125" bestFit="1" customWidth="1"/>
    <col min="9223" max="9223" width="79.83203125" bestFit="1" customWidth="1"/>
    <col min="9224" max="9224" width="30.5" customWidth="1"/>
    <col min="9225" max="9225" width="29.1640625" customWidth="1"/>
    <col min="9226" max="9226" width="30.5" bestFit="1" customWidth="1"/>
    <col min="9227" max="9227" width="45.6640625" customWidth="1"/>
    <col min="9228" max="9228" width="70" bestFit="1" customWidth="1"/>
    <col min="9229" max="9229" width="28.6640625" bestFit="1" customWidth="1"/>
    <col min="9475" max="9475" width="24.6640625" bestFit="1" customWidth="1"/>
    <col min="9476" max="9476" width="26" bestFit="1" customWidth="1"/>
    <col min="9477" max="9477" width="45.1640625" bestFit="1" customWidth="1"/>
    <col min="9478" max="9478" width="108.33203125" bestFit="1" customWidth="1"/>
    <col min="9479" max="9479" width="79.83203125" bestFit="1" customWidth="1"/>
    <col min="9480" max="9480" width="30.5" customWidth="1"/>
    <col min="9481" max="9481" width="29.1640625" customWidth="1"/>
    <col min="9482" max="9482" width="30.5" bestFit="1" customWidth="1"/>
    <col min="9483" max="9483" width="45.6640625" customWidth="1"/>
    <col min="9484" max="9484" width="70" bestFit="1" customWidth="1"/>
    <col min="9485" max="9485" width="28.6640625" bestFit="1" customWidth="1"/>
    <col min="9731" max="9731" width="24.6640625" bestFit="1" customWidth="1"/>
    <col min="9732" max="9732" width="26" bestFit="1" customWidth="1"/>
    <col min="9733" max="9733" width="45.1640625" bestFit="1" customWidth="1"/>
    <col min="9734" max="9734" width="108.33203125" bestFit="1" customWidth="1"/>
    <col min="9735" max="9735" width="79.83203125" bestFit="1" customWidth="1"/>
    <col min="9736" max="9736" width="30.5" customWidth="1"/>
    <col min="9737" max="9737" width="29.1640625" customWidth="1"/>
    <col min="9738" max="9738" width="30.5" bestFit="1" customWidth="1"/>
    <col min="9739" max="9739" width="45.6640625" customWidth="1"/>
    <col min="9740" max="9740" width="70" bestFit="1" customWidth="1"/>
    <col min="9741" max="9741" width="28.6640625" bestFit="1" customWidth="1"/>
    <col min="9987" max="9987" width="24.6640625" bestFit="1" customWidth="1"/>
    <col min="9988" max="9988" width="26" bestFit="1" customWidth="1"/>
    <col min="9989" max="9989" width="45.1640625" bestFit="1" customWidth="1"/>
    <col min="9990" max="9990" width="108.33203125" bestFit="1" customWidth="1"/>
    <col min="9991" max="9991" width="79.83203125" bestFit="1" customWidth="1"/>
    <col min="9992" max="9992" width="30.5" customWidth="1"/>
    <col min="9993" max="9993" width="29.1640625" customWidth="1"/>
    <col min="9994" max="9994" width="30.5" bestFit="1" customWidth="1"/>
    <col min="9995" max="9995" width="45.6640625" customWidth="1"/>
    <col min="9996" max="9996" width="70" bestFit="1" customWidth="1"/>
    <col min="9997" max="9997" width="28.6640625" bestFit="1" customWidth="1"/>
    <col min="10243" max="10243" width="24.6640625" bestFit="1" customWidth="1"/>
    <col min="10244" max="10244" width="26" bestFit="1" customWidth="1"/>
    <col min="10245" max="10245" width="45.1640625" bestFit="1" customWidth="1"/>
    <col min="10246" max="10246" width="108.33203125" bestFit="1" customWidth="1"/>
    <col min="10247" max="10247" width="79.83203125" bestFit="1" customWidth="1"/>
    <col min="10248" max="10248" width="30.5" customWidth="1"/>
    <col min="10249" max="10249" width="29.1640625" customWidth="1"/>
    <col min="10250" max="10250" width="30.5" bestFit="1" customWidth="1"/>
    <col min="10251" max="10251" width="45.6640625" customWidth="1"/>
    <col min="10252" max="10252" width="70" bestFit="1" customWidth="1"/>
    <col min="10253" max="10253" width="28.6640625" bestFit="1" customWidth="1"/>
    <col min="10499" max="10499" width="24.6640625" bestFit="1" customWidth="1"/>
    <col min="10500" max="10500" width="26" bestFit="1" customWidth="1"/>
    <col min="10501" max="10501" width="45.1640625" bestFit="1" customWidth="1"/>
    <col min="10502" max="10502" width="108.33203125" bestFit="1" customWidth="1"/>
    <col min="10503" max="10503" width="79.83203125" bestFit="1" customWidth="1"/>
    <col min="10504" max="10504" width="30.5" customWidth="1"/>
    <col min="10505" max="10505" width="29.1640625" customWidth="1"/>
    <col min="10506" max="10506" width="30.5" bestFit="1" customWidth="1"/>
    <col min="10507" max="10507" width="45.6640625" customWidth="1"/>
    <col min="10508" max="10508" width="70" bestFit="1" customWidth="1"/>
    <col min="10509" max="10509" width="28.6640625" bestFit="1" customWidth="1"/>
    <col min="10755" max="10755" width="24.6640625" bestFit="1" customWidth="1"/>
    <col min="10756" max="10756" width="26" bestFit="1" customWidth="1"/>
    <col min="10757" max="10757" width="45.1640625" bestFit="1" customWidth="1"/>
    <col min="10758" max="10758" width="108.33203125" bestFit="1" customWidth="1"/>
    <col min="10759" max="10759" width="79.83203125" bestFit="1" customWidth="1"/>
    <col min="10760" max="10760" width="30.5" customWidth="1"/>
    <col min="10761" max="10761" width="29.1640625" customWidth="1"/>
    <col min="10762" max="10762" width="30.5" bestFit="1" customWidth="1"/>
    <col min="10763" max="10763" width="45.6640625" customWidth="1"/>
    <col min="10764" max="10764" width="70" bestFit="1" customWidth="1"/>
    <col min="10765" max="10765" width="28.6640625" bestFit="1" customWidth="1"/>
    <col min="11011" max="11011" width="24.6640625" bestFit="1" customWidth="1"/>
    <col min="11012" max="11012" width="26" bestFit="1" customWidth="1"/>
    <col min="11013" max="11013" width="45.1640625" bestFit="1" customWidth="1"/>
    <col min="11014" max="11014" width="108.33203125" bestFit="1" customWidth="1"/>
    <col min="11015" max="11015" width="79.83203125" bestFit="1" customWidth="1"/>
    <col min="11016" max="11016" width="30.5" customWidth="1"/>
    <col min="11017" max="11017" width="29.1640625" customWidth="1"/>
    <col min="11018" max="11018" width="30.5" bestFit="1" customWidth="1"/>
    <col min="11019" max="11019" width="45.6640625" customWidth="1"/>
    <col min="11020" max="11020" width="70" bestFit="1" customWidth="1"/>
    <col min="11021" max="11021" width="28.6640625" bestFit="1" customWidth="1"/>
    <col min="11267" max="11267" width="24.6640625" bestFit="1" customWidth="1"/>
    <col min="11268" max="11268" width="26" bestFit="1" customWidth="1"/>
    <col min="11269" max="11269" width="45.1640625" bestFit="1" customWidth="1"/>
    <col min="11270" max="11270" width="108.33203125" bestFit="1" customWidth="1"/>
    <col min="11271" max="11271" width="79.83203125" bestFit="1" customWidth="1"/>
    <col min="11272" max="11272" width="30.5" customWidth="1"/>
    <col min="11273" max="11273" width="29.1640625" customWidth="1"/>
    <col min="11274" max="11274" width="30.5" bestFit="1" customWidth="1"/>
    <col min="11275" max="11275" width="45.6640625" customWidth="1"/>
    <col min="11276" max="11276" width="70" bestFit="1" customWidth="1"/>
    <col min="11277" max="11277" width="28.6640625" bestFit="1" customWidth="1"/>
    <col min="11523" max="11523" width="24.6640625" bestFit="1" customWidth="1"/>
    <col min="11524" max="11524" width="26" bestFit="1" customWidth="1"/>
    <col min="11525" max="11525" width="45.1640625" bestFit="1" customWidth="1"/>
    <col min="11526" max="11526" width="108.33203125" bestFit="1" customWidth="1"/>
    <col min="11527" max="11527" width="79.83203125" bestFit="1" customWidth="1"/>
    <col min="11528" max="11528" width="30.5" customWidth="1"/>
    <col min="11529" max="11529" width="29.1640625" customWidth="1"/>
    <col min="11530" max="11530" width="30.5" bestFit="1" customWidth="1"/>
    <col min="11531" max="11531" width="45.6640625" customWidth="1"/>
    <col min="11532" max="11532" width="70" bestFit="1" customWidth="1"/>
    <col min="11533" max="11533" width="28.6640625" bestFit="1" customWidth="1"/>
    <col min="11779" max="11779" width="24.6640625" bestFit="1" customWidth="1"/>
    <col min="11780" max="11780" width="26" bestFit="1" customWidth="1"/>
    <col min="11781" max="11781" width="45.1640625" bestFit="1" customWidth="1"/>
    <col min="11782" max="11782" width="108.33203125" bestFit="1" customWidth="1"/>
    <col min="11783" max="11783" width="79.83203125" bestFit="1" customWidth="1"/>
    <col min="11784" max="11784" width="30.5" customWidth="1"/>
    <col min="11785" max="11785" width="29.1640625" customWidth="1"/>
    <col min="11786" max="11786" width="30.5" bestFit="1" customWidth="1"/>
    <col min="11787" max="11787" width="45.6640625" customWidth="1"/>
    <col min="11788" max="11788" width="70" bestFit="1" customWidth="1"/>
    <col min="11789" max="11789" width="28.6640625" bestFit="1" customWidth="1"/>
    <col min="12035" max="12035" width="24.6640625" bestFit="1" customWidth="1"/>
    <col min="12036" max="12036" width="26" bestFit="1" customWidth="1"/>
    <col min="12037" max="12037" width="45.1640625" bestFit="1" customWidth="1"/>
    <col min="12038" max="12038" width="108.33203125" bestFit="1" customWidth="1"/>
    <col min="12039" max="12039" width="79.83203125" bestFit="1" customWidth="1"/>
    <col min="12040" max="12040" width="30.5" customWidth="1"/>
    <col min="12041" max="12041" width="29.1640625" customWidth="1"/>
    <col min="12042" max="12042" width="30.5" bestFit="1" customWidth="1"/>
    <col min="12043" max="12043" width="45.6640625" customWidth="1"/>
    <col min="12044" max="12044" width="70" bestFit="1" customWidth="1"/>
    <col min="12045" max="12045" width="28.6640625" bestFit="1" customWidth="1"/>
    <col min="12291" max="12291" width="24.6640625" bestFit="1" customWidth="1"/>
    <col min="12292" max="12292" width="26" bestFit="1" customWidth="1"/>
    <col min="12293" max="12293" width="45.1640625" bestFit="1" customWidth="1"/>
    <col min="12294" max="12294" width="108.33203125" bestFit="1" customWidth="1"/>
    <col min="12295" max="12295" width="79.83203125" bestFit="1" customWidth="1"/>
    <col min="12296" max="12296" width="30.5" customWidth="1"/>
    <col min="12297" max="12297" width="29.1640625" customWidth="1"/>
    <col min="12298" max="12298" width="30.5" bestFit="1" customWidth="1"/>
    <col min="12299" max="12299" width="45.6640625" customWidth="1"/>
    <col min="12300" max="12300" width="70" bestFit="1" customWidth="1"/>
    <col min="12301" max="12301" width="28.6640625" bestFit="1" customWidth="1"/>
    <col min="12547" max="12547" width="24.6640625" bestFit="1" customWidth="1"/>
    <col min="12548" max="12548" width="26" bestFit="1" customWidth="1"/>
    <col min="12549" max="12549" width="45.1640625" bestFit="1" customWidth="1"/>
    <col min="12550" max="12550" width="108.33203125" bestFit="1" customWidth="1"/>
    <col min="12551" max="12551" width="79.83203125" bestFit="1" customWidth="1"/>
    <col min="12552" max="12552" width="30.5" customWidth="1"/>
    <col min="12553" max="12553" width="29.1640625" customWidth="1"/>
    <col min="12554" max="12554" width="30.5" bestFit="1" customWidth="1"/>
    <col min="12555" max="12555" width="45.6640625" customWidth="1"/>
    <col min="12556" max="12556" width="70" bestFit="1" customWidth="1"/>
    <col min="12557" max="12557" width="28.6640625" bestFit="1" customWidth="1"/>
    <col min="12803" max="12803" width="24.6640625" bestFit="1" customWidth="1"/>
    <col min="12804" max="12804" width="26" bestFit="1" customWidth="1"/>
    <col min="12805" max="12805" width="45.1640625" bestFit="1" customWidth="1"/>
    <col min="12806" max="12806" width="108.33203125" bestFit="1" customWidth="1"/>
    <col min="12807" max="12807" width="79.83203125" bestFit="1" customWidth="1"/>
    <col min="12808" max="12808" width="30.5" customWidth="1"/>
    <col min="12809" max="12809" width="29.1640625" customWidth="1"/>
    <col min="12810" max="12810" width="30.5" bestFit="1" customWidth="1"/>
    <col min="12811" max="12811" width="45.6640625" customWidth="1"/>
    <col min="12812" max="12812" width="70" bestFit="1" customWidth="1"/>
    <col min="12813" max="12813" width="28.6640625" bestFit="1" customWidth="1"/>
    <col min="13059" max="13059" width="24.6640625" bestFit="1" customWidth="1"/>
    <col min="13060" max="13060" width="26" bestFit="1" customWidth="1"/>
    <col min="13061" max="13061" width="45.1640625" bestFit="1" customWidth="1"/>
    <col min="13062" max="13062" width="108.33203125" bestFit="1" customWidth="1"/>
    <col min="13063" max="13063" width="79.83203125" bestFit="1" customWidth="1"/>
    <col min="13064" max="13064" width="30.5" customWidth="1"/>
    <col min="13065" max="13065" width="29.1640625" customWidth="1"/>
    <col min="13066" max="13066" width="30.5" bestFit="1" customWidth="1"/>
    <col min="13067" max="13067" width="45.6640625" customWidth="1"/>
    <col min="13068" max="13068" width="70" bestFit="1" customWidth="1"/>
    <col min="13069" max="13069" width="28.6640625" bestFit="1" customWidth="1"/>
    <col min="13315" max="13315" width="24.6640625" bestFit="1" customWidth="1"/>
    <col min="13316" max="13316" width="26" bestFit="1" customWidth="1"/>
    <col min="13317" max="13317" width="45.1640625" bestFit="1" customWidth="1"/>
    <col min="13318" max="13318" width="108.33203125" bestFit="1" customWidth="1"/>
    <col min="13319" max="13319" width="79.83203125" bestFit="1" customWidth="1"/>
    <col min="13320" max="13320" width="30.5" customWidth="1"/>
    <col min="13321" max="13321" width="29.1640625" customWidth="1"/>
    <col min="13322" max="13322" width="30.5" bestFit="1" customWidth="1"/>
    <col min="13323" max="13323" width="45.6640625" customWidth="1"/>
    <col min="13324" max="13324" width="70" bestFit="1" customWidth="1"/>
    <col min="13325" max="13325" width="28.6640625" bestFit="1" customWidth="1"/>
    <col min="13571" max="13571" width="24.6640625" bestFit="1" customWidth="1"/>
    <col min="13572" max="13572" width="26" bestFit="1" customWidth="1"/>
    <col min="13573" max="13573" width="45.1640625" bestFit="1" customWidth="1"/>
    <col min="13574" max="13574" width="108.33203125" bestFit="1" customWidth="1"/>
    <col min="13575" max="13575" width="79.83203125" bestFit="1" customWidth="1"/>
    <col min="13576" max="13576" width="30.5" customWidth="1"/>
    <col min="13577" max="13577" width="29.1640625" customWidth="1"/>
    <col min="13578" max="13578" width="30.5" bestFit="1" customWidth="1"/>
    <col min="13579" max="13579" width="45.6640625" customWidth="1"/>
    <col min="13580" max="13580" width="70" bestFit="1" customWidth="1"/>
    <col min="13581" max="13581" width="28.6640625" bestFit="1" customWidth="1"/>
    <col min="13827" max="13827" width="24.6640625" bestFit="1" customWidth="1"/>
    <col min="13828" max="13828" width="26" bestFit="1" customWidth="1"/>
    <col min="13829" max="13829" width="45.1640625" bestFit="1" customWidth="1"/>
    <col min="13830" max="13830" width="108.33203125" bestFit="1" customWidth="1"/>
    <col min="13831" max="13831" width="79.83203125" bestFit="1" customWidth="1"/>
    <col min="13832" max="13832" width="30.5" customWidth="1"/>
    <col min="13833" max="13833" width="29.1640625" customWidth="1"/>
    <col min="13834" max="13834" width="30.5" bestFit="1" customWidth="1"/>
    <col min="13835" max="13835" width="45.6640625" customWidth="1"/>
    <col min="13836" max="13836" width="70" bestFit="1" customWidth="1"/>
    <col min="13837" max="13837" width="28.6640625" bestFit="1" customWidth="1"/>
    <col min="14083" max="14083" width="24.6640625" bestFit="1" customWidth="1"/>
    <col min="14084" max="14084" width="26" bestFit="1" customWidth="1"/>
    <col min="14085" max="14085" width="45.1640625" bestFit="1" customWidth="1"/>
    <col min="14086" max="14086" width="108.33203125" bestFit="1" customWidth="1"/>
    <col min="14087" max="14087" width="79.83203125" bestFit="1" customWidth="1"/>
    <col min="14088" max="14088" width="30.5" customWidth="1"/>
    <col min="14089" max="14089" width="29.1640625" customWidth="1"/>
    <col min="14090" max="14090" width="30.5" bestFit="1" customWidth="1"/>
    <col min="14091" max="14091" width="45.6640625" customWidth="1"/>
    <col min="14092" max="14092" width="70" bestFit="1" customWidth="1"/>
    <col min="14093" max="14093" width="28.6640625" bestFit="1" customWidth="1"/>
    <col min="14339" max="14339" width="24.6640625" bestFit="1" customWidth="1"/>
    <col min="14340" max="14340" width="26" bestFit="1" customWidth="1"/>
    <col min="14341" max="14341" width="45.1640625" bestFit="1" customWidth="1"/>
    <col min="14342" max="14342" width="108.33203125" bestFit="1" customWidth="1"/>
    <col min="14343" max="14343" width="79.83203125" bestFit="1" customWidth="1"/>
    <col min="14344" max="14344" width="30.5" customWidth="1"/>
    <col min="14345" max="14345" width="29.1640625" customWidth="1"/>
    <col min="14346" max="14346" width="30.5" bestFit="1" customWidth="1"/>
    <col min="14347" max="14347" width="45.6640625" customWidth="1"/>
    <col min="14348" max="14348" width="70" bestFit="1" customWidth="1"/>
    <col min="14349" max="14349" width="28.6640625" bestFit="1" customWidth="1"/>
    <col min="14595" max="14595" width="24.6640625" bestFit="1" customWidth="1"/>
    <col min="14596" max="14596" width="26" bestFit="1" customWidth="1"/>
    <col min="14597" max="14597" width="45.1640625" bestFit="1" customWidth="1"/>
    <col min="14598" max="14598" width="108.33203125" bestFit="1" customWidth="1"/>
    <col min="14599" max="14599" width="79.83203125" bestFit="1" customWidth="1"/>
    <col min="14600" max="14600" width="30.5" customWidth="1"/>
    <col min="14601" max="14601" width="29.1640625" customWidth="1"/>
    <col min="14602" max="14602" width="30.5" bestFit="1" customWidth="1"/>
    <col min="14603" max="14603" width="45.6640625" customWidth="1"/>
    <col min="14604" max="14604" width="70" bestFit="1" customWidth="1"/>
    <col min="14605" max="14605" width="28.6640625" bestFit="1" customWidth="1"/>
    <col min="14851" max="14851" width="24.6640625" bestFit="1" customWidth="1"/>
    <col min="14852" max="14852" width="26" bestFit="1" customWidth="1"/>
    <col min="14853" max="14853" width="45.1640625" bestFit="1" customWidth="1"/>
    <col min="14854" max="14854" width="108.33203125" bestFit="1" customWidth="1"/>
    <col min="14855" max="14855" width="79.83203125" bestFit="1" customWidth="1"/>
    <col min="14856" max="14856" width="30.5" customWidth="1"/>
    <col min="14857" max="14857" width="29.1640625" customWidth="1"/>
    <col min="14858" max="14858" width="30.5" bestFit="1" customWidth="1"/>
    <col min="14859" max="14859" width="45.6640625" customWidth="1"/>
    <col min="14860" max="14860" width="70" bestFit="1" customWidth="1"/>
    <col min="14861" max="14861" width="28.6640625" bestFit="1" customWidth="1"/>
    <col min="15107" max="15107" width="24.6640625" bestFit="1" customWidth="1"/>
    <col min="15108" max="15108" width="26" bestFit="1" customWidth="1"/>
    <col min="15109" max="15109" width="45.1640625" bestFit="1" customWidth="1"/>
    <col min="15110" max="15110" width="108.33203125" bestFit="1" customWidth="1"/>
    <col min="15111" max="15111" width="79.83203125" bestFit="1" customWidth="1"/>
    <col min="15112" max="15112" width="30.5" customWidth="1"/>
    <col min="15113" max="15113" width="29.1640625" customWidth="1"/>
    <col min="15114" max="15114" width="30.5" bestFit="1" customWidth="1"/>
    <col min="15115" max="15115" width="45.6640625" customWidth="1"/>
    <col min="15116" max="15116" width="70" bestFit="1" customWidth="1"/>
    <col min="15117" max="15117" width="28.6640625" bestFit="1" customWidth="1"/>
    <col min="15363" max="15363" width="24.6640625" bestFit="1" customWidth="1"/>
    <col min="15364" max="15364" width="26" bestFit="1" customWidth="1"/>
    <col min="15365" max="15365" width="45.1640625" bestFit="1" customWidth="1"/>
    <col min="15366" max="15366" width="108.33203125" bestFit="1" customWidth="1"/>
    <col min="15367" max="15367" width="79.83203125" bestFit="1" customWidth="1"/>
    <col min="15368" max="15368" width="30.5" customWidth="1"/>
    <col min="15369" max="15369" width="29.1640625" customWidth="1"/>
    <col min="15370" max="15370" width="30.5" bestFit="1" customWidth="1"/>
    <col min="15371" max="15371" width="45.6640625" customWidth="1"/>
    <col min="15372" max="15372" width="70" bestFit="1" customWidth="1"/>
    <col min="15373" max="15373" width="28.6640625" bestFit="1" customWidth="1"/>
    <col min="15619" max="15619" width="24.6640625" bestFit="1" customWidth="1"/>
    <col min="15620" max="15620" width="26" bestFit="1" customWidth="1"/>
    <col min="15621" max="15621" width="45.1640625" bestFit="1" customWidth="1"/>
    <col min="15622" max="15622" width="108.33203125" bestFit="1" customWidth="1"/>
    <col min="15623" max="15623" width="79.83203125" bestFit="1" customWidth="1"/>
    <col min="15624" max="15624" width="30.5" customWidth="1"/>
    <col min="15625" max="15625" width="29.1640625" customWidth="1"/>
    <col min="15626" max="15626" width="30.5" bestFit="1" customWidth="1"/>
    <col min="15627" max="15627" width="45.6640625" customWidth="1"/>
    <col min="15628" max="15628" width="70" bestFit="1" customWidth="1"/>
    <col min="15629" max="15629" width="28.6640625" bestFit="1" customWidth="1"/>
    <col min="15875" max="15875" width="24.6640625" bestFit="1" customWidth="1"/>
    <col min="15876" max="15876" width="26" bestFit="1" customWidth="1"/>
    <col min="15877" max="15877" width="45.1640625" bestFit="1" customWidth="1"/>
    <col min="15878" max="15878" width="108.33203125" bestFit="1" customWidth="1"/>
    <col min="15879" max="15879" width="79.83203125" bestFit="1" customWidth="1"/>
    <col min="15880" max="15880" width="30.5" customWidth="1"/>
    <col min="15881" max="15881" width="29.1640625" customWidth="1"/>
    <col min="15882" max="15882" width="30.5" bestFit="1" customWidth="1"/>
    <col min="15883" max="15883" width="45.6640625" customWidth="1"/>
    <col min="15884" max="15884" width="70" bestFit="1" customWidth="1"/>
    <col min="15885" max="15885" width="28.6640625" bestFit="1" customWidth="1"/>
    <col min="16131" max="16131" width="24.6640625" bestFit="1" customWidth="1"/>
    <col min="16132" max="16132" width="26" bestFit="1" customWidth="1"/>
    <col min="16133" max="16133" width="45.1640625" bestFit="1" customWidth="1"/>
    <col min="16134" max="16134" width="108.33203125" bestFit="1" customWidth="1"/>
    <col min="16135" max="16135" width="79.83203125" bestFit="1" customWidth="1"/>
    <col min="16136" max="16136" width="30.5" customWidth="1"/>
    <col min="16137" max="16137" width="29.1640625" customWidth="1"/>
    <col min="16138" max="16138" width="30.5" bestFit="1" customWidth="1"/>
    <col min="16139" max="16139" width="45.6640625" customWidth="1"/>
    <col min="16140" max="16140" width="70" bestFit="1" customWidth="1"/>
    <col min="16141" max="16141" width="28.6640625" bestFit="1" customWidth="1"/>
  </cols>
  <sheetData>
    <row r="1" spans="1:14" s="15" customFormat="1" ht="17" x14ac:dyDescent="0.2">
      <c r="A1" s="18" t="s">
        <v>151</v>
      </c>
      <c r="B1" s="18" t="s">
        <v>0</v>
      </c>
      <c r="C1" s="18" t="s">
        <v>41</v>
      </c>
      <c r="D1" s="19" t="s">
        <v>97</v>
      </c>
      <c r="E1" s="19" t="s">
        <v>95</v>
      </c>
      <c r="F1" s="19" t="s">
        <v>96</v>
      </c>
      <c r="G1" s="19" t="s">
        <v>103</v>
      </c>
      <c r="H1" s="19" t="s">
        <v>99</v>
      </c>
      <c r="I1" s="19" t="s">
        <v>100</v>
      </c>
      <c r="J1" s="19" t="s">
        <v>98</v>
      </c>
      <c r="K1" s="15" t="s">
        <v>199</v>
      </c>
      <c r="L1" s="15" t="s">
        <v>146</v>
      </c>
      <c r="M1" s="19" t="s">
        <v>104</v>
      </c>
      <c r="N1" s="18"/>
    </row>
    <row r="2" spans="1:14" ht="51" x14ac:dyDescent="0.2">
      <c r="A2" s="16" t="s">
        <v>152</v>
      </c>
      <c r="B2" s="16" t="s">
        <v>153</v>
      </c>
      <c r="C2" s="16" t="s">
        <v>154</v>
      </c>
      <c r="D2" s="17" t="s">
        <v>157</v>
      </c>
      <c r="E2" s="16" t="s">
        <v>158</v>
      </c>
      <c r="F2" s="16" t="s">
        <v>159</v>
      </c>
      <c r="G2" s="16" t="s">
        <v>198</v>
      </c>
      <c r="H2" s="16" t="s">
        <v>160</v>
      </c>
      <c r="I2" s="16" t="s">
        <v>161</v>
      </c>
      <c r="J2" s="16" t="s">
        <v>155</v>
      </c>
      <c r="K2" s="16" t="s">
        <v>200</v>
      </c>
      <c r="L2" s="16" t="s">
        <v>206</v>
      </c>
      <c r="M2" s="16" t="s">
        <v>156</v>
      </c>
      <c r="N2" s="16"/>
    </row>
    <row r="3" spans="1:14" ht="34" x14ac:dyDescent="0.2">
      <c r="A3" s="16" t="s">
        <v>162</v>
      </c>
      <c r="B3" s="16" t="s">
        <v>163</v>
      </c>
      <c r="C3" s="16" t="s">
        <v>164</v>
      </c>
      <c r="D3" s="16" t="s">
        <v>165</v>
      </c>
      <c r="E3" s="16" t="s">
        <v>165</v>
      </c>
      <c r="F3" s="16" t="s">
        <v>165</v>
      </c>
      <c r="G3" s="16" t="s">
        <v>167</v>
      </c>
      <c r="H3" s="16" t="s">
        <v>167</v>
      </c>
      <c r="I3" s="16" t="s">
        <v>167</v>
      </c>
      <c r="J3" s="16" t="s">
        <v>165</v>
      </c>
      <c r="K3" s="16" t="s">
        <v>201</v>
      </c>
      <c r="L3" s="16" t="s">
        <v>207</v>
      </c>
      <c r="M3" s="16" t="s">
        <v>166</v>
      </c>
      <c r="N3" s="16"/>
    </row>
    <row r="4" spans="1:14" ht="85" x14ac:dyDescent="0.2">
      <c r="A4" s="16" t="s">
        <v>168</v>
      </c>
      <c r="B4" s="16" t="s">
        <v>169</v>
      </c>
      <c r="C4" s="16" t="s">
        <v>170</v>
      </c>
      <c r="D4" s="16" t="s">
        <v>171</v>
      </c>
      <c r="E4" s="16" t="s">
        <v>171</v>
      </c>
      <c r="F4" s="16" t="s">
        <v>171</v>
      </c>
      <c r="G4" s="16" t="s">
        <v>195</v>
      </c>
      <c r="H4" s="16" t="s">
        <v>171</v>
      </c>
      <c r="I4" s="16" t="s">
        <v>171</v>
      </c>
      <c r="J4" s="20" t="s">
        <v>193</v>
      </c>
      <c r="K4" s="20" t="s">
        <v>202</v>
      </c>
      <c r="L4" s="20" t="s">
        <v>42</v>
      </c>
      <c r="M4" s="17" t="s">
        <v>194</v>
      </c>
      <c r="N4" s="16"/>
    </row>
    <row r="5" spans="1:14" s="16" customFormat="1" ht="119" x14ac:dyDescent="0.2">
      <c r="A5" s="16" t="s">
        <v>172</v>
      </c>
      <c r="B5" s="16" t="s">
        <v>173</v>
      </c>
      <c r="C5" s="16" t="s">
        <v>174</v>
      </c>
      <c r="D5" s="16" t="s">
        <v>189</v>
      </c>
      <c r="E5" s="16" t="s">
        <v>189</v>
      </c>
      <c r="F5" s="16" t="s">
        <v>189</v>
      </c>
      <c r="G5" s="16" t="s">
        <v>196</v>
      </c>
      <c r="H5" s="16" t="s">
        <v>177</v>
      </c>
      <c r="I5" s="16" t="s">
        <v>178</v>
      </c>
      <c r="J5" s="16" t="s">
        <v>175</v>
      </c>
      <c r="K5" s="16" t="s">
        <v>203</v>
      </c>
      <c r="L5" s="16" t="s">
        <v>204</v>
      </c>
      <c r="M5" s="16" t="s">
        <v>176</v>
      </c>
    </row>
    <row r="6" spans="1:14" ht="68" x14ac:dyDescent="0.2">
      <c r="A6" s="16" t="s">
        <v>179</v>
      </c>
      <c r="B6" s="16" t="s">
        <v>180</v>
      </c>
      <c r="C6" s="16" t="s">
        <v>181</v>
      </c>
      <c r="D6" s="16" t="s">
        <v>190</v>
      </c>
      <c r="E6" s="16" t="s">
        <v>190</v>
      </c>
      <c r="F6" s="16" t="s">
        <v>190</v>
      </c>
      <c r="G6" s="16" t="s">
        <v>197</v>
      </c>
      <c r="H6" s="16" t="s">
        <v>183</v>
      </c>
      <c r="I6" s="16" t="s">
        <v>184</v>
      </c>
      <c r="J6" s="16" t="s">
        <v>182</v>
      </c>
      <c r="K6" s="16" t="s">
        <v>182</v>
      </c>
      <c r="L6" s="16" t="s">
        <v>42</v>
      </c>
      <c r="M6" s="16" t="s">
        <v>182</v>
      </c>
      <c r="N6" s="16"/>
    </row>
    <row r="7" spans="1:14" ht="68" x14ac:dyDescent="0.2">
      <c r="A7" s="16" t="s">
        <v>185</v>
      </c>
      <c r="B7" s="16" t="s">
        <v>169</v>
      </c>
      <c r="C7" s="16" t="s">
        <v>186</v>
      </c>
      <c r="D7" s="16" t="s">
        <v>187</v>
      </c>
      <c r="E7" s="16" t="s">
        <v>187</v>
      </c>
      <c r="F7" s="16" t="s">
        <v>187</v>
      </c>
      <c r="G7" s="16" t="s">
        <v>188</v>
      </c>
      <c r="H7" s="16" t="s">
        <v>187</v>
      </c>
      <c r="I7" s="16" t="s">
        <v>187</v>
      </c>
      <c r="J7" s="16" t="s">
        <v>191</v>
      </c>
      <c r="K7" s="16" t="s">
        <v>205</v>
      </c>
      <c r="L7" s="16" t="s">
        <v>42</v>
      </c>
      <c r="M7" s="16" t="s">
        <v>192</v>
      </c>
      <c r="N7" s="16"/>
    </row>
    <row r="8" spans="1:14" x14ac:dyDescent="0.2">
      <c r="A8" s="16"/>
      <c r="B8" s="16"/>
      <c r="C8" s="16"/>
      <c r="D8" s="16"/>
      <c r="E8" s="16"/>
      <c r="F8" s="16"/>
      <c r="G8" s="16"/>
      <c r="H8" s="16"/>
      <c r="I8" s="16"/>
      <c r="J8" s="16"/>
      <c r="K8" s="16"/>
      <c r="L8" s="16"/>
      <c r="M8" s="16"/>
      <c r="N8" s="16"/>
    </row>
    <row r="9" spans="1:14" x14ac:dyDescent="0.2">
      <c r="A9" s="16"/>
      <c r="B9" s="16"/>
      <c r="C9" s="16"/>
      <c r="D9" s="16"/>
      <c r="E9" s="16"/>
      <c r="F9" s="16"/>
      <c r="G9" s="16"/>
      <c r="H9" s="16"/>
      <c r="I9" s="16"/>
      <c r="J9" s="16"/>
      <c r="K9" s="16"/>
      <c r="L9" s="16"/>
      <c r="M9" s="16"/>
      <c r="N9" s="16"/>
    </row>
    <row r="10" spans="1:14" x14ac:dyDescent="0.2">
      <c r="A10" s="16"/>
      <c r="B10" s="16"/>
      <c r="C10" s="16"/>
      <c r="D10" s="16"/>
      <c r="E10" s="16"/>
      <c r="F10" s="16"/>
      <c r="G10" s="16"/>
      <c r="H10" s="16"/>
      <c r="I10" s="16"/>
      <c r="J10" s="16"/>
      <c r="K10" s="16"/>
      <c r="L10" s="16"/>
      <c r="M10" s="16"/>
      <c r="N10" s="16"/>
    </row>
    <row r="11" spans="1:14" x14ac:dyDescent="0.2">
      <c r="A11" s="16"/>
      <c r="B11" s="16"/>
      <c r="C11" s="16"/>
      <c r="D11" s="16"/>
      <c r="E11" s="16"/>
      <c r="F11" s="16"/>
      <c r="G11" s="16"/>
      <c r="H11" s="16"/>
      <c r="I11" s="16"/>
      <c r="J11" s="16"/>
      <c r="K11" s="16"/>
      <c r="L11" s="16"/>
      <c r="M11" s="16"/>
      <c r="N11" s="16"/>
    </row>
    <row r="12" spans="1:14" x14ac:dyDescent="0.2">
      <c r="A12" s="16"/>
      <c r="B12" s="16"/>
      <c r="C12" s="16"/>
      <c r="D12" s="16"/>
      <c r="E12" s="16"/>
      <c r="F12" s="16"/>
      <c r="G12" s="16"/>
      <c r="H12" s="16"/>
      <c r="I12" s="16"/>
      <c r="J12" s="16"/>
      <c r="K12" s="16"/>
      <c r="L12" s="16"/>
      <c r="M12" s="16"/>
      <c r="N12" s="16"/>
    </row>
    <row r="13" spans="1:14" x14ac:dyDescent="0.2">
      <c r="A13" s="16"/>
      <c r="B13" s="16"/>
      <c r="C13" s="16"/>
      <c r="D13" s="16"/>
      <c r="E13" s="16"/>
      <c r="F13" s="16"/>
      <c r="G13" s="16"/>
      <c r="H13" s="16"/>
      <c r="I13" s="16"/>
      <c r="J13" s="16"/>
      <c r="K13" s="16"/>
      <c r="L13" s="16"/>
      <c r="M13" s="16"/>
      <c r="N13" s="16"/>
    </row>
    <row r="14" spans="1:14" x14ac:dyDescent="0.2">
      <c r="A14" s="16"/>
      <c r="B14" s="16"/>
      <c r="C14" s="16"/>
      <c r="D14" s="16"/>
      <c r="E14" s="16"/>
      <c r="F14" s="16"/>
      <c r="G14" s="16"/>
      <c r="H14" s="16"/>
      <c r="I14" s="16"/>
      <c r="J14" s="16"/>
      <c r="K14" s="16"/>
      <c r="L14" s="16"/>
      <c r="M14" s="16"/>
      <c r="N14" s="16"/>
    </row>
    <row r="15" spans="1:14" x14ac:dyDescent="0.2">
      <c r="A15" s="16"/>
      <c r="B15" s="16"/>
      <c r="C15" s="16"/>
      <c r="D15" s="16"/>
      <c r="E15" s="16"/>
      <c r="F15" s="16"/>
      <c r="G15" s="16"/>
      <c r="H15" s="16"/>
      <c r="I15" s="16"/>
      <c r="J15" s="16"/>
      <c r="K15" s="16"/>
      <c r="L15" s="16"/>
      <c r="M15" s="16"/>
      <c r="N15" s="16"/>
    </row>
    <row r="16" spans="1:14" x14ac:dyDescent="0.2">
      <c r="A16" s="16"/>
      <c r="B16" s="16"/>
      <c r="C16" s="16"/>
      <c r="D16" s="16"/>
      <c r="E16" s="16"/>
      <c r="F16" s="16"/>
      <c r="G16" s="16"/>
      <c r="H16" s="16"/>
      <c r="I16" s="16"/>
      <c r="J16" s="16"/>
      <c r="K16" s="16"/>
      <c r="L16" s="16"/>
      <c r="M16" s="16"/>
      <c r="N16" s="16"/>
    </row>
    <row r="17" spans="1:14" x14ac:dyDescent="0.2">
      <c r="A17" s="16"/>
      <c r="B17" s="16"/>
      <c r="C17" s="16"/>
      <c r="D17" s="16"/>
      <c r="E17" s="16"/>
      <c r="F17" s="16"/>
      <c r="G17" s="16"/>
      <c r="H17" s="16"/>
      <c r="I17" s="16"/>
      <c r="J17" s="16"/>
      <c r="K17" s="16"/>
      <c r="L17" s="16"/>
      <c r="M17" s="16"/>
      <c r="N17" s="16"/>
    </row>
    <row r="18" spans="1:14" x14ac:dyDescent="0.2">
      <c r="A18" s="16"/>
      <c r="B18" s="16"/>
      <c r="C18" s="16"/>
      <c r="D18" s="16"/>
      <c r="E18" s="16"/>
      <c r="F18" s="16"/>
      <c r="G18" s="16"/>
      <c r="H18" s="16"/>
      <c r="I18" s="16"/>
      <c r="J18" s="16"/>
      <c r="K18" s="16"/>
      <c r="L18" s="16"/>
      <c r="M18" s="16"/>
      <c r="N18" s="16"/>
    </row>
    <row r="19" spans="1:14" x14ac:dyDescent="0.2">
      <c r="A19" s="16"/>
      <c r="B19" s="16"/>
      <c r="C19" s="16"/>
      <c r="D19" s="16"/>
      <c r="E19" s="16"/>
      <c r="F19" s="16"/>
      <c r="G19" s="16"/>
      <c r="H19" s="16"/>
      <c r="I19" s="16"/>
      <c r="J19" s="16"/>
      <c r="K19" s="16"/>
      <c r="L19" s="16"/>
      <c r="M19" s="16"/>
      <c r="N19"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9"/>
  <sheetViews>
    <sheetView workbookViewId="0">
      <selection activeCell="C28" sqref="C28"/>
    </sheetView>
  </sheetViews>
  <sheetFormatPr baseColWidth="10" defaultRowHeight="16" x14ac:dyDescent="0.2"/>
  <cols>
    <col min="1" max="1" width="27.1640625" bestFit="1" customWidth="1"/>
    <col min="2" max="2" width="15.1640625" bestFit="1" customWidth="1"/>
    <col min="3" max="4" width="22.33203125" bestFit="1" customWidth="1"/>
    <col min="5" max="5" width="13.33203125" bestFit="1" customWidth="1"/>
    <col min="6" max="6" width="14.83203125" bestFit="1" customWidth="1"/>
  </cols>
  <sheetData>
    <row r="1" spans="1:6" ht="34" x14ac:dyDescent="0.2">
      <c r="A1" s="11" t="s">
        <v>0</v>
      </c>
      <c r="B1" s="11" t="s">
        <v>1</v>
      </c>
      <c r="C1" s="11" t="s">
        <v>143</v>
      </c>
      <c r="D1" s="11" t="s">
        <v>40</v>
      </c>
      <c r="E1" s="12" t="s">
        <v>144</v>
      </c>
      <c r="F1" s="13" t="s">
        <v>145</v>
      </c>
    </row>
    <row r="2" spans="1:6" x14ac:dyDescent="0.2">
      <c r="A2" s="6" t="s">
        <v>2</v>
      </c>
      <c r="B2" s="6">
        <v>2.7E-2</v>
      </c>
      <c r="C2" s="6">
        <f>(B2-0.027794872)/0.002848117</f>
        <v>-0.27908684931131766</v>
      </c>
      <c r="D2" s="6" t="s">
        <v>112</v>
      </c>
      <c r="E2" s="6" t="s">
        <v>112</v>
      </c>
      <c r="F2" s="2">
        <f>AVERAGE(C2,E2)</f>
        <v>-0.27908684931131766</v>
      </c>
    </row>
    <row r="3" spans="1:6" x14ac:dyDescent="0.2">
      <c r="A3" s="6" t="s">
        <v>3</v>
      </c>
      <c r="B3" s="6">
        <v>2.1999999999999999E-2</v>
      </c>
      <c r="C3" s="6">
        <f t="shared" ref="C3:C38" si="0">(B3-0.027794872)/0.002848117</f>
        <v>-2.0346327064513163</v>
      </c>
      <c r="D3" s="3" t="s">
        <v>112</v>
      </c>
      <c r="E3" s="6" t="s">
        <v>112</v>
      </c>
      <c r="F3" s="2">
        <f t="shared" ref="F3:F64" si="1">AVERAGE(C3,E3)</f>
        <v>-2.0346327064513163</v>
      </c>
    </row>
    <row r="4" spans="1:6" x14ac:dyDescent="0.2">
      <c r="A4" s="6" t="s">
        <v>38</v>
      </c>
      <c r="B4" s="6">
        <v>2.8000000000000001E-2</v>
      </c>
      <c r="C4" s="6">
        <f t="shared" si="0"/>
        <v>7.2022322116682316E-2</v>
      </c>
      <c r="D4" s="2">
        <v>4.38</v>
      </c>
      <c r="E4" s="4">
        <f t="shared" ref="E4:E64" si="2">(D4-2.316111111)/1.04687439</f>
        <v>1.9714771024248667</v>
      </c>
      <c r="F4" s="2">
        <f t="shared" si="1"/>
        <v>1.0217497122707746</v>
      </c>
    </row>
    <row r="5" spans="1:6" x14ac:dyDescent="0.2">
      <c r="A5" s="6" t="s">
        <v>5</v>
      </c>
      <c r="B5" s="6">
        <v>2.9000000000000001E-2</v>
      </c>
      <c r="C5" s="6">
        <f t="shared" si="0"/>
        <v>0.42313149354468227</v>
      </c>
      <c r="D5" s="6" t="s">
        <v>112</v>
      </c>
      <c r="E5" s="6" t="s">
        <v>112</v>
      </c>
      <c r="F5" s="2">
        <f t="shared" si="1"/>
        <v>0.42313149354468227</v>
      </c>
    </row>
    <row r="6" spans="1:6" x14ac:dyDescent="0.2">
      <c r="A6" s="6" t="s">
        <v>39</v>
      </c>
      <c r="B6" s="6">
        <v>3.1E-2</v>
      </c>
      <c r="C6" s="6">
        <f t="shared" si="0"/>
        <v>1.1253498364006809</v>
      </c>
      <c r="D6" s="2">
        <v>5</v>
      </c>
      <c r="E6" s="4">
        <f t="shared" si="2"/>
        <v>2.5637162534848139</v>
      </c>
      <c r="F6" s="2">
        <f t="shared" si="1"/>
        <v>1.8445330449427475</v>
      </c>
    </row>
    <row r="7" spans="1:6" x14ac:dyDescent="0.2">
      <c r="A7" s="6" t="s">
        <v>7</v>
      </c>
      <c r="B7" s="6">
        <v>1.6E-2</v>
      </c>
      <c r="C7" s="6">
        <f t="shared" si="0"/>
        <v>-4.1412877350193131</v>
      </c>
      <c r="D7" s="6" t="s">
        <v>112</v>
      </c>
      <c r="E7" s="6" t="s">
        <v>112</v>
      </c>
      <c r="F7" s="2">
        <f t="shared" si="1"/>
        <v>-4.1412877350193131</v>
      </c>
    </row>
    <row r="8" spans="1:6" x14ac:dyDescent="0.2">
      <c r="A8" s="6" t="s">
        <v>8</v>
      </c>
      <c r="B8" s="6">
        <v>0.03</v>
      </c>
      <c r="C8" s="6">
        <f t="shared" si="0"/>
        <v>0.77424066497268096</v>
      </c>
      <c r="D8" s="6" t="s">
        <v>112</v>
      </c>
      <c r="E8" s="6" t="s">
        <v>112</v>
      </c>
      <c r="F8" s="2">
        <f t="shared" si="1"/>
        <v>0.77424066497268096</v>
      </c>
    </row>
    <row r="9" spans="1:6" x14ac:dyDescent="0.2">
      <c r="A9" s="6" t="s">
        <v>9</v>
      </c>
      <c r="B9" s="6">
        <v>2.8000000000000001E-2</v>
      </c>
      <c r="C9" s="6">
        <f t="shared" si="0"/>
        <v>7.2022322116682316E-2</v>
      </c>
      <c r="D9" s="6" t="s">
        <v>112</v>
      </c>
      <c r="E9" s="6" t="s">
        <v>112</v>
      </c>
      <c r="F9" s="2">
        <f t="shared" si="1"/>
        <v>7.2022322116682316E-2</v>
      </c>
    </row>
    <row r="10" spans="1:6" x14ac:dyDescent="0.2">
      <c r="A10" s="6" t="s">
        <v>10</v>
      </c>
      <c r="B10" s="6">
        <v>2.8000000000000001E-2</v>
      </c>
      <c r="C10" s="6">
        <f t="shared" si="0"/>
        <v>7.2022322116682316E-2</v>
      </c>
      <c r="D10" s="2">
        <v>4.1100000000000003</v>
      </c>
      <c r="E10" s="4">
        <f t="shared" si="2"/>
        <v>1.713566504382632</v>
      </c>
      <c r="F10" s="2">
        <f t="shared" si="1"/>
        <v>0.89279441324965714</v>
      </c>
    </row>
    <row r="11" spans="1:6" x14ac:dyDescent="0.2">
      <c r="A11" s="6" t="s">
        <v>11</v>
      </c>
      <c r="B11" s="6">
        <v>2.7E-2</v>
      </c>
      <c r="C11" s="6">
        <f t="shared" si="0"/>
        <v>-0.27908684931131766</v>
      </c>
      <c r="D11" s="2">
        <v>2.54</v>
      </c>
      <c r="E11" s="4">
        <f t="shared" si="2"/>
        <v>0.21386413798889467</v>
      </c>
      <c r="F11" s="2">
        <f t="shared" si="1"/>
        <v>-3.2611355661211497E-2</v>
      </c>
    </row>
    <row r="12" spans="1:6" x14ac:dyDescent="0.2">
      <c r="A12" s="6" t="s">
        <v>12</v>
      </c>
      <c r="B12" s="6">
        <v>2.9000000000000001E-2</v>
      </c>
      <c r="C12" s="6">
        <f t="shared" si="0"/>
        <v>0.42313149354468227</v>
      </c>
      <c r="D12" s="6" t="s">
        <v>112</v>
      </c>
      <c r="E12" s="6" t="s">
        <v>112</v>
      </c>
      <c r="F12" s="2">
        <f t="shared" si="1"/>
        <v>0.42313149354468227</v>
      </c>
    </row>
    <row r="13" spans="1:6" x14ac:dyDescent="0.2">
      <c r="A13" s="6" t="s">
        <v>102</v>
      </c>
      <c r="B13" s="6">
        <v>2.9000000000000001E-2</v>
      </c>
      <c r="C13" s="6">
        <f t="shared" si="0"/>
        <v>0.42313149354468227</v>
      </c>
      <c r="D13" s="6" t="s">
        <v>112</v>
      </c>
      <c r="E13" s="6" t="s">
        <v>112</v>
      </c>
      <c r="F13" s="2">
        <f t="shared" si="1"/>
        <v>0.42313149354468227</v>
      </c>
    </row>
    <row r="14" spans="1:6" x14ac:dyDescent="0.2">
      <c r="A14" s="6" t="s">
        <v>13</v>
      </c>
      <c r="B14" s="6">
        <v>2.5999999999999999E-2</v>
      </c>
      <c r="C14" s="6">
        <f t="shared" si="0"/>
        <v>-0.63019602073931758</v>
      </c>
      <c r="D14" s="6" t="s">
        <v>112</v>
      </c>
      <c r="E14" s="6" t="s">
        <v>112</v>
      </c>
      <c r="F14" s="2">
        <f t="shared" si="1"/>
        <v>-0.63019602073931758</v>
      </c>
    </row>
    <row r="15" spans="1:6" x14ac:dyDescent="0.2">
      <c r="A15" s="6" t="s">
        <v>14</v>
      </c>
      <c r="B15" s="6">
        <v>2.3E-2</v>
      </c>
      <c r="C15" s="6">
        <f t="shared" si="0"/>
        <v>-1.6835235350233162</v>
      </c>
      <c r="D15" s="6" t="s">
        <v>112</v>
      </c>
      <c r="E15" s="6" t="s">
        <v>112</v>
      </c>
      <c r="F15" s="2">
        <f t="shared" si="1"/>
        <v>-1.6835235350233162</v>
      </c>
    </row>
    <row r="16" spans="1:6" x14ac:dyDescent="0.2">
      <c r="A16" s="6" t="s">
        <v>15</v>
      </c>
      <c r="B16" s="6">
        <v>2.9000000000000001E-2</v>
      </c>
      <c r="C16" s="6">
        <f t="shared" si="0"/>
        <v>0.42313149354468227</v>
      </c>
      <c r="D16" s="6" t="s">
        <v>112</v>
      </c>
      <c r="E16" s="6" t="s">
        <v>112</v>
      </c>
      <c r="F16" s="2">
        <f t="shared" si="1"/>
        <v>0.42313149354468227</v>
      </c>
    </row>
    <row r="17" spans="1:6" x14ac:dyDescent="0.2">
      <c r="A17" s="6" t="s">
        <v>16</v>
      </c>
      <c r="B17" s="6">
        <v>2.5999999999999999E-2</v>
      </c>
      <c r="C17" s="6">
        <f t="shared" si="0"/>
        <v>-0.63019602073931758</v>
      </c>
      <c r="D17" s="6" t="s">
        <v>112</v>
      </c>
      <c r="E17" s="6" t="s">
        <v>112</v>
      </c>
      <c r="F17" s="2">
        <f t="shared" si="1"/>
        <v>-0.63019602073931758</v>
      </c>
    </row>
    <row r="18" spans="1:6" x14ac:dyDescent="0.2">
      <c r="A18" s="6" t="s">
        <v>17</v>
      </c>
      <c r="B18" s="6">
        <v>2.5999999999999999E-2</v>
      </c>
      <c r="C18" s="6">
        <f t="shared" si="0"/>
        <v>-0.63019602073931758</v>
      </c>
      <c r="D18" s="2">
        <v>1.48</v>
      </c>
      <c r="E18" s="4">
        <f t="shared" si="2"/>
        <v>-0.7986737654361763</v>
      </c>
      <c r="F18" s="2">
        <f t="shared" si="1"/>
        <v>-0.71443489308774688</v>
      </c>
    </row>
    <row r="19" spans="1:6" x14ac:dyDescent="0.2">
      <c r="A19" s="6" t="s">
        <v>18</v>
      </c>
      <c r="B19" s="6">
        <v>2.9000000000000001E-2</v>
      </c>
      <c r="C19" s="6">
        <f t="shared" si="0"/>
        <v>0.42313149354468227</v>
      </c>
      <c r="D19" s="2">
        <v>1.78</v>
      </c>
      <c r="E19" s="4">
        <f t="shared" si="2"/>
        <v>-0.51210643427813729</v>
      </c>
      <c r="F19" s="2">
        <f t="shared" si="1"/>
        <v>-4.4487470366727511E-2</v>
      </c>
    </row>
    <row r="20" spans="1:6" x14ac:dyDescent="0.2">
      <c r="A20" s="6" t="s">
        <v>19</v>
      </c>
      <c r="B20" s="6">
        <v>2.7E-2</v>
      </c>
      <c r="C20" s="6">
        <f t="shared" si="0"/>
        <v>-0.27908684931131766</v>
      </c>
      <c r="D20" s="6" t="s">
        <v>112</v>
      </c>
      <c r="E20" s="6" t="s">
        <v>112</v>
      </c>
      <c r="F20" s="2">
        <f t="shared" si="1"/>
        <v>-0.27908684931131766</v>
      </c>
    </row>
    <row r="21" spans="1:6" x14ac:dyDescent="0.2">
      <c r="A21" s="6" t="s">
        <v>20</v>
      </c>
      <c r="B21" s="6">
        <v>2.7E-2</v>
      </c>
      <c r="C21" s="6">
        <f t="shared" si="0"/>
        <v>-0.27908684931131766</v>
      </c>
      <c r="D21" s="2">
        <v>1.23</v>
      </c>
      <c r="E21" s="4">
        <f t="shared" si="2"/>
        <v>-1.0374798747345422</v>
      </c>
      <c r="F21" s="2">
        <f t="shared" si="1"/>
        <v>-0.65828336202292992</v>
      </c>
    </row>
    <row r="22" spans="1:6" x14ac:dyDescent="0.2">
      <c r="A22" s="6" t="s">
        <v>21</v>
      </c>
      <c r="B22" s="6">
        <v>2.5999999999999999E-2</v>
      </c>
      <c r="C22" s="6">
        <f t="shared" si="0"/>
        <v>-0.63019602073931758</v>
      </c>
      <c r="D22" s="6" t="s">
        <v>112</v>
      </c>
      <c r="E22" s="6" t="s">
        <v>112</v>
      </c>
      <c r="F22" s="2">
        <f t="shared" si="1"/>
        <v>-0.63019602073931758</v>
      </c>
    </row>
    <row r="23" spans="1:6" x14ac:dyDescent="0.2">
      <c r="A23" s="6" t="s">
        <v>22</v>
      </c>
      <c r="B23" s="6">
        <v>2.9000000000000001E-2</v>
      </c>
      <c r="C23" s="6">
        <f t="shared" si="0"/>
        <v>0.42313149354468227</v>
      </c>
      <c r="D23" s="2">
        <v>1.44</v>
      </c>
      <c r="E23" s="4">
        <f t="shared" si="2"/>
        <v>-0.83688274292391485</v>
      </c>
      <c r="F23" s="2">
        <f t="shared" si="1"/>
        <v>-0.20687562468961629</v>
      </c>
    </row>
    <row r="24" spans="1:6" x14ac:dyDescent="0.2">
      <c r="A24" s="6" t="s">
        <v>23</v>
      </c>
      <c r="B24" s="6">
        <v>2.8000000000000001E-2</v>
      </c>
      <c r="C24" s="6">
        <f t="shared" si="0"/>
        <v>7.2022322116682316E-2</v>
      </c>
      <c r="D24" s="6" t="s">
        <v>112</v>
      </c>
      <c r="E24" s="6" t="s">
        <v>112</v>
      </c>
      <c r="F24" s="2">
        <f t="shared" si="1"/>
        <v>7.2022322116682316E-2</v>
      </c>
    </row>
    <row r="25" spans="1:6" x14ac:dyDescent="0.2">
      <c r="A25" s="6" t="s">
        <v>24</v>
      </c>
      <c r="B25" s="6">
        <v>2.7E-2</v>
      </c>
      <c r="C25" s="6">
        <f t="shared" si="0"/>
        <v>-0.27908684931131766</v>
      </c>
      <c r="D25" s="6" t="s">
        <v>112</v>
      </c>
      <c r="E25" s="6" t="s">
        <v>112</v>
      </c>
      <c r="F25" s="2">
        <f t="shared" si="1"/>
        <v>-0.27908684931131766</v>
      </c>
    </row>
    <row r="26" spans="1:6" x14ac:dyDescent="0.2">
      <c r="A26" s="6" t="s">
        <v>25</v>
      </c>
      <c r="B26" s="6">
        <v>2.4E-2</v>
      </c>
      <c r="C26" s="6">
        <f t="shared" si="0"/>
        <v>-1.3324143635953163</v>
      </c>
      <c r="D26" s="6" t="s">
        <v>112</v>
      </c>
      <c r="E26" s="6" t="s">
        <v>112</v>
      </c>
      <c r="F26" s="2">
        <f t="shared" si="1"/>
        <v>-1.3324143635953163</v>
      </c>
    </row>
    <row r="27" spans="1:6" x14ac:dyDescent="0.2">
      <c r="A27" s="6" t="s">
        <v>26</v>
      </c>
      <c r="B27" s="6">
        <v>2.7E-2</v>
      </c>
      <c r="C27" s="6">
        <f t="shared" si="0"/>
        <v>-0.27908684931131766</v>
      </c>
      <c r="D27" s="6" t="s">
        <v>112</v>
      </c>
      <c r="E27" s="6" t="s">
        <v>112</v>
      </c>
      <c r="F27" s="2">
        <f t="shared" si="1"/>
        <v>-0.27908684931131766</v>
      </c>
    </row>
    <row r="28" spans="1:6" x14ac:dyDescent="0.2">
      <c r="A28" s="6" t="s">
        <v>27</v>
      </c>
      <c r="B28" s="6">
        <v>2.8000000000000001E-2</v>
      </c>
      <c r="C28" s="6">
        <f t="shared" si="0"/>
        <v>7.2022322116682316E-2</v>
      </c>
      <c r="D28" s="6" t="s">
        <v>112</v>
      </c>
      <c r="E28" s="6" t="s">
        <v>112</v>
      </c>
      <c r="F28" s="2">
        <f t="shared" si="1"/>
        <v>7.2022322116682316E-2</v>
      </c>
    </row>
    <row r="29" spans="1:6" x14ac:dyDescent="0.2">
      <c r="A29" s="6" t="s">
        <v>28</v>
      </c>
      <c r="B29" s="6">
        <v>2.8000000000000001E-2</v>
      </c>
      <c r="C29" s="6">
        <f t="shared" si="0"/>
        <v>7.2022322116682316E-2</v>
      </c>
      <c r="D29" s="6" t="s">
        <v>112</v>
      </c>
      <c r="E29" s="6" t="s">
        <v>112</v>
      </c>
      <c r="F29" s="2">
        <f t="shared" si="1"/>
        <v>7.2022322116682316E-2</v>
      </c>
    </row>
    <row r="30" spans="1:6" x14ac:dyDescent="0.2">
      <c r="A30" s="6" t="s">
        <v>29</v>
      </c>
      <c r="B30" s="6">
        <v>2.9000000000000001E-2</v>
      </c>
      <c r="C30" s="6">
        <f t="shared" si="0"/>
        <v>0.42313149354468227</v>
      </c>
      <c r="D30" s="6" t="s">
        <v>112</v>
      </c>
      <c r="E30" s="6" t="s">
        <v>112</v>
      </c>
      <c r="F30" s="2">
        <f t="shared" si="1"/>
        <v>0.42313149354468227</v>
      </c>
    </row>
    <row r="31" spans="1:6" x14ac:dyDescent="0.2">
      <c r="A31" s="6" t="s">
        <v>30</v>
      </c>
      <c r="B31" s="6">
        <v>0.03</v>
      </c>
      <c r="C31" s="6">
        <f t="shared" si="0"/>
        <v>0.77424066497268096</v>
      </c>
      <c r="D31" s="6" t="s">
        <v>112</v>
      </c>
      <c r="E31" s="6" t="s">
        <v>112</v>
      </c>
      <c r="F31" s="2">
        <f t="shared" si="1"/>
        <v>0.77424066497268096</v>
      </c>
    </row>
    <row r="32" spans="1:6" x14ac:dyDescent="0.2">
      <c r="A32" s="6" t="s">
        <v>31</v>
      </c>
      <c r="B32" s="6">
        <v>2.9000000000000001E-2</v>
      </c>
      <c r="C32" s="6">
        <f t="shared" si="0"/>
        <v>0.42313149354468227</v>
      </c>
      <c r="D32" s="6" t="s">
        <v>112</v>
      </c>
      <c r="E32" s="6" t="s">
        <v>112</v>
      </c>
      <c r="F32" s="2">
        <f t="shared" si="1"/>
        <v>0.42313149354468227</v>
      </c>
    </row>
    <row r="33" spans="1:6" x14ac:dyDescent="0.2">
      <c r="A33" s="6" t="s">
        <v>32</v>
      </c>
      <c r="B33" s="6">
        <v>3.1E-2</v>
      </c>
      <c r="C33" s="6">
        <f t="shared" si="0"/>
        <v>1.1253498364006809</v>
      </c>
      <c r="D33" s="6" t="s">
        <v>112</v>
      </c>
      <c r="E33" s="6" t="s">
        <v>112</v>
      </c>
      <c r="F33" s="2">
        <f t="shared" si="1"/>
        <v>1.1253498364006809</v>
      </c>
    </row>
    <row r="34" spans="1:6" x14ac:dyDescent="0.2">
      <c r="A34" s="6" t="s">
        <v>33</v>
      </c>
      <c r="B34" s="6">
        <v>0.03</v>
      </c>
      <c r="C34" s="6">
        <f t="shared" si="0"/>
        <v>0.77424066497268096</v>
      </c>
      <c r="D34" s="6" t="s">
        <v>112</v>
      </c>
      <c r="E34" s="6" t="s">
        <v>112</v>
      </c>
      <c r="F34" s="2">
        <f t="shared" si="1"/>
        <v>0.77424066497268096</v>
      </c>
    </row>
    <row r="35" spans="1:6" x14ac:dyDescent="0.2">
      <c r="A35" s="6" t="s">
        <v>34</v>
      </c>
      <c r="B35" s="6">
        <v>2.8000000000000001E-2</v>
      </c>
      <c r="C35" s="6">
        <f t="shared" si="0"/>
        <v>7.2022322116682316E-2</v>
      </c>
      <c r="D35" s="6" t="s">
        <v>112</v>
      </c>
      <c r="E35" s="6" t="s">
        <v>112</v>
      </c>
      <c r="F35" s="2">
        <f t="shared" si="1"/>
        <v>7.2022322116682316E-2</v>
      </c>
    </row>
    <row r="36" spans="1:6" x14ac:dyDescent="0.2">
      <c r="A36" s="6" t="s">
        <v>35</v>
      </c>
      <c r="B36" s="6">
        <v>2.9000000000000001E-2</v>
      </c>
      <c r="C36" s="6">
        <f t="shared" si="0"/>
        <v>0.42313149354468227</v>
      </c>
      <c r="D36" s="6" t="s">
        <v>112</v>
      </c>
      <c r="E36" s="6" t="s">
        <v>112</v>
      </c>
      <c r="F36" s="2">
        <f t="shared" si="1"/>
        <v>0.42313149354468227</v>
      </c>
    </row>
    <row r="37" spans="1:6" x14ac:dyDescent="0.2">
      <c r="A37" s="3" t="s">
        <v>36</v>
      </c>
      <c r="B37" s="3">
        <v>3.1E-2</v>
      </c>
      <c r="C37" s="6">
        <f t="shared" si="0"/>
        <v>1.1253498364006809</v>
      </c>
      <c r="D37" s="6" t="s">
        <v>112</v>
      </c>
      <c r="E37" s="6" t="s">
        <v>112</v>
      </c>
      <c r="F37" s="2">
        <f t="shared" si="1"/>
        <v>1.1253498364006809</v>
      </c>
    </row>
    <row r="38" spans="1:6" x14ac:dyDescent="0.2">
      <c r="A38" s="3" t="s">
        <v>37</v>
      </c>
      <c r="B38" s="3">
        <v>3.1E-2</v>
      </c>
      <c r="C38" s="6">
        <f t="shared" si="0"/>
        <v>1.1253498364006809</v>
      </c>
      <c r="D38" s="6" t="s">
        <v>112</v>
      </c>
      <c r="E38" s="6" t="s">
        <v>112</v>
      </c>
      <c r="F38" s="2">
        <f t="shared" si="1"/>
        <v>1.1253498364006809</v>
      </c>
    </row>
    <row r="39" spans="1:6" ht="17" x14ac:dyDescent="0.2">
      <c r="A39" s="4" t="s">
        <v>123</v>
      </c>
      <c r="B39" s="6" t="s">
        <v>112</v>
      </c>
      <c r="C39" s="6" t="s">
        <v>112</v>
      </c>
      <c r="D39" s="2">
        <v>1.35</v>
      </c>
      <c r="E39" s="4">
        <f t="shared" si="2"/>
        <v>-0.92285294227132642</v>
      </c>
      <c r="F39" s="2">
        <f t="shared" si="1"/>
        <v>-0.92285294227132642</v>
      </c>
    </row>
    <row r="40" spans="1:6" ht="17" x14ac:dyDescent="0.2">
      <c r="A40" s="4" t="s">
        <v>124</v>
      </c>
      <c r="B40" s="6" t="s">
        <v>112</v>
      </c>
      <c r="C40" s="6" t="s">
        <v>112</v>
      </c>
      <c r="D40" s="2">
        <v>2.48</v>
      </c>
      <c r="E40" s="4">
        <f t="shared" si="2"/>
        <v>0.15655067175728685</v>
      </c>
      <c r="F40" s="2">
        <f t="shared" si="1"/>
        <v>0.15655067175728685</v>
      </c>
    </row>
    <row r="41" spans="1:6" ht="17" x14ac:dyDescent="0.2">
      <c r="A41" s="4" t="s">
        <v>125</v>
      </c>
      <c r="B41" s="6" t="s">
        <v>112</v>
      </c>
      <c r="C41" s="6" t="s">
        <v>112</v>
      </c>
      <c r="D41" s="2">
        <v>1.85</v>
      </c>
      <c r="E41" s="4">
        <f t="shared" si="2"/>
        <v>-0.44524072367459488</v>
      </c>
      <c r="F41" s="2">
        <f t="shared" si="1"/>
        <v>-0.44524072367459488</v>
      </c>
    </row>
    <row r="42" spans="1:6" ht="17" x14ac:dyDescent="0.2">
      <c r="A42" s="4" t="s">
        <v>126</v>
      </c>
      <c r="B42" s="6" t="s">
        <v>112</v>
      </c>
      <c r="C42" s="6" t="s">
        <v>112</v>
      </c>
      <c r="D42" s="2">
        <v>1.43</v>
      </c>
      <c r="E42" s="4">
        <f t="shared" si="2"/>
        <v>-0.84643498729584954</v>
      </c>
      <c r="F42" s="2">
        <f t="shared" si="1"/>
        <v>-0.84643498729584954</v>
      </c>
    </row>
    <row r="43" spans="1:6" ht="17" x14ac:dyDescent="0.2">
      <c r="A43" s="4" t="s">
        <v>127</v>
      </c>
      <c r="B43" s="6" t="s">
        <v>112</v>
      </c>
      <c r="C43" s="6" t="s">
        <v>112</v>
      </c>
      <c r="D43" s="2">
        <v>1.32</v>
      </c>
      <c r="E43" s="4">
        <f t="shared" si="2"/>
        <v>-0.95150967538713038</v>
      </c>
      <c r="F43" s="2">
        <f t="shared" si="1"/>
        <v>-0.95150967538713038</v>
      </c>
    </row>
    <row r="44" spans="1:6" ht="17" x14ac:dyDescent="0.2">
      <c r="A44" s="4" t="s">
        <v>128</v>
      </c>
      <c r="B44" s="6" t="s">
        <v>112</v>
      </c>
      <c r="C44" s="6" t="s">
        <v>112</v>
      </c>
      <c r="D44" s="2">
        <v>1.33</v>
      </c>
      <c r="E44" s="4">
        <f t="shared" si="2"/>
        <v>-0.94195743101519569</v>
      </c>
      <c r="F44" s="2">
        <f t="shared" si="1"/>
        <v>-0.94195743101519569</v>
      </c>
    </row>
    <row r="45" spans="1:6" ht="17" x14ac:dyDescent="0.2">
      <c r="A45" s="4" t="s">
        <v>129</v>
      </c>
      <c r="B45" s="6" t="s">
        <v>112</v>
      </c>
      <c r="C45" s="6" t="s">
        <v>112</v>
      </c>
      <c r="D45" s="2">
        <v>2.2400000000000002</v>
      </c>
      <c r="E45" s="4">
        <f t="shared" si="2"/>
        <v>-7.2703193169144101E-2</v>
      </c>
      <c r="F45" s="2">
        <f t="shared" si="1"/>
        <v>-7.2703193169144101E-2</v>
      </c>
    </row>
    <row r="46" spans="1:6" ht="17" x14ac:dyDescent="0.2">
      <c r="A46" s="4" t="s">
        <v>120</v>
      </c>
      <c r="B46" s="6" t="s">
        <v>112</v>
      </c>
      <c r="C46" s="6" t="s">
        <v>112</v>
      </c>
      <c r="D46" s="2">
        <v>2.0299999999999998</v>
      </c>
      <c r="E46" s="4">
        <f t="shared" si="2"/>
        <v>-0.27330032497977175</v>
      </c>
      <c r="F46" s="2">
        <f t="shared" si="1"/>
        <v>-0.27330032497977175</v>
      </c>
    </row>
    <row r="47" spans="1:6" ht="17" x14ac:dyDescent="0.2">
      <c r="A47" s="4" t="s">
        <v>119</v>
      </c>
      <c r="B47" s="6" t="s">
        <v>112</v>
      </c>
      <c r="C47" s="6" t="s">
        <v>112</v>
      </c>
      <c r="D47" s="2">
        <v>3.84</v>
      </c>
      <c r="E47" s="4">
        <f t="shared" si="2"/>
        <v>1.4556559063403967</v>
      </c>
      <c r="F47" s="2">
        <f t="shared" si="1"/>
        <v>1.4556559063403967</v>
      </c>
    </row>
    <row r="48" spans="1:6" ht="17" x14ac:dyDescent="0.2">
      <c r="A48" s="4" t="s">
        <v>142</v>
      </c>
      <c r="B48" s="6" t="s">
        <v>112</v>
      </c>
      <c r="C48" s="6" t="s">
        <v>112</v>
      </c>
      <c r="D48" s="2">
        <v>2.77</v>
      </c>
      <c r="E48" s="4">
        <f t="shared" si="2"/>
        <v>0.43356575854339119</v>
      </c>
      <c r="F48" s="2">
        <f t="shared" si="1"/>
        <v>0.43356575854339119</v>
      </c>
    </row>
    <row r="49" spans="1:6" ht="17" x14ac:dyDescent="0.2">
      <c r="A49" s="7" t="s">
        <v>130</v>
      </c>
      <c r="B49" s="6" t="s">
        <v>112</v>
      </c>
      <c r="C49" s="6" t="s">
        <v>112</v>
      </c>
      <c r="D49" s="2">
        <v>2.38</v>
      </c>
      <c r="E49" s="4">
        <f t="shared" si="2"/>
        <v>6.1028228037940432E-2</v>
      </c>
      <c r="F49" s="2">
        <f t="shared" si="1"/>
        <v>6.1028228037940432E-2</v>
      </c>
    </row>
    <row r="50" spans="1:6" ht="17" x14ac:dyDescent="0.2">
      <c r="A50" s="7" t="s">
        <v>131</v>
      </c>
      <c r="B50" s="6" t="s">
        <v>112</v>
      </c>
      <c r="C50" s="6" t="s">
        <v>112</v>
      </c>
      <c r="D50" s="2">
        <v>1.6</v>
      </c>
      <c r="E50" s="4">
        <f t="shared" si="2"/>
        <v>-0.68404683297296065</v>
      </c>
      <c r="F50" s="2">
        <f t="shared" si="1"/>
        <v>-0.68404683297296065</v>
      </c>
    </row>
    <row r="51" spans="1:6" ht="17" x14ac:dyDescent="0.2">
      <c r="A51" s="7" t="s">
        <v>132</v>
      </c>
      <c r="B51" s="6" t="s">
        <v>112</v>
      </c>
      <c r="C51" s="6" t="s">
        <v>112</v>
      </c>
      <c r="D51" s="2">
        <v>2.14</v>
      </c>
      <c r="E51" s="4">
        <f t="shared" si="2"/>
        <v>-0.16822563688849052</v>
      </c>
      <c r="F51" s="2">
        <f t="shared" si="1"/>
        <v>-0.16822563688849052</v>
      </c>
    </row>
    <row r="52" spans="1:6" ht="17" x14ac:dyDescent="0.2">
      <c r="A52" s="7" t="s">
        <v>113</v>
      </c>
      <c r="B52" s="6" t="s">
        <v>112</v>
      </c>
      <c r="C52" s="6" t="s">
        <v>112</v>
      </c>
      <c r="D52" s="2">
        <v>1.63</v>
      </c>
      <c r="E52" s="4">
        <f t="shared" si="2"/>
        <v>-0.6553900998571569</v>
      </c>
      <c r="F52" s="2">
        <f t="shared" si="1"/>
        <v>-0.6553900998571569</v>
      </c>
    </row>
    <row r="53" spans="1:6" ht="17" x14ac:dyDescent="0.2">
      <c r="A53" s="7" t="s">
        <v>114</v>
      </c>
      <c r="B53" s="6" t="s">
        <v>112</v>
      </c>
      <c r="C53" s="6" t="s">
        <v>112</v>
      </c>
      <c r="D53" s="2">
        <v>1.2</v>
      </c>
      <c r="E53" s="4">
        <f t="shared" si="2"/>
        <v>-1.066136607850346</v>
      </c>
      <c r="F53" s="2">
        <f t="shared" si="1"/>
        <v>-1.066136607850346</v>
      </c>
    </row>
    <row r="54" spans="1:6" ht="17" x14ac:dyDescent="0.2">
      <c r="A54" s="7" t="s">
        <v>118</v>
      </c>
      <c r="B54" s="6" t="s">
        <v>112</v>
      </c>
      <c r="C54" s="6" t="s">
        <v>112</v>
      </c>
      <c r="D54" s="2">
        <v>3.76</v>
      </c>
      <c r="E54" s="4">
        <f t="shared" si="2"/>
        <v>1.3792379513649196</v>
      </c>
      <c r="F54" s="2">
        <f t="shared" si="1"/>
        <v>1.3792379513649196</v>
      </c>
    </row>
    <row r="55" spans="1:6" ht="17" x14ac:dyDescent="0.2">
      <c r="A55" s="7" t="s">
        <v>133</v>
      </c>
      <c r="B55" s="6" t="s">
        <v>112</v>
      </c>
      <c r="C55" s="6" t="s">
        <v>112</v>
      </c>
      <c r="D55" s="2">
        <v>3</v>
      </c>
      <c r="E55" s="4">
        <f t="shared" si="2"/>
        <v>0.65326737909788768</v>
      </c>
      <c r="F55" s="2">
        <f t="shared" si="1"/>
        <v>0.65326737909788768</v>
      </c>
    </row>
    <row r="56" spans="1:6" ht="17" x14ac:dyDescent="0.2">
      <c r="A56" s="7" t="s">
        <v>134</v>
      </c>
      <c r="B56" s="6" t="s">
        <v>112</v>
      </c>
      <c r="C56" s="6" t="s">
        <v>112</v>
      </c>
      <c r="D56" s="2">
        <v>2.21</v>
      </c>
      <c r="E56" s="4">
        <f t="shared" si="2"/>
        <v>-0.10135992628494823</v>
      </c>
      <c r="F56" s="2">
        <f t="shared" si="1"/>
        <v>-0.10135992628494823</v>
      </c>
    </row>
    <row r="57" spans="1:6" ht="17" x14ac:dyDescent="0.2">
      <c r="A57" s="7" t="s">
        <v>135</v>
      </c>
      <c r="B57" s="6" t="s">
        <v>112</v>
      </c>
      <c r="C57" s="6" t="s">
        <v>112</v>
      </c>
      <c r="D57" s="2">
        <v>1.86</v>
      </c>
      <c r="E57" s="4">
        <f t="shared" si="2"/>
        <v>-0.43568847930266019</v>
      </c>
      <c r="F57" s="2">
        <f t="shared" si="1"/>
        <v>-0.43568847930266019</v>
      </c>
    </row>
    <row r="58" spans="1:6" ht="17" x14ac:dyDescent="0.2">
      <c r="A58" s="7" t="s">
        <v>136</v>
      </c>
      <c r="B58" s="6" t="s">
        <v>112</v>
      </c>
      <c r="C58" s="6" t="s">
        <v>112</v>
      </c>
      <c r="D58" s="2">
        <v>3.89</v>
      </c>
      <c r="E58" s="4">
        <f t="shared" si="2"/>
        <v>1.5034171282000701</v>
      </c>
      <c r="F58" s="2">
        <f t="shared" si="1"/>
        <v>1.5034171282000701</v>
      </c>
    </row>
    <row r="59" spans="1:6" ht="17" x14ac:dyDescent="0.2">
      <c r="A59" s="7" t="s">
        <v>137</v>
      </c>
      <c r="B59" s="6" t="s">
        <v>112</v>
      </c>
      <c r="C59" s="6" t="s">
        <v>112</v>
      </c>
      <c r="D59" s="2">
        <v>1</v>
      </c>
      <c r="E59" s="4">
        <f t="shared" si="2"/>
        <v>-1.2571814952890386</v>
      </c>
      <c r="F59" s="2">
        <f t="shared" si="1"/>
        <v>-1.2571814952890386</v>
      </c>
    </row>
    <row r="60" spans="1:6" ht="17" x14ac:dyDescent="0.2">
      <c r="A60" s="7" t="s">
        <v>115</v>
      </c>
      <c r="B60" s="6" t="s">
        <v>112</v>
      </c>
      <c r="C60" s="6" t="s">
        <v>112</v>
      </c>
      <c r="D60" s="2">
        <v>1.62</v>
      </c>
      <c r="E60" s="4">
        <f t="shared" si="2"/>
        <v>-0.66494234422909138</v>
      </c>
      <c r="F60" s="2">
        <f t="shared" si="1"/>
        <v>-0.66494234422909138</v>
      </c>
    </row>
    <row r="61" spans="1:6" ht="17" x14ac:dyDescent="0.2">
      <c r="A61" s="7" t="s">
        <v>138</v>
      </c>
      <c r="B61" s="6" t="s">
        <v>112</v>
      </c>
      <c r="C61" s="6" t="s">
        <v>112</v>
      </c>
      <c r="D61" s="2">
        <v>2.27</v>
      </c>
      <c r="E61" s="4">
        <f t="shared" si="2"/>
        <v>-4.4046460053340397E-2</v>
      </c>
      <c r="F61" s="2">
        <f t="shared" si="1"/>
        <v>-4.4046460053340397E-2</v>
      </c>
    </row>
    <row r="62" spans="1:6" ht="17" x14ac:dyDescent="0.2">
      <c r="A62" s="4" t="s">
        <v>139</v>
      </c>
      <c r="B62" s="6" t="s">
        <v>112</v>
      </c>
      <c r="C62" s="6" t="s">
        <v>112</v>
      </c>
      <c r="D62" s="2">
        <v>1.7</v>
      </c>
      <c r="E62" s="4">
        <f t="shared" si="2"/>
        <v>-0.5885243892536145</v>
      </c>
      <c r="F62" s="2">
        <f t="shared" si="1"/>
        <v>-0.5885243892536145</v>
      </c>
    </row>
    <row r="63" spans="1:6" ht="17" x14ac:dyDescent="0.2">
      <c r="A63" s="4" t="s">
        <v>140</v>
      </c>
      <c r="B63" s="6" t="s">
        <v>112</v>
      </c>
      <c r="C63" s="6" t="s">
        <v>112</v>
      </c>
      <c r="D63" s="2">
        <v>1.94</v>
      </c>
      <c r="E63" s="4">
        <f t="shared" si="2"/>
        <v>-0.35927052432718332</v>
      </c>
      <c r="F63" s="2">
        <f t="shared" si="1"/>
        <v>-0.35927052432718332</v>
      </c>
    </row>
    <row r="64" spans="1:6" ht="17" x14ac:dyDescent="0.2">
      <c r="A64" s="7" t="s">
        <v>116</v>
      </c>
      <c r="B64" s="6" t="s">
        <v>112</v>
      </c>
      <c r="C64" s="6" t="s">
        <v>112</v>
      </c>
      <c r="D64" s="2">
        <v>3.08</v>
      </c>
      <c r="E64" s="4">
        <f t="shared" si="2"/>
        <v>0.72968533407336478</v>
      </c>
      <c r="F64" s="2">
        <f t="shared" si="1"/>
        <v>0.72968533407336478</v>
      </c>
    </row>
    <row r="65" spans="1:6" ht="17" x14ac:dyDescent="0.2">
      <c r="A65" s="4" t="s">
        <v>117</v>
      </c>
      <c r="B65" s="6" t="s">
        <v>112</v>
      </c>
      <c r="C65" s="6" t="s">
        <v>112</v>
      </c>
      <c r="D65" s="2">
        <v>4.17</v>
      </c>
      <c r="E65" s="4">
        <f t="shared" ref="E65:E66" si="3">(D65-2.316111111)/1.04687439</f>
        <v>1.7708799706142395</v>
      </c>
      <c r="F65" s="2">
        <f t="shared" ref="F65:F66" si="4">AVERAGE(C65,E65)</f>
        <v>1.7708799706142395</v>
      </c>
    </row>
    <row r="66" spans="1:6" ht="17" x14ac:dyDescent="0.2">
      <c r="A66" s="4" t="s">
        <v>141</v>
      </c>
      <c r="B66" s="6" t="s">
        <v>112</v>
      </c>
      <c r="C66" s="6" t="s">
        <v>112</v>
      </c>
      <c r="D66" s="2">
        <v>1.33</v>
      </c>
      <c r="E66" s="4">
        <f t="shared" si="3"/>
        <v>-0.94195743101519569</v>
      </c>
      <c r="F66" s="2">
        <f t="shared" si="4"/>
        <v>-0.94195743101519569</v>
      </c>
    </row>
    <row r="67" spans="1:6" ht="17" x14ac:dyDescent="0.2">
      <c r="A67" s="8" t="s">
        <v>121</v>
      </c>
      <c r="B67" s="9">
        <f>AVERAGE(B2:B38)</f>
        <v>2.7621621621621639E-2</v>
      </c>
      <c r="C67" s="10"/>
      <c r="D67" s="9">
        <f>AVERAGE(D2:D66)</f>
        <v>2.3161111111111117</v>
      </c>
      <c r="E67" s="10"/>
      <c r="F67" s="10"/>
    </row>
    <row r="68" spans="1:6" ht="17" x14ac:dyDescent="0.2">
      <c r="A68" s="5" t="s">
        <v>122</v>
      </c>
      <c r="B68" s="3">
        <f>_xlfn.STDEV.P(B2:B38)</f>
        <v>2.8222221583149433E-3</v>
      </c>
      <c r="C68" s="3"/>
      <c r="D68" s="6">
        <f>_xlfn.STDEV.P(D2:D66)</f>
        <v>1.0468743896257646</v>
      </c>
      <c r="E68" s="6"/>
      <c r="F68" s="6"/>
    </row>
    <row r="69" spans="1:6" x14ac:dyDescent="0.2">
      <c r="A69" s="1"/>
      <c r="B69" s="1"/>
      <c r="C69" s="1"/>
    </row>
    <row r="70" spans="1:6" x14ac:dyDescent="0.2">
      <c r="A70" s="1"/>
      <c r="B70" s="1"/>
      <c r="C70" s="1"/>
    </row>
    <row r="71" spans="1:6" x14ac:dyDescent="0.2">
      <c r="A71" s="1"/>
      <c r="B71" s="1"/>
      <c r="C71" s="1"/>
    </row>
    <row r="72" spans="1:6" x14ac:dyDescent="0.2">
      <c r="A72" s="1"/>
      <c r="B72" s="1"/>
      <c r="C72" s="1"/>
    </row>
    <row r="73" spans="1:6" x14ac:dyDescent="0.2">
      <c r="A73" s="1"/>
      <c r="B73" s="1"/>
      <c r="C73" s="1"/>
    </row>
    <row r="74" spans="1:6" x14ac:dyDescent="0.2">
      <c r="A74" s="1"/>
      <c r="B74" s="1"/>
      <c r="C74" s="1"/>
    </row>
    <row r="75" spans="1:6" x14ac:dyDescent="0.2">
      <c r="A75" s="1"/>
      <c r="B75" s="1"/>
      <c r="C75" s="1"/>
    </row>
    <row r="76" spans="1:6" x14ac:dyDescent="0.2">
      <c r="A76" s="1"/>
      <c r="B76" s="1"/>
      <c r="C76" s="1"/>
      <c r="D76" s="1"/>
    </row>
    <row r="77" spans="1:6" x14ac:dyDescent="0.2">
      <c r="A77" s="1"/>
      <c r="B77" s="1"/>
      <c r="C77" s="1"/>
    </row>
    <row r="78" spans="1:6" x14ac:dyDescent="0.2">
      <c r="A78" s="1"/>
      <c r="B78" s="1"/>
      <c r="C78" s="1"/>
    </row>
    <row r="79" spans="1:6" x14ac:dyDescent="0.2">
      <c r="A79" s="1"/>
      <c r="B79" s="1"/>
      <c r="C79" s="1"/>
    </row>
    <row r="80" spans="1:6" x14ac:dyDescent="0.2">
      <c r="A80" s="1"/>
      <c r="B80" s="1"/>
      <c r="C80" s="1"/>
    </row>
    <row r="81" spans="3:3" x14ac:dyDescent="0.2">
      <c r="C81" s="1"/>
    </row>
    <row r="82" spans="3:3" x14ac:dyDescent="0.2">
      <c r="C82" s="1"/>
    </row>
    <row r="83" spans="3:3" x14ac:dyDescent="0.2">
      <c r="C83" s="1"/>
    </row>
    <row r="84" spans="3:3" x14ac:dyDescent="0.2">
      <c r="C84" s="1"/>
    </row>
    <row r="85" spans="3:3" x14ac:dyDescent="0.2">
      <c r="C85" s="1"/>
    </row>
    <row r="86" spans="3:3" x14ac:dyDescent="0.2">
      <c r="C86" s="1"/>
    </row>
    <row r="87" spans="3:3" x14ac:dyDescent="0.2">
      <c r="C87" s="1"/>
    </row>
    <row r="88" spans="3:3" x14ac:dyDescent="0.2">
      <c r="C88" s="1"/>
    </row>
    <row r="89" spans="3:3" x14ac:dyDescent="0.2">
      <c r="C89" s="1"/>
    </row>
    <row r="90" spans="3:3" x14ac:dyDescent="0.2">
      <c r="C90" s="1"/>
    </row>
    <row r="91" spans="3:3" x14ac:dyDescent="0.2">
      <c r="C91" s="1"/>
    </row>
    <row r="92" spans="3:3" x14ac:dyDescent="0.2">
      <c r="C92" s="1"/>
    </row>
    <row r="93" spans="3:3" x14ac:dyDescent="0.2">
      <c r="C93" s="1"/>
    </row>
    <row r="94" spans="3:3" x14ac:dyDescent="0.2">
      <c r="C94" s="1"/>
    </row>
    <row r="95" spans="3:3" x14ac:dyDescent="0.2">
      <c r="C95" s="1"/>
    </row>
    <row r="96" spans="3:3" x14ac:dyDescent="0.2">
      <c r="C96" s="1"/>
    </row>
    <row r="97" spans="3:3" x14ac:dyDescent="0.2">
      <c r="C97" s="1"/>
    </row>
    <row r="98" spans="3:3" x14ac:dyDescent="0.2">
      <c r="C98" s="1"/>
    </row>
    <row r="99" spans="3:3" x14ac:dyDescent="0.2">
      <c r="C99" s="1"/>
    </row>
    <row r="100" spans="3:3" x14ac:dyDescent="0.2">
      <c r="C100" s="1"/>
    </row>
    <row r="101" spans="3:3" x14ac:dyDescent="0.2">
      <c r="C101" s="1"/>
    </row>
    <row r="102" spans="3:3" x14ac:dyDescent="0.2">
      <c r="C102" s="1"/>
    </row>
    <row r="103" spans="3:3" x14ac:dyDescent="0.2">
      <c r="C103" s="1"/>
    </row>
    <row r="104" spans="3:3" x14ac:dyDescent="0.2">
      <c r="C104" s="1"/>
    </row>
    <row r="105" spans="3:3" x14ac:dyDescent="0.2">
      <c r="C105" s="1"/>
    </row>
    <row r="106" spans="3:3" x14ac:dyDescent="0.2">
      <c r="C106" s="1"/>
    </row>
    <row r="107" spans="3:3" x14ac:dyDescent="0.2">
      <c r="C107" s="1"/>
    </row>
    <row r="108" spans="3:3" x14ac:dyDescent="0.2">
      <c r="C108" s="1"/>
    </row>
    <row r="109" spans="3:3" x14ac:dyDescent="0.2">
      <c r="C109" s="1"/>
    </row>
    <row r="110" spans="3:3" x14ac:dyDescent="0.2">
      <c r="C110" s="1"/>
    </row>
    <row r="111" spans="3:3" x14ac:dyDescent="0.2">
      <c r="C111" s="1"/>
    </row>
    <row r="112" spans="3:3" x14ac:dyDescent="0.2">
      <c r="C112" s="1"/>
    </row>
    <row r="113" spans="3:3" x14ac:dyDescent="0.2">
      <c r="C113" s="1"/>
    </row>
    <row r="114" spans="3:3" x14ac:dyDescent="0.2">
      <c r="C114" s="1"/>
    </row>
    <row r="115" spans="3:3" x14ac:dyDescent="0.2">
      <c r="C115" s="1"/>
    </row>
    <row r="116" spans="3:3" x14ac:dyDescent="0.2">
      <c r="C116" s="1"/>
    </row>
    <row r="117" spans="3:3" x14ac:dyDescent="0.2">
      <c r="C117" s="1"/>
    </row>
    <row r="118" spans="3:3" x14ac:dyDescent="0.2">
      <c r="C118" s="1"/>
    </row>
    <row r="119" spans="3:3" x14ac:dyDescent="0.2">
      <c r="C11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Metadata</vt:lpstr>
      <vt:lpstr>Dexterity Index 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2022-11-05T21:48:05Z</dcterms:created>
  <dcterms:modified xsi:type="dcterms:W3CDTF">2022-11-29T02:29:57Z</dcterms:modified>
</cp:coreProperties>
</file>