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dor\Desktop\Git\Meus-repositorios\Projeto_PI\Sprint-SPTECH\Documentação\Backlog\"/>
    </mc:Choice>
  </mc:AlternateContent>
  <xr:revisionPtr revIDLastSave="0" documentId="13_ncr:1_{A48730A8-7CCC-4027-B5A5-E34093C86B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cklog" sheetId="1" r:id="rId1"/>
    <sheet name="Burnd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 a="1"/>
  <c r="D42" i="1" s="1"/>
  <c r="D43" i="1" a="1"/>
  <c r="D43" i="1" s="1"/>
  <c r="D44" i="1" a="1"/>
  <c r="D44" i="1" s="1"/>
  <c r="D45" i="1" a="1"/>
  <c r="D45" i="1" s="1"/>
  <c r="C3" i="2"/>
  <c r="D6" i="2"/>
  <c r="D7" i="2"/>
  <c r="D5" i="2"/>
  <c r="D48" i="1" a="1"/>
  <c r="D48" i="1" s="1"/>
  <c r="D49" i="1" a="1"/>
  <c r="D49" i="1" s="1"/>
  <c r="D50" i="1" a="1"/>
  <c r="D50" i="1" s="1"/>
  <c r="D47" i="1" a="1"/>
  <c r="D47" i="1" s="1"/>
  <c r="D46" i="1" a="1"/>
  <c r="D46" i="1" s="1"/>
  <c r="D3" i="1" a="1"/>
  <c r="D3" i="1" s="1"/>
  <c r="D9" i="1" a="1"/>
  <c r="D9" i="1" s="1"/>
  <c r="D12" i="1" a="1"/>
  <c r="D12" i="1" s="1"/>
  <c r="D4" i="1" a="1"/>
  <c r="D4" i="1" s="1"/>
  <c r="D13" i="1" a="1"/>
  <c r="D13" i="1" s="1"/>
  <c r="D14" i="1" a="1"/>
  <c r="D14" i="1" s="1"/>
  <c r="D10" i="1" a="1"/>
  <c r="D10" i="1" s="1"/>
  <c r="D5" i="1" a="1"/>
  <c r="D5" i="1" s="1"/>
  <c r="D11" i="1" a="1"/>
  <c r="D11" i="1" s="1"/>
  <c r="D6" i="1" a="1"/>
  <c r="D6" i="1" s="1"/>
  <c r="D7" i="1" a="1"/>
  <c r="D7" i="1" s="1"/>
  <c r="D8" i="1" a="1"/>
  <c r="D8" i="1" s="1"/>
  <c r="D32" i="1" a="1"/>
  <c r="D32" i="1" s="1"/>
  <c r="D15" i="1" a="1"/>
  <c r="D15" i="1" s="1"/>
  <c r="D16" i="1" a="1"/>
  <c r="D16" i="1" s="1"/>
  <c r="D17" i="1" a="1"/>
  <c r="D17" i="1" s="1"/>
  <c r="D18" i="1" a="1"/>
  <c r="D18" i="1" s="1"/>
  <c r="D25" i="1" a="1"/>
  <c r="D25" i="1" s="1"/>
  <c r="D26" i="1" a="1"/>
  <c r="D26" i="1" s="1"/>
  <c r="D19" i="1" a="1"/>
  <c r="D19" i="1" s="1"/>
  <c r="D20" i="1" a="1"/>
  <c r="D20" i="1" s="1"/>
  <c r="D27" i="1" a="1"/>
  <c r="D27" i="1" s="1"/>
  <c r="D29" i="1" a="1"/>
  <c r="D29" i="1" s="1"/>
  <c r="D21" i="1" a="1"/>
  <c r="D21" i="1" s="1"/>
  <c r="D22" i="1" a="1"/>
  <c r="D22" i="1" s="1"/>
  <c r="D30" i="1" a="1"/>
  <c r="D30" i="1" s="1"/>
  <c r="D31" i="1" a="1"/>
  <c r="D31" i="1" s="1"/>
  <c r="D28" i="1" a="1"/>
  <c r="D28" i="1" s="1"/>
  <c r="D23" i="1" a="1"/>
  <c r="D23" i="1" s="1"/>
  <c r="D24" i="1" a="1"/>
  <c r="D24" i="1" s="1"/>
  <c r="D37" i="1" a="1"/>
  <c r="D37" i="1" s="1"/>
  <c r="D38" i="1" a="1"/>
  <c r="D38" i="1" s="1"/>
  <c r="D39" i="1" a="1"/>
  <c r="D39" i="1" s="1"/>
  <c r="D40" i="1" a="1"/>
  <c r="D40" i="1" s="1"/>
  <c r="D33" i="1" a="1"/>
  <c r="D33" i="1" s="1"/>
  <c r="D34" i="1" a="1"/>
  <c r="D34" i="1" s="1"/>
  <c r="D36" i="1" a="1"/>
  <c r="D36" i="1" s="1"/>
  <c r="D41" i="1" a="1"/>
  <c r="D41" i="1" s="1"/>
  <c r="D35" i="1" a="1"/>
  <c r="D35" i="1" s="1"/>
  <c r="D3" i="2" l="1"/>
  <c r="C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<sst xmlns="http://schemas.openxmlformats.org/spreadsheetml/2006/main" count="304" uniqueCount="110">
  <si>
    <t>Configuração e instalação do Arduino Uno R3 com Sensor MQ-2 utilizando Protoboard e 3 Jumpers (Macho-Macho).</t>
  </si>
  <si>
    <t>Essencial</t>
  </si>
  <si>
    <t>Recuperação de Senha</t>
  </si>
  <si>
    <t>Simulação Financeira</t>
  </si>
  <si>
    <t>Dashboard - Página contendo representações gráficas dos dados coletados pelo sensor</t>
  </si>
  <si>
    <t>Documentação completa do projeto</t>
  </si>
  <si>
    <t>Projeto criado e configurado no GitHub</t>
  </si>
  <si>
    <t>Visão de Negócio (Diagrama)</t>
  </si>
  <si>
    <t>Protótipo do Site Institucional</t>
  </si>
  <si>
    <t>Ferramenta de Gestão de Projeto configurada</t>
  </si>
  <si>
    <t>Tabelas criadas no MySQL no armazenamento local</t>
  </si>
  <si>
    <t>Execução de Script de Inserção de Registros e consulta de dados</t>
  </si>
  <si>
    <t>Setup de Client de Virtualização</t>
  </si>
  <si>
    <t>Linux Ubuntu instalado na VM Local</t>
  </si>
  <si>
    <t>Descrição</t>
  </si>
  <si>
    <t>Classificação</t>
  </si>
  <si>
    <t>Sprint</t>
  </si>
  <si>
    <t>BACKLOG GasBusters</t>
  </si>
  <si>
    <t>Projetos atualizado no GitHub</t>
  </si>
  <si>
    <t>Documentação do Projeto Atualizada</t>
  </si>
  <si>
    <t>Planilha de Riscos do Projeto</t>
  </si>
  <si>
    <t>Especificação da Dashboard</t>
  </si>
  <si>
    <t>Site Estático Institucional – Local em HTML/CSS/JavaScript</t>
  </si>
  <si>
    <t>Site Estático Dashboard (Gráfico com ChartJS) - Local</t>
  </si>
  <si>
    <t>Diagrama de Solução (Arquitetura Técnica do Projeto)</t>
  </si>
  <si>
    <t>BackLog da Sprint (Demanda, Pontuação, Prioridade)</t>
  </si>
  <si>
    <t>Modelagem Lógica do Projeto v1</t>
  </si>
  <si>
    <t>Script de criação do Banco / Tabelas criadas em BD local</t>
  </si>
  <si>
    <t>Usar API Local / Sensor</t>
  </si>
  <si>
    <t>Instalar MYSQL na VMLinux e inserção de dados do Arduíno no MySQL na mesma máquina</t>
  </si>
  <si>
    <t>Validar a solução técnica</t>
  </si>
  <si>
    <t>Finalizada</t>
  </si>
  <si>
    <t>Matéria</t>
  </si>
  <si>
    <t>Importante</t>
  </si>
  <si>
    <t>Arquitetura Computacional</t>
  </si>
  <si>
    <t>Algoritmo</t>
  </si>
  <si>
    <t>Tecnlogia da Informação</t>
  </si>
  <si>
    <t>Pesquisa e Inovação</t>
  </si>
  <si>
    <t>Banco de Dados</t>
  </si>
  <si>
    <t>Introdução à SO</t>
  </si>
  <si>
    <t>Atividades organizadas na ferramenta de Gestão (Sprints / Atividades)</t>
  </si>
  <si>
    <t>Fluxograma de suporte</t>
  </si>
  <si>
    <t>Ferramenta de Help Desk</t>
  </si>
  <si>
    <t>Documentação de Mudança</t>
  </si>
  <si>
    <t>Script SQL Server</t>
  </si>
  <si>
    <t>Modelagem Lógica Definitiva</t>
  </si>
  <si>
    <t>Teste Integrado do analytics</t>
  </si>
  <si>
    <t>Teste Integrado da solução de IoT</t>
  </si>
  <si>
    <t>Teste Integrado (Arduíno + BD)</t>
  </si>
  <si>
    <t>Data  Acqu Ino + BobIA (N3)</t>
  </si>
  <si>
    <t>Desejável</t>
  </si>
  <si>
    <t>Colocar máscaras nos inputs de Login e Cadastro</t>
  </si>
  <si>
    <t>Status</t>
  </si>
  <si>
    <t>Site Estático Cadastro e Login – Local (com conceito de repetições)</t>
  </si>
  <si>
    <t>Simular a integração do Sistema (utilização do Sensor + Gráfico)</t>
  </si>
  <si>
    <t xml:space="preserve">Tamanho </t>
  </si>
  <si>
    <t>Tamanho (#)</t>
  </si>
  <si>
    <t>Prioridade</t>
  </si>
  <si>
    <t>Requisito</t>
  </si>
  <si>
    <t>Tornar o Site Responsivo</t>
  </si>
  <si>
    <t>Simulador Financeiro em HTML e JS que mostre o valor agregado da nossa empresa</t>
  </si>
  <si>
    <t>Tabelas no MySQL que posteriormente irão armazenar os dados dos sensores e os dados de cadastro</t>
  </si>
  <si>
    <t>Diagrama que mostra para o cliente como funciona o nosso negócio de maneira simples e intuitiva, não técnica</t>
  </si>
  <si>
    <t>Documentação do Projeto como um todo, contendo: Capa, Sumário, Contexto, Objetivo, Justificativa, Escopo, Premissas, Restrições e Referências Bibliográficas</t>
  </si>
  <si>
    <t>Repositório no Git onde serão armazenados todos os arquivos que farão parte desse projeto</t>
  </si>
  <si>
    <t>Trello, configurá-lo para que a equipe possa acompanhar o andamento das atividades</t>
  </si>
  <si>
    <t>Configurar o Arduíno, incluindo montagem física do sensor e programação via Arduino IDE</t>
  </si>
  <si>
    <t>Instalar o Linux na VM para posteriormente testarmos e alocarmos a nossa aplicação</t>
  </si>
  <si>
    <t>Protótipo do Site no Figma, Canva ou Photoshop para mostrar ao cliente como será o site</t>
  </si>
  <si>
    <t>Dashboard via Arduino IDE onde serão plotados os dados dos sensores</t>
  </si>
  <si>
    <t>Inserts e Selects nas tabelas criadas acima para mostrar ao cliente</t>
  </si>
  <si>
    <t>Comandos que criam usuários, diretórios e arquivos para o cliente na VM</t>
  </si>
  <si>
    <t>Máscarar os inputs para facilitar o Insert dos dados no banco e a utilização do usuário</t>
  </si>
  <si>
    <t>Telas de Cadastro e Login em HTML, CSS e JS, mas que ainda não enviarão dados para o banco</t>
  </si>
  <si>
    <t>Site estático em HTML, CSS e JS que seguirá o protótipo já montado</t>
  </si>
  <si>
    <t>Site em HTML, CSS e JS que terá a integração com o Arduíno, mostrando os dados do sensor em forma de gráficos</t>
  </si>
  <si>
    <t>Modelagem Lógica que irá conter as tabelas do banco de dados e o seu relacionamento</t>
  </si>
  <si>
    <t>Criar novamente as tabelas, mas dessa vez adicionar as chaves estrangeiras e o relacionamento</t>
  </si>
  <si>
    <t>Atualização do projeto no GitHub</t>
  </si>
  <si>
    <t>Atualização da documentação para rever os detalhes que precisam ser melhorado mediam o feedback do cliente e a Sprint Review</t>
  </si>
  <si>
    <t>Organizar as atividades novamente no Trello</t>
  </si>
  <si>
    <t>Adicionar mais três colunas ao Backlog: Tamanho, Prioridade e Responsável</t>
  </si>
  <si>
    <t>Utilizar a API para simular a Dashboard juntamente com os dados vindo do Arduíno</t>
  </si>
  <si>
    <t>Teste da API no localhost</t>
  </si>
  <si>
    <t>Utilização do MySQL na VM com o objetivo de isolar o ambiente da aplicação</t>
  </si>
  <si>
    <t>Diagrama que mostrará uma visão técnica da nossa solução</t>
  </si>
  <si>
    <t>Validar o Diagrama de Solução</t>
  </si>
  <si>
    <t>Elaborar a planilha de riscos do nosso projeto</t>
  </si>
  <si>
    <t>Especificar qual será a dashboard utilizada para exibir os dados para o cliente</t>
  </si>
  <si>
    <t>Montar um sistema de recuperação de senhas no nosso site</t>
  </si>
  <si>
    <t>Tabelas criadas no Banco de Dados (Final)</t>
  </si>
  <si>
    <t>Manual de Instalação</t>
  </si>
  <si>
    <t>PPT de Apresentação do Projeto</t>
  </si>
  <si>
    <t>Dashboard(ChartJS) acessando o Banco</t>
  </si>
  <si>
    <t>Site Institucional</t>
  </si>
  <si>
    <t>Cadastro e Login Acessando o Banco</t>
  </si>
  <si>
    <t>(Individualmente) - Indicadores acessando o Banco</t>
  </si>
  <si>
    <t>Responsável</t>
  </si>
  <si>
    <t>João Pedro</t>
  </si>
  <si>
    <t>Lucas Aiello</t>
  </si>
  <si>
    <t>Lucas Pereira</t>
  </si>
  <si>
    <t>Miguel Angel</t>
  </si>
  <si>
    <t>Shelly Nadudvari</t>
  </si>
  <si>
    <t>Thiago Sanchez</t>
  </si>
  <si>
    <t>Aguardando novas instruções</t>
  </si>
  <si>
    <t>Deixar o site responsivo para os mais diversos dispositivos (navegadores e mobile)</t>
  </si>
  <si>
    <t>Média</t>
  </si>
  <si>
    <t>Pontos Planejados</t>
  </si>
  <si>
    <t>Pontos Realizados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</si>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</sst>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0"/>
      <name val="Arial"/>
      <family val="2"/>
    </font>
    <font>
      <b/>
      <sz val="14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u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1" fontId="5" fillId="3" borderId="9" xfId="0" applyNumberFormat="1" applyFont="1" applyFill="1" applyBorder="1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B00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CB0000"/>
        </patternFill>
      </fill>
    </dxf>
  </dxfs>
  <tableStyles count="0" defaultTableStyle="TableStyleMedium2" defaultPivotStyle="PivotStyleLight16"/>
  <colors>
    <mruColors>
      <color rgb="FFCB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 b="1"/>
              <a:t>BURNDOW</a:t>
            </a:r>
          </a:p>
        </c:rich>
      </c:tx>
      <c:layout>
        <c:manualLayout>
          <c:xMode val="edge"/>
          <c:yMode val="edge"/>
          <c:x val="3.5833333333333117E-3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914260717410318E-2"/>
          <c:y val="0.24520888013998252"/>
          <c:w val="0.89019685039370078"/>
          <c:h val="0.67053988043161272"/>
        </c:manualLayout>
      </c:layout>
      <c:lineChart>
        <c:grouping val="standard"/>
        <c:varyColors val="0"/>
        <c:ser>
          <c:idx val="0"/>
          <c:order val="0"/>
          <c:tx>
            <c:strRef>
              <c:f>Burndow!$B$3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Burndow!$B$3:$B$7</c15:sqref>
                  </c15:fullRef>
                </c:ext>
              </c:extLst>
              <c:f>(Burndow!$B$3,Burndow!$B$5:$B$7)</c:f>
              <c:strCache>
                <c:ptCount val="4"/>
                <c:pt idx="0">
                  <c:v>TOTAL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Burndow!$B$3:$B$7</c15:sqref>
                  </c15:fullRef>
                </c:ext>
              </c:extLst>
              <c:f>(Burndow!$B$3,Burndow!$B$5:$B$7)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02-4BC6-89C5-6B53B65CC9FC}"/>
            </c:ext>
          </c:extLst>
        </c:ser>
        <c:ser>
          <c:idx val="1"/>
          <c:order val="1"/>
          <c:tx>
            <c:strRef>
              <c:f>Burndow!$C$4</c:f>
              <c:strCache>
                <c:ptCount val="1"/>
                <c:pt idx="0">
                  <c:v>Pontos Planejados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8166666666666691E-2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B02-4BC6-89C5-6B53B65CC9FC}"/>
                </c:ext>
              </c:extLst>
            </c:dLbl>
            <c:dLbl>
              <c:idx val="2"/>
              <c:layout>
                <c:manualLayout>
                  <c:x val="-4.2611111111111113E-2"/>
                  <c:y val="3.012722368037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B02-4BC6-89C5-6B53B65CC9FC}"/>
                </c:ext>
              </c:extLst>
            </c:dLbl>
            <c:dLbl>
              <c:idx val="3"/>
              <c:layout>
                <c:manualLayout>
                  <c:x val="-5.0944444444444445E-2"/>
                  <c:y val="2.54975940507435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B02-4BC6-89C5-6B53B65CC9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Burndow!$B$3:$B$7</c15:sqref>
                  </c15:fullRef>
                </c:ext>
              </c:extLst>
              <c:f>(Burndow!$B$3,Burndow!$B$5:$B$7)</c:f>
              <c:strCache>
                <c:ptCount val="4"/>
                <c:pt idx="0">
                  <c:v>TOTAL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Burndow!$C$3:$C$7</c15:sqref>
                  </c15:fullRef>
                </c:ext>
              </c:extLst>
              <c:f>(Burndow!$C$3,Burndow!$C$5:$C$7)</c:f>
              <c:numCache>
                <c:formatCode>General</c:formatCode>
                <c:ptCount val="4"/>
                <c:pt idx="0">
                  <c:v>351</c:v>
                </c:pt>
                <c:pt idx="1">
                  <c:v>117</c:v>
                </c:pt>
                <c:pt idx="2">
                  <c:v>117</c:v>
                </c:pt>
                <c:pt idx="3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02-4BC6-89C5-6B53B65CC9FC}"/>
            </c:ext>
          </c:extLst>
        </c:ser>
        <c:ser>
          <c:idx val="2"/>
          <c:order val="2"/>
          <c:tx>
            <c:strRef>
              <c:f>Burndow!$D$4</c:f>
              <c:strCache>
                <c:ptCount val="1"/>
                <c:pt idx="0">
                  <c:v>Pontos Realizados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0944444444444445E-2"/>
                  <c:y val="3.93864829396325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B02-4BC6-89C5-6B53B65CC9FC}"/>
                </c:ext>
              </c:extLst>
            </c:dLbl>
            <c:dLbl>
              <c:idx val="1"/>
              <c:layout>
                <c:manualLayout>
                  <c:x val="-3.3500000000000002E-2"/>
                  <c:y val="3.47568533100028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B02-4BC6-89C5-6B53B65CC9FC}"/>
                </c:ext>
              </c:extLst>
            </c:dLbl>
            <c:dLbl>
              <c:idx val="2"/>
              <c:layout>
                <c:manualLayout>
                  <c:x val="-4.5388888888888888E-2"/>
                  <c:y val="-3.00579615048119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B02-4BC6-89C5-6B53B65CC9FC}"/>
                </c:ext>
              </c:extLst>
            </c:dLbl>
            <c:dLbl>
              <c:idx val="3"/>
              <c:layout>
                <c:manualLayout>
                  <c:x val="-4.2611111111111113E-2"/>
                  <c:y val="-3.46875911344415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B02-4BC6-89C5-6B53B65CC9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Burndow!$B$3:$B$7</c15:sqref>
                  </c15:fullRef>
                </c:ext>
              </c:extLst>
              <c:f>(Burndow!$B$3,Burndow!$B$5:$B$7)</c:f>
              <c:strCache>
                <c:ptCount val="4"/>
                <c:pt idx="0">
                  <c:v>TOTAL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Burndow!$D$3:$D$7</c15:sqref>
                  </c15:fullRef>
                </c:ext>
              </c:extLst>
              <c:f>(Burndow!$D$3,Burndow!$D$5:$D$7)</c:f>
              <c:numCache>
                <c:formatCode>General</c:formatCode>
                <c:ptCount val="4"/>
                <c:pt idx="0">
                  <c:v>349</c:v>
                </c:pt>
                <c:pt idx="1">
                  <c:v>95</c:v>
                </c:pt>
                <c:pt idx="2">
                  <c:v>121</c:v>
                </c:pt>
                <c:pt idx="3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02-4BC6-89C5-6B53B65CC9F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37044160"/>
        <c:axId val="1937044640"/>
      </c:lineChart>
      <c:catAx>
        <c:axId val="193704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937044640"/>
        <c:crosses val="autoZero"/>
        <c:auto val="1"/>
        <c:lblAlgn val="ctr"/>
        <c:lblOffset val="100"/>
        <c:noMultiLvlLbl val="0"/>
      </c:catAx>
      <c:valAx>
        <c:axId val="1937044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93704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850743657042856"/>
          <c:y val="2.3726305045202681E-2"/>
          <c:w val="0.32076268591426071"/>
          <c:h val="0.258681102362204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rgbClr val="CB0000"/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250825</xdr:colOff>
      <xdr:row>2</xdr:row>
      <xdr:rowOff>1587</xdr:rowOff>
    </xdr:from>
    <xdr:to>
      <xdr:col>12</xdr:col>
      <xdr:colOff>174625</xdr:colOff>
      <xdr:row>15</xdr:row>
      <xdr:rowOff>71437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D256309-5BFF-F5B8-B78D-38A11A8B7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7E6C11-E15E-43D4-8193-0A9DA9700B3C}" name="Tabela2" displayName="Tabela2" ref="A2:J50" totalsRowShown="0" headerRowDxfId="24" tableBorderDxfId="23">
  <autoFilter ref="A2:J50" xr:uid="{6A7E6C11-E15E-43D4-8193-0A9DA9700B3C}"/>
  <sortState xmlns:xlrd2="http://schemas.microsoft.com/office/spreadsheetml/2017/richdata2" ref="A3:J42">
    <sortCondition ref="G3:G42"/>
    <sortCondition ref="C3:C42"/>
    <sortCondition ref="F3:F42"/>
  </sortState>
  <tableColumns count="10">
    <tableColumn id="1" xr3:uid="{9F7D184E-A2F2-4E3C-AF8D-4C0F7A1EB03C}" name="Requisito" dataDxfId="22"/>
    <tableColumn id="9" xr3:uid="{B9B864BA-C5E5-45E2-817E-3E3871CAC849}" name="Descrição" dataDxfId="21"/>
    <tableColumn id="2" xr3:uid="{7736CB43-35DE-44E3-99F9-A059BE9A77F6}" name="Classificação" dataDxfId="20"/>
    <tableColumn id="7" xr3:uid="{3502BB37-E611-4076-B136-7B67D26992FF}" name="Tamanho " dataDxfId="19">
      <calculatedColumnFormula array="1">_xlfn.IFS(E3=3,"PP",E3=5,"P",E3=8,"M",E3=13,"G",E3=21,"GG")</calculatedColumnFormula>
    </tableColumn>
    <tableColumn id="5" xr3:uid="{04F91C54-26E1-4063-B34C-03486B3A493F}" name="Tamanho (#)" dataDxfId="18"/>
    <tableColumn id="8" xr3:uid="{203EEE87-31C9-4EC2-8FF5-1485A10738C6}" name="Prioridade" dataDxfId="17"/>
    <tableColumn id="10" xr3:uid="{BD2690E1-9135-40F1-9CE5-CDC4221DCC2A}" name="Sprint" dataDxfId="16"/>
    <tableColumn id="4" xr3:uid="{D6670E8A-4039-4A31-A647-3D365CB5F2AA}" name="Status" dataDxfId="15"/>
    <tableColumn id="3" xr3:uid="{28AF7159-0180-4285-9018-923AACB2F75B}" name="Responsável" dataDxfId="14"/>
    <tableColumn id="6" xr3:uid="{FB961424-78DB-4B77-AA3E-E371EBCFF2CC}" name="Matéria" dataDxfId="13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0FB5DC-F8E5-4FC4-BB23-2BF960AE638A}" name="Tabela1" displayName="Tabela1" ref="B4:D7" totalsRowShown="0" headerRowDxfId="12" dataDxfId="10" headerRowBorderDxfId="11" tableBorderDxfId="9">
  <autoFilter ref="B4:D7" xr:uid="{180FB5DC-F8E5-4FC4-BB23-2BF960AE638A}"/>
  <tableColumns count="3">
    <tableColumn id="1" xr3:uid="{0D57DA25-020F-4C9B-A627-0D833E1EF48E}" name="Sprint" dataDxfId="8"/>
    <tableColumn id="4" xr3:uid="{012F0C2B-9F15-43EB-8733-D8818A69C29D}" name="Pontos Planejados" dataDxfId="7"/>
    <tableColumn id="2" xr3:uid="{8F37F712-2BBC-4C58-ABF5-9A8326EB5006}" name="Pontos Realizados" dataDxfId="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showGridLines="0" tabSelected="1" topLeftCell="A31" zoomScale="60" zoomScaleNormal="60" workbookViewId="0">
      <selection activeCell="H40" sqref="H40"/>
    </sheetView>
  </sheetViews>
  <sheetFormatPr defaultColWidth="8.81640625" defaultRowHeight="15.5" x14ac:dyDescent="0.35"/>
  <cols>
    <col min="1" max="1" width="58.453125" style="1" customWidth="1"/>
    <col min="2" max="2" width="48" style="1" customWidth="1"/>
    <col min="3" max="7" width="19.81640625" style="1" customWidth="1"/>
    <col min="8" max="8" width="17.453125" style="1" customWidth="1"/>
    <col min="9" max="9" width="25.54296875" style="1" bestFit="1" customWidth="1"/>
    <col min="10" max="10" width="31" style="1" customWidth="1"/>
    <col min="11" max="11" width="8.81640625" style="1"/>
    <col min="12" max="12" width="11.54296875" style="1" bestFit="1" customWidth="1"/>
    <col min="13" max="13" width="16.1796875" style="1" bestFit="1" customWidth="1"/>
    <col min="14" max="14" width="10.453125" style="1" bestFit="1" customWidth="1"/>
    <col min="15" max="16384" width="8.81640625" style="1"/>
  </cols>
  <sheetData>
    <row r="1" spans="1:13" ht="30" customHeight="1" thickBot="1" x14ac:dyDescent="0.4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19"/>
    </row>
    <row r="2" spans="1:13" x14ac:dyDescent="0.35">
      <c r="A2" s="8" t="s">
        <v>58</v>
      </c>
      <c r="B2" s="8" t="s">
        <v>14</v>
      </c>
      <c r="C2" s="8" t="s">
        <v>15</v>
      </c>
      <c r="D2" s="8" t="s">
        <v>55</v>
      </c>
      <c r="E2" s="8" t="s">
        <v>56</v>
      </c>
      <c r="F2" s="8" t="s">
        <v>57</v>
      </c>
      <c r="G2" s="8" t="s">
        <v>16</v>
      </c>
      <c r="H2" s="8" t="s">
        <v>52</v>
      </c>
      <c r="I2" s="8" t="s">
        <v>97</v>
      </c>
      <c r="J2" s="8" t="s">
        <v>32</v>
      </c>
    </row>
    <row r="3" spans="1:13" ht="31" x14ac:dyDescent="0.35">
      <c r="A3" s="4" t="s">
        <v>3</v>
      </c>
      <c r="B3" s="4" t="s">
        <v>60</v>
      </c>
      <c r="C3" s="2" t="s">
        <v>1</v>
      </c>
      <c r="D3" s="2" t="str" cm="1">
        <f t="array" ref="D3">_xlfn.IFS(E3=3,"PP",E3=5,"P",E3=8,"M",E3=13,"G",E3=21,"GG")</f>
        <v>G</v>
      </c>
      <c r="E3" s="5">
        <v>13</v>
      </c>
      <c r="F3" s="5">
        <v>1</v>
      </c>
      <c r="G3" s="1">
        <v>1</v>
      </c>
      <c r="H3" s="2" t="s">
        <v>31</v>
      </c>
      <c r="I3" s="2" t="s">
        <v>98</v>
      </c>
      <c r="J3" s="2" t="s">
        <v>35</v>
      </c>
    </row>
    <row r="4" spans="1:13" ht="46.5" x14ac:dyDescent="0.35">
      <c r="A4" s="4" t="s">
        <v>10</v>
      </c>
      <c r="B4" s="4" t="s">
        <v>61</v>
      </c>
      <c r="C4" s="2" t="s">
        <v>1</v>
      </c>
      <c r="D4" s="2" t="str" cm="1">
        <f t="array" ref="D4">_xlfn.IFS(E4=3,"PP",E4=5,"P",E4=8,"M",E4=13,"G",E4=21,"GG")</f>
        <v>M</v>
      </c>
      <c r="E4" s="5">
        <v>8</v>
      </c>
      <c r="F4" s="5">
        <v>1</v>
      </c>
      <c r="G4" s="1">
        <v>1</v>
      </c>
      <c r="H4" s="2" t="s">
        <v>31</v>
      </c>
      <c r="I4" s="2" t="s">
        <v>99</v>
      </c>
      <c r="J4" s="2" t="s">
        <v>38</v>
      </c>
    </row>
    <row r="5" spans="1:13" ht="46.5" x14ac:dyDescent="0.35">
      <c r="A5" s="4" t="s">
        <v>7</v>
      </c>
      <c r="B5" s="4" t="s">
        <v>62</v>
      </c>
      <c r="C5" s="2" t="s">
        <v>1</v>
      </c>
      <c r="D5" s="2" t="str" cm="1">
        <f t="array" ref="D5">_xlfn.IFS(E5=3,"PP",E5=5,"P",E5=8,"M",E5=13,"G",E5=21,"GG")</f>
        <v>G</v>
      </c>
      <c r="E5" s="5">
        <v>13</v>
      </c>
      <c r="F5" s="5">
        <v>1</v>
      </c>
      <c r="G5" s="1">
        <v>1</v>
      </c>
      <c r="H5" s="2" t="s">
        <v>31</v>
      </c>
      <c r="I5" s="2" t="s">
        <v>100</v>
      </c>
      <c r="J5" s="2" t="s">
        <v>37</v>
      </c>
    </row>
    <row r="6" spans="1:13" ht="62" x14ac:dyDescent="0.35">
      <c r="A6" s="4" t="s">
        <v>5</v>
      </c>
      <c r="B6" s="4" t="s">
        <v>63</v>
      </c>
      <c r="C6" s="2" t="s">
        <v>1</v>
      </c>
      <c r="D6" s="2" t="str" cm="1">
        <f t="array" ref="D6">_xlfn.IFS(E6=3,"PP",E6=5,"P",E6=8,"M",E6=13,"G",E6=21,"GG")</f>
        <v>GG</v>
      </c>
      <c r="E6" s="5">
        <v>21</v>
      </c>
      <c r="F6" s="5">
        <v>1</v>
      </c>
      <c r="G6" s="1">
        <v>1</v>
      </c>
      <c r="H6" s="2" t="s">
        <v>31</v>
      </c>
      <c r="I6" s="2" t="s">
        <v>101</v>
      </c>
      <c r="J6" s="2" t="s">
        <v>36</v>
      </c>
    </row>
    <row r="7" spans="1:13" ht="46.5" x14ac:dyDescent="0.35">
      <c r="A7" s="4" t="s">
        <v>6</v>
      </c>
      <c r="B7" s="4" t="s">
        <v>64</v>
      </c>
      <c r="C7" s="3" t="s">
        <v>1</v>
      </c>
      <c r="D7" s="7" t="str" cm="1">
        <f t="array" ref="D7">_xlfn.IFS(E7=3,"PP",E7=5,"P",E7=8,"M",E7=13,"G",E7=21,"GG")</f>
        <v>P</v>
      </c>
      <c r="E7" s="6">
        <v>5</v>
      </c>
      <c r="F7" s="6">
        <v>1</v>
      </c>
      <c r="G7" s="1">
        <v>1</v>
      </c>
      <c r="H7" s="3" t="s">
        <v>31</v>
      </c>
      <c r="I7" s="2" t="s">
        <v>102</v>
      </c>
      <c r="J7" s="3" t="s">
        <v>36</v>
      </c>
      <c r="L7" s="5"/>
    </row>
    <row r="8" spans="1:13" ht="31" x14ac:dyDescent="0.35">
      <c r="A8" s="4" t="s">
        <v>9</v>
      </c>
      <c r="B8" s="4" t="s">
        <v>65</v>
      </c>
      <c r="C8" s="2" t="s">
        <v>1</v>
      </c>
      <c r="D8" s="2" t="str" cm="1">
        <f t="array" ref="D8">_xlfn.IFS(E8=3,"PP",E8=5,"P",E8=8,"M",E8=13,"G",E8=21,"GG")</f>
        <v>PP</v>
      </c>
      <c r="E8" s="5">
        <v>3</v>
      </c>
      <c r="F8" s="5">
        <v>1</v>
      </c>
      <c r="G8" s="1">
        <v>1</v>
      </c>
      <c r="H8" s="2" t="s">
        <v>31</v>
      </c>
      <c r="I8" s="2" t="s">
        <v>103</v>
      </c>
      <c r="J8" s="2" t="s">
        <v>36</v>
      </c>
    </row>
    <row r="9" spans="1:13" ht="46.5" x14ac:dyDescent="0.35">
      <c r="A9" s="4" t="s">
        <v>0</v>
      </c>
      <c r="B9" s="4" t="s">
        <v>66</v>
      </c>
      <c r="C9" s="2" t="s">
        <v>1</v>
      </c>
      <c r="D9" s="2" t="str" cm="1">
        <f t="array" ref="D9">_xlfn.IFS(E9=3,"PP",E9=5,"P",E9=8,"M",E9=13,"G",E9=21,"GG")</f>
        <v>M</v>
      </c>
      <c r="E9" s="5">
        <v>8</v>
      </c>
      <c r="F9" s="5">
        <v>2</v>
      </c>
      <c r="G9" s="1">
        <v>1</v>
      </c>
      <c r="H9" s="2" t="s">
        <v>31</v>
      </c>
      <c r="I9" s="2" t="s">
        <v>98</v>
      </c>
      <c r="J9" s="2" t="s">
        <v>34</v>
      </c>
      <c r="M9"/>
    </row>
    <row r="10" spans="1:13" ht="31" x14ac:dyDescent="0.35">
      <c r="A10" s="4" t="s">
        <v>13</v>
      </c>
      <c r="B10" s="4" t="s">
        <v>67</v>
      </c>
      <c r="C10" s="2" t="s">
        <v>1</v>
      </c>
      <c r="D10" s="2" t="str" cm="1">
        <f t="array" ref="D10">_xlfn.IFS(E10=3,"PP",E10=5,"P",E10=8,"M",E10=13,"G",E10=21,"GG")</f>
        <v>PP</v>
      </c>
      <c r="E10" s="5">
        <v>3</v>
      </c>
      <c r="F10" s="5">
        <v>2</v>
      </c>
      <c r="G10" s="1">
        <v>1</v>
      </c>
      <c r="H10" s="2" t="s">
        <v>31</v>
      </c>
      <c r="I10" s="2" t="s">
        <v>99</v>
      </c>
      <c r="J10" s="2" t="s">
        <v>39</v>
      </c>
    </row>
    <row r="11" spans="1:13" ht="46.5" x14ac:dyDescent="0.35">
      <c r="A11" s="4" t="s">
        <v>8</v>
      </c>
      <c r="B11" s="4" t="s">
        <v>68</v>
      </c>
      <c r="C11" s="2" t="s">
        <v>1</v>
      </c>
      <c r="D11" s="2" t="str" cm="1">
        <f t="array" ref="D11">_xlfn.IFS(E11=3,"PP",E11=5,"P",E11=8,"M",E11=13,"G",E11=21,"GG")</f>
        <v>M</v>
      </c>
      <c r="E11" s="5">
        <v>8</v>
      </c>
      <c r="F11" s="5">
        <v>2</v>
      </c>
      <c r="G11" s="1">
        <v>1</v>
      </c>
      <c r="H11" s="2" t="s">
        <v>31</v>
      </c>
      <c r="I11" s="2" t="s">
        <v>100</v>
      </c>
      <c r="J11" s="2" t="s">
        <v>37</v>
      </c>
    </row>
    <row r="12" spans="1:13" ht="31" x14ac:dyDescent="0.35">
      <c r="A12" s="4" t="s">
        <v>4</v>
      </c>
      <c r="B12" s="4" t="s">
        <v>69</v>
      </c>
      <c r="C12" s="2" t="s">
        <v>1</v>
      </c>
      <c r="D12" s="2" t="str" cm="1">
        <f t="array" ref="D12">_xlfn.IFS(E12=3,"PP",E12=5,"P",E12=8,"M",E12=13,"G",E12=21,"GG")</f>
        <v>PP</v>
      </c>
      <c r="E12" s="5">
        <v>3</v>
      </c>
      <c r="F12" s="5">
        <v>3</v>
      </c>
      <c r="G12" s="1">
        <v>1</v>
      </c>
      <c r="H12" s="2" t="s">
        <v>31</v>
      </c>
      <c r="I12" s="2" t="s">
        <v>101</v>
      </c>
      <c r="J12" s="2" t="s">
        <v>34</v>
      </c>
    </row>
    <row r="13" spans="1:13" ht="31" x14ac:dyDescent="0.35">
      <c r="A13" s="4" t="s">
        <v>11</v>
      </c>
      <c r="B13" s="4" t="s">
        <v>70</v>
      </c>
      <c r="C13" s="2" t="s">
        <v>1</v>
      </c>
      <c r="D13" s="2" t="str" cm="1">
        <f t="array" ref="D13">_xlfn.IFS(E13=3,"PP",E13=5,"P",E13=8,"M",E13=13,"G",E13=21,"GG")</f>
        <v>P</v>
      </c>
      <c r="E13" s="5">
        <v>5</v>
      </c>
      <c r="F13" s="5">
        <v>3</v>
      </c>
      <c r="G13" s="1">
        <v>1</v>
      </c>
      <c r="H13" s="2" t="s">
        <v>31</v>
      </c>
      <c r="I13" s="2" t="s">
        <v>102</v>
      </c>
      <c r="J13" s="2" t="s">
        <v>38</v>
      </c>
    </row>
    <row r="14" spans="1:13" ht="31" x14ac:dyDescent="0.35">
      <c r="A14" s="4" t="s">
        <v>12</v>
      </c>
      <c r="B14" s="4" t="s">
        <v>71</v>
      </c>
      <c r="C14" s="2" t="s">
        <v>1</v>
      </c>
      <c r="D14" s="2" t="str" cm="1">
        <f t="array" ref="D14">_xlfn.IFS(E14=3,"PP",E14=5,"P",E14=8,"M",E14=13,"G",E14=21,"GG")</f>
        <v>P</v>
      </c>
      <c r="E14" s="5">
        <v>5</v>
      </c>
      <c r="F14" s="5">
        <v>3</v>
      </c>
      <c r="G14" s="1">
        <v>1</v>
      </c>
      <c r="H14" s="2" t="s">
        <v>31</v>
      </c>
      <c r="I14" s="2" t="s">
        <v>103</v>
      </c>
      <c r="J14" s="2" t="s">
        <v>39</v>
      </c>
    </row>
    <row r="15" spans="1:13" ht="31" x14ac:dyDescent="0.35">
      <c r="A15" s="4" t="s">
        <v>51</v>
      </c>
      <c r="B15" s="4" t="s">
        <v>72</v>
      </c>
      <c r="C15" s="2" t="s">
        <v>50</v>
      </c>
      <c r="D15" s="2" t="str" cm="1">
        <f t="array" ref="D15">_xlfn.IFS(E15=3,"PP",E15=5,"P",E15=8,"M",E15=13,"G",E15=21,"GG")</f>
        <v>P</v>
      </c>
      <c r="E15" s="5">
        <v>5</v>
      </c>
      <c r="F15" s="5">
        <v>3</v>
      </c>
      <c r="G15" s="1">
        <v>2</v>
      </c>
      <c r="H15" s="2" t="s">
        <v>31</v>
      </c>
      <c r="I15" s="2" t="s">
        <v>99</v>
      </c>
      <c r="J15" s="2" t="s">
        <v>35</v>
      </c>
    </row>
    <row r="16" spans="1:13" ht="31" x14ac:dyDescent="0.35">
      <c r="A16" s="4" t="s">
        <v>22</v>
      </c>
      <c r="B16" s="4" t="s">
        <v>74</v>
      </c>
      <c r="C16" s="2" t="s">
        <v>1</v>
      </c>
      <c r="D16" s="2" t="str" cm="1">
        <f t="array" ref="D16">_xlfn.IFS(E16=3,"PP",E16=5,"P",E16=8,"M",E16=13,"G",E16=21,"GG")</f>
        <v>G</v>
      </c>
      <c r="E16" s="5">
        <v>13</v>
      </c>
      <c r="F16" s="5">
        <v>1</v>
      </c>
      <c r="G16" s="1">
        <v>2</v>
      </c>
      <c r="H16" s="2" t="s">
        <v>31</v>
      </c>
      <c r="I16" s="2" t="s">
        <v>102</v>
      </c>
      <c r="J16" s="2" t="s">
        <v>35</v>
      </c>
    </row>
    <row r="17" spans="1:10" ht="46.5" x14ac:dyDescent="0.35">
      <c r="A17" s="4" t="s">
        <v>23</v>
      </c>
      <c r="B17" s="4" t="s">
        <v>75</v>
      </c>
      <c r="C17" s="2" t="s">
        <v>1</v>
      </c>
      <c r="D17" s="2" t="str" cm="1">
        <f t="array" ref="D17">_xlfn.IFS(E17=3,"PP",E17=5,"P",E17=8,"M",E17=13,"G",E17=21,"GG")</f>
        <v>M</v>
      </c>
      <c r="E17" s="5">
        <v>8</v>
      </c>
      <c r="F17" s="5">
        <v>1</v>
      </c>
      <c r="G17" s="1">
        <v>2</v>
      </c>
      <c r="H17" s="2" t="s">
        <v>31</v>
      </c>
      <c r="I17" s="2" t="s">
        <v>100</v>
      </c>
      <c r="J17" s="2" t="s">
        <v>35</v>
      </c>
    </row>
    <row r="18" spans="1:10" ht="46.5" x14ac:dyDescent="0.35">
      <c r="A18" s="4" t="s">
        <v>53</v>
      </c>
      <c r="B18" s="4" t="s">
        <v>73</v>
      </c>
      <c r="C18" s="2" t="s">
        <v>1</v>
      </c>
      <c r="D18" s="2" t="str" cm="1">
        <f t="array" ref="D18">_xlfn.IFS(E18=3,"PP",E18=5,"P",E18=8,"M",E18=13,"G",E18=21,"GG")</f>
        <v>G</v>
      </c>
      <c r="E18" s="5">
        <v>13</v>
      </c>
      <c r="F18" s="5">
        <v>1</v>
      </c>
      <c r="G18" s="1">
        <v>2</v>
      </c>
      <c r="H18" s="2" t="s">
        <v>31</v>
      </c>
      <c r="I18" s="2" t="s">
        <v>99</v>
      </c>
      <c r="J18" s="2" t="s">
        <v>35</v>
      </c>
    </row>
    <row r="19" spans="1:10" ht="31" x14ac:dyDescent="0.35">
      <c r="A19" s="4" t="s">
        <v>26</v>
      </c>
      <c r="B19" s="4" t="s">
        <v>76</v>
      </c>
      <c r="C19" s="2" t="s">
        <v>1</v>
      </c>
      <c r="D19" s="2" t="str" cm="1">
        <f t="array" ref="D19">_xlfn.IFS(E19=3,"PP",E19=5,"P",E19=8,"M",E19=13,"G",E19=21,"GG")</f>
        <v>PP</v>
      </c>
      <c r="E19" s="5">
        <v>3</v>
      </c>
      <c r="F19" s="5">
        <v>1</v>
      </c>
      <c r="G19" s="1">
        <v>2</v>
      </c>
      <c r="H19" s="2" t="s">
        <v>31</v>
      </c>
      <c r="I19" s="2" t="s">
        <v>103</v>
      </c>
      <c r="J19" s="2" t="s">
        <v>38</v>
      </c>
    </row>
    <row r="20" spans="1:10" ht="46.5" x14ac:dyDescent="0.35">
      <c r="A20" s="4" t="s">
        <v>27</v>
      </c>
      <c r="B20" s="4" t="s">
        <v>77</v>
      </c>
      <c r="C20" s="2" t="s">
        <v>1</v>
      </c>
      <c r="D20" s="2" t="str" cm="1">
        <f t="array" ref="D20">_xlfn.IFS(E20=3,"PP",E20=5,"P",E20=8,"M",E20=13,"G",E20=21,"GG")</f>
        <v>P</v>
      </c>
      <c r="E20" s="5">
        <v>5</v>
      </c>
      <c r="F20" s="5">
        <v>1</v>
      </c>
      <c r="G20" s="1">
        <v>2</v>
      </c>
      <c r="H20" s="2" t="s">
        <v>31</v>
      </c>
      <c r="I20" s="2" t="s">
        <v>101</v>
      </c>
      <c r="J20" s="2" t="s">
        <v>38</v>
      </c>
    </row>
    <row r="21" spans="1:10" x14ac:dyDescent="0.35">
      <c r="A21" s="4" t="s">
        <v>18</v>
      </c>
      <c r="B21" s="4" t="s">
        <v>78</v>
      </c>
      <c r="C21" s="2" t="s">
        <v>1</v>
      </c>
      <c r="D21" s="2" t="str" cm="1">
        <f t="array" ref="D21">_xlfn.IFS(E21=3,"PP",E21=5,"P",E21=8,"M",E21=13,"G",E21=21,"GG")</f>
        <v>PP</v>
      </c>
      <c r="E21" s="5">
        <v>3</v>
      </c>
      <c r="F21" s="5">
        <v>1</v>
      </c>
      <c r="G21" s="1">
        <v>2</v>
      </c>
      <c r="H21" s="2" t="s">
        <v>31</v>
      </c>
      <c r="I21" s="2" t="s">
        <v>98</v>
      </c>
      <c r="J21" s="2" t="s">
        <v>37</v>
      </c>
    </row>
    <row r="22" spans="1:10" ht="46.5" x14ac:dyDescent="0.35">
      <c r="A22" s="4" t="s">
        <v>19</v>
      </c>
      <c r="B22" s="4" t="s">
        <v>79</v>
      </c>
      <c r="C22" s="2" t="s">
        <v>1</v>
      </c>
      <c r="D22" s="2" t="str" cm="1">
        <f t="array" ref="D22">_xlfn.IFS(E22=3,"PP",E22=5,"P",E22=8,"M",E22=13,"G",E22=21,"GG")</f>
        <v>G</v>
      </c>
      <c r="E22" s="5">
        <v>13</v>
      </c>
      <c r="F22" s="5">
        <v>1</v>
      </c>
      <c r="G22" s="1">
        <v>2</v>
      </c>
      <c r="H22" s="2" t="s">
        <v>31</v>
      </c>
      <c r="I22" s="2" t="s">
        <v>100</v>
      </c>
      <c r="J22" s="2" t="s">
        <v>37</v>
      </c>
    </row>
    <row r="23" spans="1:10" ht="31" x14ac:dyDescent="0.35">
      <c r="A23" s="4" t="s">
        <v>40</v>
      </c>
      <c r="B23" s="4" t="s">
        <v>80</v>
      </c>
      <c r="C23" s="2" t="s">
        <v>1</v>
      </c>
      <c r="D23" s="2" t="str" cm="1">
        <f t="array" ref="D23">_xlfn.IFS(E23=3,"PP",E23=5,"P",E23=8,"M",E23=13,"G",E23=21,"GG")</f>
        <v>PP</v>
      </c>
      <c r="E23" s="5">
        <v>3</v>
      </c>
      <c r="F23" s="5">
        <v>1</v>
      </c>
      <c r="G23" s="1">
        <v>2</v>
      </c>
      <c r="H23" s="2" t="s">
        <v>31</v>
      </c>
      <c r="I23" s="2" t="s">
        <v>98</v>
      </c>
      <c r="J23" s="2" t="s">
        <v>36</v>
      </c>
    </row>
    <row r="24" spans="1:10" ht="31" x14ac:dyDescent="0.35">
      <c r="A24" s="4" t="s">
        <v>25</v>
      </c>
      <c r="B24" s="4" t="s">
        <v>81</v>
      </c>
      <c r="C24" s="2" t="s">
        <v>1</v>
      </c>
      <c r="D24" s="2" t="str" cm="1">
        <f t="array" ref="D24">_xlfn.IFS(E24=3,"PP",E24=5,"P",E24=8,"M",E24=13,"G",E24=21,"GG")</f>
        <v>P</v>
      </c>
      <c r="E24" s="5">
        <v>5</v>
      </c>
      <c r="F24" s="5">
        <v>1</v>
      </c>
      <c r="G24" s="1">
        <v>2</v>
      </c>
      <c r="H24" s="2" t="s">
        <v>31</v>
      </c>
      <c r="I24" s="2" t="s">
        <v>99</v>
      </c>
      <c r="J24" s="2" t="s">
        <v>36</v>
      </c>
    </row>
    <row r="25" spans="1:10" ht="31" x14ac:dyDescent="0.35">
      <c r="A25" s="4" t="s">
        <v>54</v>
      </c>
      <c r="B25" s="4" t="s">
        <v>82</v>
      </c>
      <c r="C25" s="2" t="s">
        <v>1</v>
      </c>
      <c r="D25" s="2" t="str" cm="1">
        <f t="array" ref="D25">_xlfn.IFS(E25=3,"PP",E25=5,"P",E25=8,"M",E25=13,"G",E25=21,"GG")</f>
        <v>P</v>
      </c>
      <c r="E25" s="5">
        <v>5</v>
      </c>
      <c r="F25" s="5">
        <v>2</v>
      </c>
      <c r="G25" s="1">
        <v>2</v>
      </c>
      <c r="H25" s="2" t="s">
        <v>31</v>
      </c>
      <c r="I25" s="2" t="s">
        <v>98</v>
      </c>
      <c r="J25" s="2" t="s">
        <v>34</v>
      </c>
    </row>
    <row r="26" spans="1:10" x14ac:dyDescent="0.35">
      <c r="A26" s="4" t="s">
        <v>28</v>
      </c>
      <c r="B26" s="4" t="s">
        <v>83</v>
      </c>
      <c r="C26" s="2" t="s">
        <v>1</v>
      </c>
      <c r="D26" s="2" t="str" cm="1">
        <f t="array" ref="D26">_xlfn.IFS(E26=3,"PP",E26=5,"P",E26=8,"M",E26=13,"G",E26=21,"GG")</f>
        <v>PP</v>
      </c>
      <c r="E26" s="5">
        <v>3</v>
      </c>
      <c r="F26" s="5">
        <v>2</v>
      </c>
      <c r="G26" s="1">
        <v>2</v>
      </c>
      <c r="H26" s="2" t="s">
        <v>31</v>
      </c>
      <c r="I26" s="2" t="s">
        <v>101</v>
      </c>
      <c r="J26" s="2" t="s">
        <v>34</v>
      </c>
    </row>
    <row r="27" spans="1:10" ht="31" x14ac:dyDescent="0.35">
      <c r="A27" s="4" t="s">
        <v>29</v>
      </c>
      <c r="B27" s="4" t="s">
        <v>84</v>
      </c>
      <c r="C27" s="2" t="s">
        <v>1</v>
      </c>
      <c r="D27" s="2" t="str" cm="1">
        <f t="array" ref="D27">_xlfn.IFS(E27=3,"PP",E27=5,"P",E27=8,"M",E27=13,"G",E27=21,"GG")</f>
        <v>PP</v>
      </c>
      <c r="E27" s="5">
        <v>3</v>
      </c>
      <c r="F27" s="5">
        <v>2</v>
      </c>
      <c r="G27" s="1">
        <v>2</v>
      </c>
      <c r="H27" s="2" t="s">
        <v>31</v>
      </c>
      <c r="I27" s="2" t="s">
        <v>103</v>
      </c>
      <c r="J27" s="2" t="s">
        <v>39</v>
      </c>
    </row>
    <row r="28" spans="1:10" ht="31" x14ac:dyDescent="0.35">
      <c r="A28" s="4" t="s">
        <v>24</v>
      </c>
      <c r="B28" s="4" t="s">
        <v>85</v>
      </c>
      <c r="C28" s="2" t="s">
        <v>1</v>
      </c>
      <c r="D28" s="2" t="str" cm="1">
        <f t="array" ref="D28">_xlfn.IFS(E28=3,"PP",E28=5,"P",E28=8,"M",E28=13,"G",E28=21,"GG")</f>
        <v>M</v>
      </c>
      <c r="E28" s="5">
        <v>8</v>
      </c>
      <c r="F28" s="5">
        <v>2</v>
      </c>
      <c r="G28" s="1">
        <v>2</v>
      </c>
      <c r="H28" s="2" t="s">
        <v>31</v>
      </c>
      <c r="I28" s="2" t="s">
        <v>100</v>
      </c>
      <c r="J28" s="2" t="s">
        <v>36</v>
      </c>
    </row>
    <row r="29" spans="1:10" x14ac:dyDescent="0.35">
      <c r="A29" s="4" t="s">
        <v>30</v>
      </c>
      <c r="B29" s="4" t="s">
        <v>86</v>
      </c>
      <c r="C29" s="2" t="s">
        <v>1</v>
      </c>
      <c r="D29" s="2" t="str" cm="1">
        <f t="array" ref="D29">_xlfn.IFS(E29=3,"PP",E29=5,"P",E29=8,"M",E29=13,"G",E29=21,"GG")</f>
        <v>P</v>
      </c>
      <c r="E29" s="5">
        <v>5</v>
      </c>
      <c r="F29" s="5">
        <v>3</v>
      </c>
      <c r="G29" s="1">
        <v>2</v>
      </c>
      <c r="H29" s="2" t="s">
        <v>31</v>
      </c>
      <c r="I29" s="2" t="s">
        <v>102</v>
      </c>
      <c r="J29" s="2" t="s">
        <v>39</v>
      </c>
    </row>
    <row r="30" spans="1:10" x14ac:dyDescent="0.35">
      <c r="A30" s="4" t="s">
        <v>20</v>
      </c>
      <c r="B30" s="4" t="s">
        <v>87</v>
      </c>
      <c r="C30" s="2" t="s">
        <v>1</v>
      </c>
      <c r="D30" s="2" t="str" cm="1">
        <f t="array" ref="D30">_xlfn.IFS(E30=3,"PP",E30=5,"P",E30=8,"M",E30=13,"G",E30=21,"GG")</f>
        <v>M</v>
      </c>
      <c r="E30" s="5">
        <v>8</v>
      </c>
      <c r="F30" s="5">
        <v>3</v>
      </c>
      <c r="G30" s="1">
        <v>2</v>
      </c>
      <c r="H30" s="2" t="s">
        <v>31</v>
      </c>
      <c r="I30" s="2" t="s">
        <v>102</v>
      </c>
      <c r="J30" s="2" t="s">
        <v>37</v>
      </c>
    </row>
    <row r="31" spans="1:10" ht="31" x14ac:dyDescent="0.35">
      <c r="A31" s="4" t="s">
        <v>21</v>
      </c>
      <c r="B31" s="4" t="s">
        <v>88</v>
      </c>
      <c r="C31" s="2" t="s">
        <v>1</v>
      </c>
      <c r="D31" s="2" t="str" cm="1">
        <f t="array" ref="D31">_xlfn.IFS(E31=3,"PP",E31=5,"P",E31=8,"M",E31=13,"G",E31=21,"GG")</f>
        <v>P</v>
      </c>
      <c r="E31" s="5">
        <v>5</v>
      </c>
      <c r="F31" s="5">
        <v>3</v>
      </c>
      <c r="G31" s="1">
        <v>2</v>
      </c>
      <c r="H31" s="2" t="s">
        <v>31</v>
      </c>
      <c r="I31" s="2" t="s">
        <v>100</v>
      </c>
      <c r="J31" s="2" t="s">
        <v>37</v>
      </c>
    </row>
    <row r="32" spans="1:10" ht="31" x14ac:dyDescent="0.35">
      <c r="A32" s="4" t="s">
        <v>2</v>
      </c>
      <c r="B32" s="4" t="s">
        <v>89</v>
      </c>
      <c r="C32" s="2" t="s">
        <v>33</v>
      </c>
      <c r="D32" s="2" t="str" cm="1">
        <f t="array" ref="D32">_xlfn.IFS(E32=3,"PP",E32=5,"P",E32=8,"M",E32=13,"G",E32=21,"GG")</f>
        <v>G</v>
      </c>
      <c r="E32" s="5">
        <v>13</v>
      </c>
      <c r="F32" s="5">
        <v>3</v>
      </c>
      <c r="G32" s="1">
        <v>2</v>
      </c>
      <c r="H32" s="2" t="s">
        <v>31</v>
      </c>
      <c r="I32" s="2" t="s">
        <v>99</v>
      </c>
      <c r="J32" s="2" t="s">
        <v>35</v>
      </c>
    </row>
    <row r="33" spans="1:10" x14ac:dyDescent="0.35">
      <c r="A33" s="4" t="s">
        <v>45</v>
      </c>
      <c r="B33" s="4" t="s">
        <v>104</v>
      </c>
      <c r="C33" s="2" t="s">
        <v>1</v>
      </c>
      <c r="D33" s="2" t="str" cm="1">
        <f t="array" ref="D33">_xlfn.IFS(E33=3,"PP",E33=5,"P",E33=8,"M",E33=13,"G",E33=21,"GG")</f>
        <v>P</v>
      </c>
      <c r="E33" s="5">
        <v>5</v>
      </c>
      <c r="F33" s="5">
        <v>1</v>
      </c>
      <c r="G33" s="1">
        <v>3</v>
      </c>
      <c r="H33" s="2" t="s">
        <v>31</v>
      </c>
      <c r="I33" s="2" t="s">
        <v>103</v>
      </c>
      <c r="J33" s="2" t="s">
        <v>38</v>
      </c>
    </row>
    <row r="34" spans="1:10" x14ac:dyDescent="0.35">
      <c r="A34" s="4" t="s">
        <v>44</v>
      </c>
      <c r="B34" s="4" t="s">
        <v>104</v>
      </c>
      <c r="C34" s="2" t="s">
        <v>1</v>
      </c>
      <c r="D34" s="2" t="str" cm="1">
        <f t="array" ref="D34">_xlfn.IFS(E34=3,"PP",E34=5,"P",E34=8,"M",E34=13,"G",E34=21,"GG")</f>
        <v>P</v>
      </c>
      <c r="E34" s="5">
        <v>5</v>
      </c>
      <c r="F34" s="5">
        <v>1</v>
      </c>
      <c r="G34" s="1">
        <v>3</v>
      </c>
      <c r="H34" s="2" t="s">
        <v>31</v>
      </c>
      <c r="I34" s="2" t="s">
        <v>98</v>
      </c>
      <c r="J34" s="2" t="s">
        <v>38</v>
      </c>
    </row>
    <row r="35" spans="1:10" x14ac:dyDescent="0.35">
      <c r="A35" s="4" t="s">
        <v>43</v>
      </c>
      <c r="B35" s="4" t="s">
        <v>104</v>
      </c>
      <c r="C35" s="2" t="s">
        <v>1</v>
      </c>
      <c r="D35" s="2" t="str" cm="1">
        <f t="array" ref="D35">_xlfn.IFS(E35=3,"PP",E35=5,"P",E35=8,"M",E35=13,"G",E35=21,"GG")</f>
        <v>G</v>
      </c>
      <c r="E35" s="5">
        <v>13</v>
      </c>
      <c r="F35" s="5">
        <v>1</v>
      </c>
      <c r="G35" s="1">
        <v>3</v>
      </c>
      <c r="H35" s="2" t="s">
        <v>31</v>
      </c>
      <c r="I35" s="2" t="s">
        <v>102</v>
      </c>
      <c r="J35" s="2" t="s">
        <v>36</v>
      </c>
    </row>
    <row r="36" spans="1:10" x14ac:dyDescent="0.35">
      <c r="A36" s="4" t="s">
        <v>41</v>
      </c>
      <c r="B36" s="4" t="s">
        <v>104</v>
      </c>
      <c r="C36" s="2" t="s">
        <v>1</v>
      </c>
      <c r="D36" s="2" t="str" cm="1">
        <f t="array" ref="D36">_xlfn.IFS(E36=3,"PP",E36=5,"P",E36=8,"M",E36=13,"G",E36=21,"GG")</f>
        <v>M</v>
      </c>
      <c r="E36" s="5">
        <v>8</v>
      </c>
      <c r="F36" s="5">
        <v>2</v>
      </c>
      <c r="G36" s="1">
        <v>3</v>
      </c>
      <c r="H36" s="2" t="s">
        <v>31</v>
      </c>
      <c r="I36" s="2" t="s">
        <v>100</v>
      </c>
      <c r="J36" s="2" t="s">
        <v>36</v>
      </c>
    </row>
    <row r="37" spans="1:10" x14ac:dyDescent="0.35">
      <c r="A37" s="4" t="s">
        <v>46</v>
      </c>
      <c r="B37" s="4" t="s">
        <v>104</v>
      </c>
      <c r="C37" s="2" t="s">
        <v>1</v>
      </c>
      <c r="D37" s="2" t="str" cm="1">
        <f t="array" ref="D37">_xlfn.IFS(E37=3,"PP",E37=5,"P",E37=8,"M",E37=13,"G",E37=21,"GG")</f>
        <v>M</v>
      </c>
      <c r="E37" s="5">
        <v>8</v>
      </c>
      <c r="F37" s="5">
        <v>3</v>
      </c>
      <c r="G37" s="1">
        <v>3</v>
      </c>
      <c r="H37" s="2" t="s">
        <v>31</v>
      </c>
      <c r="I37" s="2" t="s">
        <v>101</v>
      </c>
      <c r="J37" s="2" t="s">
        <v>34</v>
      </c>
    </row>
    <row r="38" spans="1:10" x14ac:dyDescent="0.35">
      <c r="A38" s="4" t="s">
        <v>47</v>
      </c>
      <c r="B38" s="4" t="s">
        <v>104</v>
      </c>
      <c r="C38" s="2" t="s">
        <v>1</v>
      </c>
      <c r="D38" s="2" t="str" cm="1">
        <f t="array" ref="D38">_xlfn.IFS(E38=3,"PP",E38=5,"P",E38=8,"M",E38=13,"G",E38=21,"GG")</f>
        <v>M</v>
      </c>
      <c r="E38" s="5">
        <v>8</v>
      </c>
      <c r="F38" s="5">
        <v>3</v>
      </c>
      <c r="G38" s="1">
        <v>3</v>
      </c>
      <c r="H38" s="2" t="s">
        <v>31</v>
      </c>
      <c r="I38" s="2" t="s">
        <v>101</v>
      </c>
      <c r="J38" s="2" t="s">
        <v>34</v>
      </c>
    </row>
    <row r="39" spans="1:10" x14ac:dyDescent="0.35">
      <c r="A39" s="4" t="s">
        <v>48</v>
      </c>
      <c r="B39" s="4" t="s">
        <v>104</v>
      </c>
      <c r="C39" s="2" t="s">
        <v>1</v>
      </c>
      <c r="D39" s="2" t="str" cm="1">
        <f t="array" ref="D39">_xlfn.IFS(E39=3,"PP",E39=5,"P",E39=8,"M",E39=13,"G",E39=21,"GG")</f>
        <v>P</v>
      </c>
      <c r="E39" s="5">
        <v>5</v>
      </c>
      <c r="F39" s="5">
        <v>3</v>
      </c>
      <c r="G39" s="1">
        <v>3</v>
      </c>
      <c r="H39" s="2" t="s">
        <v>31</v>
      </c>
      <c r="I39" s="2" t="s">
        <v>103</v>
      </c>
      <c r="J39" s="2" t="s">
        <v>34</v>
      </c>
    </row>
    <row r="40" spans="1:10" x14ac:dyDescent="0.35">
      <c r="A40" s="4" t="s">
        <v>49</v>
      </c>
      <c r="B40" s="4" t="s">
        <v>104</v>
      </c>
      <c r="C40" s="2" t="s">
        <v>1</v>
      </c>
      <c r="D40" s="2" t="str" cm="1">
        <f t="array" ref="D40">_xlfn.IFS(E40=3,"PP",E40=5,"P",E40=8,"M",E40=13,"G",E40=21,"GG")</f>
        <v>M</v>
      </c>
      <c r="E40" s="5">
        <v>8</v>
      </c>
      <c r="F40" s="5">
        <v>3</v>
      </c>
      <c r="G40" s="1">
        <v>3</v>
      </c>
      <c r="H40" s="2" t="s">
        <v>31</v>
      </c>
      <c r="I40" s="2" t="s">
        <v>99</v>
      </c>
      <c r="J40" s="2" t="s">
        <v>34</v>
      </c>
    </row>
    <row r="41" spans="1:10" x14ac:dyDescent="0.35">
      <c r="A41" s="4" t="s">
        <v>42</v>
      </c>
      <c r="B41" s="4" t="s">
        <v>104</v>
      </c>
      <c r="C41" s="2" t="s">
        <v>1</v>
      </c>
      <c r="D41" s="2" t="str" cm="1">
        <f t="array" ref="D41">_xlfn.IFS(E41=3,"PP",E41=5,"P",E41=8,"M",E41=13,"G",E41=21,"GG")</f>
        <v>P</v>
      </c>
      <c r="E41" s="5">
        <v>5</v>
      </c>
      <c r="F41" s="5">
        <v>3</v>
      </c>
      <c r="G41" s="1">
        <v>3</v>
      </c>
      <c r="H41" s="2" t="s">
        <v>31</v>
      </c>
      <c r="I41" s="2" t="s">
        <v>101</v>
      </c>
      <c r="J41" s="2" t="s">
        <v>36</v>
      </c>
    </row>
    <row r="42" spans="1:10" ht="31" x14ac:dyDescent="0.35">
      <c r="A42" s="4" t="s">
        <v>59</v>
      </c>
      <c r="B42" s="4" t="s">
        <v>105</v>
      </c>
      <c r="C42" s="2" t="s">
        <v>33</v>
      </c>
      <c r="D42" s="2" t="str" cm="1">
        <f t="array" ref="D42">_xlfn.IFS(E42=3,"PP",E42=5,"P",E42=8,"M",E42=13,"G",E42=21,"GG")</f>
        <v>G</v>
      </c>
      <c r="E42" s="5">
        <v>13</v>
      </c>
      <c r="F42" s="5">
        <v>3</v>
      </c>
      <c r="G42" s="5">
        <v>3</v>
      </c>
      <c r="H42" s="2" t="s">
        <v>31</v>
      </c>
      <c r="I42" s="2" t="s">
        <v>98</v>
      </c>
      <c r="J42" s="2" t="s">
        <v>35</v>
      </c>
    </row>
    <row r="43" spans="1:10" x14ac:dyDescent="0.35">
      <c r="A43" s="4" t="s">
        <v>90</v>
      </c>
      <c r="B43" s="4" t="s">
        <v>104</v>
      </c>
      <c r="C43" s="2" t="s">
        <v>1</v>
      </c>
      <c r="D43" s="2" t="str" cm="1">
        <f t="array" ref="D43">_xlfn.IFS(E43=3,"PP",E43=5,"P",E43=8,"M",E43=13,"G",E43=21,"GG")</f>
        <v>P</v>
      </c>
      <c r="E43" s="5">
        <v>5</v>
      </c>
      <c r="F43" s="5">
        <v>1</v>
      </c>
      <c r="G43" s="5">
        <v>3</v>
      </c>
      <c r="H43" s="2" t="s">
        <v>31</v>
      </c>
      <c r="I43" s="2" t="s">
        <v>100</v>
      </c>
      <c r="J43" s="2" t="s">
        <v>37</v>
      </c>
    </row>
    <row r="44" spans="1:10" x14ac:dyDescent="0.35">
      <c r="A44" s="4" t="s">
        <v>91</v>
      </c>
      <c r="B44" s="4" t="s">
        <v>104</v>
      </c>
      <c r="C44" s="2" t="s">
        <v>1</v>
      </c>
      <c r="D44" s="2" t="str" cm="1">
        <f t="array" ref="D44">_xlfn.IFS(E44=3,"PP",E44=5,"P",E44=8,"M",E44=13,"G",E44=21,"GG")</f>
        <v>M</v>
      </c>
      <c r="E44" s="5">
        <v>8</v>
      </c>
      <c r="F44" s="5">
        <v>2</v>
      </c>
      <c r="G44" s="5">
        <v>3</v>
      </c>
      <c r="H44" s="2" t="s">
        <v>31</v>
      </c>
      <c r="I44" s="2" t="s">
        <v>102</v>
      </c>
      <c r="J44" s="2" t="s">
        <v>37</v>
      </c>
    </row>
    <row r="45" spans="1:10" x14ac:dyDescent="0.35">
      <c r="A45" s="4" t="s">
        <v>19</v>
      </c>
      <c r="B45" s="4" t="s">
        <v>104</v>
      </c>
      <c r="C45" s="2" t="s">
        <v>1</v>
      </c>
      <c r="D45" s="2" t="str" cm="1">
        <f t="array" ref="D45">_xlfn.IFS(E45=3,"PP",E45=5,"P",E45=8,"M",E45=13,"G",E45=21,"GG")</f>
        <v>G</v>
      </c>
      <c r="E45" s="5">
        <v>13</v>
      </c>
      <c r="F45" s="5">
        <v>1</v>
      </c>
      <c r="G45" s="5">
        <v>3</v>
      </c>
      <c r="H45" s="2" t="s">
        <v>31</v>
      </c>
      <c r="I45" s="2" t="s">
        <v>100</v>
      </c>
      <c r="J45" s="2" t="s">
        <v>37</v>
      </c>
    </row>
    <row r="46" spans="1:10" x14ac:dyDescent="0.35">
      <c r="A46" s="4" t="s">
        <v>92</v>
      </c>
      <c r="B46" s="4" t="s">
        <v>104</v>
      </c>
      <c r="C46" s="2" t="s">
        <v>1</v>
      </c>
      <c r="D46" s="2" t="str" cm="1">
        <f t="array" ref="D46">_xlfn.IFS(E46=3,"PP",E46=5,"P",E46=8,"M",E46=13,"G",E46=21,"GG")</f>
        <v>PP</v>
      </c>
      <c r="E46" s="5">
        <v>3</v>
      </c>
      <c r="F46" s="5">
        <v>3</v>
      </c>
      <c r="G46" s="5">
        <v>3</v>
      </c>
      <c r="H46" s="2" t="s">
        <v>31</v>
      </c>
      <c r="I46" s="2" t="s">
        <v>99</v>
      </c>
      <c r="J46" s="2" t="s">
        <v>37</v>
      </c>
    </row>
    <row r="47" spans="1:10" x14ac:dyDescent="0.35">
      <c r="A47" s="4" t="s">
        <v>93</v>
      </c>
      <c r="B47" s="4" t="s">
        <v>104</v>
      </c>
      <c r="C47" s="2" t="s">
        <v>1</v>
      </c>
      <c r="D47" s="2" t="str" cm="1">
        <f t="array" ref="D47">_xlfn.IFS(E47=3,"PP",E47=5,"P",E47=8,"M",E47=13,"G",E47=21,"GG")</f>
        <v>P</v>
      </c>
      <c r="E47" s="5">
        <v>5</v>
      </c>
      <c r="F47" s="5">
        <v>2</v>
      </c>
      <c r="G47" s="5">
        <v>3</v>
      </c>
      <c r="H47" s="2" t="s">
        <v>31</v>
      </c>
      <c r="I47" s="2" t="s">
        <v>98</v>
      </c>
      <c r="J47" s="2" t="s">
        <v>37</v>
      </c>
    </row>
    <row r="48" spans="1:10" x14ac:dyDescent="0.35">
      <c r="A48" s="4" t="s">
        <v>94</v>
      </c>
      <c r="B48" s="4" t="s">
        <v>104</v>
      </c>
      <c r="C48" s="2" t="s">
        <v>1</v>
      </c>
      <c r="D48" s="2" t="str" cm="1">
        <f t="array" ref="D48">_xlfn.IFS(E48=3,"PP",E48=5,"P",E48=8,"M",E48=13,"G",E48=21,"GG")</f>
        <v>M</v>
      </c>
      <c r="E48" s="5">
        <v>8</v>
      </c>
      <c r="F48" s="5">
        <v>1</v>
      </c>
      <c r="G48" s="5">
        <v>3</v>
      </c>
      <c r="H48" s="2" t="s">
        <v>31</v>
      </c>
      <c r="I48" s="2" t="s">
        <v>103</v>
      </c>
      <c r="J48" s="2" t="s">
        <v>35</v>
      </c>
    </row>
    <row r="49" spans="1:10" x14ac:dyDescent="0.35">
      <c r="A49" s="4" t="s">
        <v>95</v>
      </c>
      <c r="B49" s="4" t="s">
        <v>104</v>
      </c>
      <c r="C49" s="2" t="s">
        <v>1</v>
      </c>
      <c r="D49" s="2" t="str" cm="1">
        <f t="array" ref="D49">_xlfn.IFS(E49=3,"PP",E49=5,"P",E49=8,"M",E49=13,"G",E49=21,"GG")</f>
        <v>P</v>
      </c>
      <c r="E49" s="5">
        <v>5</v>
      </c>
      <c r="F49" s="5">
        <v>2</v>
      </c>
      <c r="G49" s="5">
        <v>3</v>
      </c>
      <c r="H49" s="2" t="s">
        <v>31</v>
      </c>
      <c r="I49" s="2" t="s">
        <v>102</v>
      </c>
      <c r="J49" s="2" t="s">
        <v>35</v>
      </c>
    </row>
    <row r="50" spans="1:10" x14ac:dyDescent="0.35">
      <c r="A50" s="4" t="s">
        <v>96</v>
      </c>
      <c r="B50" s="4" t="s">
        <v>104</v>
      </c>
      <c r="C50" s="2" t="s">
        <v>1</v>
      </c>
      <c r="D50" s="2" t="str" cm="1">
        <f t="array" ref="D50">_xlfn.IFS(E50=3,"PP",E50=5,"P",E50=8,"M",E50=13,"G",E50=21,"GG")</f>
        <v>M</v>
      </c>
      <c r="E50" s="5">
        <v>8</v>
      </c>
      <c r="F50" s="5">
        <v>2</v>
      </c>
      <c r="G50" s="5">
        <v>3</v>
      </c>
      <c r="H50" s="17" t="s">
        <v>31</v>
      </c>
      <c r="I50" s="2" t="s">
        <v>103</v>
      </c>
      <c r="J50" s="2" t="s">
        <v>35</v>
      </c>
    </row>
  </sheetData>
  <mergeCells count="1">
    <mergeCell ref="A1:J1"/>
  </mergeCells>
  <conditionalFormatting sqref="C3:F50 H3:J50">
    <cfRule type="cellIs" dxfId="5" priority="4" operator="equal">
      <formula>"Essencial"</formula>
    </cfRule>
    <cfRule type="cellIs" dxfId="4" priority="5" operator="equal">
      <formula>"Desejável"</formula>
    </cfRule>
    <cfRule type="cellIs" dxfId="3" priority="6" operator="equal">
      <formula>"Importante"</formula>
    </cfRule>
  </conditionalFormatting>
  <conditionalFormatting sqref="H3:J50">
    <cfRule type="cellIs" dxfId="2" priority="1" operator="equal">
      <formula>"Finalizada"</formula>
    </cfRule>
    <cfRule type="cellIs" dxfId="1" priority="2" operator="equal">
      <formula>"Em Andamento"</formula>
    </cfRule>
    <cfRule type="cellIs" dxfId="0" priority="3" operator="equal">
      <formula>"Pendente"</formula>
    </cfRule>
  </conditionalFormatting>
  <dataValidations count="7">
    <dataValidation type="list" allowBlank="1" showInputMessage="1" showErrorMessage="1" sqref="F3:G50" xr:uid="{E9CF9112-A7D5-4A3C-8BE7-64942B77F025}">
      <formula1>"1,2,3"</formula1>
    </dataValidation>
    <dataValidation type="list" allowBlank="1" showInputMessage="1" showErrorMessage="1" sqref="C3:C50" xr:uid="{8630AD09-0144-4519-A158-ED3BE3A9872A}">
      <formula1>"Essencial,Importante,Desejável"</formula1>
    </dataValidation>
    <dataValidation type="list" allowBlank="1" showInputMessage="1" showErrorMessage="1" sqref="H3:H50" xr:uid="{C0662D32-9D3B-4AF6-A8DD-256816F071DB}">
      <formula1>"Pendente,Em Andamento, Finalizada"</formula1>
    </dataValidation>
    <dataValidation type="list" allowBlank="1" showInputMessage="1" showErrorMessage="1" sqref="J3:J50" xr:uid="{39068AEF-AD2C-49EF-8127-9D7EB96B73B3}">
      <formula1>"-,Algoritmo,Arquitetura Computacional,Banco de Dados,Introdução à SO,Pesquisa e Inovação,Tecnlogia da Informação"</formula1>
    </dataValidation>
    <dataValidation type="list" allowBlank="1" showInputMessage="1" showErrorMessage="1" sqref="D3:D50" xr:uid="{14DF18D5-D0D6-460C-9DD3-F79140E2407B}">
      <formula1>"PP,P,M,G,GG"</formula1>
    </dataValidation>
    <dataValidation type="list" allowBlank="1" showInputMessage="1" showErrorMessage="1" sqref="E3:E50" xr:uid="{007AAA73-0A84-4DF3-8313-6B93A73F8B5E}">
      <formula1>"3,5,8,13,21"</formula1>
    </dataValidation>
    <dataValidation type="list" allowBlank="1" showInputMessage="1" showErrorMessage="1" sqref="I3:I50" xr:uid="{DC5F1E14-E5C2-4B5F-80D3-19B355F02D2D}">
      <formula1>"João Pedro, Lucas Aiello, Lucas Pereira, Miguel Angel, Shelly Nadudvari, Thiago Sanchez"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0F1E-8FC6-43CF-9104-1D9717B6A027}">
  <dimension ref="B2:D9"/>
  <sheetViews>
    <sheetView showGridLines="0" workbookViewId="0">
      <selection activeCell="C25" sqref="C25"/>
    </sheetView>
  </sheetViews>
  <sheetFormatPr defaultColWidth="8.81640625" defaultRowHeight="15.5" x14ac:dyDescent="0.35"/>
  <cols>
    <col min="1" max="1" width="4.453125" style="9" customWidth="1"/>
    <col min="2" max="2" width="9.54296875" style="9" bestFit="1" customWidth="1"/>
    <col min="3" max="3" width="26.81640625" style="9" bestFit="1" customWidth="1"/>
    <col min="4" max="4" width="27.1796875" style="9" customWidth="1"/>
    <col min="5" max="16384" width="8.81640625" style="9"/>
  </cols>
  <sheetData>
    <row r="2" spans="2:4" ht="16" thickBot="1" x14ac:dyDescent="0.4"/>
    <row r="3" spans="2:4" x14ac:dyDescent="0.35">
      <c r="B3" s="10" t="s">
        <v>109</v>
      </c>
      <c r="C3" s="11">
        <f>SUM(C5:C7)</f>
        <v>351</v>
      </c>
      <c r="D3" s="12">
        <f>SUM(D5:D7)</f>
        <v>349</v>
      </c>
    </row>
    <row r="4" spans="2:4" ht="16" thickBot="1" x14ac:dyDescent="0.4">
      <c r="B4" s="13" t="s">
        <v>16</v>
      </c>
      <c r="C4" s="14" t="s">
        <v>107</v>
      </c>
      <c r="D4" s="15" t="s">
        <v>108</v>
      </c>
    </row>
    <row r="5" spans="2:4" x14ac:dyDescent="0.35">
      <c r="B5" s="9">
        <v>1</v>
      </c>
      <c r="C5" s="9">
        <v>117</v>
      </c>
      <c r="D5" s="9">
        <f>SUMIF(Backlog!$G:$G,B5,Backlog!$E:$E)</f>
        <v>95</v>
      </c>
    </row>
    <row r="6" spans="2:4" x14ac:dyDescent="0.35">
      <c r="B6" s="9">
        <v>2</v>
      </c>
      <c r="C6" s="9">
        <v>117</v>
      </c>
      <c r="D6" s="9">
        <f>SUMIF(Backlog!$G:$G,B6,Backlog!$E:$E)</f>
        <v>121</v>
      </c>
    </row>
    <row r="7" spans="2:4" x14ac:dyDescent="0.35">
      <c r="B7" s="9">
        <v>3</v>
      </c>
      <c r="C7" s="9">
        <v>117</v>
      </c>
      <c r="D7" s="9">
        <f>SUMIF(Backlog!$G:$G,B7,Backlog!$E:$E)</f>
        <v>133</v>
      </c>
    </row>
    <row r="8" spans="2:4" ht="16" thickBot="1" x14ac:dyDescent="0.4"/>
    <row r="9" spans="2:4" ht="16" thickBot="1" x14ac:dyDescent="0.4">
      <c r="B9" s="10" t="s">
        <v>106</v>
      </c>
      <c r="C9" s="16">
        <f>D3/3</f>
        <v>116.33333333333333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Burndow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ELIANE AURORA GOMES</cp:lastModifiedBy>
  <dcterms:created xsi:type="dcterms:W3CDTF">2015-06-05T18:19:34Z</dcterms:created>
  <dcterms:modified xsi:type="dcterms:W3CDTF">2024-12-05T11:34:49Z</dcterms:modified>
</cp:coreProperties>
</file>