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quelrodrigues/CF_CAPITAL Dropbox/Raquel Rodrigues/FrancoFoundation/08_Escolas_FF/"/>
    </mc:Choice>
  </mc:AlternateContent>
  <xr:revisionPtr revIDLastSave="0" documentId="8_{5040E9FD-12F2-3A4E-8EEA-B27D8F65E9A5}" xr6:coauthVersionLast="47" xr6:coauthVersionMax="47" xr10:uidLastSave="{00000000-0000-0000-0000-000000000000}"/>
  <bookViews>
    <workbookView xWindow="0" yWindow="0" windowWidth="28800" windowHeight="18000" activeTab="2" xr2:uid="{002523F8-3822-354C-B811-E5101AE27165}"/>
  </bookViews>
  <sheets>
    <sheet name="Planilha2" sheetId="10" r:id="rId1"/>
    <sheet name="Status" sheetId="11" r:id="rId2"/>
    <sheet name="Base_Geral_Pagamentos" sheetId="6" r:id="rId3"/>
    <sheet name="Fluxo_Mensal" sheetId="8" r:id="rId4"/>
  </sheets>
  <definedNames>
    <definedName name="_xlnm._FilterDatabase" localSheetId="2" hidden="1">Base_Geral_Pagamentos!$A$1:$N$211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6" l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3" i="6"/>
  <c r="L88" i="6"/>
  <c r="L144" i="6"/>
  <c r="L134" i="6" l="1"/>
  <c r="L124" i="6"/>
  <c r="L73" i="6"/>
  <c r="L131" i="6"/>
  <c r="L94" i="6"/>
  <c r="M2" i="6" l="1"/>
</calcChain>
</file>

<file path=xl/sharedStrings.xml><?xml version="1.0" encoding="utf-8"?>
<sst xmlns="http://schemas.openxmlformats.org/spreadsheetml/2006/main" count="1780" uniqueCount="493">
  <si>
    <t>ID</t>
  </si>
  <si>
    <t>ITEM</t>
  </si>
  <si>
    <t>STATUS</t>
  </si>
  <si>
    <t>ESCOLA</t>
  </si>
  <si>
    <t>ANO</t>
  </si>
  <si>
    <t>MÊS</t>
  </si>
  <si>
    <t>PRESTADOR</t>
  </si>
  <si>
    <t>DATA_VENCIMENTO</t>
  </si>
  <si>
    <t>DATA_PAGAMENTO</t>
  </si>
  <si>
    <t>VALOR</t>
  </si>
  <si>
    <t>#</t>
  </si>
  <si>
    <t>EEI Estrelinha do Céu</t>
  </si>
  <si>
    <t>Julio Cesar da Silva Machado</t>
  </si>
  <si>
    <t>Representação Fagundes</t>
  </si>
  <si>
    <t>FRANCIS OFFICE MÓVEIS E SERVIÇOS</t>
  </si>
  <si>
    <t>Divimobile Mobiliário Corporativo Eirele.</t>
  </si>
  <si>
    <t>Madereira FerrAgem Francisco LTDA.</t>
  </si>
  <si>
    <t xml:space="preserve">IEI TECNOBABY        </t>
  </si>
  <si>
    <t>D&amp;G Eletro Soluções</t>
  </si>
  <si>
    <t>VIEIRA &amp;CAVALHEIRO PRESTADORA ED SERVICOS LTDA</t>
  </si>
  <si>
    <t>IEI VILA UNIÃO</t>
  </si>
  <si>
    <t>Entrada 60% - Divisórias 1º Pavimento</t>
  </si>
  <si>
    <t>Entrada 60% - Divisórias 2º Pavimento</t>
  </si>
  <si>
    <t>Entrada 60% - Pintura 1º Pavimento</t>
  </si>
  <si>
    <t>Entrada 60% - Pintura Refeitório e Salas</t>
  </si>
  <si>
    <t>IEI Anjo das Flores</t>
  </si>
  <si>
    <t>Entrada</t>
  </si>
  <si>
    <t>Mega Sul Distribuidora</t>
  </si>
  <si>
    <t>IEI Favo de Mel</t>
  </si>
  <si>
    <t>SIMIÃO E CARVALHO</t>
  </si>
  <si>
    <t xml:space="preserve">IEI IRMÃO MÁRIO FRIGO        </t>
  </si>
  <si>
    <t xml:space="preserve">IEI SÃO VICENTE DE PAULO (CONSERVIR)      </t>
  </si>
  <si>
    <t>IEI VITÓRIA</t>
  </si>
  <si>
    <t xml:space="preserve">EEI NOSSA SENHORA DOS NAVEGANTES        </t>
  </si>
  <si>
    <t>Associação Arquitetos Voluntários</t>
  </si>
  <si>
    <t xml:space="preserve">IEI MUNDO COLORIDO        </t>
  </si>
  <si>
    <t xml:space="preserve">VIEIRA &amp; CAVALHEIRO PRESTADORA DE SERVICOS LTDA </t>
  </si>
  <si>
    <t>CASA DO PULA PULA- MAURICIO GOULART CORREA</t>
  </si>
  <si>
    <t>PAULO RENATO DE OLIVEIRA CAMPOS-REFORMAS E MANUTENÇÃO</t>
  </si>
  <si>
    <t>VERONA INDUSTRIA DE PLÁSTICOS LTDA</t>
  </si>
  <si>
    <t>DARCI ANTUNES DA SILVEIRA – MD REFORMAS E CONSTRUÇÃO</t>
  </si>
  <si>
    <t>FABIO FIUZA – SERRALHERIA</t>
  </si>
  <si>
    <t>Forecast</t>
  </si>
  <si>
    <t>Rótulos de Coluna</t>
  </si>
  <si>
    <t>Total Geral</t>
  </si>
  <si>
    <t>Rótulos de Linha</t>
  </si>
  <si>
    <t>ago</t>
  </si>
  <si>
    <t>set</t>
  </si>
  <si>
    <t>out</t>
  </si>
  <si>
    <t>Soma de VALOR</t>
  </si>
  <si>
    <t>08. Agosto</t>
  </si>
  <si>
    <t>09. Setembro</t>
  </si>
  <si>
    <t>Saída</t>
  </si>
  <si>
    <t>202408_01</t>
  </si>
  <si>
    <t>202408_02</t>
  </si>
  <si>
    <t>202408_07</t>
  </si>
  <si>
    <t>Parcela 1/4 - Construtora - Mão de Obra e Materiais</t>
  </si>
  <si>
    <t>Parcela 2/4 - Construtora - Mão de Obra e Materiais</t>
  </si>
  <si>
    <t>Parcela 3/4 - Construtora - Mão de Obra e Materiais</t>
  </si>
  <si>
    <t>Parcela 4/4 - Construtora - Mão de Obra e Materiais</t>
  </si>
  <si>
    <t>1/2 - Cobertura do Playground</t>
  </si>
  <si>
    <t>2/2 - Cobertura do Playground</t>
  </si>
  <si>
    <t>1/2 - Mobiliário</t>
  </si>
  <si>
    <t>2/2 - Mobiliário</t>
  </si>
  <si>
    <t>Parcela 1/2 - Serralheria - Algerosas</t>
  </si>
  <si>
    <t>Parcela 2/2 - Serralheria - Algerosas</t>
  </si>
  <si>
    <t>Parcela 1/2 - Mão de Obra</t>
  </si>
  <si>
    <t xml:space="preserve">Pagamento Material de Construção </t>
  </si>
  <si>
    <t>Parcela 1/2 - Material Pedagógico</t>
  </si>
  <si>
    <t>Parcela 2/2 - Material Pedagógico</t>
  </si>
  <si>
    <t>Parcela 1/2 - Pintura Externa e Piso Vinílico</t>
  </si>
  <si>
    <t>Parcela 2/2 - Pintura Externa e Piso Vinílico</t>
  </si>
  <si>
    <t>Parcela 1/2 - Playgroung</t>
  </si>
  <si>
    <t>Parcela 2/2 - Playgroung</t>
  </si>
  <si>
    <t>Parcela 1/3 - Mobiliário Cozinha e Salas de Aula</t>
  </si>
  <si>
    <t>Parcela 2/3 - Mobiliário Cozinha e Salas de Aula</t>
  </si>
  <si>
    <t>Parcela 3/3 - Mobiliário Cozinha e Salas de Aula</t>
  </si>
  <si>
    <t>Doação Direta</t>
  </si>
  <si>
    <t>Playground</t>
  </si>
  <si>
    <t>Mobiliário</t>
  </si>
  <si>
    <t>Serralheria</t>
  </si>
  <si>
    <t>Mão de Obra</t>
  </si>
  <si>
    <t>Material de Construção</t>
  </si>
  <si>
    <t>Material Pedagógico</t>
  </si>
  <si>
    <t>Empreitada - Prestador Próprio</t>
  </si>
  <si>
    <t>Empreitada - Prestador Parceiro</t>
  </si>
  <si>
    <t>Divisórias</t>
  </si>
  <si>
    <t>Pintura</t>
  </si>
  <si>
    <t>CATEGORIA</t>
  </si>
  <si>
    <t>BALANÇO</t>
  </si>
  <si>
    <t>Parcela 1/4 - Arquitetos Voluntários</t>
  </si>
  <si>
    <t>Parcela 2/4 - Arquitetos Voluntários</t>
  </si>
  <si>
    <t>Parcela 3/4 - Arquitetos Voluntários</t>
  </si>
  <si>
    <t>Parcela 4/4 - Arquitetos Voluntários</t>
  </si>
  <si>
    <t>Saldo 2/2  20%  - Divisórias 1º Pavimento</t>
  </si>
  <si>
    <t>Saldo 1/2  20%  - Divisórias 1º Pavimento</t>
  </si>
  <si>
    <t>Saldo 2/2  20%  - Divisórias 2º Pavimento</t>
  </si>
  <si>
    <t>Saldo 1/2  20%  - Divisórias 2º Pavimento</t>
  </si>
  <si>
    <t>Saldo 1/2  20%  - Pintura 1º Pavimento</t>
  </si>
  <si>
    <t>Saldo 2/2  20%  - Pintura 1º Pavimento</t>
  </si>
  <si>
    <t>Saldo 1/2  20%  - Pintura Refeitório e Salas</t>
  </si>
  <si>
    <t>Saldo 2/2  20%  - Pintura Refeitório e Salas</t>
  </si>
  <si>
    <t>Tipo</t>
  </si>
  <si>
    <t>10. Outubro</t>
  </si>
  <si>
    <t>nov</t>
  </si>
  <si>
    <t>11. Novembro</t>
  </si>
  <si>
    <t>Doador 01</t>
  </si>
  <si>
    <t>Doador 02</t>
  </si>
  <si>
    <t>Doador 03</t>
  </si>
  <si>
    <t>Entrada - Doação - Doador 01 - 1/1</t>
  </si>
  <si>
    <t>Entrada - Doação - Doador 02 - 1/3</t>
  </si>
  <si>
    <t>Entrada - Doação - Doador 02 - 2/3</t>
  </si>
  <si>
    <t>Entrada - Doação - Doador 02 - 3/3</t>
  </si>
  <si>
    <t>Entrada - Doação - Doador 01 - 1/2</t>
  </si>
  <si>
    <t>Entrada - Doação - Doador 01 - 2/2</t>
  </si>
  <si>
    <t>Doador 04</t>
  </si>
  <si>
    <t>Entrada - Doação - Doador 04 - 1/1</t>
  </si>
  <si>
    <t>202408_05_MATERIAL_PEDAGOGICO</t>
  </si>
  <si>
    <t>202408_06_MOBILIARIO</t>
  </si>
  <si>
    <t>202408_25_MATERIAL_PEDAGOGICO</t>
  </si>
  <si>
    <t>202408_22_MOBILIARIO</t>
  </si>
  <si>
    <t>202408_24_MOBILIARIO</t>
  </si>
  <si>
    <t>202408_23_MOBILIARIO</t>
  </si>
  <si>
    <t>202408_26_MOBILIARIO</t>
  </si>
  <si>
    <t>202408_04_MATERIAL_CONSTRUCAO</t>
  </si>
  <si>
    <t>202408_03_MAO_DE_OBRA</t>
  </si>
  <si>
    <t>202408_27_MAO_DE_OBRA</t>
  </si>
  <si>
    <t>POPULAR NOVA GERAÇÃO</t>
  </si>
  <si>
    <t xml:space="preserve">Parcela 1/2 - Pintura </t>
  </si>
  <si>
    <t>Empreiteira Martini</t>
  </si>
  <si>
    <t xml:space="preserve">Parcela 2/2 - Pintura </t>
  </si>
  <si>
    <t>CRECHE NOSSA SENHORA APARECIDA</t>
  </si>
  <si>
    <t>Parcela 1/2 - Mobiliário</t>
  </si>
  <si>
    <t>D&amp;D - Design de Interiores</t>
  </si>
  <si>
    <t>Parcela 2/2 - Mobiliário</t>
  </si>
  <si>
    <t>Parcela 1/2 - Janelas e Portas</t>
  </si>
  <si>
    <t>Parcela 2/2 - Janelas e Portas</t>
  </si>
  <si>
    <t>Portas e Janelas</t>
  </si>
  <si>
    <t>TELAS GAÚCHAS LTDA</t>
  </si>
  <si>
    <t xml:space="preserve">N2 EMPREITEIRA LTDA – NICOLE VARGAS </t>
  </si>
  <si>
    <t>Pacelar 1/2 - Pisos</t>
  </si>
  <si>
    <t>Pacelar 2/2 - Pisos</t>
  </si>
  <si>
    <t>Piso</t>
  </si>
  <si>
    <t>MAURICIO THOME HINTERHOLZ ME</t>
  </si>
  <si>
    <t>Parcela 1/2 - Pisos</t>
  </si>
  <si>
    <t>Parcela 2/2 - Pisos</t>
  </si>
  <si>
    <t>PISO TECH REVESTIMENTOS CORPORATIVOS LTDA.</t>
  </si>
  <si>
    <t>202409_01_MOBILIARIO</t>
  </si>
  <si>
    <t>202409_05</t>
  </si>
  <si>
    <t>202409_06</t>
  </si>
  <si>
    <t>202409_09</t>
  </si>
  <si>
    <t>202409_10</t>
  </si>
  <si>
    <t>202409_12</t>
  </si>
  <si>
    <t>202409_16</t>
  </si>
  <si>
    <t>202409_24</t>
  </si>
  <si>
    <t>202409_26</t>
  </si>
  <si>
    <t>202410_01</t>
  </si>
  <si>
    <t>202410_02</t>
  </si>
  <si>
    <t>202410_03</t>
  </si>
  <si>
    <t>202410_04</t>
  </si>
  <si>
    <t>202410_05</t>
  </si>
  <si>
    <t>202410_06</t>
  </si>
  <si>
    <t>202410_07</t>
  </si>
  <si>
    <t>202410_08</t>
  </si>
  <si>
    <t>202411_01</t>
  </si>
  <si>
    <t>202411_02</t>
  </si>
  <si>
    <t>202411_03</t>
  </si>
  <si>
    <t>202411_04</t>
  </si>
  <si>
    <t>202408_78_entrada</t>
  </si>
  <si>
    <t>Doador 05</t>
  </si>
  <si>
    <t>Entrada - Doação - Doador 05 - 1/1</t>
  </si>
  <si>
    <t>202408_15_SERRALHERIA</t>
  </si>
  <si>
    <t>202408_16_PINTURA_PISO</t>
  </si>
  <si>
    <t>202408_18_MOBILIARIO</t>
  </si>
  <si>
    <t>202409_04_MOBILIARIO</t>
  </si>
  <si>
    <t>202409_29_MOBILIARIO</t>
  </si>
  <si>
    <t>Pagamento Camas Empilháveis</t>
  </si>
  <si>
    <t>202408_13_CAMAS</t>
  </si>
  <si>
    <t>202408_14_COBERTURA_PLAYGROUND</t>
  </si>
  <si>
    <t>202409_02_COBERTURA_PLAYGROUND</t>
  </si>
  <si>
    <t>Pago</t>
  </si>
  <si>
    <t>202408_17_PLAYGROUND</t>
  </si>
  <si>
    <t>202408_75_MOBILIARIO</t>
  </si>
  <si>
    <t>202409_25_MOBILIARIO</t>
  </si>
  <si>
    <t>202408_71_TELAS</t>
  </si>
  <si>
    <t>202409_11_TELAS</t>
  </si>
  <si>
    <t>202408_69_MOBILIARIO</t>
  </si>
  <si>
    <t xml:space="preserve">Eletrodomésticos </t>
  </si>
  <si>
    <t>Parcela 1/2 - Construtora - Mão de Obra e Materiais</t>
  </si>
  <si>
    <t>Parcela 2/2 - Construtora - Mão de Obra e Materiais</t>
  </si>
  <si>
    <t>Entrada Eletrodomésticos</t>
  </si>
  <si>
    <t xml:space="preserve">Saldo Eletrodomésticos </t>
  </si>
  <si>
    <t>Entrada - Reforma Telhado</t>
  </si>
  <si>
    <t xml:space="preserve">Saldo - Reforma Telhado </t>
  </si>
  <si>
    <t>Telhado</t>
  </si>
  <si>
    <t>Entrada - Utensílios</t>
  </si>
  <si>
    <t>Saldo - Utensílios</t>
  </si>
  <si>
    <t>Entrada - Mobiliário</t>
  </si>
  <si>
    <t>Saldo - Mobiliário</t>
  </si>
  <si>
    <t>Utensílios</t>
  </si>
  <si>
    <t>Gradil</t>
  </si>
  <si>
    <t>202408_20_EMPREITADA</t>
  </si>
  <si>
    <t>202408_73_PISOS</t>
  </si>
  <si>
    <t>202408_77_PISOS</t>
  </si>
  <si>
    <t>202408_12_PINTURA</t>
  </si>
  <si>
    <t>202408_19_PINTURA</t>
  </si>
  <si>
    <t>202408_69_PINTURA</t>
  </si>
  <si>
    <t>202409_15_PINTURA</t>
  </si>
  <si>
    <t>IEI João Paulo II</t>
  </si>
  <si>
    <t>Parcela 1/2 - Grades</t>
  </si>
  <si>
    <t>Serralheiro Cleber Silva Almeida</t>
  </si>
  <si>
    <t>202409_30_GRADIL</t>
  </si>
  <si>
    <t>Parcela 2/2 - Grades</t>
  </si>
  <si>
    <t>Parcela 1/2 - Instalação Piso Vinilico</t>
  </si>
  <si>
    <t>Mutte Instalação de Pisos Vinilicos</t>
  </si>
  <si>
    <t>Parcela 2/2 - Instalação Piso Vinilico</t>
  </si>
  <si>
    <t>202409_32_PISO</t>
  </si>
  <si>
    <t>202409_33_PISO</t>
  </si>
  <si>
    <t>Parcela 1/2 -  Piso Vinilico</t>
  </si>
  <si>
    <t>Parcela 2/2 - Piso Vinilico</t>
  </si>
  <si>
    <t>CASA DO PARQUET</t>
  </si>
  <si>
    <t>202409_34_PISO</t>
  </si>
  <si>
    <t>202409_35_PISO</t>
  </si>
  <si>
    <t>Parcela 1/2 -  Pintura Muro</t>
  </si>
  <si>
    <t>Parcela 2/2 - Pintura Muro</t>
  </si>
  <si>
    <t>José Kunkel</t>
  </si>
  <si>
    <t>202409_36_PINTURAMURO</t>
  </si>
  <si>
    <t>202409_37_PINTURAMURO</t>
  </si>
  <si>
    <t>Parcela 1/2 -  Ar-Condicionado</t>
  </si>
  <si>
    <t>Parcela 2/2 - Ar-Condicionado</t>
  </si>
  <si>
    <t>Ar-Condicionado</t>
  </si>
  <si>
    <t>Frigelar Comercio e industria LTDA</t>
  </si>
  <si>
    <t>Parcela 1/2 -  Ar-Condicionado Instalação</t>
  </si>
  <si>
    <t>Parcela 2/2 - Ar-Condicionado Instalação</t>
  </si>
  <si>
    <t>Ear Engenharia Termica</t>
  </si>
  <si>
    <t>202409_40_ARCONDICIOANDO</t>
  </si>
  <si>
    <t>202409_41_ARCONDICIOANDO</t>
  </si>
  <si>
    <t>202409_42_CONSTRUTORA</t>
  </si>
  <si>
    <t>202409_43_ELETROS</t>
  </si>
  <si>
    <t>202409_44_TELHADO</t>
  </si>
  <si>
    <t>202409_45_UTENSILIOS</t>
  </si>
  <si>
    <t>202409_46_MOBILIARIO</t>
  </si>
  <si>
    <t>202410_09_CONSTRUTORA</t>
  </si>
  <si>
    <t>202409_47_ELETRODOMESTICOS</t>
  </si>
  <si>
    <t>202411_05_TELHADO</t>
  </si>
  <si>
    <t>202409_48_UTENSILIOS</t>
  </si>
  <si>
    <t>202409_49_MOBILIARIO</t>
  </si>
  <si>
    <t>EEI PIMPONETA</t>
  </si>
  <si>
    <t>Pagamento Material Pedagógico</t>
  </si>
  <si>
    <t>Distribuidora Requinte</t>
  </si>
  <si>
    <t>Pagamento Vegetação</t>
  </si>
  <si>
    <t>Vegetação</t>
  </si>
  <si>
    <t>Natto Paisagismo</t>
  </si>
  <si>
    <t>Pagamento Utensilios</t>
  </si>
  <si>
    <t>Lojão do Restaurante Comercio de Equipamentos</t>
  </si>
  <si>
    <t>W Textil Comercial de Tecidos LTDA</t>
  </si>
  <si>
    <t>Pagamento Iluminação</t>
  </si>
  <si>
    <t>Iluminação</t>
  </si>
  <si>
    <t>Redemac</t>
  </si>
  <si>
    <t>Pagamento Piso Laminado</t>
  </si>
  <si>
    <t>Tumelero Materiais de Contrução LTDA</t>
  </si>
  <si>
    <t>Entrada Reforma Piso</t>
  </si>
  <si>
    <t>Saldo Reforma Piso</t>
  </si>
  <si>
    <t>Gerson Resolve</t>
  </si>
  <si>
    <t>Pagamento Itens Informática</t>
  </si>
  <si>
    <t>Computador</t>
  </si>
  <si>
    <t>Casa do Computador</t>
  </si>
  <si>
    <t>Pagamento Espelhos</t>
  </si>
  <si>
    <t>Espelhos</t>
  </si>
  <si>
    <t>Casa Crovato</t>
  </si>
  <si>
    <t>202409_50_MATERIALPEDAGOGICO</t>
  </si>
  <si>
    <t>202409_53_MATERIALPEDAGOGICO</t>
  </si>
  <si>
    <t>202409_51_VEGETACAO</t>
  </si>
  <si>
    <t>202409_52_UTENSILIOS</t>
  </si>
  <si>
    <t>202409_54_ILUMINACAO</t>
  </si>
  <si>
    <t>202409_55_PISO</t>
  </si>
  <si>
    <t>202409_56_MATERIALCONSTRUCAO</t>
  </si>
  <si>
    <t>202409_57_REFORMAPISO</t>
  </si>
  <si>
    <t>202410_10_REFORMAPISO</t>
  </si>
  <si>
    <t>202409_58_INFORMATICA</t>
  </si>
  <si>
    <t>202409_59_ESPELHOS</t>
  </si>
  <si>
    <t>202409_60_MATERIALCONSTRUCAO</t>
  </si>
  <si>
    <t xml:space="preserve">ECEI Brincando e Aprendendo </t>
  </si>
  <si>
    <t>AZ Livros e Brinquedos</t>
  </si>
  <si>
    <t>Parcela 1/2 - Piso e Pintura</t>
  </si>
  <si>
    <t>Parcela 2/2 - Piso e Pintura</t>
  </si>
  <si>
    <t>Rodrigo Borges ME</t>
  </si>
  <si>
    <t>Parcela 1/2 - Lixeiras</t>
  </si>
  <si>
    <t>Parcela 2/2 - Lixeiras</t>
  </si>
  <si>
    <t>202409_61_MOBILIARIO</t>
  </si>
  <si>
    <t>202409_62_MOBILIARIO</t>
  </si>
  <si>
    <t>202409_67_MOBILIARIO</t>
  </si>
  <si>
    <t>202409_68_MOBILIARIO</t>
  </si>
  <si>
    <t>202409_63_PISO</t>
  </si>
  <si>
    <t>202409_64_PINTURA</t>
  </si>
  <si>
    <t>202409_65_LIXEIRAS</t>
  </si>
  <si>
    <t>202409_66_LIXEIRAS</t>
  </si>
  <si>
    <t>Parcela 2/2 - Mão de Obra</t>
  </si>
  <si>
    <t>202409_69_PINTURA</t>
  </si>
  <si>
    <t>202409_70_SERRALHERIA</t>
  </si>
  <si>
    <t>202409_71_AV</t>
  </si>
  <si>
    <t>202409_72_AV</t>
  </si>
  <si>
    <t>202409_73_AV</t>
  </si>
  <si>
    <t>202409_74_AV</t>
  </si>
  <si>
    <t>Parcela 1/2 - MANUTENÇÃO AR CONDICIONADO</t>
  </si>
  <si>
    <t>Parcela 2/2 - MANUTENÇÃO AR CONDICIONADO</t>
  </si>
  <si>
    <t>CLIMA HEAT</t>
  </si>
  <si>
    <t>202409_75_ARCONDICIONADO</t>
  </si>
  <si>
    <t>202409_76_ARCONDICIONADO</t>
  </si>
  <si>
    <t>202409_77_FUNILARIA</t>
  </si>
  <si>
    <t>Parcela 1/2 - Funilaria</t>
  </si>
  <si>
    <t>Funilaria</t>
  </si>
  <si>
    <t>Funilaria Nery</t>
  </si>
  <si>
    <t>202409_78_FUNILARIA</t>
  </si>
  <si>
    <t>Parcela 2/2 - Funilaria</t>
  </si>
  <si>
    <t>202408_28_PINTURA</t>
  </si>
  <si>
    <t>202409_03_PISO</t>
  </si>
  <si>
    <t>202409_07_DIVISORIAS</t>
  </si>
  <si>
    <t>202409_08_DIVISORIAS</t>
  </si>
  <si>
    <t>202409_13_EMPREITADA</t>
  </si>
  <si>
    <t>202409_21_VITORIA</t>
  </si>
  <si>
    <t>202409_20_SAOVICENTE</t>
  </si>
  <si>
    <t>202409_19_MARIOFRIGO</t>
  </si>
  <si>
    <t>202409_18_NAVEGANTES</t>
  </si>
  <si>
    <t>IEI Trenzinho da Alegria</t>
  </si>
  <si>
    <t>1/2 - Utensílios/Eletros</t>
  </si>
  <si>
    <t>JC distribuidora</t>
  </si>
  <si>
    <t>2/2 - Utensílios/Eletros</t>
  </si>
  <si>
    <t>202410_11_</t>
  </si>
  <si>
    <t>202409_17_MOBILIARIO</t>
  </si>
  <si>
    <t>Acompar Santo Agostinho</t>
  </si>
  <si>
    <t>Parcela 1/2 - Conjunto Oitavado</t>
  </si>
  <si>
    <t>BOM TOQUE DISTRIBUIDORA DE PRODUTOS DOMESTICOS E PAPELARIA LTDA</t>
  </si>
  <si>
    <t>Parcela 2/2 - Conjunto Oitavado</t>
  </si>
  <si>
    <t>Parcela 1/2 - PORTAS</t>
  </si>
  <si>
    <t>Wilmar Toleda da Silva</t>
  </si>
  <si>
    <t>Parcela 2/2 - PORTAS</t>
  </si>
  <si>
    <t>Parcela 1/2 - Pintura</t>
  </si>
  <si>
    <t>Parcela 2/2 - Pintura</t>
  </si>
  <si>
    <t>Parcela 1/2 - Piso</t>
  </si>
  <si>
    <t>Parcela 2/2 - Piso</t>
  </si>
  <si>
    <t>Parcela 1/2 - Mão de Obra Gramado</t>
  </si>
  <si>
    <t>Parcela 2/2 - Mão de Obra Gramado</t>
  </si>
  <si>
    <t>Planalto Gramas</t>
  </si>
  <si>
    <t>Parcela 1/2 - Armários</t>
  </si>
  <si>
    <t>Parcela 2/2 - Armários</t>
  </si>
  <si>
    <t>FASE - industria e Comercio de Moveis EIRELI</t>
  </si>
  <si>
    <t>Parcela 1/2 - Batedeira</t>
  </si>
  <si>
    <t>Kniting</t>
  </si>
  <si>
    <t>Parcela 1/2 - Amassadeira</t>
  </si>
  <si>
    <t>12. Dezembro</t>
  </si>
  <si>
    <t>202410_12</t>
  </si>
  <si>
    <t>202409_81</t>
  </si>
  <si>
    <t>202409_82</t>
  </si>
  <si>
    <t>202409_83</t>
  </si>
  <si>
    <t>202409_84</t>
  </si>
  <si>
    <t>202409_85</t>
  </si>
  <si>
    <t>202412_01</t>
  </si>
  <si>
    <t>202410_13</t>
  </si>
  <si>
    <t>202410_14</t>
  </si>
  <si>
    <t>202410_15</t>
  </si>
  <si>
    <t>Geral</t>
  </si>
  <si>
    <t>Consultoria Pedagógica - Curadoria Bibliotecas</t>
  </si>
  <si>
    <t>Bibliotecas</t>
  </si>
  <si>
    <t xml:space="preserve">Leonardo Ismael </t>
  </si>
  <si>
    <t xml:space="preserve">Honorários Advocatícios </t>
  </si>
  <si>
    <t>Honorários Advocatícios</t>
  </si>
  <si>
    <t>Souto Correa</t>
  </si>
  <si>
    <t>Acervo de Livros - Reconstrução Biblioteca</t>
  </si>
  <si>
    <t>TBD</t>
  </si>
  <si>
    <t>Evento de Confraternização Escolas + Doadores</t>
  </si>
  <si>
    <t>Evento</t>
  </si>
  <si>
    <t>202409_91</t>
  </si>
  <si>
    <t>202409_92_SOUTOCORREA</t>
  </si>
  <si>
    <t>202410_16</t>
  </si>
  <si>
    <t>202410_17</t>
  </si>
  <si>
    <t>202410_18</t>
  </si>
  <si>
    <t>202410_19</t>
  </si>
  <si>
    <t>202410_20</t>
  </si>
  <si>
    <t>202410_21</t>
  </si>
  <si>
    <t>202410_22</t>
  </si>
  <si>
    <t>202410_23</t>
  </si>
  <si>
    <t>202410_24</t>
  </si>
  <si>
    <t>202410_25</t>
  </si>
  <si>
    <t>202410_26</t>
  </si>
  <si>
    <t>202410_27</t>
  </si>
  <si>
    <t>202410_28</t>
  </si>
  <si>
    <t>202410_29</t>
  </si>
  <si>
    <t>202410_30</t>
  </si>
  <si>
    <t>202410_31</t>
  </si>
  <si>
    <t>202410_32</t>
  </si>
  <si>
    <t>202410_33</t>
  </si>
  <si>
    <t>202410_34</t>
  </si>
  <si>
    <t>202410_35</t>
  </si>
  <si>
    <t>202410_36</t>
  </si>
  <si>
    <t>202410_37</t>
  </si>
  <si>
    <t>202410_38</t>
  </si>
  <si>
    <t>202410_39</t>
  </si>
  <si>
    <t>202410_40</t>
  </si>
  <si>
    <t>202410_41</t>
  </si>
  <si>
    <t>202410_42</t>
  </si>
  <si>
    <t>202409_79_UTENSILIOS</t>
  </si>
  <si>
    <t>202409_23_PINTURA</t>
  </si>
  <si>
    <t>202409_22_PINTURA</t>
  </si>
  <si>
    <t>1/2 - Troca das Portas</t>
  </si>
  <si>
    <t>Mãos a obra e Acabamentos</t>
  </si>
  <si>
    <t>2/2 - Troca das Portas</t>
  </si>
  <si>
    <t>1/2 - Troca do Piso</t>
  </si>
  <si>
    <t>2/2 - Troca do Piso</t>
  </si>
  <si>
    <t>1/2 - Forro</t>
  </si>
  <si>
    <t>2/2 - Forro</t>
  </si>
  <si>
    <t>Forro</t>
  </si>
  <si>
    <t>1/2 - Restauração do Jardim</t>
  </si>
  <si>
    <t>1/2 - Restauração de Portas</t>
  </si>
  <si>
    <t>2/2 - Restauração de Portas</t>
  </si>
  <si>
    <t>2/2 - Restauração do Jardim</t>
  </si>
  <si>
    <t>School Center Indústria de Móveis Escolares LTDA</t>
  </si>
  <si>
    <t>202409_93</t>
  </si>
  <si>
    <t>202409_94</t>
  </si>
  <si>
    <t>292409_95</t>
  </si>
  <si>
    <t>292409_96</t>
  </si>
  <si>
    <t>292409_97</t>
  </si>
  <si>
    <t>292409_98</t>
  </si>
  <si>
    <t>292409_99</t>
  </si>
  <si>
    <t>292409_100</t>
  </si>
  <si>
    <t>292409_101</t>
  </si>
  <si>
    <t>202410_43</t>
  </si>
  <si>
    <t>202410_44</t>
  </si>
  <si>
    <t>202410_45</t>
  </si>
  <si>
    <t>202410_46</t>
  </si>
  <si>
    <t>202410_47</t>
  </si>
  <si>
    <t>202410_48</t>
  </si>
  <si>
    <t>202410_49</t>
  </si>
  <si>
    <t>202410_50</t>
  </si>
  <si>
    <t>202410_51</t>
  </si>
  <si>
    <t>1/2 - Reforma Banheiro</t>
  </si>
  <si>
    <t>2/2 - Reforma Banheiro</t>
  </si>
  <si>
    <t>José Luiz Silva ME</t>
  </si>
  <si>
    <t>1/2 - Reforma Piso</t>
  </si>
  <si>
    <t>2/2 - Reforma Piso</t>
  </si>
  <si>
    <t>1/2 - Material Pedagógico</t>
  </si>
  <si>
    <t>2/2 - Material Pedagógico</t>
  </si>
  <si>
    <t>1/2 - Piso Vinílico</t>
  </si>
  <si>
    <t>2/2 - Piso Vinílico</t>
  </si>
  <si>
    <t>292409_106</t>
  </si>
  <si>
    <t>202410_52</t>
  </si>
  <si>
    <t>202410_53</t>
  </si>
  <si>
    <t>202410_54</t>
  </si>
  <si>
    <t>202410_55</t>
  </si>
  <si>
    <t>202410_56</t>
  </si>
  <si>
    <t>202410_57</t>
  </si>
  <si>
    <t>Rafael de Oliveira</t>
  </si>
  <si>
    <t>1/2 - Mão de Obra</t>
  </si>
  <si>
    <t>2/2 - Mão de Obra</t>
  </si>
  <si>
    <t>MDS Projetos e Consultoria</t>
  </si>
  <si>
    <t>1/2 - Eletrodomésticos</t>
  </si>
  <si>
    <t>2/2 - Eletrodomésticos</t>
  </si>
  <si>
    <t>202410_58</t>
  </si>
  <si>
    <t>202410_59</t>
  </si>
  <si>
    <t>202410_60</t>
  </si>
  <si>
    <t>(Tudo)</t>
  </si>
  <si>
    <t>dez</t>
  </si>
  <si>
    <t>Sistema de CFTV</t>
  </si>
  <si>
    <t>Informática</t>
  </si>
  <si>
    <t>DW Tech</t>
  </si>
  <si>
    <t>202409_14_MOBILIARIO</t>
  </si>
  <si>
    <t>202409_86_MOBILIARIO</t>
  </si>
  <si>
    <t>202409_87_ELETRODOMESTICOS</t>
  </si>
  <si>
    <t>202409_89_ELETRODOMESTICOS</t>
  </si>
  <si>
    <t>202409_80_MOBILIARIO</t>
  </si>
  <si>
    <t>Boleto 01 Ar-Condicionado</t>
  </si>
  <si>
    <t>Boleto 02 Ar-Condicionado</t>
  </si>
  <si>
    <t>Boleto 03 Ar-Condicionado</t>
  </si>
  <si>
    <t>Boleto 04 Ar-Condicionado</t>
  </si>
  <si>
    <t>202410_62</t>
  </si>
  <si>
    <t>202410_64</t>
  </si>
  <si>
    <t>202410_65</t>
  </si>
  <si>
    <t>202410_66</t>
  </si>
  <si>
    <t>Doação 1/2 - Doador 05</t>
  </si>
  <si>
    <t>(Vários itens)</t>
  </si>
  <si>
    <t>202409_102_REFORMA</t>
  </si>
  <si>
    <t>292409_103_REFORMA</t>
  </si>
  <si>
    <t>292409_104_PEDAGOGICO</t>
  </si>
  <si>
    <t>292409_105_MOBILIARIO</t>
  </si>
  <si>
    <t>292409_107_PEDAGOGICO</t>
  </si>
  <si>
    <t>202410_67_MOBILIARIO</t>
  </si>
  <si>
    <t>202410_68_MAODEOBRA</t>
  </si>
  <si>
    <t>202410_69_ELETRODOMESTICOS</t>
  </si>
  <si>
    <t>202410_70_DIVISORIAS</t>
  </si>
  <si>
    <t>202410_71_DIVISORIAS</t>
  </si>
  <si>
    <t>202410_72_GRADIL</t>
  </si>
  <si>
    <t>202410_73_ARCONDICIONADO</t>
  </si>
  <si>
    <t>202410_74_ARCONDICIONADO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</si>
</sst>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2"/>
      <color theme="1"/>
      <name val="Courier New"/>
      <family val="1"/>
    </font>
    <font>
      <b/>
      <sz val="12"/>
      <color theme="0"/>
      <name val="Courier New"/>
      <family val="1"/>
    </font>
    <font>
      <sz val="8"/>
      <name val="Aptos Narrow"/>
      <family val="2"/>
      <scheme val="minor"/>
    </font>
    <font>
      <sz val="12"/>
      <color rgb="FF000000"/>
      <name val="Courier New"/>
      <family val="1"/>
    </font>
    <font>
      <b/>
      <sz val="12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2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/>
    </xf>
    <xf numFmtId="0" fontId="4" fillId="0" borderId="0" xfId="0" pivotButton="1" applyFont="1"/>
    <xf numFmtId="0" fontId="4" fillId="0" borderId="0" xfId="0" applyFont="1" applyAlignment="1">
      <alignment horizontal="left"/>
    </xf>
    <xf numFmtId="6" fontId="4" fillId="0" borderId="0" xfId="0" applyNumberFormat="1" applyFont="1"/>
    <xf numFmtId="164" fontId="4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4" fillId="0" borderId="0" xfId="0" applyNumberFormat="1" applyFont="1" applyAlignment="1">
      <alignment horizontal="left" indent="1"/>
    </xf>
    <xf numFmtId="0" fontId="4" fillId="0" borderId="0" xfId="0" applyFont="1" applyAlignment="1">
      <alignment horizontal="left" indent="2"/>
    </xf>
    <xf numFmtId="0" fontId="4" fillId="0" borderId="0" xfId="0" applyFont="1" applyAlignment="1">
      <alignment horizontal="left" indent="3"/>
    </xf>
    <xf numFmtId="0" fontId="0" fillId="0" borderId="0" xfId="0" pivotButton="1"/>
    <xf numFmtId="0" fontId="0" fillId="0" borderId="0" xfId="0" applyAlignment="1">
      <alignment horizontal="left"/>
    </xf>
    <xf numFmtId="164" fontId="4" fillId="0" borderId="0" xfId="1" applyNumberFormat="1" applyFont="1" applyFill="1" applyAlignment="1">
      <alignment horizontal="center"/>
    </xf>
    <xf numFmtId="44" fontId="0" fillId="0" borderId="0" xfId="0" applyNumberFormat="1"/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0" fillId="0" borderId="0" xfId="0" applyNumberFormat="1"/>
    <xf numFmtId="6" fontId="0" fillId="0" borderId="0" xfId="0" applyNumberFormat="1"/>
    <xf numFmtId="0" fontId="8" fillId="0" borderId="0" xfId="0" applyFont="1" applyAlignment="1">
      <alignment horizontal="center"/>
    </xf>
  </cellXfs>
  <cellStyles count="3">
    <cellStyle name="Moeda" xfId="1" builtinId="4"/>
    <cellStyle name="Normal" xfId="0" builtinId="0"/>
    <cellStyle name="Normal 2" xfId="2" xr:uid="{E357BC79-0797-B54E-86B5-D7A9653100DC}"/>
  </cellStyles>
  <dxfs count="8">
    <dxf>
      <font>
        <name val="Courier New"/>
        <family val="1"/>
        <scheme val="none"/>
      </font>
    </dxf>
    <dxf>
      <numFmt numFmtId="10" formatCode="&quot;R$&quot;\ #,##0;[Red]\-&quot;R$&quot;\ #,##0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0" formatCode="&quot;R$&quot;\ #,##0;[Red]\-&quot;R$&quot;\ #,##0"/>
    </dxf>
    <dxf>
      <numFmt numFmtId="164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4" formatCode="_-&quot;R$&quot;\ * #,##0_-;\-&quot;R$&quot;\ * #,##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quel Rodrigues" refreshedDate="45562.739068634262" createdVersion="8" refreshedVersion="8" minRefreshableVersion="3" recordCount="210" xr:uid="{E3A3870D-CAF3-A34B-9D5C-108AFCE2E354}">
  <cacheSource type="worksheet">
    <worksheetSource ref="A1:N211" sheet="Base_Geral_Pagamentos"/>
  </cacheSource>
  <cacheFields count="14">
    <cacheField name="#" numFmtId="0">
      <sharedItems containsString="0" containsBlank="1" containsNumber="1" containsInteger="1" minValue="1" maxValue="206"/>
    </cacheField>
    <cacheField name="ID" numFmtId="0">
      <sharedItems containsBlank="1"/>
    </cacheField>
    <cacheField name="ANO" numFmtId="0">
      <sharedItems containsSemiMixedTypes="0" containsString="0" containsNumber="1" containsInteger="1" minValue="2024" maxValue="2024"/>
    </cacheField>
    <cacheField name="MÊS" numFmtId="0">
      <sharedItems count="5">
        <s v="08. Agosto"/>
        <s v="09. Setembro"/>
        <s v="10. Outubro"/>
        <s v="11. Novembro"/>
        <s v="12. Dezembro"/>
      </sharedItems>
    </cacheField>
    <cacheField name="ESCOLA" numFmtId="0">
      <sharedItems/>
    </cacheField>
    <cacheField name="ITEM" numFmtId="0">
      <sharedItems/>
    </cacheField>
    <cacheField name="CATEGORIA" numFmtId="0">
      <sharedItems/>
    </cacheField>
    <cacheField name="PRESTADOR" numFmtId="0">
      <sharedItems/>
    </cacheField>
    <cacheField name="Tipo" numFmtId="0">
      <sharedItems count="2">
        <s v="Entrada"/>
        <s v="Saída"/>
      </sharedItems>
    </cacheField>
    <cacheField name="DATA_VENCIMENTO" numFmtId="14">
      <sharedItems containsSemiMixedTypes="0" containsNonDate="0" containsDate="1" containsString="0" minDate="2024-08-07T00:00:00" maxDate="2024-12-21T00:00:00"/>
    </cacheField>
    <cacheField name="DATA_PAGAMENTO" numFmtId="0">
      <sharedItems containsDate="1" containsString="0" containsBlank="1" containsMixedTypes="1" minDate="1899-12-31T12:55:12" maxDate="2024-08-17T00:00:00"/>
    </cacheField>
    <cacheField name="VALOR" numFmtId="164">
      <sharedItems containsSemiMixedTypes="0" containsString="0" containsNumber="1" minValue="-92974" maxValue="500000"/>
    </cacheField>
    <cacheField name="BALANÇO" numFmtId="164">
      <sharedItems containsSemiMixedTypes="0" containsString="0" containsNumber="1" minValue="-75374.072000000044" maxValue="1190381.7180000001"/>
    </cacheField>
    <cacheField name="STATUS" numFmtId="0">
      <sharedItems count="2">
        <s v="Pago"/>
        <s v="Forec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quel Rodrigues" refreshedDate="45562.739689930553" createdVersion="8" refreshedVersion="8" minRefreshableVersion="3" recordCount="803" xr:uid="{33FBDF27-FD44-364A-AA29-71B507237F97}">
  <cacheSource type="worksheet">
    <worksheetSource ref="A1:N1048576" sheet="Base_Geral_Pagamentos"/>
  </cacheSource>
  <cacheFields count="16">
    <cacheField name="#" numFmtId="0">
      <sharedItems containsString="0" containsBlank="1" containsNumber="1" containsInteger="1" minValue="1" maxValue="206"/>
    </cacheField>
    <cacheField name="ID" numFmtId="0">
      <sharedItems containsBlank="1"/>
    </cacheField>
    <cacheField name="ANO" numFmtId="0">
      <sharedItems containsString="0" containsBlank="1" containsNumber="1" containsInteger="1" minValue="2024" maxValue="2024"/>
    </cacheField>
    <cacheField name="MÊS" numFmtId="0">
      <sharedItems containsBlank="1" count="6">
        <s v="08. Agosto"/>
        <s v="09. Setembro"/>
        <s v="10. Outubro"/>
        <s v="11. Novembro"/>
        <s v="12. Dezembro"/>
        <m/>
      </sharedItems>
    </cacheField>
    <cacheField name="ESCOLA" numFmtId="0">
      <sharedItems containsBlank="1" count="29">
        <s v="Doador 01"/>
        <s v="Doador 02"/>
        <s v="Doador 03"/>
        <s v="EEI Estrelinha do Céu"/>
        <s v="IEI Anjo das Flores"/>
        <s v="IEI MUNDO COLORIDO        "/>
        <s v="IEI Favo de Mel"/>
        <s v="CRECHE NOSSA SENHORA APARECIDA"/>
        <s v="IEI VILA UNIÃO"/>
        <s v="POPULAR NOVA GERAÇÃO"/>
        <s v="Doador 05"/>
        <s v="EEI NOSSA SENHORA DOS NAVEGANTES        "/>
        <s v="IEI IRMÃO MÁRIO FRIGO        "/>
        <s v="IEI SÃO VICENTE DE PAULO (CONSERVIR)      "/>
        <s v="IEI VITÓRIA"/>
        <s v="EEI PIMPONETA"/>
        <s v="ECEI Brincando e Aprendendo "/>
        <s v="Geral"/>
        <s v="IEI João Paulo II"/>
        <s v="Doador 04"/>
        <s v="IEI Trenzinho da Alegria"/>
        <s v="IEI TECNOBABY        "/>
        <s v="Acompar Santo Agostinho"/>
        <m/>
        <s v="EEI ABRASCE LOTEAMENTO PAMPA" u="1"/>
        <s v="César Leite" u="1"/>
        <s v="James Bajczuk" u="1"/>
        <s v="Instituto Franco" u="1"/>
        <s v="Instituto Helda Gerdau" u="1"/>
      </sharedItems>
    </cacheField>
    <cacheField name="ITEM" numFmtId="0">
      <sharedItems containsBlank="1" count="194">
        <s v="Entrada - Doação - Doador 01 - 1/2"/>
        <s v="Entrada - Doação - Doador 02 - 1/3"/>
        <s v="Entrada - Doação - Doador 01 - 1/1"/>
        <s v="1/2 - Mobiliário"/>
        <s v="Parcela 1/2 - Material Pedagógico"/>
        <s v="Pagamento Camas Empilháveis"/>
        <s v="1/2 - Cobertura do Playground"/>
        <s v="Parcela 1/2 - Serralheria - Algerosas"/>
        <s v="Parcela 1/2 - Pintura Externa e Piso Vinílico"/>
        <s v="Parcela 1/3 - Mobiliário Cozinha e Salas de Aula"/>
        <s v="Parcela 1/2 - Playgroung"/>
        <s v="Parcela 1/4 - Construtora - Mão de Obra e Materiais"/>
        <s v="Parcela 1/2 - Mobiliário"/>
        <s v="Parcela 1/2 - Janelas e Portas"/>
        <s v="Pacelar 1/2 - Pisos"/>
        <s v="Parcela 1/2 - Pisos"/>
        <s v="Entrada 60% - Pintura 1º Pavimento"/>
        <s v="Entrada 60% - Pintura Refeitório e Salas"/>
        <s v="Pagamento Material de Construção "/>
        <s v="Parcela 1/2 - Pintura "/>
        <s v="Entrada - Doação - Doador 05 - 1/1"/>
        <s v="Parcela 1/2 - Mão de Obra"/>
        <s v="2/2 - Mobiliário"/>
        <s v="Parcela 1/4 - Arquitetos Voluntários"/>
        <s v="Parcela 2/2 - Serralheria - Algerosas"/>
        <s v="Saldo 1/2  20%  - Pintura Refeitório e Salas"/>
        <s v="Pagamento Material Pedagógico"/>
        <s v="Pagamento Vegetação"/>
        <s v="Pagamento Utensilios"/>
        <s v="Pagamento Iluminação"/>
        <s v="Pagamento Piso Laminado"/>
        <s v="Entrada Reforma Piso"/>
        <s v="Pagamento Itens Informática"/>
        <s v="Pagamento Espelhos"/>
        <s v="Pacelar 2/2 - Pisos"/>
        <s v="Parcela 2/2 - Material Pedagógico"/>
        <s v="Parcela 1/2 - Lixeiras"/>
        <s v="Parcela 2/2 - Janelas e Portas"/>
        <s v="Parcela 2/2 - Pisos"/>
        <s v="Parcela 1/2 - MANUTENÇÃO AR CONDICIONADO"/>
        <s v="Honorários Advocatícios "/>
        <s v="2/2 - Cobertura do Playground"/>
        <s v="Parcela 2/2 - Pintura Externa e Piso Vinílico"/>
        <s v="Parcela 2/3 - Mobiliário Cozinha e Salas de Aula"/>
        <s v="Entrada - Doação - Doador 01 - 2/2"/>
        <s v="Saldo 1/2  20%  - Pintura 1º Pavimento"/>
        <s v="Parcela 1/2 - Funilaria"/>
        <s v="Entrada 60% - Divisórias 1º Pavimento"/>
        <s v="Entrada - Doação - Doador 02 - 2/3"/>
        <s v="Entrada 60% - Divisórias 2º Pavimento"/>
        <s v="Parcela 2/4 - Construtora - Mão de Obra e Materiais"/>
        <s v="Parcela 2/2 - Lixeiras"/>
        <s v="Parcela 2/2 - Mobiliário"/>
        <s v="Parcela 2/4 - Arquitetos Voluntários"/>
        <s v="Parcela 1/2 -  Piso Vinilico"/>
        <s v="Entrada - Doação - Doador 04 - 1/1"/>
        <s v="Parcela 2/2 - MANUTENÇÃO AR CONDICIONADO"/>
        <s v="Saldo 2/2  20%  - Pintura 1º Pavimento"/>
        <s v="Saldo 2/2  20%  - Pintura Refeitório e Salas"/>
        <s v="1/2 - Utensílios/Eletros"/>
        <s v="Parcela 1/2 - Grades"/>
        <s v="Entrada Eletrodomésticos"/>
        <s v="Entrada - Reforma Telhado"/>
        <s v="Entrada - Mobiliário"/>
        <s v="Parcela 2/2 - Pintura "/>
        <s v="Parcela 1/2 - Armários"/>
        <s v="Parcela 1/2 - Batedeira"/>
        <s v="Parcela 1/2 - Amassadeira"/>
        <s v="Parcela 1/2 - Conjunto Oitavado"/>
        <s v="Consultoria Pedagógica - Curadoria Bibliotecas"/>
        <s v="Parcela 3/4 - Construtora - Mão de Obra e Materiais"/>
        <s v="Doação 1/2 - Doador 05"/>
        <s v="Parcela 1/2 - Piso e Pintura"/>
        <s v="Parcela 1/2 - Instalação Piso Vinilico"/>
        <s v="1/2 - Reforma Banheiro"/>
        <s v="1/2 - Reforma Piso"/>
        <s v="1/2 - Material Pedagógico"/>
        <s v="Parcela 1/2 - PORTAS"/>
        <s v="Parcela 1/2 - Pintura"/>
        <s v="Parcela 1/2 - Piso"/>
        <s v="Parcela 1/2 - Mão de Obra Gramado"/>
        <s v="Entrada - Utensílios"/>
        <s v="Parcela 2/2 - Mão de Obra"/>
        <s v="Saldo 1/2  20%  - Divisórias 1º Pavimento"/>
        <s v="Saldo 1/2  20%  - Divisórias 2º Pavimento"/>
        <s v="Parcela 2/2 - Funilaria"/>
        <s v="Parcela 2/2 - Playgroung"/>
        <s v="Parcela 1/2 -  Pintura Muro"/>
        <s v="Parcela 1/2 -  Ar-Condicionado Instalação"/>
        <s v="Parcela 2/2 - Pintura Muro"/>
        <s v="Parcela 2/2 - Instalação Piso Vinilico"/>
        <s v="Parcela 2/2 - Piso Vinilico"/>
        <s v="Parcela 3/3 - Mobiliário Cozinha e Salas de Aula"/>
        <s v="Parcela 2/2 - Grades"/>
        <s v="Parcela 2/2 - Ar-Condicionado Instalação"/>
        <s v="Parcela 2/2 - Mão de Obra Gramado"/>
        <s v="1/2 - Troca das Portas"/>
        <s v="1/2 - Troca do Piso"/>
        <s v="1/2 - Forro"/>
        <s v="1/2 - Restauração do Jardim"/>
        <s v="1/2 - Restauração de Portas"/>
        <s v="1/2 - Piso Vinílico"/>
        <s v="1/2 - Mão de Obra"/>
        <s v="1/2 - Eletrodomésticos"/>
        <s v="Parcela 1/2 -  Ar-Condicionado"/>
        <s v="Parcela 4/4 - Construtora - Mão de Obra e Materiais"/>
        <s v="Boleto 01 Ar-Condicionado"/>
        <s v="Boleto 03 Ar-Condicionado"/>
        <s v="Saldo Eletrodomésticos "/>
        <s v="Saldo - Utensílios"/>
        <s v="2/2 - Utensílios/Eletros"/>
        <s v="Parcela 2/2 - Piso e Pintura"/>
        <s v="Entrada - Doação - Doador 02 - 3/3"/>
        <s v="Saldo 2/2  20%  - Divisórias 1º Pavimento"/>
        <s v="Saldo 2/2  20%  - Divisórias 2º Pavimento"/>
        <s v="2/2 - Reforma Banheiro"/>
        <s v="2/2 - Reforma Piso"/>
        <s v="Parcela 2/2 - PORTAS"/>
        <s v="Parcela 2/2 - Pintura"/>
        <s v="Parcela 2/2 - Piso"/>
        <s v="Parcela 3/4 - Arquitetos Voluntários"/>
        <s v="Parcela 1/2 - Construtora - Mão de Obra e Materiais"/>
        <s v="Saldo - Mobiliário"/>
        <s v="Parcela 2/2 - Conjunto Oitavado"/>
        <s v="2/2 - Troca das Portas"/>
        <s v="2/2 - Troca do Piso"/>
        <s v="2/2 - Forro"/>
        <s v="2/2 - Restauração do Jardim"/>
        <s v="2/2 - Restauração de Portas"/>
        <s v="2/2 - Material Pedagógico"/>
        <s v="2/2 - Piso Vinílico"/>
        <s v="2/2 - Mão de Obra"/>
        <s v="2/2 - Eletrodomésticos"/>
        <s v="Boleto 02 Ar-Condicionado"/>
        <s v="Saldo Reforma Piso"/>
        <s v="Parcela 2/2 - Ar-Condicionado"/>
        <s v="Boleto 04 Ar-Condicionado"/>
        <s v="Acervo de Livros - Reconstrução Biblioteca"/>
        <s v="Evento de Confraternização Escolas + Doadores"/>
        <s v="Sistema de CFTV"/>
        <s v="Parcela 4/4 - Arquitetos Voluntários"/>
        <s v="Saldo - Reforma Telhado "/>
        <s v="Parcela 2/2 - Construtora - Mão de Obra e Materiais"/>
        <s v="Parcela 2/2 - Armários"/>
        <m/>
        <s v="Parcela 2/2 - Batedeira" u="1"/>
        <s v="Parcela 2/2 - Amassadeira" u="1"/>
        <s v="Pagamento - Laudo Estrutural" u="1"/>
        <s v="Parcela 1/3 - Gradil de Concreto" u="1"/>
        <s v="Parcela 1/3 - Serviços Elétricos" u="1"/>
        <s v="Parcela 1/2 - Madereira" u="1"/>
        <s v="Parcela 1/2 - Material Elétrico" u="1"/>
        <s v="Parcela 1/3 - Portas e Janelas" u="1"/>
        <s v="Parcela 1/3 - Mobiliário" u="1"/>
        <s v="Pagamento Vidros" u="1"/>
        <s v="Parcela 1/3 - Reforma Telhado" u="1"/>
        <s v="Pagamento Tintas" u="1"/>
        <s v="Parcela 1/3 - Pintura" u="1"/>
        <s v="Parcela 2/2 - Madereira" u="1"/>
        <s v="Parcela 2/2 - Material Elétrico" u="1"/>
        <s v="Parcela 2/3 - Portas e Janelas" u="1"/>
        <s v="Pagamento Limpeza Coifa" u="1"/>
        <s v="Parcela 2/3 - Reforma Telhado " u="1"/>
        <s v="Parcela 2/3 - Serviços Elétricos" u="1"/>
        <s v="Parcela 3/3 - Pintura" u="1"/>
        <s v="Parcela 2/3 - Gradil de Concreto" u="1"/>
        <s v="Parcela 3/3 - Gradil de Concreto" u="1"/>
        <s v="Parcela 3/3 - Portas e Janelas" u="1"/>
        <s v="Parcela 2/3 - Pintura" u="1"/>
        <s v="Pagamento Limpeza Caixa D'agua" u="1"/>
        <s v="Pagamento Desinsetização" u="1"/>
        <s v="Parcela 3/3 - Reforma Telhado " u="1"/>
        <s v="Parcela 2/3 - Mobiliário" u="1"/>
        <s v="Parcela 1/2 - Laudo Estrutural" u="1"/>
        <s v="Parcela 1/3 - Madereira" u="1"/>
        <s v="Parcela 2/3 - Madereira" u="1"/>
        <s v="Parcela 2/2 - Laudo Estrutural" u="1"/>
        <s v="Parcela 3/3 - Serviços Elétricos" u="1"/>
        <s v="Parcela 3/3 - Madereira" u="1"/>
        <s v="Parcela 3/3 - Mobiliário" u="1"/>
        <s v="Pagamento Brinquedo Pátio" u="1"/>
        <s v="Entrada Doação - César Leite" u="1"/>
        <s v="Entrada - Doação - James Bajczuk" u="1"/>
        <s v="Entrada - Doação Instituto Franco" u="1"/>
        <s v="Entrada - Doação Instituto Helda Gerdau" u="1"/>
        <s v="Parcela 1/5 - Arquitetos Voluntários" u="1"/>
        <s v="Parcela 2/5 - Arquitetos Voluntários" u="1"/>
        <s v="Parcela 3/5 - Arquitetos Voluntários" u="1"/>
        <s v="Parcela 4/5 - Arquitetos Voluntários" u="1"/>
        <s v="Parcela 5/5 - Arquitetos Voluntários" u="1"/>
        <s v="Saldo1/2  20%  - Divisórias 1º Pavimento" u="1"/>
        <s v="Saldo1/2  20%  - Divisórias 2º Pavimento" u="1"/>
        <s v="Saldo1/2  20%  - Pintura 1º Pavimento" u="1"/>
        <s v="Saldo1/2  20%  - Pintura Refeitório e Salas" u="1"/>
      </sharedItems>
    </cacheField>
    <cacheField name="CATEGORIA" numFmtId="0">
      <sharedItems containsBlank="1" count="30">
        <s v="Entrada"/>
        <s v="Mobiliário"/>
        <s v="Material Pedagógico"/>
        <s v="Playground"/>
        <s v="Serralheria"/>
        <s v="Empreitada - Prestador Próprio"/>
        <s v="Empreitada - Prestador Parceiro"/>
        <s v="Portas e Janelas"/>
        <s v="Piso"/>
        <s v="Pintura"/>
        <s v="Material de Construção"/>
        <s v="Mão de Obra"/>
        <s v="Doação Direta"/>
        <s v="Vegetação"/>
        <s v="Utensílios"/>
        <s v="Iluminação"/>
        <s v="Computador"/>
        <s v="Espelhos"/>
        <s v="Ar-Condicionado"/>
        <s v="Honorários Advocatícios"/>
        <s v="Funilaria"/>
        <s v="Divisórias"/>
        <s v="Gradil"/>
        <s v="Eletrodomésticos "/>
        <s v="Telhado"/>
        <s v="Bibliotecas"/>
        <s v="Forro"/>
        <s v="Evento"/>
        <s v="Informática"/>
        <m/>
      </sharedItems>
    </cacheField>
    <cacheField name="PRESTADOR" numFmtId="0">
      <sharedItems containsBlank="1"/>
    </cacheField>
    <cacheField name="Tipo" numFmtId="0">
      <sharedItems containsBlank="1" count="3">
        <s v="Entrada"/>
        <s v="Saída"/>
        <m/>
      </sharedItems>
    </cacheField>
    <cacheField name="DATA_VENCIMENTO" numFmtId="14">
      <sharedItems containsNonDate="0" containsDate="1" containsString="0" containsBlank="1" minDate="2024-08-05T00:00:00" maxDate="3034-09-24T00:00:00" count="64">
        <d v="2024-08-07T00:00:00"/>
        <d v="2024-08-09T00:00:00"/>
        <d v="2024-08-12T00:00:00"/>
        <d v="2024-08-13T00:00:00"/>
        <d v="2024-08-14T00:00:00"/>
        <d v="2024-08-16T00:00:00"/>
        <d v="2024-08-20T00:00:00"/>
        <d v="2024-08-21T00:00:00"/>
        <d v="2024-08-22T00:00:00"/>
        <d v="2024-08-28T00:00:00"/>
        <d v="2024-09-02T00:00:00"/>
        <d v="2024-09-03T00:00:00"/>
        <d v="2024-09-05T00:00:00"/>
        <d v="2024-09-06T00:00:00"/>
        <d v="2024-09-09T00:00:00"/>
        <d v="2024-09-11T00:00:00"/>
        <d v="2024-09-12T00:00:00"/>
        <d v="2024-09-13T00:00:00"/>
        <d v="2024-09-16T00:00:00"/>
        <d v="2024-09-17T00:00:00"/>
        <d v="2024-09-18T00:00:00"/>
        <d v="2024-09-19T00:00:00"/>
        <d v="2024-09-23T00:00:00"/>
        <d v="2024-09-24T00:00:00"/>
        <d v="2024-09-26T00:00:00"/>
        <d v="2024-09-30T00:00:00"/>
        <d v="2024-10-01T00:00:00"/>
        <d v="2024-10-03T00:00:00"/>
        <d v="2024-10-05T00:00:00"/>
        <d v="2024-10-06T00:00:00"/>
        <d v="2024-10-09T00:00:00"/>
        <d v="2024-10-10T00:00:00"/>
        <d v="2024-10-11T00:00:00"/>
        <d v="2024-10-12T00:00:00"/>
        <d v="2024-10-15T00:00:00"/>
        <d v="2024-10-21T00:00:00"/>
        <d v="2024-10-22T00:00:00"/>
        <d v="2024-10-23T00:00:00"/>
        <d v="2024-10-25T00:00:00"/>
        <d v="2024-10-30T00:00:00"/>
        <d v="2024-11-12T00:00:00"/>
        <d v="2024-11-15T00:00:00"/>
        <d v="2024-12-20T00:00:00"/>
        <m/>
        <d v="2024-09-25T00:00:00" u="1"/>
        <d v="2024-09-29T00:00:00" u="1"/>
        <d v="2024-09-20T00:00:00" u="1"/>
        <d v="2024-09-27T00:00:00" u="1"/>
        <d v="2024-09-15T00:00:00" u="1"/>
        <d v="2024-10-20T00:00:00" u="1"/>
        <d v="2024-08-23T00:00:00" u="1"/>
        <d v="2024-08-26T00:00:00" u="1"/>
        <d v="2024-08-27T00:00:00" u="1"/>
        <d v="2024-08-30T00:00:00" u="1"/>
        <d v="2024-08-31T00:00:00" u="1"/>
        <d v="2024-09-04T00:00:00" u="1"/>
        <d v="2024-09-07T00:00:00" u="1"/>
        <d v="2024-09-10T00:00:00" u="1"/>
        <d v="3034-08-30T00:00:00" u="1"/>
        <d v="3034-09-23T00:00:00" u="1"/>
        <d v="2024-08-15T00:00:00" u="1"/>
        <d v="2024-08-05T00:00:00" u="1"/>
        <d v="2024-08-29T00:00:00" u="1"/>
        <d v="2024-10-04T00:00:00" u="1"/>
      </sharedItems>
      <fieldGroup par="15"/>
    </cacheField>
    <cacheField name="DATA_PAGAMENTO" numFmtId="0">
      <sharedItems containsDate="1" containsString="0" containsBlank="1" containsMixedTypes="1" minDate="1899-12-31T12:55:12" maxDate="2024-08-17T00:00:00"/>
    </cacheField>
    <cacheField name="VALOR" numFmtId="164">
      <sharedItems containsString="0" containsBlank="1" containsNumber="1" minValue="-92974" maxValue="500000"/>
    </cacheField>
    <cacheField name="BALANÇO" numFmtId="0">
      <sharedItems containsString="0" containsBlank="1" containsNumber="1" minValue="-75374.072000000044" maxValue="1190381.7180000001"/>
    </cacheField>
    <cacheField name="STATUS" numFmtId="0">
      <sharedItems containsBlank="1" count="3">
        <s v="Pago"/>
        <s v="Forecast"/>
        <m/>
      </sharedItems>
    </cacheField>
    <cacheField name="Dias (DATA_VENCIMENTO)" numFmtId="0" databaseField="0">
      <fieldGroup base="9">
        <rangePr groupBy="days" startDate="2024-08-07T00:00:00" endDate="2024-12-21T00:00:00"/>
        <groupItems count="368">
          <s v="&lt;07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1/12/2024"/>
        </groupItems>
      </fieldGroup>
    </cacheField>
    <cacheField name="Meses (DATA_VENCIMENTO)" numFmtId="0" databaseField="0">
      <fieldGroup base="9">
        <rangePr groupBy="months" startDate="2024-08-07T00:00:00" endDate="2024-12-21T00:00:00"/>
        <groupItems count="14">
          <s v="&lt;07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1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n v="1"/>
    <s v="202408_01"/>
    <n v="2024"/>
    <x v="0"/>
    <s v="Doador 01"/>
    <s v="Entrada - Doação - Doador 01 - 1/2"/>
    <s v="Entrada"/>
    <s v="Doador 01"/>
    <x v="0"/>
    <d v="2024-08-07T00:00:00"/>
    <d v="2024-08-07T00:00:00"/>
    <n v="150000"/>
    <n v="150000"/>
    <x v="0"/>
  </r>
  <r>
    <n v="2"/>
    <s v="202408_02"/>
    <n v="2024"/>
    <x v="0"/>
    <s v="Doador 02"/>
    <s v="Entrada - Doação - Doador 02 - 1/3"/>
    <s v="Entrada"/>
    <s v="Doador 02"/>
    <x v="0"/>
    <d v="2024-08-09T00:00:00"/>
    <d v="2024-08-09T00:00:00"/>
    <n v="333333.33"/>
    <n v="483333.33"/>
    <x v="0"/>
  </r>
  <r>
    <n v="3"/>
    <s v="202408_07"/>
    <n v="2024"/>
    <x v="0"/>
    <s v="Doador 03"/>
    <s v="Entrada - Doação - Doador 01 - 1/1"/>
    <s v="Entrada"/>
    <s v="Doador 03"/>
    <x v="0"/>
    <d v="2024-08-12T00:00:00"/>
    <d v="2024-08-12T00:00:00"/>
    <n v="500000"/>
    <n v="983333.33000000007"/>
    <x v="0"/>
  </r>
  <r>
    <n v="4"/>
    <s v="202408_22_MOBILIARIO"/>
    <n v="2024"/>
    <x v="0"/>
    <s v="EEI Estrelinha do Céu"/>
    <s v="1/2 - Mobiliário"/>
    <s v="Mobiliário"/>
    <s v="Divimobile Mobiliário Corporativo Eirele."/>
    <x v="1"/>
    <d v="2024-08-13T00:00:00"/>
    <d v="2024-08-13T00:00:00"/>
    <n v="-1028"/>
    <n v="982305.33000000007"/>
    <x v="0"/>
  </r>
  <r>
    <n v="5"/>
    <s v="202408_24_MOBILIARIO"/>
    <n v="2024"/>
    <x v="0"/>
    <s v="EEI Estrelinha do Céu"/>
    <s v="1/2 - Mobiliário"/>
    <s v="Mobiliário"/>
    <s v="Representação Fagundes"/>
    <x v="1"/>
    <d v="2024-08-13T00:00:00"/>
    <d v="2024-08-13T00:00:00"/>
    <n v="-14950"/>
    <n v="967355.33000000007"/>
    <x v="0"/>
  </r>
  <r>
    <n v="6"/>
    <s v="202408_05_MATERIAL_PEDAGOGICO"/>
    <n v="2024"/>
    <x v="0"/>
    <s v="IEI Anjo das Flores"/>
    <s v="Parcela 1/2 - Material Pedagógico"/>
    <s v="Material Pedagógico"/>
    <s v="Mega Sul Distribuidora"/>
    <x v="1"/>
    <d v="2024-08-13T00:00:00"/>
    <d v="2024-08-13T00:00:00"/>
    <n v="-9991.7950000000001"/>
    <n v="957363.53500000003"/>
    <x v="0"/>
  </r>
  <r>
    <n v="7"/>
    <s v="202408_06_MOBILIARIO"/>
    <n v="2024"/>
    <x v="0"/>
    <s v="IEI Anjo das Flores"/>
    <s v="1/2 - Mobiliário"/>
    <s v="Mobiliário"/>
    <s v="Representação Fagundes"/>
    <x v="1"/>
    <d v="2024-08-13T00:00:00"/>
    <d v="2024-08-13T00:00:00"/>
    <n v="-31412.5"/>
    <n v="925951.03500000003"/>
    <x v="0"/>
  </r>
  <r>
    <n v="8"/>
    <s v="202408_23_MOBILIARIO"/>
    <n v="2024"/>
    <x v="0"/>
    <s v="EEI Estrelinha do Céu"/>
    <s v="1/2 - Mobiliário"/>
    <s v="Mobiliário"/>
    <s v="FRANCIS OFFICE MÓVEIS E SERVIÇOS"/>
    <x v="1"/>
    <d v="2024-08-14T00:00:00"/>
    <d v="2024-08-14T00:00:00"/>
    <n v="-2175"/>
    <n v="923776.03500000003"/>
    <x v="0"/>
  </r>
  <r>
    <n v="9"/>
    <s v="202408_13_CAMAS"/>
    <n v="2024"/>
    <x v="0"/>
    <s v="IEI MUNDO COLORIDO        "/>
    <s v="Pagamento Camas Empilháveis"/>
    <s v="Mobiliário"/>
    <s v="CASA DO PULA PULA- MAURICIO GOULART CORREA"/>
    <x v="1"/>
    <d v="2024-08-16T00:00:00"/>
    <d v="2024-08-16T00:00:00"/>
    <n v="-10760"/>
    <n v="913016.03500000003"/>
    <x v="0"/>
  </r>
  <r>
    <n v="10"/>
    <s v="202408_14_COBERTURA_PLAYGROUND"/>
    <n v="2024"/>
    <x v="0"/>
    <s v="IEI MUNDO COLORIDO        "/>
    <s v="1/2 - Cobertura do Playground"/>
    <s v="Playground"/>
    <s v="DARCI ANTUNES DA SILVEIRA – MD REFORMAS E CONSTRUÇÃO"/>
    <x v="1"/>
    <d v="2024-08-16T00:00:00"/>
    <d v="2024-08-16T00:00:00"/>
    <n v="-7500"/>
    <n v="905516.03500000003"/>
    <x v="0"/>
  </r>
  <r>
    <n v="11"/>
    <s v="202408_15_SERRALHERIA"/>
    <n v="2024"/>
    <x v="0"/>
    <s v="IEI MUNDO COLORIDO        "/>
    <s v="Parcela 1/2 - Serralheria - Algerosas"/>
    <s v="Serralheria"/>
    <s v="FABIO FIUZA – SERRALHERIA"/>
    <x v="1"/>
    <d v="2024-08-16T00:00:00"/>
    <d v="2024-08-16T00:00:00"/>
    <n v="-1000"/>
    <n v="904516.03500000003"/>
    <x v="0"/>
  </r>
  <r>
    <n v="12"/>
    <s v="202408_16_PINTURA_PISO"/>
    <n v="2024"/>
    <x v="0"/>
    <s v="IEI MUNDO COLORIDO        "/>
    <s v="Parcela 1/2 - Pintura Externa e Piso Vinílico"/>
    <s v="Empreitada - Prestador Próprio"/>
    <s v="PAULO RENATO DE OLIVEIRA CAMPOS-REFORMAS E MANUTENÇÃO"/>
    <x v="1"/>
    <d v="2024-08-16T00:00:00"/>
    <d v="2024-08-16T00:00:00"/>
    <n v="-30760.800000000003"/>
    <n v="873755.23499999999"/>
    <x v="0"/>
  </r>
  <r>
    <n v="13"/>
    <s v="202408_18_MOBILIARIO"/>
    <n v="2024"/>
    <x v="0"/>
    <s v="IEI MUNDO COLORIDO        "/>
    <s v="Parcela 1/3 - Mobiliário Cozinha e Salas de Aula"/>
    <s v="Mobiliário"/>
    <s v="VIEIRA &amp; CAVALHEIRO PRESTADORA DE SERVICOS LTDA "/>
    <x v="1"/>
    <d v="2024-08-16T00:00:00"/>
    <d v="2024-08-16T00:00:00"/>
    <n v="-67669.36"/>
    <n v="806085.875"/>
    <x v="0"/>
  </r>
  <r>
    <n v="14"/>
    <s v="202408_17_PLAYGROUND"/>
    <n v="2024"/>
    <x v="0"/>
    <s v="IEI MUNDO COLORIDO        "/>
    <s v="Parcela 1/2 - Playgroung"/>
    <s v="Playground"/>
    <s v="VERONA INDUSTRIA DE PLÁSTICOS LTDA"/>
    <x v="1"/>
    <d v="2024-08-20T00:00:00"/>
    <m/>
    <n v="-4999.5"/>
    <n v="801086.375"/>
    <x v="0"/>
  </r>
  <r>
    <n v="15"/>
    <s v="202408_20_EMPREITADA"/>
    <n v="2024"/>
    <x v="0"/>
    <s v="IEI Favo de Mel"/>
    <s v="Parcela 1/4 - Construtora - Mão de Obra e Materiais"/>
    <s v="Empreitada - Prestador Parceiro"/>
    <s v="SIMIÃO E CARVALHO"/>
    <x v="1"/>
    <d v="2024-08-20T00:00:00"/>
    <m/>
    <n v="-85198"/>
    <n v="715888.375"/>
    <x v="0"/>
  </r>
  <r>
    <n v="16"/>
    <s v="202408_69_MOBILIARIO"/>
    <n v="2024"/>
    <x v="0"/>
    <s v="CRECHE NOSSA SENHORA APARECIDA"/>
    <s v="Parcela 1/2 - Mobiliário"/>
    <s v="Mobiliário"/>
    <s v="D&amp;D - Design de Interiores"/>
    <x v="1"/>
    <d v="2024-08-20T00:00:00"/>
    <m/>
    <n v="-7935"/>
    <n v="707953.375"/>
    <x v="0"/>
  </r>
  <r>
    <n v="17"/>
    <s v="202408_71_TELAS"/>
    <n v="2024"/>
    <x v="0"/>
    <s v="CRECHE NOSSA SENHORA APARECIDA"/>
    <s v="Parcela 1/2 - Janelas e Portas"/>
    <s v="Portas e Janelas"/>
    <s v="TELAS GAÚCHAS LTDA"/>
    <x v="1"/>
    <d v="2024-08-20T00:00:00"/>
    <m/>
    <n v="-5330"/>
    <n v="702623.375"/>
    <x v="0"/>
  </r>
  <r>
    <n v="18"/>
    <s v="202408_73_PISOS"/>
    <n v="2024"/>
    <x v="0"/>
    <s v="CRECHE NOSSA SENHORA APARECIDA"/>
    <s v="Pacelar 1/2 - Pisos"/>
    <s v="Piso"/>
    <s v="N2 EMPREITEIRA LTDA – NICOLE VARGAS "/>
    <x v="1"/>
    <d v="2024-08-20T00:00:00"/>
    <m/>
    <n v="-5825.95"/>
    <n v="696797.42500000005"/>
    <x v="0"/>
  </r>
  <r>
    <n v="19"/>
    <s v="202408_75_MOBILIARIO"/>
    <n v="2024"/>
    <x v="0"/>
    <s v="CRECHE NOSSA SENHORA APARECIDA"/>
    <s v="Parcela 1/2 - Mobiliário"/>
    <s v="Mobiliário"/>
    <s v="MAURICIO THOME HINTERHOLZ ME"/>
    <x v="1"/>
    <d v="2024-08-20T00:00:00"/>
    <m/>
    <n v="-11532.3"/>
    <n v="685265.125"/>
    <x v="0"/>
  </r>
  <r>
    <n v="20"/>
    <s v="202408_77_PISOS"/>
    <n v="2024"/>
    <x v="0"/>
    <s v="CRECHE NOSSA SENHORA APARECIDA"/>
    <s v="Parcela 1/2 - Pisos"/>
    <s v="Piso"/>
    <s v="PISO TECH REVESTIMENTOS CORPORATIVOS LTDA."/>
    <x v="1"/>
    <d v="2024-08-20T00:00:00"/>
    <m/>
    <n v="-5244.64"/>
    <n v="680020.48499999999"/>
    <x v="0"/>
  </r>
  <r>
    <n v="21"/>
    <s v="202408_12_PINTURA"/>
    <n v="2024"/>
    <x v="0"/>
    <s v="IEI VILA UNIÃO"/>
    <s v="Entrada 60% - Pintura 1º Pavimento"/>
    <s v="Pintura"/>
    <s v="VIEIRA &amp;CAVALHEIRO PRESTADORA ED SERVICOS LTDA"/>
    <x v="1"/>
    <d v="2024-08-21T00:00:00"/>
    <m/>
    <n v="-23412.49"/>
    <n v="656607.995"/>
    <x v="0"/>
  </r>
  <r>
    <n v="22"/>
    <s v="202408_19_PINTURA"/>
    <n v="2024"/>
    <x v="0"/>
    <s v="IEI VILA UNIÃO"/>
    <s v="Entrada 60% - Pintura Refeitório e Salas"/>
    <s v="Pintura"/>
    <s v="VIEIRA &amp;CAVALHEIRO PRESTADORA ED SERVICOS LTDA"/>
    <x v="1"/>
    <d v="2024-08-21T00:00:00"/>
    <m/>
    <n v="-23336.44"/>
    <n v="633271.55500000005"/>
    <x v="0"/>
  </r>
  <r>
    <n v="23"/>
    <s v="202408_04_MATERIAL_CONSTRUCAO"/>
    <n v="2024"/>
    <x v="0"/>
    <s v="EEI Estrelinha do Céu"/>
    <s v="Pagamento Material de Construção "/>
    <s v="Material de Construção"/>
    <s v="Madereira FerrAgem Francisco LTDA."/>
    <x v="1"/>
    <d v="2024-08-21T00:00:00"/>
    <m/>
    <n v="-14698"/>
    <n v="618573.55500000005"/>
    <x v="0"/>
  </r>
  <r>
    <n v="24"/>
    <s v="202408_69_PINTURA"/>
    <n v="2024"/>
    <x v="0"/>
    <s v="POPULAR NOVA GERAÇÃO"/>
    <s v="Parcela 1/2 - Pintura "/>
    <s v="Pintura"/>
    <s v="Empreiteira Martini"/>
    <x v="1"/>
    <d v="2024-08-22T00:00:00"/>
    <m/>
    <n v="-15225"/>
    <n v="603348.55500000005"/>
    <x v="0"/>
  </r>
  <r>
    <n v="25"/>
    <s v="202408_78_entrada"/>
    <n v="2024"/>
    <x v="0"/>
    <s v="Doador 05"/>
    <s v="Entrada - Doação - Doador 05 - 1/1"/>
    <s v="Entrada"/>
    <s v="Doador 04"/>
    <x v="0"/>
    <d v="2024-08-22T00:00:00"/>
    <m/>
    <n v="500000"/>
    <n v="1103348.5550000002"/>
    <x v="0"/>
  </r>
  <r>
    <n v="26"/>
    <s v="202408_03_MAO_DE_OBRA"/>
    <n v="2024"/>
    <x v="0"/>
    <s v="EEI Estrelinha do Céu"/>
    <s v="Parcela 1/2 - Mão de Obra"/>
    <s v="Mão de Obra"/>
    <s v="Julio Cesar da Silva Machado"/>
    <x v="1"/>
    <d v="2024-08-28T00:00:00"/>
    <m/>
    <n v="-8100"/>
    <n v="1095248.5550000002"/>
    <x v="0"/>
  </r>
  <r>
    <n v="27"/>
    <s v="202408_26_MOBILIARIO"/>
    <n v="2024"/>
    <x v="0"/>
    <s v="EEI Estrelinha do Céu"/>
    <s v="2/2 - Mobiliário"/>
    <s v="Mobiliário"/>
    <s v="FRANCIS OFFICE MÓVEIS E SERVIÇOS"/>
    <x v="1"/>
    <d v="2024-08-28T00:00:00"/>
    <m/>
    <n v="-2241.34"/>
    <n v="1093007.2150000001"/>
    <x v="0"/>
  </r>
  <r>
    <n v="28"/>
    <s v="202409_71_AV"/>
    <n v="2024"/>
    <x v="1"/>
    <s v="EEI NOSSA SENHORA DOS NAVEGANTES        "/>
    <s v="Parcela 1/4 - Arquitetos Voluntários"/>
    <s v="Doação Direta"/>
    <s v="Associação Arquitetos Voluntários"/>
    <x v="1"/>
    <d v="2024-09-02T00:00:00"/>
    <m/>
    <n v="-37500"/>
    <n v="1055507.2150000001"/>
    <x v="0"/>
  </r>
  <r>
    <n v="29"/>
    <s v="202409_72_AV"/>
    <n v="2024"/>
    <x v="1"/>
    <s v="IEI IRMÃO MÁRIO FRIGO        "/>
    <s v="Parcela 1/4 - Arquitetos Voluntários"/>
    <s v="Doação Direta"/>
    <s v="Associação Arquitetos Voluntários"/>
    <x v="1"/>
    <d v="2024-09-02T00:00:00"/>
    <m/>
    <n v="-50000"/>
    <n v="1005507.2150000001"/>
    <x v="0"/>
  </r>
  <r>
    <n v="30"/>
    <s v="202409_73_AV"/>
    <n v="2024"/>
    <x v="1"/>
    <s v="IEI SÃO VICENTE DE PAULO (CONSERVIR)      "/>
    <s v="Parcela 1/4 - Arquitetos Voluntários"/>
    <s v="Doação Direta"/>
    <s v="Associação Arquitetos Voluntários"/>
    <x v="1"/>
    <d v="2024-09-02T00:00:00"/>
    <m/>
    <n v="-50000"/>
    <n v="955507.21500000008"/>
    <x v="0"/>
  </r>
  <r>
    <n v="31"/>
    <s v="202409_74_AV"/>
    <n v="2024"/>
    <x v="1"/>
    <s v="IEI VITÓRIA"/>
    <s v="Parcela 1/4 - Arquitetos Voluntários"/>
    <s v="Doação Direta"/>
    <s v="Associação Arquitetos Voluntários"/>
    <x v="1"/>
    <d v="2024-09-02T00:00:00"/>
    <m/>
    <n v="-27731.75"/>
    <n v="927775.46500000008"/>
    <x v="0"/>
  </r>
  <r>
    <n v="32"/>
    <s v="202409_70_SERRALHERIA"/>
    <n v="2024"/>
    <x v="1"/>
    <s v="IEI MUNDO COLORIDO        "/>
    <s v="Parcela 2/2 - Serralheria - Algerosas"/>
    <s v="Serralheria"/>
    <s v="FABIO FIUZA – SERRALHERIA"/>
    <x v="1"/>
    <d v="2024-09-02T00:00:00"/>
    <m/>
    <n v="-1000"/>
    <n v="926775.46500000008"/>
    <x v="0"/>
  </r>
  <r>
    <n v="33"/>
    <s v="202409_69_PINTURA"/>
    <n v="2024"/>
    <x v="1"/>
    <s v="IEI VILA UNIÃO"/>
    <s v="Saldo 1/2  20%  - Pintura Refeitório e Salas"/>
    <s v="Pintura"/>
    <s v="VIEIRA &amp;CAVALHEIRO PRESTADORA ED SERVICOS LTDA"/>
    <x v="1"/>
    <d v="2024-09-02T00:00:00"/>
    <m/>
    <n v="-7779.4140000000007"/>
    <n v="918996.05100000009"/>
    <x v="0"/>
  </r>
  <r>
    <n v="34"/>
    <s v="202409_50_MATERIALPEDAGOGICO"/>
    <n v="2024"/>
    <x v="1"/>
    <s v="EEI PIMPONETA"/>
    <s v="Pagamento Material Pedagógico"/>
    <s v="Material Pedagógico"/>
    <s v="Distribuidora Requinte"/>
    <x v="1"/>
    <d v="2024-09-02T00:00:00"/>
    <m/>
    <n v="-747.6"/>
    <n v="918248.45100000012"/>
    <x v="0"/>
  </r>
  <r>
    <n v="35"/>
    <s v="202409_51_VEGETACAO"/>
    <n v="2024"/>
    <x v="1"/>
    <s v="EEI PIMPONETA"/>
    <s v="Pagamento Vegetação"/>
    <s v="Vegetação"/>
    <s v="Natto Paisagismo"/>
    <x v="1"/>
    <d v="2024-09-02T00:00:00"/>
    <m/>
    <n v="-900"/>
    <n v="917348.45100000012"/>
    <x v="0"/>
  </r>
  <r>
    <n v="36"/>
    <s v="202409_52_UTENSILIOS"/>
    <n v="2024"/>
    <x v="1"/>
    <s v="EEI PIMPONETA"/>
    <s v="Pagamento Utensilios"/>
    <s v="Utensílios"/>
    <s v="Lojão do Restaurante Comercio de Equipamentos"/>
    <x v="1"/>
    <d v="2024-09-02T00:00:00"/>
    <m/>
    <n v="-3491.5"/>
    <n v="913856.95100000012"/>
    <x v="0"/>
  </r>
  <r>
    <n v="37"/>
    <s v="202409_53_MATERIALPEDAGOGICO"/>
    <n v="2024"/>
    <x v="1"/>
    <s v="EEI PIMPONETA"/>
    <s v="Pagamento Material Pedagógico"/>
    <s v="Material Pedagógico"/>
    <s v="W Textil Comercial de Tecidos LTDA"/>
    <x v="1"/>
    <d v="2024-09-02T00:00:00"/>
    <m/>
    <n v="-894"/>
    <n v="912962.95100000012"/>
    <x v="0"/>
  </r>
  <r>
    <n v="38"/>
    <s v="202409_54_ILUMINACAO"/>
    <n v="2024"/>
    <x v="1"/>
    <s v="EEI PIMPONETA"/>
    <s v="Pagamento Iluminação"/>
    <s v="Iluminação"/>
    <s v="Redemac"/>
    <x v="1"/>
    <d v="2024-09-02T00:00:00"/>
    <m/>
    <n v="-227.4"/>
    <n v="912735.55100000009"/>
    <x v="0"/>
  </r>
  <r>
    <n v="39"/>
    <s v="202409_55_PISO"/>
    <n v="2024"/>
    <x v="1"/>
    <s v="EEI PIMPONETA"/>
    <s v="Pagamento Piso Laminado"/>
    <s v="Piso"/>
    <s v="Tumelero Materiais de Contrução LTDA"/>
    <x v="1"/>
    <d v="2024-09-02T00:00:00"/>
    <m/>
    <n v="-2797.12"/>
    <n v="909938.4310000001"/>
    <x v="0"/>
  </r>
  <r>
    <n v="40"/>
    <s v="202409_56_MATERIALCONSTRUCAO"/>
    <n v="2024"/>
    <x v="1"/>
    <s v="EEI PIMPONETA"/>
    <s v="Pagamento Material de Construção "/>
    <s v="Material de Construção"/>
    <s v="Redemac"/>
    <x v="1"/>
    <d v="2024-09-02T00:00:00"/>
    <m/>
    <n v="-1388.86"/>
    <n v="908549.57100000011"/>
    <x v="0"/>
  </r>
  <r>
    <n v="41"/>
    <s v="202409_57_REFORMAPISO"/>
    <n v="2024"/>
    <x v="1"/>
    <s v="EEI PIMPONETA"/>
    <s v="Entrada Reforma Piso"/>
    <s v="Mão de Obra"/>
    <s v="Gerson Resolve"/>
    <x v="1"/>
    <d v="2024-09-02T00:00:00"/>
    <m/>
    <n v="-7890"/>
    <n v="900659.57100000011"/>
    <x v="0"/>
  </r>
  <r>
    <n v="42"/>
    <s v="202409_58_INFORMATICA"/>
    <n v="2024"/>
    <x v="1"/>
    <s v="EEI PIMPONETA"/>
    <s v="Pagamento Itens Informática"/>
    <s v="Computador"/>
    <s v="Casa do Computador"/>
    <x v="1"/>
    <d v="2024-09-02T00:00:00"/>
    <m/>
    <n v="-3649"/>
    <n v="897010.57100000011"/>
    <x v="0"/>
  </r>
  <r>
    <n v="43"/>
    <s v="202409_59_ESPELHOS"/>
    <n v="2024"/>
    <x v="1"/>
    <s v="EEI PIMPONETA"/>
    <s v="Pagamento Espelhos"/>
    <s v="Espelhos"/>
    <s v="Casa Crovato"/>
    <x v="1"/>
    <d v="2024-09-02T00:00:00"/>
    <m/>
    <n v="-2310"/>
    <n v="894700.57100000011"/>
    <x v="0"/>
  </r>
  <r>
    <n v="44"/>
    <s v="202409_60_MATERIALCONSTRUCAO"/>
    <n v="2024"/>
    <x v="1"/>
    <s v="EEI PIMPONETA"/>
    <s v="Pagamento Material de Construção "/>
    <s v="Material de Construção"/>
    <s v="Redemac"/>
    <x v="1"/>
    <d v="2024-09-02T00:00:00"/>
    <m/>
    <n v="-12749.6"/>
    <n v="881950.97100000014"/>
    <x v="0"/>
  </r>
  <r>
    <n v="45"/>
    <s v="202409_12"/>
    <n v="2024"/>
    <x v="1"/>
    <s v="CRECHE NOSSA SENHORA APARECIDA"/>
    <s v="Pacelar 2/2 - Pisos"/>
    <s v="Piso"/>
    <s v="N2 EMPREITEIRA LTDA – NICOLE VARGAS "/>
    <x v="1"/>
    <d v="2024-09-03T00:00:00"/>
    <m/>
    <n v="-5825.95"/>
    <n v="876125.02100000018"/>
    <x v="0"/>
  </r>
  <r>
    <n v="46"/>
    <s v="202408_25_MATERIAL_PEDAGOGICO"/>
    <n v="2024"/>
    <x v="1"/>
    <s v="IEI Anjo das Flores"/>
    <s v="Parcela 2/2 - Material Pedagógico"/>
    <s v="Material Pedagógico"/>
    <s v="Mega Sul Distribuidora"/>
    <x v="1"/>
    <d v="2024-09-03T00:00:00"/>
    <m/>
    <n v="-9991.7950000000001"/>
    <n v="866133.22600000014"/>
    <x v="0"/>
  </r>
  <r>
    <n v="47"/>
    <s v="202409_61_MOBILIARIO"/>
    <n v="2024"/>
    <x v="1"/>
    <s v="ECEI Brincando e Aprendendo "/>
    <s v="Parcela 1/2 - Mobiliário"/>
    <s v="Mobiliário"/>
    <s v="AZ Livros e Brinquedos"/>
    <x v="1"/>
    <d v="2024-09-03T00:00:00"/>
    <m/>
    <n v="-14835"/>
    <n v="851298.22600000014"/>
    <x v="0"/>
  </r>
  <r>
    <n v="49"/>
    <s v="202409_65_LIXEIRAS"/>
    <n v="2024"/>
    <x v="1"/>
    <s v="ECEI Brincando e Aprendendo "/>
    <s v="Parcela 1/2 - Lixeiras"/>
    <s v="Mobiliário"/>
    <s v="AZ Livros e Brinquedos"/>
    <x v="1"/>
    <d v="2024-09-03T00:00:00"/>
    <m/>
    <n v="-3040"/>
    <n v="848258.22600000014"/>
    <x v="0"/>
  </r>
  <r>
    <n v="50"/>
    <s v="202409_67_MOBILIARIO"/>
    <n v="2024"/>
    <x v="1"/>
    <s v="ECEI Brincando e Aprendendo "/>
    <s v="Parcela 1/2 - Mobiliário"/>
    <s v="Mobiliário"/>
    <s v="Rodrigo Borges ME"/>
    <x v="1"/>
    <d v="2024-09-03T00:00:00"/>
    <m/>
    <n v="-4280"/>
    <n v="843978.22600000014"/>
    <x v="0"/>
  </r>
  <r>
    <n v="51"/>
    <s v="202409_11_TELAS"/>
    <n v="2024"/>
    <x v="1"/>
    <s v="CRECHE NOSSA SENHORA APARECIDA"/>
    <s v="Parcela 2/2 - Janelas e Portas"/>
    <s v="Portas e Janelas"/>
    <s v="TELAS GAÚCHAS LTDA"/>
    <x v="1"/>
    <d v="2024-09-03T00:00:00"/>
    <m/>
    <n v="-5330"/>
    <n v="838648.22600000014"/>
    <x v="0"/>
  </r>
  <r>
    <n v="52"/>
    <s v="202409_16"/>
    <n v="2024"/>
    <x v="1"/>
    <s v="CRECHE NOSSA SENHORA APARECIDA"/>
    <s v="Parcela 2/2 - Pisos"/>
    <s v="Piso"/>
    <s v="PISO TECH REVESTIMENTOS CORPORATIVOS LTDA."/>
    <x v="1"/>
    <d v="2024-09-03T00:00:00"/>
    <m/>
    <n v="-5244.64"/>
    <n v="833403.58600000013"/>
    <x v="0"/>
  </r>
  <r>
    <n v="53"/>
    <s v="202409_75_ARCONDICIONADO"/>
    <n v="2024"/>
    <x v="1"/>
    <s v="ECEI Brincando e Aprendendo "/>
    <s v="Parcela 1/2 - MANUTENÇÃO AR CONDICIONADO"/>
    <s v="Ar-Condicionado"/>
    <s v="CLIMA HEAT"/>
    <x v="1"/>
    <d v="2024-09-03T00:00:00"/>
    <m/>
    <n v="-4530"/>
    <n v="828873.58600000013"/>
    <x v="0"/>
  </r>
  <r>
    <n v="54"/>
    <s v="202409_92_SOUTOCORREA"/>
    <n v="2024"/>
    <x v="1"/>
    <s v="Geral"/>
    <s v="Honorários Advocatícios "/>
    <s v="Honorários Advocatícios"/>
    <s v="Souto Correa"/>
    <x v="1"/>
    <d v="2024-09-05T00:00:00"/>
    <m/>
    <n v="-41447.25"/>
    <n v="787426.33600000013"/>
    <x v="0"/>
  </r>
  <r>
    <n v="55"/>
    <s v="202409_01_MOBILIARIO"/>
    <n v="2024"/>
    <x v="1"/>
    <s v="EEI Estrelinha do Céu"/>
    <s v="2/2 - Mobiliário"/>
    <s v="Mobiliário"/>
    <s v="Divimobile Mobiliário Corporativo Eirele."/>
    <x v="1"/>
    <d v="2024-09-06T00:00:00"/>
    <m/>
    <n v="-1048.56"/>
    <n v="786377.77600000007"/>
    <x v="0"/>
  </r>
  <r>
    <n v="56"/>
    <s v="202409_02_COBERTURA_PLAYGROUND"/>
    <n v="2024"/>
    <x v="1"/>
    <s v="IEI MUNDO COLORIDO        "/>
    <s v="2/2 - Cobertura do Playground"/>
    <s v="Playground"/>
    <s v="DARCI ANTUNES DA SILVEIRA – MD REFORMAS E CONSTRUÇÃO"/>
    <x v="1"/>
    <d v="2024-09-06T00:00:00"/>
    <m/>
    <n v="-7500"/>
    <n v="778877.77600000007"/>
    <x v="0"/>
  </r>
  <r>
    <n v="57"/>
    <s v="202409_03_PISO"/>
    <n v="2024"/>
    <x v="1"/>
    <s v="IEI MUNDO COLORIDO        "/>
    <s v="Parcela 2/2 - Pintura Externa e Piso Vinílico"/>
    <s v="Empreitada - Prestador Próprio"/>
    <s v="PAULO RENATO DE OLIVEIRA CAMPOS-REFORMAS E MANUTENÇÃO"/>
    <x v="1"/>
    <d v="2024-09-06T00:00:00"/>
    <m/>
    <n v="-46141.2"/>
    <n v="732736.57600000012"/>
    <x v="0"/>
  </r>
  <r>
    <n v="58"/>
    <s v="202409_04_MOBILIARIO"/>
    <n v="2024"/>
    <x v="1"/>
    <s v="IEI MUNDO COLORIDO        "/>
    <s v="Parcela 2/3 - Mobiliário Cozinha e Salas de Aula"/>
    <s v="Mobiliário"/>
    <s v="VIEIRA &amp; CAVALHEIRO PRESTADORA DE SERVICOS LTDA "/>
    <x v="1"/>
    <d v="2024-09-06T00:00:00"/>
    <m/>
    <n v="-33834.68"/>
    <n v="698901.89600000007"/>
    <x v="0"/>
  </r>
  <r>
    <n v="59"/>
    <s v="202409_06"/>
    <n v="2024"/>
    <x v="1"/>
    <s v="Doador 01"/>
    <s v="Entrada - Doação - Doador 01 - 2/2"/>
    <s v="Entrada"/>
    <s v="Doador 01"/>
    <x v="0"/>
    <d v="2024-09-06T00:00:00"/>
    <m/>
    <n v="150000"/>
    <n v="848901.89600000007"/>
    <x v="0"/>
  </r>
  <r>
    <n v="60"/>
    <s v="202408_28_PINTURA"/>
    <n v="2024"/>
    <x v="1"/>
    <s v="IEI VILA UNIÃO"/>
    <s v="Saldo 1/2  20%  - Pintura 1º Pavimento"/>
    <s v="Pintura"/>
    <s v="VIEIRA &amp;CAVALHEIRO PRESTADORA ED SERVICOS LTDA"/>
    <x v="1"/>
    <d v="2024-09-06T00:00:00"/>
    <m/>
    <n v="-7804.1620000000003"/>
    <n v="841097.73400000005"/>
    <x v="0"/>
  </r>
  <r>
    <n v="61"/>
    <s v="202409_77_FUNILARIA"/>
    <n v="2024"/>
    <x v="1"/>
    <s v="IEI Favo de Mel"/>
    <s v="Parcela 1/2 - Funilaria"/>
    <s v="Funilaria"/>
    <s v="Funilaria Nery"/>
    <x v="1"/>
    <d v="2024-09-06T00:00:00"/>
    <m/>
    <n v="-2800"/>
    <n v="838297.73400000005"/>
    <x v="0"/>
  </r>
  <r>
    <n v="62"/>
    <s v="202409_07_DIVISORIAS"/>
    <n v="2024"/>
    <x v="1"/>
    <s v="IEI VILA UNIÃO"/>
    <s v="Entrada 60% - Divisórias 1º Pavimento"/>
    <s v="Divisórias"/>
    <s v="VIEIRA &amp;CAVALHEIRO PRESTADORA ED SERVICOS LTDA"/>
    <x v="1"/>
    <d v="2024-09-09T00:00:00"/>
    <m/>
    <n v="-14799.858"/>
    <n v="823497.87600000005"/>
    <x v="0"/>
  </r>
  <r>
    <n v="63"/>
    <s v="202409_09"/>
    <n v="2024"/>
    <x v="1"/>
    <s v="Doador 02"/>
    <s v="Entrada - Doação - Doador 02 - 2/3"/>
    <s v="Entrada"/>
    <s v="Doador 02"/>
    <x v="0"/>
    <d v="2024-09-09T00:00:00"/>
    <m/>
    <n v="333333"/>
    <n v="1156830.8760000002"/>
    <x v="0"/>
  </r>
  <r>
    <n v="64"/>
    <s v="202409_08_DIVISORIAS"/>
    <n v="2024"/>
    <x v="1"/>
    <s v="IEI VILA UNIÃO"/>
    <s v="Entrada 60% - Divisórias 2º Pavimento"/>
    <s v="Divisórias"/>
    <s v="VIEIRA &amp;CAVALHEIRO PRESTADORA ED SERVICOS LTDA"/>
    <x v="1"/>
    <d v="2024-09-09T00:00:00"/>
    <m/>
    <n v="-18576.407999999999"/>
    <n v="1138254.4680000001"/>
    <x v="0"/>
  </r>
  <r>
    <n v="65"/>
    <s v="202409_13_EMPREITADA"/>
    <n v="2024"/>
    <x v="1"/>
    <s v="IEI Favo de Mel"/>
    <s v="Parcela 2/4 - Construtora - Mão de Obra e Materiais"/>
    <s v="Empreitada - Prestador Parceiro"/>
    <s v="SIMIÃO E CARVALHO"/>
    <x v="1"/>
    <d v="2024-09-11T00:00:00"/>
    <m/>
    <n v="-85198"/>
    <n v="1053056.4680000001"/>
    <x v="0"/>
  </r>
  <r>
    <n v="67"/>
    <s v="202409_66_LIXEIRAS"/>
    <n v="2024"/>
    <x v="1"/>
    <s v="ECEI Brincando e Aprendendo "/>
    <s v="Parcela 2/2 - Lixeiras"/>
    <s v="Mobiliário"/>
    <s v="AZ Livros e Brinquedos"/>
    <x v="1"/>
    <d v="2024-09-11T00:00:00"/>
    <m/>
    <n v="-3040"/>
    <n v="1050016.4680000001"/>
    <x v="0"/>
  </r>
  <r>
    <n v="68"/>
    <s v="202409_68_MOBILIARIO"/>
    <n v="2024"/>
    <x v="1"/>
    <s v="ECEI Brincando e Aprendendo "/>
    <s v="Parcela 2/2 - Mobiliário"/>
    <s v="Mobiliário"/>
    <s v="Rodrigo Borges ME"/>
    <x v="1"/>
    <d v="2024-09-11T00:00:00"/>
    <m/>
    <n v="-4280"/>
    <n v="1045736.4680000001"/>
    <x v="0"/>
  </r>
  <r>
    <n v="69"/>
    <s v="202409_18_NAVEGANTES"/>
    <n v="2024"/>
    <x v="1"/>
    <s v="EEI NOSSA SENHORA DOS NAVEGANTES        "/>
    <s v="Parcela 2/4 - Arquitetos Voluntários"/>
    <s v="Doação Direta"/>
    <s v="Associação Arquitetos Voluntários"/>
    <x v="1"/>
    <d v="2024-09-12T00:00:00"/>
    <m/>
    <n v="-37500"/>
    <n v="1008236.4680000001"/>
    <x v="0"/>
  </r>
  <r>
    <n v="70"/>
    <s v="202409_19_MARIOFRIGO"/>
    <n v="2024"/>
    <x v="1"/>
    <s v="IEI IRMÃO MÁRIO FRIGO        "/>
    <s v="Parcela 2/4 - Arquitetos Voluntários"/>
    <s v="Doação Direta"/>
    <s v="Associação Arquitetos Voluntários"/>
    <x v="1"/>
    <d v="2024-09-12T00:00:00"/>
    <m/>
    <n v="-50000"/>
    <n v="958236.46800000011"/>
    <x v="0"/>
  </r>
  <r>
    <n v="71"/>
    <s v="202409_20_SAOVICENTE"/>
    <n v="2024"/>
    <x v="1"/>
    <s v="IEI SÃO VICENTE DE PAULO (CONSERVIR)      "/>
    <s v="Parcela 2/4 - Arquitetos Voluntários"/>
    <s v="Doação Direta"/>
    <s v="Associação Arquitetos Voluntários"/>
    <x v="1"/>
    <d v="2024-09-12T00:00:00"/>
    <m/>
    <n v="-50000"/>
    <n v="908236.46800000011"/>
    <x v="0"/>
  </r>
  <r>
    <n v="72"/>
    <s v="202409_21_VITORIA"/>
    <n v="2024"/>
    <x v="1"/>
    <s v="IEI VITÓRIA"/>
    <s v="Parcela 2/4 - Arquitetos Voluntários"/>
    <s v="Doação Direta"/>
    <s v="Associação Arquitetos Voluntários"/>
    <x v="1"/>
    <d v="2024-09-12T00:00:00"/>
    <m/>
    <n v="-27731.75"/>
    <n v="880504.71800000011"/>
    <x v="0"/>
  </r>
  <r>
    <n v="73"/>
    <s v="202409_62_MOBILIARIO"/>
    <n v="2024"/>
    <x v="1"/>
    <s v="ECEI Brincando e Aprendendo "/>
    <s v="Parcela 2/2 - Mobiliário"/>
    <s v="Mobiliário"/>
    <s v="AZ Livros e Brinquedos"/>
    <x v="1"/>
    <d v="2024-09-12T00:00:00"/>
    <m/>
    <n v="-14835"/>
    <n v="865669.71800000011"/>
    <x v="0"/>
  </r>
  <r>
    <n v="75"/>
    <s v="202409_34_PISO"/>
    <n v="2024"/>
    <x v="1"/>
    <s v="IEI João Paulo II"/>
    <s v="Parcela 1/2 -  Piso Vinilico"/>
    <s v="Piso"/>
    <s v="CASA DO PARQUET"/>
    <x v="1"/>
    <d v="2024-09-12T00:00:00"/>
    <m/>
    <n v="-25288"/>
    <n v="840381.71800000011"/>
    <x v="0"/>
  </r>
  <r>
    <n v="74"/>
    <s v="202409_05"/>
    <n v="2024"/>
    <x v="1"/>
    <s v="Doador 04"/>
    <s v="Entrada - Doação - Doador 04 - 1/1"/>
    <s v="Entrada"/>
    <s v="Doador 04"/>
    <x v="0"/>
    <d v="2024-09-13T00:00:00"/>
    <m/>
    <n v="350000"/>
    <n v="1190381.7180000001"/>
    <x v="0"/>
  </r>
  <r>
    <n v="76"/>
    <s v="202409_17_MOBILIARIO"/>
    <n v="2024"/>
    <x v="1"/>
    <s v="IEI Anjo das Flores"/>
    <s v="2/2 - Mobiliário"/>
    <s v="Mobiliário"/>
    <s v="Representação Fagundes"/>
    <x v="1"/>
    <d v="2024-09-16T00:00:00"/>
    <m/>
    <n v="-31412.5"/>
    <n v="1158969.2180000001"/>
    <x v="0"/>
  </r>
  <r>
    <n v="77"/>
    <s v="202409_76_ARCONDICIONADO"/>
    <n v="2024"/>
    <x v="1"/>
    <s v="ECEI Brincando e Aprendendo "/>
    <s v="Parcela 2/2 - MANUTENÇÃO AR CONDICIONADO"/>
    <s v="Ar-Condicionado"/>
    <s v="CLIMA HEAT"/>
    <x v="1"/>
    <d v="2024-09-16T00:00:00"/>
    <m/>
    <n v="-4530"/>
    <n v="1154439.2180000001"/>
    <x v="0"/>
  </r>
  <r>
    <n v="78"/>
    <s v="202409_22_PINTURA"/>
    <n v="2024"/>
    <x v="1"/>
    <s v="IEI VILA UNIÃO"/>
    <s v="Saldo 2/2  20%  - Pintura 1º Pavimento"/>
    <s v="Pintura"/>
    <s v="VIEIRA &amp;CAVALHEIRO PRESTADORA ED SERVICOS LTDA"/>
    <x v="1"/>
    <d v="2024-09-17T00:00:00"/>
    <m/>
    <n v="-7804.1620000000003"/>
    <n v="1146635.0560000001"/>
    <x v="0"/>
  </r>
  <r>
    <n v="79"/>
    <s v="202409_23_PINTURA"/>
    <n v="2024"/>
    <x v="1"/>
    <s v="IEI VILA UNIÃO"/>
    <s v="Saldo 2/2  20%  - Pintura Refeitório e Salas"/>
    <s v="Pintura"/>
    <s v="VIEIRA &amp;CAVALHEIRO PRESTADORA ED SERVICOS LTDA"/>
    <x v="1"/>
    <d v="2024-09-17T00:00:00"/>
    <m/>
    <n v="-7779.4140000000007"/>
    <n v="1138855.642"/>
    <x v="0"/>
  </r>
  <r>
    <n v="80"/>
    <s v="202409_79_UTENSILIOS"/>
    <n v="2024"/>
    <x v="1"/>
    <s v="IEI Trenzinho da Alegria"/>
    <s v="1/2 - Utensílios/Eletros"/>
    <s v="Utensílios"/>
    <s v="JC distribuidora"/>
    <x v="1"/>
    <d v="2024-09-17T00:00:00"/>
    <m/>
    <n v="-81525.25"/>
    <n v="1057330.392"/>
    <x v="0"/>
  </r>
  <r>
    <n v="81"/>
    <s v="202409_30_GRADIL"/>
    <n v="2024"/>
    <x v="1"/>
    <s v="IEI João Paulo II"/>
    <s v="Parcela 1/2 - Grades"/>
    <s v="Gradil"/>
    <s v="Serralheiro Cleber Silva Almeida"/>
    <x v="1"/>
    <d v="2024-09-18T00:00:00"/>
    <m/>
    <n v="-2640"/>
    <n v="1054690.392"/>
    <x v="0"/>
  </r>
  <r>
    <n v="82"/>
    <s v="202409_43_ELETROS"/>
    <n v="2024"/>
    <x v="1"/>
    <s v="IEI TECNOBABY        "/>
    <s v="Entrada Eletrodomésticos"/>
    <s v="Eletrodomésticos "/>
    <s v="Mega Sul Distribuidora"/>
    <x v="1"/>
    <d v="2024-09-18T00:00:00"/>
    <m/>
    <n v="-37603"/>
    <n v="1017087.392"/>
    <x v="0"/>
  </r>
  <r>
    <n v="83"/>
    <s v="202409_44_TELHADO"/>
    <n v="2024"/>
    <x v="1"/>
    <s v="IEI TECNOBABY        "/>
    <s v="Entrada - Reforma Telhado"/>
    <s v="Telhado"/>
    <s v="D&amp;G Eletro Soluções"/>
    <x v="1"/>
    <d v="2024-09-18T00:00:00"/>
    <m/>
    <n v="-24414.35"/>
    <n v="992673.04200000002"/>
    <x v="0"/>
  </r>
  <r>
    <n v="84"/>
    <s v="202409_46_MOBILIARIO"/>
    <n v="2024"/>
    <x v="1"/>
    <s v="IEI TECNOBABY        "/>
    <s v="Entrada - Mobiliário"/>
    <s v="Mobiliário"/>
    <s v="Mega Sul Distribuidora"/>
    <x v="1"/>
    <d v="2024-09-18T00:00:00"/>
    <m/>
    <n v="-30389"/>
    <n v="962284.04200000002"/>
    <x v="0"/>
  </r>
  <r>
    <n v="85"/>
    <s v="202409_15_PINTURA"/>
    <n v="2024"/>
    <x v="1"/>
    <s v="POPULAR NOVA GERAÇÃO"/>
    <s v="Parcela 2/2 - Pintura "/>
    <s v="Pintura"/>
    <s v="Empreiteira Martini"/>
    <x v="1"/>
    <d v="2024-09-18T00:00:00"/>
    <m/>
    <n v="-15225"/>
    <n v="947059.04200000002"/>
    <x v="0"/>
  </r>
  <r>
    <n v="92"/>
    <s v="202409_14_MOBILIARIO"/>
    <n v="2024"/>
    <x v="1"/>
    <s v="EEI Estrelinha do Céu"/>
    <s v="2/2 - Mobiliário"/>
    <s v="Mobiliário"/>
    <s v="Representação Fagundes"/>
    <x v="1"/>
    <d v="2024-09-19T00:00:00"/>
    <m/>
    <n v="-14950"/>
    <n v="932109.04200000002"/>
    <x v="0"/>
  </r>
  <r>
    <n v="101"/>
    <s v="202409_86_MOBILIARIO"/>
    <n v="2024"/>
    <x v="1"/>
    <s v="Acompar Santo Agostinho"/>
    <s v="Parcela 1/2 - Armários"/>
    <s v="Mobiliário"/>
    <s v="FASE - industria e Comercio de Moveis EIRELI"/>
    <x v="1"/>
    <d v="2024-09-19T00:00:00"/>
    <m/>
    <n v="-49230"/>
    <n v="882879.04200000002"/>
    <x v="0"/>
  </r>
  <r>
    <n v="102"/>
    <s v="202409_87_ELETRODOMESTICOS"/>
    <n v="2024"/>
    <x v="1"/>
    <s v="Acompar Santo Agostinho"/>
    <s v="Parcela 1/2 - Batedeira"/>
    <s v="Eletrodomésticos "/>
    <s v="Kniting"/>
    <x v="1"/>
    <d v="2024-09-19T00:00:00"/>
    <n v="-49230"/>
    <n v="-4000"/>
    <n v="878879.04200000002"/>
    <x v="0"/>
  </r>
  <r>
    <n v="103"/>
    <s v="202409_89_ELETRODOMESTICOS"/>
    <n v="2024"/>
    <x v="1"/>
    <s v="Acompar Santo Agostinho"/>
    <s v="Parcela 1/2 - Amassadeira"/>
    <s v="Eletrodomésticos "/>
    <s v="Kniting"/>
    <x v="1"/>
    <d v="2024-09-19T00:00:00"/>
    <n v="-2000"/>
    <n v="-5728"/>
    <n v="873151.04200000002"/>
    <x v="0"/>
  </r>
  <r>
    <n v="96"/>
    <s v="202409_80_MOBILIARIO"/>
    <n v="2024"/>
    <x v="1"/>
    <s v="Acompar Santo Agostinho"/>
    <s v="Parcela 1/2 - Conjunto Oitavado"/>
    <s v="Mobiliário"/>
    <s v="BOM TOQUE DISTRIBUIDORA DE PRODUTOS DOMESTICOS E PAPELARIA LTDA"/>
    <x v="1"/>
    <d v="2024-09-19T00:00:00"/>
    <m/>
    <n v="-18882"/>
    <n v="854269.04200000002"/>
    <x v="0"/>
  </r>
  <r>
    <n v="93"/>
    <s v="202409_91"/>
    <n v="2024"/>
    <x v="1"/>
    <s v="Geral"/>
    <s v="Consultoria Pedagógica - Curadoria Bibliotecas"/>
    <s v="Bibliotecas"/>
    <s v="Leonardo Ismael "/>
    <x v="1"/>
    <d v="2024-09-23T00:00:00"/>
    <m/>
    <n v="-500"/>
    <n v="853769.04200000002"/>
    <x v="0"/>
  </r>
  <r>
    <n v="106"/>
    <s v="202409_26"/>
    <n v="2024"/>
    <x v="1"/>
    <s v="IEI Favo de Mel"/>
    <s v="Parcela 3/4 - Construtora - Mão de Obra e Materiais"/>
    <s v="Empreitada - Prestador Parceiro"/>
    <s v="SIMIÃO E CARVALHO"/>
    <x v="1"/>
    <d v="2024-09-23T00:00:00"/>
    <m/>
    <n v="-92819.33"/>
    <n v="760949.71200000006"/>
    <x v="0"/>
  </r>
  <r>
    <m/>
    <m/>
    <n v="2024"/>
    <x v="1"/>
    <s v="Doador 05"/>
    <s v="Doação 1/2 - Doador 05"/>
    <s v="Entrada"/>
    <s v="Doador 05"/>
    <x v="0"/>
    <d v="2024-09-24T00:00:00"/>
    <m/>
    <n v="300000"/>
    <n v="1060949.7120000001"/>
    <x v="0"/>
  </r>
  <r>
    <n v="48"/>
    <s v="202409_63_PISO"/>
    <n v="2024"/>
    <x v="1"/>
    <s v="ECEI Brincando e Aprendendo "/>
    <s v="Parcela 1/2 - Piso e Pintura"/>
    <s v="Piso"/>
    <s v="Rodrigo Borges ME"/>
    <x v="1"/>
    <d v="2024-09-26T00:00:00"/>
    <m/>
    <n v="-4650"/>
    <n v="1056299.7120000001"/>
    <x v="0"/>
  </r>
  <r>
    <n v="86"/>
    <s v="202409_32_PISO"/>
    <n v="2024"/>
    <x v="1"/>
    <s v="IEI João Paulo II"/>
    <s v="Parcela 1/2 - Instalação Piso Vinilico"/>
    <s v="Piso"/>
    <s v="Mutte Instalação de Pisos Vinilicos"/>
    <x v="1"/>
    <d v="2024-09-26T00:00:00"/>
    <m/>
    <n v="-5550"/>
    <n v="1050749.7120000001"/>
    <x v="0"/>
  </r>
  <r>
    <n v="189"/>
    <s v="202409_102_REFORMA"/>
    <n v="2024"/>
    <x v="1"/>
    <s v="ECEI Brincando e Aprendendo "/>
    <s v="1/2 - Reforma Banheiro"/>
    <s v="Mão de Obra"/>
    <s v="José Luiz Silva ME"/>
    <x v="1"/>
    <d v="2024-09-26T00:00:00"/>
    <m/>
    <n v="-2445"/>
    <n v="1048304.7120000001"/>
    <x v="0"/>
  </r>
  <r>
    <n v="191"/>
    <s v="292409_103_REFORMA"/>
    <n v="2024"/>
    <x v="1"/>
    <s v="ECEI Brincando e Aprendendo "/>
    <s v="1/2 - Reforma Piso"/>
    <s v="Piso"/>
    <s v="José Luiz Silva ME"/>
    <x v="1"/>
    <d v="2024-09-26T00:00:00"/>
    <m/>
    <n v="-11948"/>
    <n v="1036356.7120000001"/>
    <x v="0"/>
  </r>
  <r>
    <n v="193"/>
    <s v="292409_104_PEDAGOGICO"/>
    <n v="2024"/>
    <x v="1"/>
    <s v="ECEI Brincando e Aprendendo "/>
    <s v="1/2 - Material Pedagógico"/>
    <s v="Material Pedagógico"/>
    <s v="AZ Livros e Brinquedos"/>
    <x v="1"/>
    <d v="2024-09-26T00:00:00"/>
    <m/>
    <n v="-7705"/>
    <n v="1028651.7120000001"/>
    <x v="0"/>
  </r>
  <r>
    <n v="195"/>
    <s v="292409_105_MOBILIARIO"/>
    <n v="2024"/>
    <x v="1"/>
    <s v="ECEI Brincando e Aprendendo "/>
    <s v="1/2 - Mobiliário"/>
    <s v="Mobiliário"/>
    <s v="AZ Livros e Brinquedos"/>
    <x v="1"/>
    <d v="2024-09-26T00:00:00"/>
    <m/>
    <n v="-7674"/>
    <n v="1020977.7120000001"/>
    <x v="0"/>
  </r>
  <r>
    <n v="199"/>
    <s v="292409_107_PEDAGOGICO"/>
    <n v="2024"/>
    <x v="1"/>
    <s v="ECEI Brincando e Aprendendo "/>
    <s v="1/2 - Material Pedagógico"/>
    <s v="Material Pedagógico"/>
    <s v="AZ Livros e Brinquedos"/>
    <x v="1"/>
    <d v="2024-09-26T00:00:00"/>
    <m/>
    <n v="-4440"/>
    <n v="1016537.7120000001"/>
    <x v="0"/>
  </r>
  <r>
    <n v="94"/>
    <s v="202409_25_MOBILIARIO"/>
    <n v="2024"/>
    <x v="1"/>
    <s v="CRECHE NOSSA SENHORA APARECIDA"/>
    <s v="Parcela 2/2 - Mobiliário"/>
    <s v="Mobiliário"/>
    <s v="MAURICIO THOME HINTERHOLZ ME"/>
    <x v="1"/>
    <d v="2024-09-30T00:00:00"/>
    <m/>
    <n v="-11532.3"/>
    <n v="1005005.412"/>
    <x v="1"/>
  </r>
  <r>
    <n v="97"/>
    <s v="202409_81"/>
    <n v="2024"/>
    <x v="1"/>
    <s v="Acompar Santo Agostinho"/>
    <s v="Parcela 1/2 - PORTAS"/>
    <s v="Portas e Janelas"/>
    <s v="Wilmar Toleda da Silva"/>
    <x v="1"/>
    <d v="2024-09-30T00:00:00"/>
    <n v="-18882"/>
    <n v="-3500"/>
    <n v="1001505.412"/>
    <x v="1"/>
  </r>
  <r>
    <n v="98"/>
    <s v="202409_82"/>
    <n v="2024"/>
    <x v="1"/>
    <s v="Acompar Santo Agostinho"/>
    <s v="Parcela 1/2 - Pintura"/>
    <s v="Pintura"/>
    <s v="Wilmar Toleda da Silva"/>
    <x v="1"/>
    <d v="2024-09-30T00:00:00"/>
    <n v="-3500"/>
    <n v="-16500"/>
    <n v="985005.41200000001"/>
    <x v="1"/>
  </r>
  <r>
    <n v="99"/>
    <s v="202409_83"/>
    <n v="2024"/>
    <x v="1"/>
    <s v="Acompar Santo Agostinho"/>
    <s v="Parcela 1/2 - Piso"/>
    <s v="Piso"/>
    <s v="Wilmar Toleda da Silva"/>
    <x v="1"/>
    <d v="2024-09-30T00:00:00"/>
    <m/>
    <n v="-4500"/>
    <n v="980505.41200000001"/>
    <x v="1"/>
  </r>
  <r>
    <n v="100"/>
    <s v="202409_84"/>
    <n v="2024"/>
    <x v="1"/>
    <s v="Acompar Santo Agostinho"/>
    <s v="Parcela 1/2 - Mão de Obra Gramado"/>
    <s v="Mão de Obra"/>
    <s v="Planalto Gramas"/>
    <x v="1"/>
    <d v="2024-09-30T00:00:00"/>
    <m/>
    <n v="-2180"/>
    <n v="978325.41200000001"/>
    <x v="1"/>
  </r>
  <r>
    <n v="105"/>
    <s v="202409_45_UTENSILIOS"/>
    <n v="2024"/>
    <x v="1"/>
    <s v="IEI TECNOBABY        "/>
    <s v="Entrada - Utensílios"/>
    <s v="Utensílios"/>
    <s v="Mega Sul Distribuidora"/>
    <x v="1"/>
    <d v="2024-09-30T00:00:00"/>
    <m/>
    <n v="-5378.13"/>
    <n v="972947.28200000001"/>
    <x v="1"/>
  </r>
  <r>
    <n v="107"/>
    <s v="202408_27_MAO_DE_OBRA"/>
    <n v="2024"/>
    <x v="1"/>
    <s v="EEI Estrelinha do Céu"/>
    <s v="Parcela 2/2 - Mão de Obra"/>
    <s v="Mão de Obra"/>
    <s v="Julio Cesar da Silva Machado"/>
    <x v="1"/>
    <d v="2024-09-30T00:00:00"/>
    <m/>
    <n v="-8100"/>
    <n v="964847.28200000001"/>
    <x v="1"/>
  </r>
  <r>
    <n v="108"/>
    <s v="202409_27"/>
    <n v="2024"/>
    <x v="1"/>
    <s v="IEI VILA UNIÃO"/>
    <s v="Saldo 1/2  20%  - Divisórias 1º Pavimento"/>
    <s v="Divisórias"/>
    <s v="VIEIRA &amp;CAVALHEIRO PRESTADORA ED SERVICOS LTDA"/>
    <x v="1"/>
    <d v="2024-09-30T00:00:00"/>
    <m/>
    <n v="-4933.2860000000001"/>
    <n v="959913.99600000004"/>
    <x v="1"/>
  </r>
  <r>
    <n v="109"/>
    <s v="202409_28"/>
    <n v="2024"/>
    <x v="1"/>
    <s v="IEI VILA UNIÃO"/>
    <s v="Saldo 1/2  20%  - Divisórias 2º Pavimento"/>
    <s v="Divisórias"/>
    <s v="VIEIRA &amp;CAVALHEIRO PRESTADORA ED SERVICOS LTDA"/>
    <x v="1"/>
    <d v="2024-09-30T00:00:00"/>
    <m/>
    <n v="-6192.1360000000004"/>
    <n v="953721.86"/>
    <x v="1"/>
  </r>
  <r>
    <n v="95"/>
    <s v="202409_78_FUNILARIA"/>
    <n v="2024"/>
    <x v="1"/>
    <s v="IEI Favo de Mel"/>
    <s v="Parcela 2/2 - Funilaria"/>
    <s v="Funilaria"/>
    <s v="Funilaria Nery"/>
    <x v="1"/>
    <d v="2024-09-30T00:00:00"/>
    <n v="-2800"/>
    <n v="-2800"/>
    <n v="950921.86"/>
    <x v="1"/>
  </r>
  <r>
    <n v="113"/>
    <s v="202409_24"/>
    <n v="2024"/>
    <x v="1"/>
    <s v="IEI MUNDO COLORIDO        "/>
    <s v="Parcela 2/2 - Playgroung"/>
    <s v="Playground"/>
    <s v="VERONA INDUSTRIA DE PLÁSTICOS LTDA"/>
    <x v="1"/>
    <d v="2024-09-30T00:00:00"/>
    <m/>
    <n v="-4999.5"/>
    <n v="945922.36"/>
    <x v="1"/>
  </r>
  <r>
    <n v="87"/>
    <s v="202409_36_PINTURAMURO"/>
    <n v="2024"/>
    <x v="1"/>
    <s v="IEI João Paulo II"/>
    <s v="Parcela 1/2 -  Pintura Muro"/>
    <s v="Pintura"/>
    <s v="José Kunkel"/>
    <x v="1"/>
    <d v="2024-09-30T00:00:00"/>
    <m/>
    <n v="-6250"/>
    <n v="939672.36"/>
    <x v="1"/>
  </r>
  <r>
    <n v="89"/>
    <s v="202409_40_ARCONDICIOANDO"/>
    <n v="2024"/>
    <x v="1"/>
    <s v="IEI João Paulo II"/>
    <s v="Parcela 1/2 -  Ar-Condicionado Instalação"/>
    <s v="Ar-Condicionado"/>
    <s v="Ear Engenharia Termica"/>
    <x v="1"/>
    <d v="2024-09-30T00:00:00"/>
    <m/>
    <n v="-4097"/>
    <n v="935575.36"/>
    <x v="1"/>
  </r>
  <r>
    <n v="90"/>
    <s v="202409_37_PINTURAMURO"/>
    <n v="2024"/>
    <x v="1"/>
    <s v="IEI João Paulo II"/>
    <s v="Parcela 2/2 - Pintura Muro"/>
    <s v="Pintura"/>
    <s v="José Kunkel"/>
    <x v="1"/>
    <d v="2024-09-30T00:00:00"/>
    <m/>
    <n v="-6250"/>
    <n v="929325.36"/>
    <x v="1"/>
  </r>
  <r>
    <n v="91"/>
    <s v="202409_33_PISO"/>
    <n v="2024"/>
    <x v="1"/>
    <s v="IEI João Paulo II"/>
    <s v="Parcela 2/2 - Instalação Piso Vinilico"/>
    <s v="Piso"/>
    <s v="Mutte Instalação de Pisos Vinilicos"/>
    <x v="1"/>
    <d v="2024-09-30T00:00:00"/>
    <m/>
    <n v="-5550"/>
    <n v="923775.36"/>
    <x v="1"/>
  </r>
  <r>
    <n v="104"/>
    <s v="202409_35_PISO"/>
    <n v="2024"/>
    <x v="1"/>
    <s v="IEI João Paulo II"/>
    <s v="Parcela 2/2 - Piso Vinilico"/>
    <s v="Piso"/>
    <s v="CASA DO PARQUET"/>
    <x v="1"/>
    <d v="2024-09-30T00:00:00"/>
    <m/>
    <n v="-26687"/>
    <n v="897088.36"/>
    <x v="1"/>
  </r>
  <r>
    <n v="110"/>
    <s v="202409_29_MOBILIARIO"/>
    <n v="2024"/>
    <x v="1"/>
    <s v="IEI MUNDO COLORIDO        "/>
    <s v="Parcela 3/3 - Mobiliário Cozinha e Salas de Aula"/>
    <s v="Mobiliário"/>
    <s v="VIEIRA &amp; CAVALHEIRO PRESTADORA DE SERVICOS LTDA "/>
    <x v="1"/>
    <d v="2024-09-30T00:00:00"/>
    <m/>
    <n v="-33834.68"/>
    <n v="863253.67999999993"/>
    <x v="1"/>
  </r>
  <r>
    <n v="111"/>
    <s v="202409_31_GRADIL"/>
    <n v="2024"/>
    <x v="1"/>
    <s v="IEI João Paulo II"/>
    <s v="Parcela 2/2 - Grades"/>
    <s v="Gradil"/>
    <s v="Serralheiro Cleber Silva Almeida"/>
    <x v="1"/>
    <d v="2024-09-30T00:00:00"/>
    <m/>
    <n v="-2640"/>
    <n v="860613.67999999993"/>
    <x v="1"/>
  </r>
  <r>
    <n v="117"/>
    <s v="202409_41_ARCONDICIOANDO"/>
    <n v="2024"/>
    <x v="1"/>
    <s v="IEI João Paulo II"/>
    <s v="Parcela 2/2 - Ar-Condicionado Instalação"/>
    <s v="Ar-Condicionado"/>
    <s v="Ear Engenharia Termica"/>
    <x v="1"/>
    <d v="2024-09-30T00:00:00"/>
    <m/>
    <n v="-4097"/>
    <n v="856516.67999999993"/>
    <x v="1"/>
  </r>
  <r>
    <n v="118"/>
    <s v="202409_85"/>
    <n v="2024"/>
    <x v="1"/>
    <s v="Acompar Santo Agostinho"/>
    <s v="Parcela 2/2 - Mão de Obra Gramado"/>
    <s v="Mão de Obra"/>
    <s v="Planalto Gramas"/>
    <x v="1"/>
    <d v="2024-09-30T00:00:00"/>
    <m/>
    <n v="-2180"/>
    <n v="854336.67999999993"/>
    <x v="1"/>
  </r>
  <r>
    <n v="171"/>
    <s v="202409_93"/>
    <n v="2024"/>
    <x v="1"/>
    <s v="IEI VILA UNIÃO"/>
    <s v="1/2 - Troca das Portas"/>
    <s v="Portas e Janelas"/>
    <s v="Mãos a obra e Acabamentos"/>
    <x v="1"/>
    <d v="2024-09-30T00:00:00"/>
    <m/>
    <n v="-7824"/>
    <n v="846512.67999999993"/>
    <x v="1"/>
  </r>
  <r>
    <n v="173"/>
    <s v="202409_94"/>
    <n v="2024"/>
    <x v="1"/>
    <s v="IEI VILA UNIÃO"/>
    <s v="1/2 - Troca do Piso"/>
    <s v="Piso"/>
    <s v="Mãos a obra e Acabamentos"/>
    <x v="1"/>
    <d v="2024-09-30T00:00:00"/>
    <m/>
    <n v="-2921"/>
    <n v="843591.67999999993"/>
    <x v="1"/>
  </r>
  <r>
    <n v="175"/>
    <s v="292409_95"/>
    <n v="2024"/>
    <x v="1"/>
    <s v="IEI VILA UNIÃO"/>
    <s v="1/2 - Forro"/>
    <s v="Forro"/>
    <s v="Mãos a obra e Acabamentos"/>
    <x v="1"/>
    <d v="2024-09-30T00:00:00"/>
    <n v="-2921"/>
    <n v="-3565"/>
    <n v="840026.67999999993"/>
    <x v="1"/>
  </r>
  <r>
    <n v="177"/>
    <s v="292409_96"/>
    <n v="2024"/>
    <x v="1"/>
    <s v="IEI VILA UNIÃO"/>
    <s v="1/2 - Restauração do Jardim"/>
    <s v="Vegetação"/>
    <s v="Mãos a obra e Acabamentos"/>
    <x v="1"/>
    <d v="2024-09-30T00:00:00"/>
    <m/>
    <n v="-11363"/>
    <n v="828663.67999999993"/>
    <x v="1"/>
  </r>
  <r>
    <n v="179"/>
    <s v="292409_97"/>
    <n v="2024"/>
    <x v="1"/>
    <s v="IEI VILA UNIÃO"/>
    <s v="1/2 - Restauração de Portas"/>
    <s v="Portas e Janelas"/>
    <s v="VIEIRA &amp; CAVALHEIRO PRESTADORA DE SERVICOS LTDA "/>
    <x v="1"/>
    <d v="2024-09-30T00:00:00"/>
    <n v="-11363"/>
    <n v="-3192"/>
    <n v="825471.67999999993"/>
    <x v="1"/>
  </r>
  <r>
    <n v="181"/>
    <s v="292409_98"/>
    <n v="2024"/>
    <x v="1"/>
    <s v="IEI VILA UNIÃO"/>
    <s v="1/2 - Restauração de Portas"/>
    <s v="Portas e Janelas"/>
    <s v="VIEIRA &amp; CAVALHEIRO PRESTADORA DE SERVICOS LTDA "/>
    <x v="1"/>
    <d v="2024-09-30T00:00:00"/>
    <m/>
    <n v="-6794"/>
    <n v="818677.67999999993"/>
    <x v="1"/>
  </r>
  <r>
    <n v="183"/>
    <s v="292409_99"/>
    <n v="2024"/>
    <x v="1"/>
    <s v="IEI VILA UNIÃO"/>
    <s v="1/2 - Mobiliário"/>
    <s v="Mobiliário"/>
    <s v="MAURICIO THOME HINTERHOLZ ME"/>
    <x v="1"/>
    <d v="2024-09-30T00:00:00"/>
    <m/>
    <n v="-7500"/>
    <n v="811177.67999999993"/>
    <x v="1"/>
  </r>
  <r>
    <n v="185"/>
    <s v="292409_100"/>
    <n v="2024"/>
    <x v="1"/>
    <s v="IEI VILA UNIÃO"/>
    <s v="1/2 - Mobiliário"/>
    <s v="Mobiliário"/>
    <s v="School Center Indústria de Móveis Escolares LTDA"/>
    <x v="1"/>
    <d v="2024-09-30T00:00:00"/>
    <m/>
    <n v="-5678"/>
    <n v="805499.67999999993"/>
    <x v="1"/>
  </r>
  <r>
    <n v="187"/>
    <s v="292409_101"/>
    <n v="2024"/>
    <x v="1"/>
    <s v="IEI VILA UNIÃO"/>
    <s v="1/2 - Mobiliário"/>
    <s v="Mobiliário"/>
    <s v="School Center Indústria de Móveis Escolares LTDA"/>
    <x v="1"/>
    <d v="2024-09-30T00:00:00"/>
    <m/>
    <n v="-1154"/>
    <n v="804345.67999999993"/>
    <x v="1"/>
  </r>
  <r>
    <n v="197"/>
    <s v="292409_106"/>
    <n v="2024"/>
    <x v="1"/>
    <s v="ECEI Brincando e Aprendendo "/>
    <s v="1/2 - Piso Vinílico"/>
    <s v="Piso"/>
    <s v="AZ Livros e Brinquedos"/>
    <x v="1"/>
    <d v="2024-09-30T00:00:00"/>
    <m/>
    <n v="-4650"/>
    <n v="799695.67999999993"/>
    <x v="1"/>
  </r>
  <r>
    <n v="201"/>
    <s v="292409_108"/>
    <n v="2024"/>
    <x v="1"/>
    <s v="IEI Trenzinho da Alegria"/>
    <s v="1/2 - Mobiliário"/>
    <s v="Mobiliário"/>
    <s v="Rafael de Oliveira"/>
    <x v="1"/>
    <d v="2024-09-30T00:00:00"/>
    <m/>
    <n v="-11125"/>
    <n v="788570.67999999993"/>
    <x v="1"/>
  </r>
  <r>
    <n v="203"/>
    <s v="292409_109"/>
    <n v="2024"/>
    <x v="1"/>
    <s v="IEI Trenzinho da Alegria"/>
    <s v="1/2 - Mão de Obra"/>
    <s v="Mão de Obra"/>
    <s v="MDS Projetos e Consultoria"/>
    <x v="1"/>
    <d v="2024-09-30T00:00:00"/>
    <m/>
    <n v="-19576"/>
    <n v="768994.67999999993"/>
    <x v="1"/>
  </r>
  <r>
    <n v="205"/>
    <s v="292409_110"/>
    <n v="2024"/>
    <x v="1"/>
    <s v="IEI Trenzinho da Alegria"/>
    <s v="1/2 - Eletrodomésticos"/>
    <s v="Eletrodomésticos "/>
    <s v="JC distribuidora"/>
    <x v="1"/>
    <d v="2024-09-30T00:00:00"/>
    <m/>
    <n v="-28234"/>
    <n v="740760.67999999993"/>
    <x v="1"/>
  </r>
  <r>
    <n v="88"/>
    <s v="202410_61"/>
    <n v="2024"/>
    <x v="2"/>
    <s v="IEI João Paulo II"/>
    <s v="Parcela 1/2 -  Ar-Condicionado"/>
    <s v="Ar-Condicionado"/>
    <s v="Frigelar Comercio e industria LTDA"/>
    <x v="1"/>
    <d v="2024-10-01T00:00:00"/>
    <m/>
    <n v="-7505"/>
    <n v="733255.67999999993"/>
    <x v="1"/>
  </r>
  <r>
    <n v="119"/>
    <s v="202410_01"/>
    <n v="2024"/>
    <x v="2"/>
    <s v="IEI Favo de Mel"/>
    <s v="Parcela 4/4 - Construtora - Mão de Obra e Materiais"/>
    <s v="Empreitada - Prestador Parceiro"/>
    <s v="SIMIÃO E CARVALHO"/>
    <x v="1"/>
    <d v="2024-10-01T00:00:00"/>
    <m/>
    <n v="-92974"/>
    <n v="640281.67999999993"/>
    <x v="1"/>
  </r>
  <r>
    <m/>
    <s v="202410_63"/>
    <n v="2024"/>
    <x v="2"/>
    <s v="IEI João Paulo II"/>
    <s v="Boleto 01 Ar-Condicionado"/>
    <s v="Ar-Condicionado"/>
    <s v="Frigelar Comercio e industria LTDA"/>
    <x v="1"/>
    <d v="2024-10-01T00:00:00"/>
    <m/>
    <n v="-4985.99"/>
    <n v="635295.68999999994"/>
    <x v="1"/>
  </r>
  <r>
    <m/>
    <s v="202410_65"/>
    <n v="2024"/>
    <x v="2"/>
    <s v="IEI João Paulo II"/>
    <s v="Boleto 03 Ar-Condicionado"/>
    <s v="Ar-Condicionado"/>
    <s v="Frigelar Comercio e industria LTDA"/>
    <x v="1"/>
    <d v="2024-10-03T00:00:00"/>
    <n v="-4985.99"/>
    <n v="-1346.84"/>
    <n v="633948.85"/>
    <x v="1"/>
  </r>
  <r>
    <n v="120"/>
    <s v="202409_47_ELETRODOMESTICOS"/>
    <n v="2024"/>
    <x v="2"/>
    <s v="IEI TECNOBABY        "/>
    <s v="Saldo Eletrodomésticos "/>
    <s v="Eletrodomésticos "/>
    <s v="Mega Sul Distribuidora"/>
    <x v="1"/>
    <d v="2024-10-05T00:00:00"/>
    <m/>
    <n v="-37013"/>
    <n v="596935.85"/>
    <x v="1"/>
  </r>
  <r>
    <n v="121"/>
    <s v="202409_48_UTENSILIOS"/>
    <n v="2024"/>
    <x v="2"/>
    <s v="IEI TECNOBABY        "/>
    <s v="Saldo - Utensílios"/>
    <s v="Utensílios"/>
    <s v="Mega Sul Distribuidora"/>
    <x v="1"/>
    <d v="2024-10-05T00:00:00"/>
    <m/>
    <n v="-5378.13"/>
    <n v="591557.72"/>
    <x v="1"/>
  </r>
  <r>
    <n v="122"/>
    <s v="202410_11_"/>
    <n v="2024"/>
    <x v="2"/>
    <s v="IEI Trenzinho da Alegria"/>
    <s v="2/2 - Utensílios/Eletros"/>
    <s v="Utensílios"/>
    <s v="JC distribuidora"/>
    <x v="1"/>
    <d v="2024-10-06T00:00:00"/>
    <m/>
    <n v="-81525.25"/>
    <n v="510032.47"/>
    <x v="1"/>
  </r>
  <r>
    <n v="66"/>
    <s v="202409_64_PINTURA"/>
    <n v="2024"/>
    <x v="1"/>
    <s v="ECEI Brincando e Aprendendo "/>
    <s v="Parcela 2/2 - Piso e Pintura"/>
    <s v="Piso"/>
    <s v="Rodrigo Borges ME"/>
    <x v="1"/>
    <d v="2024-10-09T00:00:00"/>
    <m/>
    <n v="-4650"/>
    <n v="505382.47"/>
    <x v="0"/>
  </r>
  <r>
    <n v="112"/>
    <s v="202410_04"/>
    <n v="2024"/>
    <x v="2"/>
    <s v="Doador 02"/>
    <s v="Entrada - Doação - Doador 02 - 3/3"/>
    <s v="Entrada"/>
    <s v="Doador 02"/>
    <x v="0"/>
    <d v="2024-10-09T00:00:00"/>
    <m/>
    <n v="333333"/>
    <n v="838715.47"/>
    <x v="1"/>
  </r>
  <r>
    <n v="123"/>
    <s v="202410_02"/>
    <n v="2024"/>
    <x v="2"/>
    <s v="IEI VILA UNIÃO"/>
    <s v="Saldo 2/2  20%  - Divisórias 1º Pavimento"/>
    <s v="Divisórias"/>
    <s v="VIEIRA &amp;CAVALHEIRO PRESTADORA ED SERVICOS LTDA"/>
    <x v="1"/>
    <d v="2024-10-09T00:00:00"/>
    <m/>
    <n v="-4933.2860000000001"/>
    <n v="833782.18400000001"/>
    <x v="1"/>
  </r>
  <r>
    <n v="124"/>
    <s v="202410_03"/>
    <n v="2024"/>
    <x v="2"/>
    <s v="IEI VILA UNIÃO"/>
    <s v="Saldo 2/2  20%  - Divisórias 2º Pavimento"/>
    <s v="Divisórias"/>
    <s v="VIEIRA &amp;CAVALHEIRO PRESTADORA ED SERVICOS LTDA"/>
    <x v="1"/>
    <d v="2024-10-09T00:00:00"/>
    <m/>
    <n v="-6192.1360000000004"/>
    <n v="827590.04799999995"/>
    <x v="1"/>
  </r>
  <r>
    <n v="145"/>
    <s v="202410_52"/>
    <n v="2024"/>
    <x v="2"/>
    <s v="ECEI Brincando e Aprendendo "/>
    <s v="2/2 - Reforma Banheiro"/>
    <s v="Mão de Obra"/>
    <s v="José Luiz Silva ME"/>
    <x v="1"/>
    <d v="2024-10-09T00:00:00"/>
    <m/>
    <n v="-2445"/>
    <n v="825145.04799999995"/>
    <x v="1"/>
  </r>
  <r>
    <n v="146"/>
    <s v="202410_53"/>
    <n v="2024"/>
    <x v="2"/>
    <s v="ECEI Brincando e Aprendendo "/>
    <s v="2/2 - Reforma Piso"/>
    <s v="Piso"/>
    <s v="José Luiz Silva ME"/>
    <x v="1"/>
    <d v="2024-10-09T00:00:00"/>
    <m/>
    <n v="-11948"/>
    <n v="813197.04799999995"/>
    <x v="1"/>
  </r>
  <r>
    <n v="125"/>
    <s v="202410_13"/>
    <n v="2024"/>
    <x v="2"/>
    <s v="Acompar Santo Agostinho"/>
    <s v="Parcela 2/2 - PORTAS"/>
    <s v="Portas e Janelas"/>
    <s v="Wilmar Toleda da Silva"/>
    <x v="1"/>
    <d v="2024-10-10T00:00:00"/>
    <n v="-3500"/>
    <n v="-3500"/>
    <n v="809697.04799999995"/>
    <x v="1"/>
  </r>
  <r>
    <n v="126"/>
    <s v="202410_14"/>
    <n v="2024"/>
    <x v="2"/>
    <s v="Acompar Santo Agostinho"/>
    <s v="Parcela 2/2 - Pintura"/>
    <s v="Pintura"/>
    <s v="Wilmar Toleda da Silva"/>
    <x v="1"/>
    <d v="2024-10-10T00:00:00"/>
    <m/>
    <n v="-16500"/>
    <n v="793197.04799999995"/>
    <x v="1"/>
  </r>
  <r>
    <n v="127"/>
    <s v="202410_15"/>
    <n v="2024"/>
    <x v="2"/>
    <s v="Acompar Santo Agostinho"/>
    <s v="Parcela 2/2 - Piso"/>
    <s v="Piso"/>
    <s v="Wilmar Toleda da Silva"/>
    <x v="1"/>
    <d v="2024-10-10T00:00:00"/>
    <m/>
    <n v="-4500"/>
    <n v="788697.04799999995"/>
    <x v="1"/>
  </r>
  <r>
    <n v="128"/>
    <s v="202409_10"/>
    <n v="2024"/>
    <x v="2"/>
    <s v="CRECHE NOSSA SENHORA APARECIDA"/>
    <s v="Parcela 2/2 - Mobiliário"/>
    <s v="Mobiliário"/>
    <s v="D&amp;D - Design de Interiores"/>
    <x v="1"/>
    <d v="2024-10-11T00:00:00"/>
    <m/>
    <n v="-7935"/>
    <n v="780762.04799999995"/>
    <x v="1"/>
  </r>
  <r>
    <n v="129"/>
    <s v="202410_05"/>
    <n v="2024"/>
    <x v="2"/>
    <s v="EEI NOSSA SENHORA DOS NAVEGANTES        "/>
    <s v="Parcela 3/4 - Arquitetos Voluntários"/>
    <s v="Doação Direta"/>
    <s v="Associação Arquitetos Voluntários"/>
    <x v="1"/>
    <d v="2024-10-12T00:00:00"/>
    <m/>
    <n v="-37500"/>
    <n v="743262.04799999995"/>
    <x v="1"/>
  </r>
  <r>
    <n v="130"/>
    <s v="202410_06"/>
    <n v="2024"/>
    <x v="2"/>
    <s v="IEI IRMÃO MÁRIO FRIGO        "/>
    <s v="Parcela 3/4 - Arquitetos Voluntários"/>
    <s v="Doação Direta"/>
    <s v="Associação Arquitetos Voluntários"/>
    <x v="1"/>
    <d v="2024-10-12T00:00:00"/>
    <m/>
    <n v="-50000"/>
    <n v="693262.04799999995"/>
    <x v="1"/>
  </r>
  <r>
    <n v="131"/>
    <s v="202410_07"/>
    <n v="2024"/>
    <x v="2"/>
    <s v="IEI SÃO VICENTE DE PAULO (CONSERVIR)      "/>
    <s v="Parcela 3/4 - Arquitetos Voluntários"/>
    <s v="Doação Direta"/>
    <s v="Associação Arquitetos Voluntários"/>
    <x v="1"/>
    <d v="2024-10-12T00:00:00"/>
    <m/>
    <n v="-50000"/>
    <n v="643262.04799999995"/>
    <x v="1"/>
  </r>
  <r>
    <n v="132"/>
    <s v="202410_08"/>
    <n v="2024"/>
    <x v="2"/>
    <s v="IEI VITÓRIA"/>
    <s v="Parcela 3/4 - Arquitetos Voluntários"/>
    <s v="Doação Direta"/>
    <s v="Associação Arquitetos Voluntários"/>
    <x v="1"/>
    <d v="2024-10-12T00:00:00"/>
    <m/>
    <n v="-27731.75"/>
    <n v="615530.29799999995"/>
    <x v="1"/>
  </r>
  <r>
    <n v="133"/>
    <s v="202409_42_CONSTRUTORA"/>
    <n v="2024"/>
    <x v="1"/>
    <s v="IEI TECNOBABY        "/>
    <s v="Parcela 1/2 - Construtora - Mão de Obra e Materiais"/>
    <s v="Empreitada - Prestador Próprio"/>
    <s v="D&amp;G Eletro Soluções"/>
    <x v="1"/>
    <d v="2024-10-15T00:00:00"/>
    <m/>
    <n v="-21144.22"/>
    <n v="594386.07799999998"/>
    <x v="1"/>
  </r>
  <r>
    <n v="134"/>
    <s v="202409_49_MOBILIARIO"/>
    <n v="2024"/>
    <x v="2"/>
    <s v="IEI TECNOBABY        "/>
    <s v="Saldo - Mobiliário"/>
    <s v="Mobiliário"/>
    <s v="Mega Sul Distribuidora"/>
    <x v="1"/>
    <d v="2024-10-15T00:00:00"/>
    <m/>
    <n v="-20526"/>
    <n v="573860.07799999998"/>
    <x v="1"/>
  </r>
  <r>
    <n v="135"/>
    <s v="202410_12"/>
    <n v="2024"/>
    <x v="2"/>
    <s v="Acompar Santo Agostinho"/>
    <s v="Parcela 2/2 - Conjunto Oitavado"/>
    <s v="Mobiliário"/>
    <s v="BOM TOQUE DISTRIBUIDORA DE PRODUTOS DOMESTICOS E PAPELARIA LTDA"/>
    <x v="1"/>
    <d v="2024-10-15T00:00:00"/>
    <n v="-18882"/>
    <n v="-18882"/>
    <n v="554978.07799999998"/>
    <x v="1"/>
  </r>
  <r>
    <n v="136"/>
    <s v="202410_43"/>
    <n v="2024"/>
    <x v="2"/>
    <s v="IEI VILA UNIÃO"/>
    <s v="2/2 - Troca das Portas"/>
    <s v="Portas e Janelas"/>
    <s v="Mãos a obra e Acabamentos"/>
    <x v="1"/>
    <d v="2024-10-15T00:00:00"/>
    <n v="-7824"/>
    <n v="-7824"/>
    <n v="547154.07799999998"/>
    <x v="1"/>
  </r>
  <r>
    <n v="137"/>
    <s v="202410_44"/>
    <n v="2024"/>
    <x v="2"/>
    <s v="IEI VILA UNIÃO"/>
    <s v="2/2 - Troca do Piso"/>
    <s v="Piso"/>
    <s v="Mãos a obra e Acabamentos"/>
    <x v="1"/>
    <d v="2024-10-15T00:00:00"/>
    <m/>
    <n v="-2921"/>
    <n v="544233.07799999998"/>
    <x v="1"/>
  </r>
  <r>
    <n v="138"/>
    <s v="202410_45"/>
    <n v="2024"/>
    <x v="2"/>
    <s v="IEI VILA UNIÃO"/>
    <s v="2/2 - Forro"/>
    <s v="Forro"/>
    <s v="Mãos a obra e Acabamentos"/>
    <x v="1"/>
    <d v="2024-10-15T00:00:00"/>
    <n v="-2921"/>
    <n v="-3565"/>
    <n v="540668.07799999998"/>
    <x v="1"/>
  </r>
  <r>
    <n v="139"/>
    <s v="202410_46"/>
    <n v="2024"/>
    <x v="2"/>
    <s v="IEI VILA UNIÃO"/>
    <s v="2/2 - Restauração do Jardim"/>
    <s v="Vegetação"/>
    <s v="Mãos a obra e Acabamentos"/>
    <x v="1"/>
    <d v="2024-10-15T00:00:00"/>
    <m/>
    <n v="-11363"/>
    <n v="529305.07799999998"/>
    <x v="1"/>
  </r>
  <r>
    <n v="140"/>
    <s v="202410_47"/>
    <n v="2024"/>
    <x v="2"/>
    <s v="IEI VILA UNIÃO"/>
    <s v="2/2 - Restauração de Portas"/>
    <s v="Portas e Janelas"/>
    <s v="VIEIRA &amp; CAVALHEIRO PRESTADORA DE SERVICOS LTDA "/>
    <x v="1"/>
    <d v="2024-10-15T00:00:00"/>
    <n v="-11363"/>
    <n v="-3192"/>
    <n v="526113.07799999998"/>
    <x v="1"/>
  </r>
  <r>
    <n v="141"/>
    <s v="202410_48"/>
    <n v="2024"/>
    <x v="2"/>
    <s v="IEI VILA UNIÃO"/>
    <s v="2/2 - Restauração de Portas"/>
    <s v="Portas e Janelas"/>
    <s v="VIEIRA &amp; CAVALHEIRO PRESTADORA DE SERVICOS LTDA "/>
    <x v="1"/>
    <d v="2024-10-15T00:00:00"/>
    <m/>
    <n v="-6794"/>
    <n v="519319.07799999998"/>
    <x v="1"/>
  </r>
  <r>
    <n v="142"/>
    <s v="202410_49"/>
    <n v="2024"/>
    <x v="2"/>
    <s v="IEI VILA UNIÃO"/>
    <s v="2/2 - Mobiliário"/>
    <s v="Mobiliário"/>
    <s v="MAURICIO THOME HINTERHOLZ ME"/>
    <x v="1"/>
    <d v="2024-10-15T00:00:00"/>
    <m/>
    <n v="-7500"/>
    <n v="511819.07799999998"/>
    <x v="1"/>
  </r>
  <r>
    <n v="143"/>
    <s v="202410_50"/>
    <n v="2024"/>
    <x v="2"/>
    <s v="IEI VILA UNIÃO"/>
    <s v="2/2 - Mobiliário"/>
    <s v="Mobiliário"/>
    <s v="School Center Indústria de Móveis Escolares LTDA"/>
    <x v="1"/>
    <d v="2024-10-15T00:00:00"/>
    <m/>
    <n v="-5678"/>
    <n v="506141.07799999998"/>
    <x v="1"/>
  </r>
  <r>
    <n v="144"/>
    <s v="202410_51"/>
    <n v="2024"/>
    <x v="2"/>
    <s v="IEI VILA UNIÃO"/>
    <s v="2/2 - Mobiliário"/>
    <s v="Mobiliário"/>
    <s v="School Center Indústria de Móveis Escolares LTDA"/>
    <x v="1"/>
    <d v="2024-10-15T00:00:00"/>
    <m/>
    <n v="-1154"/>
    <n v="504987.07799999998"/>
    <x v="1"/>
  </r>
  <r>
    <n v="147"/>
    <s v="202410_54"/>
    <n v="2024"/>
    <x v="2"/>
    <s v="ECEI Brincando e Aprendendo "/>
    <s v="2/2 - Material Pedagógico"/>
    <s v="Material Pedagógico"/>
    <s v="AZ Livros e Brinquedos"/>
    <x v="1"/>
    <d v="2024-10-15T00:00:00"/>
    <m/>
    <n v="-7705"/>
    <n v="497282.07799999998"/>
    <x v="1"/>
  </r>
  <r>
    <n v="148"/>
    <s v="202410_55"/>
    <n v="2024"/>
    <x v="2"/>
    <s v="ECEI Brincando e Aprendendo "/>
    <s v="2/2 - Mobiliário"/>
    <s v="Mobiliário"/>
    <s v="AZ Livros e Brinquedos"/>
    <x v="1"/>
    <d v="2024-10-15T00:00:00"/>
    <m/>
    <n v="-7674"/>
    <n v="489608.07799999998"/>
    <x v="1"/>
  </r>
  <r>
    <n v="149"/>
    <s v="202410_56"/>
    <n v="2024"/>
    <x v="2"/>
    <s v="ECEI Brincando e Aprendendo "/>
    <s v="2/2 - Piso Vinílico"/>
    <s v="Piso"/>
    <s v="AZ Livros e Brinquedos"/>
    <x v="1"/>
    <d v="2024-10-15T00:00:00"/>
    <m/>
    <n v="-4650"/>
    <n v="484958.07799999998"/>
    <x v="1"/>
  </r>
  <r>
    <n v="150"/>
    <s v="202410_57"/>
    <n v="2024"/>
    <x v="2"/>
    <s v="ECEI Brincando e Aprendendo "/>
    <s v="2/2 - Material Pedagógico"/>
    <s v="Material Pedagógico"/>
    <s v="AZ Livros e Brinquedos"/>
    <x v="1"/>
    <d v="2024-10-15T00:00:00"/>
    <m/>
    <n v="-4440"/>
    <n v="480518.07799999998"/>
    <x v="1"/>
  </r>
  <r>
    <n v="151"/>
    <s v="202410_58"/>
    <n v="2024"/>
    <x v="2"/>
    <s v="IEI Trenzinho da Alegria"/>
    <s v="2/2 - Mobiliário"/>
    <s v="Mobiliário"/>
    <s v="Rafael de Oliveira"/>
    <x v="1"/>
    <d v="2024-10-15T00:00:00"/>
    <m/>
    <n v="-11125"/>
    <n v="469393.07799999998"/>
    <x v="1"/>
  </r>
  <r>
    <n v="152"/>
    <s v="202410_59"/>
    <n v="2024"/>
    <x v="2"/>
    <s v="IEI Trenzinho da Alegria"/>
    <s v="2/2 - Mão de Obra"/>
    <s v="Mão de Obra"/>
    <s v="MDS Projetos e Consultoria"/>
    <x v="1"/>
    <d v="2024-10-15T00:00:00"/>
    <m/>
    <n v="-19576"/>
    <n v="449817.07799999998"/>
    <x v="1"/>
  </r>
  <r>
    <n v="153"/>
    <s v="202410_60"/>
    <n v="2024"/>
    <x v="2"/>
    <s v="IEI Trenzinho da Alegria"/>
    <s v="2/2 - Eletrodomésticos"/>
    <s v="Eletrodomésticos "/>
    <s v="JC distribuidora"/>
    <x v="1"/>
    <d v="2024-10-15T00:00:00"/>
    <m/>
    <n v="-28234"/>
    <n v="421583.07799999998"/>
    <x v="1"/>
  </r>
  <r>
    <m/>
    <s v="202410_64"/>
    <n v="2024"/>
    <x v="2"/>
    <s v="IEI João Paulo II"/>
    <s v="Boleto 02 Ar-Condicionado"/>
    <s v="Ar-Condicionado"/>
    <s v="Frigelar Comercio e industria LTDA"/>
    <x v="1"/>
    <d v="2024-10-21T00:00:00"/>
    <n v="-4985.99"/>
    <n v="-4985.99"/>
    <n v="416597.08799999999"/>
    <x v="1"/>
  </r>
  <r>
    <n v="154"/>
    <s v="202410_10_REFORMAPISO"/>
    <n v="2024"/>
    <x v="2"/>
    <s v="EEI PIMPONETA"/>
    <s v="Saldo Reforma Piso"/>
    <s v="Mão de Obra"/>
    <s v="Gerson Resolve"/>
    <x v="1"/>
    <d v="2024-10-22T00:00:00"/>
    <m/>
    <n v="-7890"/>
    <n v="408707.08799999999"/>
    <x v="1"/>
  </r>
  <r>
    <n v="116"/>
    <s v="202410_62"/>
    <n v="2024"/>
    <x v="2"/>
    <s v="IEI João Paulo II"/>
    <s v="Parcela 2/2 - Ar-Condicionado"/>
    <s v="Ar-Condicionado"/>
    <s v="Frigelar Comercio e industria LTDA"/>
    <x v="1"/>
    <d v="2024-10-23T00:00:00"/>
    <m/>
    <n v="-7505"/>
    <n v="401202.08799999999"/>
    <x v="1"/>
  </r>
  <r>
    <m/>
    <s v="202410_66"/>
    <n v="2024"/>
    <x v="2"/>
    <s v="IEI João Paulo II"/>
    <s v="Boleto 04 Ar-Condicionado"/>
    <s v="Ar-Condicionado"/>
    <s v="Frigelar Comercio e industria LTDA"/>
    <x v="1"/>
    <d v="2024-10-23T00:00:00"/>
    <n v="-4985.99"/>
    <n v="-1346.84"/>
    <n v="399855.24799999996"/>
    <x v="1"/>
  </r>
  <r>
    <n v="155"/>
    <s v="202410_16"/>
    <n v="2024"/>
    <x v="2"/>
    <s v="EEI Estrelinha do Céu"/>
    <s v="Acervo de Livros - Reconstrução Biblioteca"/>
    <s v="Bibliotecas"/>
    <s v="TBD"/>
    <x v="1"/>
    <d v="2024-10-25T00:00:00"/>
    <m/>
    <n v="-9000"/>
    <n v="390855.24799999996"/>
    <x v="1"/>
  </r>
  <r>
    <n v="156"/>
    <s v="202410_17"/>
    <n v="2024"/>
    <x v="2"/>
    <s v="IEI Anjo das Flores"/>
    <s v="Acervo de Livros - Reconstrução Biblioteca"/>
    <s v="Bibliotecas"/>
    <s v="TBD"/>
    <x v="1"/>
    <d v="2024-10-25T00:00:00"/>
    <m/>
    <n v="-9000"/>
    <n v="381855.24799999996"/>
    <x v="1"/>
  </r>
  <r>
    <n v="157"/>
    <s v="202410_18"/>
    <n v="2024"/>
    <x v="2"/>
    <s v="IEI MUNDO COLORIDO        "/>
    <s v="Acervo de Livros - Reconstrução Biblioteca"/>
    <s v="Bibliotecas"/>
    <s v="TBD"/>
    <x v="1"/>
    <d v="2024-10-25T00:00:00"/>
    <m/>
    <n v="-9000"/>
    <n v="372855.24799999996"/>
    <x v="1"/>
  </r>
  <r>
    <n v="158"/>
    <s v="202410_19"/>
    <n v="2024"/>
    <x v="2"/>
    <s v="IEI Favo de Mel"/>
    <s v="Acervo de Livros - Reconstrução Biblioteca"/>
    <s v="Bibliotecas"/>
    <s v="TBD"/>
    <x v="1"/>
    <d v="2024-10-25T00:00:00"/>
    <m/>
    <n v="-9000"/>
    <n v="363855.24799999996"/>
    <x v="1"/>
  </r>
  <r>
    <n v="159"/>
    <s v="202410_20"/>
    <n v="2024"/>
    <x v="2"/>
    <s v="CRECHE NOSSA SENHORA APARECIDA"/>
    <s v="Acervo de Livros - Reconstrução Biblioteca"/>
    <s v="Bibliotecas"/>
    <s v="TBD"/>
    <x v="1"/>
    <d v="2024-10-25T00:00:00"/>
    <m/>
    <n v="-9000"/>
    <n v="354855.24799999996"/>
    <x v="1"/>
  </r>
  <r>
    <n v="160"/>
    <s v="202410_21"/>
    <n v="2024"/>
    <x v="2"/>
    <s v="IEI VILA UNIÃO"/>
    <s v="Acervo de Livros - Reconstrução Biblioteca"/>
    <s v="Bibliotecas"/>
    <s v="TBD"/>
    <x v="1"/>
    <d v="2024-10-25T00:00:00"/>
    <m/>
    <n v="-9000"/>
    <n v="345855.24799999996"/>
    <x v="1"/>
  </r>
  <r>
    <n v="161"/>
    <s v="202410_22"/>
    <n v="2024"/>
    <x v="2"/>
    <s v="POPULAR NOVA GERAÇÃO"/>
    <s v="Acervo de Livros - Reconstrução Biblioteca"/>
    <s v="Bibliotecas"/>
    <s v="TBD"/>
    <x v="1"/>
    <d v="2024-10-25T00:00:00"/>
    <m/>
    <n v="-9000"/>
    <n v="336855.24799999996"/>
    <x v="1"/>
  </r>
  <r>
    <n v="162"/>
    <s v="202410_23"/>
    <n v="2024"/>
    <x v="2"/>
    <s v="EEI NOSSA SENHORA DOS NAVEGANTES        "/>
    <s v="Acervo de Livros - Reconstrução Biblioteca"/>
    <s v="Bibliotecas"/>
    <s v="TBD"/>
    <x v="1"/>
    <d v="2024-10-25T00:00:00"/>
    <m/>
    <n v="-9000"/>
    <n v="327855.24799999996"/>
    <x v="1"/>
  </r>
  <r>
    <n v="163"/>
    <s v="202410_24"/>
    <n v="2024"/>
    <x v="2"/>
    <s v="IEI IRMÃO MÁRIO FRIGO        "/>
    <s v="Acervo de Livros - Reconstrução Biblioteca"/>
    <s v="Bibliotecas"/>
    <s v="TBD"/>
    <x v="1"/>
    <d v="2024-10-25T00:00:00"/>
    <m/>
    <n v="-9000"/>
    <n v="318855.24799999996"/>
    <x v="1"/>
  </r>
  <r>
    <n v="168"/>
    <s v="202410_25"/>
    <n v="2024"/>
    <x v="2"/>
    <s v="IEI SÃO VICENTE DE PAULO (CONSERVIR)      "/>
    <s v="Acervo de Livros - Reconstrução Biblioteca"/>
    <s v="Bibliotecas"/>
    <s v="TBD"/>
    <x v="1"/>
    <d v="2024-10-25T00:00:00"/>
    <m/>
    <n v="-9000"/>
    <n v="309855.24799999996"/>
    <x v="1"/>
  </r>
  <r>
    <n v="172"/>
    <s v="202410_26"/>
    <n v="2024"/>
    <x v="2"/>
    <s v="IEI VITÓRIA"/>
    <s v="Acervo de Livros - Reconstrução Biblioteca"/>
    <s v="Bibliotecas"/>
    <s v="TBD"/>
    <x v="1"/>
    <d v="2024-10-25T00:00:00"/>
    <m/>
    <n v="-9000"/>
    <n v="300855.24799999996"/>
    <x v="1"/>
  </r>
  <r>
    <n v="174"/>
    <s v="202410_27"/>
    <n v="2024"/>
    <x v="2"/>
    <s v="EEI PIMPONETA"/>
    <s v="Acervo de Livros - Reconstrução Biblioteca"/>
    <s v="Bibliotecas"/>
    <s v="TBD"/>
    <x v="1"/>
    <d v="2024-10-25T00:00:00"/>
    <m/>
    <n v="-9000"/>
    <n v="291855.24799999996"/>
    <x v="1"/>
  </r>
  <r>
    <n v="176"/>
    <s v="202410_28"/>
    <n v="2024"/>
    <x v="2"/>
    <s v="ECEI Brincando e Aprendendo "/>
    <s v="Acervo de Livros - Reconstrução Biblioteca"/>
    <s v="Bibliotecas"/>
    <s v="TBD"/>
    <x v="1"/>
    <d v="2024-10-25T00:00:00"/>
    <m/>
    <n v="-9000"/>
    <n v="282855.24799999996"/>
    <x v="1"/>
  </r>
  <r>
    <n v="178"/>
    <s v="202410_29"/>
    <n v="2024"/>
    <x v="2"/>
    <s v="IEI João Paulo II"/>
    <s v="Acervo de Livros - Reconstrução Biblioteca"/>
    <s v="Bibliotecas"/>
    <s v="TBD"/>
    <x v="1"/>
    <d v="2024-10-25T00:00:00"/>
    <m/>
    <n v="-9000"/>
    <n v="273855.24799999996"/>
    <x v="1"/>
  </r>
  <r>
    <n v="180"/>
    <s v="202410_30"/>
    <n v="2024"/>
    <x v="2"/>
    <s v="IEI TECNOBABY        "/>
    <s v="Acervo de Livros - Reconstrução Biblioteca"/>
    <s v="Bibliotecas"/>
    <s v="TBD"/>
    <x v="1"/>
    <d v="2024-10-25T00:00:00"/>
    <m/>
    <n v="-9000"/>
    <n v="264855.24799999996"/>
    <x v="1"/>
  </r>
  <r>
    <n v="182"/>
    <s v="202410_31"/>
    <n v="2024"/>
    <x v="2"/>
    <s v="IEI Trenzinho da Alegria"/>
    <s v="Acervo de Livros - Reconstrução Biblioteca"/>
    <s v="Bibliotecas"/>
    <s v="TBD"/>
    <x v="1"/>
    <d v="2024-10-25T00:00:00"/>
    <m/>
    <n v="-9000"/>
    <n v="255855.24799999996"/>
    <x v="1"/>
  </r>
  <r>
    <n v="184"/>
    <s v="202410_32"/>
    <n v="2024"/>
    <x v="2"/>
    <s v="Acompar Santo Agostinho"/>
    <s v="Acervo de Livros - Reconstrução Biblioteca"/>
    <s v="Bibliotecas"/>
    <s v="TBD"/>
    <x v="1"/>
    <d v="2024-10-25T00:00:00"/>
    <m/>
    <n v="-9000"/>
    <n v="246855.24799999996"/>
    <x v="1"/>
  </r>
  <r>
    <n v="186"/>
    <s v="202410_33"/>
    <n v="2024"/>
    <x v="2"/>
    <s v="IEI TECNOBABY        "/>
    <s v="Evento de Confraternização Escolas + Doadores"/>
    <s v="Evento"/>
    <s v="TBD"/>
    <x v="1"/>
    <d v="2024-10-30T00:00:00"/>
    <m/>
    <n v="-5000"/>
    <n v="241855.24799999996"/>
    <x v="1"/>
  </r>
  <r>
    <n v="188"/>
    <s v="202410_34"/>
    <n v="2024"/>
    <x v="2"/>
    <s v="Acompar Santo Agostinho"/>
    <s v="Evento de Confraternização Escolas + Doadores"/>
    <s v="Evento"/>
    <s v="TBD"/>
    <x v="1"/>
    <d v="2024-10-30T00:00:00"/>
    <m/>
    <n v="-5000"/>
    <n v="236855.24799999996"/>
    <x v="1"/>
  </r>
  <r>
    <n v="190"/>
    <s v="202410_35"/>
    <n v="2024"/>
    <x v="2"/>
    <s v="IEI João Paulo II"/>
    <s v="Evento de Confraternização Escolas + Doadores"/>
    <s v="Evento"/>
    <s v="TBD"/>
    <x v="1"/>
    <d v="2024-10-30T00:00:00"/>
    <m/>
    <n v="-5000"/>
    <n v="231855.24799999996"/>
    <x v="1"/>
  </r>
  <r>
    <n v="192"/>
    <s v="202410_36"/>
    <n v="2024"/>
    <x v="2"/>
    <s v="EEI NOSSA SENHORA DOS NAVEGANTES        "/>
    <s v="Evento de Confraternização Escolas + Doadores"/>
    <s v="Evento"/>
    <s v="TBD"/>
    <x v="1"/>
    <d v="2024-10-30T00:00:00"/>
    <m/>
    <n v="-5000"/>
    <n v="226855.24799999996"/>
    <x v="1"/>
  </r>
  <r>
    <n v="194"/>
    <s v="202410_37"/>
    <n v="2024"/>
    <x v="2"/>
    <s v="IEI IRMÃO MÁRIO FRIGO        "/>
    <s v="Evento de Confraternização Escolas + Doadores"/>
    <s v="Evento"/>
    <s v="TBD"/>
    <x v="1"/>
    <d v="2024-10-30T00:00:00"/>
    <m/>
    <n v="-5000"/>
    <n v="221855.24799999996"/>
    <x v="1"/>
  </r>
  <r>
    <n v="196"/>
    <s v="202410_38"/>
    <n v="2024"/>
    <x v="2"/>
    <s v="IEI SÃO VICENTE DE PAULO (CONSERVIR)      "/>
    <s v="Evento de Confraternização Escolas + Doadores"/>
    <s v="Evento"/>
    <s v="TBD"/>
    <x v="1"/>
    <d v="2024-10-30T00:00:00"/>
    <m/>
    <n v="-5000"/>
    <n v="216855.24799999996"/>
    <x v="1"/>
  </r>
  <r>
    <n v="198"/>
    <s v="202410_39"/>
    <n v="2024"/>
    <x v="2"/>
    <s v="IEI VITÓRIA"/>
    <s v="Evento de Confraternização Escolas + Doadores"/>
    <s v="Evento"/>
    <s v="TBD"/>
    <x v="1"/>
    <d v="2024-10-30T00:00:00"/>
    <m/>
    <n v="-5000"/>
    <n v="211855.24799999996"/>
    <x v="1"/>
  </r>
  <r>
    <n v="200"/>
    <s v="202410_40"/>
    <n v="2024"/>
    <x v="2"/>
    <s v="IEI Favo de Mel"/>
    <s v="Evento de Confraternização Escolas + Doadores"/>
    <s v="Evento"/>
    <s v="TBD"/>
    <x v="1"/>
    <d v="2024-10-30T00:00:00"/>
    <m/>
    <n v="-5000"/>
    <n v="206855.24799999996"/>
    <x v="1"/>
  </r>
  <r>
    <n v="202"/>
    <s v="202410_41"/>
    <n v="2024"/>
    <x v="2"/>
    <s v="IEI VILA UNIÃO"/>
    <s v="Evento de Confraternização Escolas + Doadores"/>
    <s v="Evento"/>
    <s v="TBD"/>
    <x v="1"/>
    <d v="2024-10-30T00:00:00"/>
    <m/>
    <n v="-5000"/>
    <n v="201855.24799999996"/>
    <x v="1"/>
  </r>
  <r>
    <n v="204"/>
    <s v="202410_42"/>
    <n v="2024"/>
    <x v="2"/>
    <s v="IEI MUNDO COLORIDO        "/>
    <s v="Evento de Confraternização Escolas + Doadores"/>
    <s v="Evento"/>
    <s v="TBD"/>
    <x v="1"/>
    <d v="2024-10-30T00:00:00"/>
    <m/>
    <n v="-5000"/>
    <n v="196855.24799999996"/>
    <x v="1"/>
  </r>
  <r>
    <m/>
    <s v="202410_43"/>
    <n v="2024"/>
    <x v="2"/>
    <s v="IEI Favo de Mel"/>
    <s v="Sistema de CFTV"/>
    <s v="Informática"/>
    <s v="DW Tech"/>
    <x v="1"/>
    <d v="2024-10-30T00:00:00"/>
    <m/>
    <n v="-12209"/>
    <n v="184646.24799999996"/>
    <x v="1"/>
  </r>
  <r>
    <n v="164"/>
    <s v="202411_01"/>
    <n v="2024"/>
    <x v="3"/>
    <s v="EEI NOSSA SENHORA DOS NAVEGANTES        "/>
    <s v="Parcela 4/4 - Arquitetos Voluntários"/>
    <s v="Doação Direta"/>
    <s v="Associação Arquitetos Voluntários"/>
    <x v="1"/>
    <d v="2024-11-12T00:00:00"/>
    <m/>
    <n v="-37500"/>
    <n v="147146.24799999996"/>
    <x v="1"/>
  </r>
  <r>
    <n v="165"/>
    <s v="202411_02"/>
    <n v="2024"/>
    <x v="3"/>
    <s v="IEI IRMÃO MÁRIO FRIGO        "/>
    <s v="Parcela 4/4 - Arquitetos Voluntários"/>
    <s v="Doação Direta"/>
    <s v="Associação Arquitetos Voluntários"/>
    <x v="1"/>
    <d v="2024-11-12T00:00:00"/>
    <m/>
    <n v="-50000"/>
    <n v="97146.247999999963"/>
    <x v="1"/>
  </r>
  <r>
    <n v="166"/>
    <s v="202411_03"/>
    <n v="2024"/>
    <x v="3"/>
    <s v="IEI SÃO VICENTE DE PAULO (CONSERVIR)      "/>
    <s v="Parcela 4/4 - Arquitetos Voluntários"/>
    <s v="Doação Direta"/>
    <s v="Associação Arquitetos Voluntários"/>
    <x v="1"/>
    <d v="2024-11-12T00:00:00"/>
    <m/>
    <n v="-50000"/>
    <n v="47146.247999999963"/>
    <x v="1"/>
  </r>
  <r>
    <n v="167"/>
    <s v="202411_04"/>
    <n v="2024"/>
    <x v="3"/>
    <s v="IEI VITÓRIA"/>
    <s v="Parcela 4/4 - Arquitetos Voluntários"/>
    <s v="Doação Direta"/>
    <s v="Associação Arquitetos Voluntários"/>
    <x v="1"/>
    <d v="2024-11-12T00:00:00"/>
    <m/>
    <n v="-27731.75"/>
    <n v="19414.497999999963"/>
    <x v="1"/>
  </r>
  <r>
    <n v="169"/>
    <s v="202411_05_TELHADO"/>
    <n v="2024"/>
    <x v="3"/>
    <s v="IEI TECNOBABY        "/>
    <s v="Saldo - Reforma Telhado "/>
    <s v="Telhado"/>
    <s v="D&amp;G Eletro Soluções"/>
    <x v="1"/>
    <d v="2024-11-15T00:00:00"/>
    <m/>
    <n v="-24414.35"/>
    <n v="-4999.8520000000353"/>
    <x v="1"/>
  </r>
  <r>
    <n v="206"/>
    <s v="202410_09_CONSTRUTORA"/>
    <n v="2024"/>
    <x v="2"/>
    <s v="IEI TECNOBABY        "/>
    <s v="Parcela 2/2 - Construtora - Mão de Obra e Materiais"/>
    <s v="Empreitada - Prestador Próprio"/>
    <s v="D&amp;G Eletro Soluções"/>
    <x v="1"/>
    <d v="2024-11-15T00:00:00"/>
    <m/>
    <n v="-21144.22"/>
    <n v="-26144.072000000036"/>
    <x v="1"/>
  </r>
  <r>
    <n v="170"/>
    <s v="202412_01"/>
    <n v="2024"/>
    <x v="4"/>
    <s v="Acompar Santo Agostinho"/>
    <s v="Parcela 2/2 - Armários"/>
    <s v="Mobiliário"/>
    <s v="FASE - industria e Comercio de Moveis EIRELI"/>
    <x v="1"/>
    <d v="2024-12-20T00:00:00"/>
    <m/>
    <n v="-49230"/>
    <n v="-75374.07200000004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3">
  <r>
    <n v="1"/>
    <s v="202408_01"/>
    <n v="2024"/>
    <x v="0"/>
    <x v="0"/>
    <x v="0"/>
    <x v="0"/>
    <s v="Doador 01"/>
    <x v="0"/>
    <x v="0"/>
    <d v="2024-08-07T00:00:00"/>
    <n v="150000"/>
    <n v="150000"/>
    <x v="0"/>
  </r>
  <r>
    <n v="2"/>
    <s v="202408_02"/>
    <n v="2024"/>
    <x v="0"/>
    <x v="1"/>
    <x v="1"/>
    <x v="0"/>
    <s v="Doador 02"/>
    <x v="0"/>
    <x v="1"/>
    <d v="2024-08-09T00:00:00"/>
    <n v="333333.33"/>
    <n v="483333.33"/>
    <x v="0"/>
  </r>
  <r>
    <n v="3"/>
    <s v="202408_07"/>
    <n v="2024"/>
    <x v="0"/>
    <x v="2"/>
    <x v="2"/>
    <x v="0"/>
    <s v="Doador 03"/>
    <x v="0"/>
    <x v="2"/>
    <d v="2024-08-12T00:00:00"/>
    <n v="500000"/>
    <n v="983333.33000000007"/>
    <x v="0"/>
  </r>
  <r>
    <n v="4"/>
    <s v="202408_22_MOBILIARIO"/>
    <n v="2024"/>
    <x v="0"/>
    <x v="3"/>
    <x v="3"/>
    <x v="1"/>
    <s v="Divimobile Mobiliário Corporativo Eirele."/>
    <x v="1"/>
    <x v="3"/>
    <d v="2024-08-13T00:00:00"/>
    <n v="-1028"/>
    <n v="982305.33000000007"/>
    <x v="0"/>
  </r>
  <r>
    <n v="5"/>
    <s v="202408_24_MOBILIARIO"/>
    <n v="2024"/>
    <x v="0"/>
    <x v="3"/>
    <x v="3"/>
    <x v="1"/>
    <s v="Representação Fagundes"/>
    <x v="1"/>
    <x v="3"/>
    <d v="2024-08-13T00:00:00"/>
    <n v="-14950"/>
    <n v="967355.33000000007"/>
    <x v="0"/>
  </r>
  <r>
    <n v="6"/>
    <s v="202408_05_MATERIAL_PEDAGOGICO"/>
    <n v="2024"/>
    <x v="0"/>
    <x v="4"/>
    <x v="4"/>
    <x v="2"/>
    <s v="Mega Sul Distribuidora"/>
    <x v="1"/>
    <x v="3"/>
    <d v="2024-08-13T00:00:00"/>
    <n v="-9991.7950000000001"/>
    <n v="957363.53500000003"/>
    <x v="0"/>
  </r>
  <r>
    <n v="7"/>
    <s v="202408_06_MOBILIARIO"/>
    <n v="2024"/>
    <x v="0"/>
    <x v="4"/>
    <x v="3"/>
    <x v="1"/>
    <s v="Representação Fagundes"/>
    <x v="1"/>
    <x v="3"/>
    <d v="2024-08-13T00:00:00"/>
    <n v="-31412.5"/>
    <n v="925951.03500000003"/>
    <x v="0"/>
  </r>
  <r>
    <n v="8"/>
    <s v="202408_23_MOBILIARIO"/>
    <n v="2024"/>
    <x v="0"/>
    <x v="3"/>
    <x v="3"/>
    <x v="1"/>
    <s v="FRANCIS OFFICE MÓVEIS E SERVIÇOS"/>
    <x v="1"/>
    <x v="4"/>
    <d v="2024-08-14T00:00:00"/>
    <n v="-2175"/>
    <n v="923776.03500000003"/>
    <x v="0"/>
  </r>
  <r>
    <n v="9"/>
    <s v="202408_13_CAMAS"/>
    <n v="2024"/>
    <x v="0"/>
    <x v="5"/>
    <x v="5"/>
    <x v="1"/>
    <s v="CASA DO PULA PULA- MAURICIO GOULART CORREA"/>
    <x v="1"/>
    <x v="5"/>
    <d v="2024-08-16T00:00:00"/>
    <n v="-10760"/>
    <n v="913016.03500000003"/>
    <x v="0"/>
  </r>
  <r>
    <n v="10"/>
    <s v="202408_14_COBERTURA_PLAYGROUND"/>
    <n v="2024"/>
    <x v="0"/>
    <x v="5"/>
    <x v="6"/>
    <x v="3"/>
    <s v="DARCI ANTUNES DA SILVEIRA – MD REFORMAS E CONSTRUÇÃO"/>
    <x v="1"/>
    <x v="5"/>
    <d v="2024-08-16T00:00:00"/>
    <n v="-7500"/>
    <n v="905516.03500000003"/>
    <x v="0"/>
  </r>
  <r>
    <n v="11"/>
    <s v="202408_15_SERRALHERIA"/>
    <n v="2024"/>
    <x v="0"/>
    <x v="5"/>
    <x v="7"/>
    <x v="4"/>
    <s v="FABIO FIUZA – SERRALHERIA"/>
    <x v="1"/>
    <x v="5"/>
    <d v="2024-08-16T00:00:00"/>
    <n v="-1000"/>
    <n v="904516.03500000003"/>
    <x v="0"/>
  </r>
  <r>
    <n v="12"/>
    <s v="202408_16_PINTURA_PISO"/>
    <n v="2024"/>
    <x v="0"/>
    <x v="5"/>
    <x v="8"/>
    <x v="5"/>
    <s v="PAULO RENATO DE OLIVEIRA CAMPOS-REFORMAS E MANUTENÇÃO"/>
    <x v="1"/>
    <x v="5"/>
    <d v="2024-08-16T00:00:00"/>
    <n v="-30760.800000000003"/>
    <n v="873755.23499999999"/>
    <x v="0"/>
  </r>
  <r>
    <n v="13"/>
    <s v="202408_18_MOBILIARIO"/>
    <n v="2024"/>
    <x v="0"/>
    <x v="5"/>
    <x v="9"/>
    <x v="1"/>
    <s v="VIEIRA &amp; CAVALHEIRO PRESTADORA DE SERVICOS LTDA "/>
    <x v="1"/>
    <x v="5"/>
    <d v="2024-08-16T00:00:00"/>
    <n v="-67669.36"/>
    <n v="806085.875"/>
    <x v="0"/>
  </r>
  <r>
    <n v="14"/>
    <s v="202408_17_PLAYGROUND"/>
    <n v="2024"/>
    <x v="0"/>
    <x v="5"/>
    <x v="10"/>
    <x v="3"/>
    <s v="VERONA INDUSTRIA DE PLÁSTICOS LTDA"/>
    <x v="1"/>
    <x v="6"/>
    <m/>
    <n v="-4999.5"/>
    <n v="801086.375"/>
    <x v="0"/>
  </r>
  <r>
    <n v="15"/>
    <s v="202408_20_EMPREITADA"/>
    <n v="2024"/>
    <x v="0"/>
    <x v="6"/>
    <x v="11"/>
    <x v="6"/>
    <s v="SIMIÃO E CARVALHO"/>
    <x v="1"/>
    <x v="6"/>
    <m/>
    <n v="-85198"/>
    <n v="715888.375"/>
    <x v="0"/>
  </r>
  <r>
    <n v="16"/>
    <s v="202408_69_MOBILIARIO"/>
    <n v="2024"/>
    <x v="0"/>
    <x v="7"/>
    <x v="12"/>
    <x v="1"/>
    <s v="D&amp;D - Design de Interiores"/>
    <x v="1"/>
    <x v="6"/>
    <m/>
    <n v="-7935"/>
    <n v="707953.375"/>
    <x v="0"/>
  </r>
  <r>
    <n v="17"/>
    <s v="202408_71_TELAS"/>
    <n v="2024"/>
    <x v="0"/>
    <x v="7"/>
    <x v="13"/>
    <x v="7"/>
    <s v="TELAS GAÚCHAS LTDA"/>
    <x v="1"/>
    <x v="6"/>
    <m/>
    <n v="-5330"/>
    <n v="702623.375"/>
    <x v="0"/>
  </r>
  <r>
    <n v="18"/>
    <s v="202408_73_PISOS"/>
    <n v="2024"/>
    <x v="0"/>
    <x v="7"/>
    <x v="14"/>
    <x v="8"/>
    <s v="N2 EMPREITEIRA LTDA – NICOLE VARGAS "/>
    <x v="1"/>
    <x v="6"/>
    <m/>
    <n v="-5825.95"/>
    <n v="696797.42500000005"/>
    <x v="0"/>
  </r>
  <r>
    <n v="19"/>
    <s v="202408_75_MOBILIARIO"/>
    <n v="2024"/>
    <x v="0"/>
    <x v="7"/>
    <x v="12"/>
    <x v="1"/>
    <s v="MAURICIO THOME HINTERHOLZ ME"/>
    <x v="1"/>
    <x v="6"/>
    <m/>
    <n v="-11532.3"/>
    <n v="685265.125"/>
    <x v="0"/>
  </r>
  <r>
    <n v="20"/>
    <s v="202408_77_PISOS"/>
    <n v="2024"/>
    <x v="0"/>
    <x v="7"/>
    <x v="15"/>
    <x v="8"/>
    <s v="PISO TECH REVESTIMENTOS CORPORATIVOS LTDA."/>
    <x v="1"/>
    <x v="6"/>
    <m/>
    <n v="-5244.64"/>
    <n v="680020.48499999999"/>
    <x v="0"/>
  </r>
  <r>
    <n v="21"/>
    <s v="202408_12_PINTURA"/>
    <n v="2024"/>
    <x v="0"/>
    <x v="8"/>
    <x v="16"/>
    <x v="9"/>
    <s v="VIEIRA &amp;CAVALHEIRO PRESTADORA ED SERVICOS LTDA"/>
    <x v="1"/>
    <x v="7"/>
    <m/>
    <n v="-23412.49"/>
    <n v="656607.995"/>
    <x v="0"/>
  </r>
  <r>
    <n v="22"/>
    <s v="202408_19_PINTURA"/>
    <n v="2024"/>
    <x v="0"/>
    <x v="8"/>
    <x v="17"/>
    <x v="9"/>
    <s v="VIEIRA &amp;CAVALHEIRO PRESTADORA ED SERVICOS LTDA"/>
    <x v="1"/>
    <x v="7"/>
    <m/>
    <n v="-23336.44"/>
    <n v="633271.55500000005"/>
    <x v="0"/>
  </r>
  <r>
    <n v="23"/>
    <s v="202408_04_MATERIAL_CONSTRUCAO"/>
    <n v="2024"/>
    <x v="0"/>
    <x v="3"/>
    <x v="18"/>
    <x v="10"/>
    <s v="Madereira FerrAgem Francisco LTDA."/>
    <x v="1"/>
    <x v="7"/>
    <m/>
    <n v="-14698"/>
    <n v="618573.55500000005"/>
    <x v="0"/>
  </r>
  <r>
    <n v="24"/>
    <s v="202408_69_PINTURA"/>
    <n v="2024"/>
    <x v="0"/>
    <x v="9"/>
    <x v="19"/>
    <x v="9"/>
    <s v="Empreiteira Martini"/>
    <x v="1"/>
    <x v="8"/>
    <m/>
    <n v="-15225"/>
    <n v="603348.55500000005"/>
    <x v="0"/>
  </r>
  <r>
    <n v="25"/>
    <s v="202408_78_entrada"/>
    <n v="2024"/>
    <x v="0"/>
    <x v="10"/>
    <x v="20"/>
    <x v="0"/>
    <s v="Doador 04"/>
    <x v="0"/>
    <x v="8"/>
    <m/>
    <n v="500000"/>
    <n v="1103348.5550000002"/>
    <x v="0"/>
  </r>
  <r>
    <n v="26"/>
    <s v="202408_03_MAO_DE_OBRA"/>
    <n v="2024"/>
    <x v="0"/>
    <x v="3"/>
    <x v="21"/>
    <x v="11"/>
    <s v="Julio Cesar da Silva Machado"/>
    <x v="1"/>
    <x v="9"/>
    <m/>
    <n v="-8100"/>
    <n v="1095248.5550000002"/>
    <x v="0"/>
  </r>
  <r>
    <n v="27"/>
    <s v="202408_26_MOBILIARIO"/>
    <n v="2024"/>
    <x v="0"/>
    <x v="3"/>
    <x v="22"/>
    <x v="1"/>
    <s v="FRANCIS OFFICE MÓVEIS E SERVIÇOS"/>
    <x v="1"/>
    <x v="9"/>
    <m/>
    <n v="-2241.34"/>
    <n v="1093007.2150000001"/>
    <x v="0"/>
  </r>
  <r>
    <n v="28"/>
    <s v="202409_71_AV"/>
    <n v="2024"/>
    <x v="1"/>
    <x v="11"/>
    <x v="23"/>
    <x v="12"/>
    <s v="Associação Arquitetos Voluntários"/>
    <x v="1"/>
    <x v="10"/>
    <m/>
    <n v="-37500"/>
    <n v="1055507.2150000001"/>
    <x v="0"/>
  </r>
  <r>
    <n v="29"/>
    <s v="202409_72_AV"/>
    <n v="2024"/>
    <x v="1"/>
    <x v="12"/>
    <x v="23"/>
    <x v="12"/>
    <s v="Associação Arquitetos Voluntários"/>
    <x v="1"/>
    <x v="10"/>
    <m/>
    <n v="-50000"/>
    <n v="1005507.2150000001"/>
    <x v="0"/>
  </r>
  <r>
    <n v="30"/>
    <s v="202409_73_AV"/>
    <n v="2024"/>
    <x v="1"/>
    <x v="13"/>
    <x v="23"/>
    <x v="12"/>
    <s v="Associação Arquitetos Voluntários"/>
    <x v="1"/>
    <x v="10"/>
    <m/>
    <n v="-50000"/>
    <n v="955507.21500000008"/>
    <x v="0"/>
  </r>
  <r>
    <n v="31"/>
    <s v="202409_74_AV"/>
    <n v="2024"/>
    <x v="1"/>
    <x v="14"/>
    <x v="23"/>
    <x v="12"/>
    <s v="Associação Arquitetos Voluntários"/>
    <x v="1"/>
    <x v="10"/>
    <m/>
    <n v="-27731.75"/>
    <n v="927775.46500000008"/>
    <x v="0"/>
  </r>
  <r>
    <n v="32"/>
    <s v="202409_70_SERRALHERIA"/>
    <n v="2024"/>
    <x v="1"/>
    <x v="5"/>
    <x v="24"/>
    <x v="4"/>
    <s v="FABIO FIUZA – SERRALHERIA"/>
    <x v="1"/>
    <x v="10"/>
    <m/>
    <n v="-1000"/>
    <n v="926775.46500000008"/>
    <x v="0"/>
  </r>
  <r>
    <n v="33"/>
    <s v="202409_69_PINTURA"/>
    <n v="2024"/>
    <x v="1"/>
    <x v="8"/>
    <x v="25"/>
    <x v="9"/>
    <s v="VIEIRA &amp;CAVALHEIRO PRESTADORA ED SERVICOS LTDA"/>
    <x v="1"/>
    <x v="10"/>
    <m/>
    <n v="-7779.4140000000007"/>
    <n v="918996.05100000009"/>
    <x v="0"/>
  </r>
  <r>
    <n v="34"/>
    <s v="202409_50_MATERIALPEDAGOGICO"/>
    <n v="2024"/>
    <x v="1"/>
    <x v="15"/>
    <x v="26"/>
    <x v="2"/>
    <s v="Distribuidora Requinte"/>
    <x v="1"/>
    <x v="10"/>
    <m/>
    <n v="-747.6"/>
    <n v="918248.45100000012"/>
    <x v="0"/>
  </r>
  <r>
    <n v="35"/>
    <s v="202409_51_VEGETACAO"/>
    <n v="2024"/>
    <x v="1"/>
    <x v="15"/>
    <x v="27"/>
    <x v="13"/>
    <s v="Natto Paisagismo"/>
    <x v="1"/>
    <x v="10"/>
    <m/>
    <n v="-900"/>
    <n v="917348.45100000012"/>
    <x v="0"/>
  </r>
  <r>
    <n v="36"/>
    <s v="202409_52_UTENSILIOS"/>
    <n v="2024"/>
    <x v="1"/>
    <x v="15"/>
    <x v="28"/>
    <x v="14"/>
    <s v="Lojão do Restaurante Comercio de Equipamentos"/>
    <x v="1"/>
    <x v="10"/>
    <m/>
    <n v="-3491.5"/>
    <n v="913856.95100000012"/>
    <x v="0"/>
  </r>
  <r>
    <n v="37"/>
    <s v="202409_53_MATERIALPEDAGOGICO"/>
    <n v="2024"/>
    <x v="1"/>
    <x v="15"/>
    <x v="26"/>
    <x v="2"/>
    <s v="W Textil Comercial de Tecidos LTDA"/>
    <x v="1"/>
    <x v="10"/>
    <m/>
    <n v="-894"/>
    <n v="912962.95100000012"/>
    <x v="0"/>
  </r>
  <r>
    <n v="38"/>
    <s v="202409_54_ILUMINACAO"/>
    <n v="2024"/>
    <x v="1"/>
    <x v="15"/>
    <x v="29"/>
    <x v="15"/>
    <s v="Redemac"/>
    <x v="1"/>
    <x v="10"/>
    <m/>
    <n v="-227.4"/>
    <n v="912735.55100000009"/>
    <x v="0"/>
  </r>
  <r>
    <n v="39"/>
    <s v="202409_55_PISO"/>
    <n v="2024"/>
    <x v="1"/>
    <x v="15"/>
    <x v="30"/>
    <x v="8"/>
    <s v="Tumelero Materiais de Contrução LTDA"/>
    <x v="1"/>
    <x v="10"/>
    <m/>
    <n v="-2797.12"/>
    <n v="909938.4310000001"/>
    <x v="0"/>
  </r>
  <r>
    <n v="40"/>
    <s v="202409_56_MATERIALCONSTRUCAO"/>
    <n v="2024"/>
    <x v="1"/>
    <x v="15"/>
    <x v="18"/>
    <x v="10"/>
    <s v="Redemac"/>
    <x v="1"/>
    <x v="10"/>
    <m/>
    <n v="-1388.86"/>
    <n v="908549.57100000011"/>
    <x v="0"/>
  </r>
  <r>
    <n v="41"/>
    <s v="202409_57_REFORMAPISO"/>
    <n v="2024"/>
    <x v="1"/>
    <x v="15"/>
    <x v="31"/>
    <x v="11"/>
    <s v="Gerson Resolve"/>
    <x v="1"/>
    <x v="10"/>
    <m/>
    <n v="-7890"/>
    <n v="900659.57100000011"/>
    <x v="0"/>
  </r>
  <r>
    <n v="42"/>
    <s v="202409_58_INFORMATICA"/>
    <n v="2024"/>
    <x v="1"/>
    <x v="15"/>
    <x v="32"/>
    <x v="16"/>
    <s v="Casa do Computador"/>
    <x v="1"/>
    <x v="10"/>
    <m/>
    <n v="-3649"/>
    <n v="897010.57100000011"/>
    <x v="0"/>
  </r>
  <r>
    <n v="43"/>
    <s v="202409_59_ESPELHOS"/>
    <n v="2024"/>
    <x v="1"/>
    <x v="15"/>
    <x v="33"/>
    <x v="17"/>
    <s v="Casa Crovato"/>
    <x v="1"/>
    <x v="10"/>
    <m/>
    <n v="-2310"/>
    <n v="894700.57100000011"/>
    <x v="0"/>
  </r>
  <r>
    <n v="44"/>
    <s v="202409_60_MATERIALCONSTRUCAO"/>
    <n v="2024"/>
    <x v="1"/>
    <x v="15"/>
    <x v="18"/>
    <x v="10"/>
    <s v="Redemac"/>
    <x v="1"/>
    <x v="10"/>
    <m/>
    <n v="-12749.6"/>
    <n v="881950.97100000014"/>
    <x v="0"/>
  </r>
  <r>
    <n v="45"/>
    <s v="202409_12"/>
    <n v="2024"/>
    <x v="1"/>
    <x v="7"/>
    <x v="34"/>
    <x v="8"/>
    <s v="N2 EMPREITEIRA LTDA – NICOLE VARGAS "/>
    <x v="1"/>
    <x v="11"/>
    <m/>
    <n v="-5825.95"/>
    <n v="876125.02100000018"/>
    <x v="0"/>
  </r>
  <r>
    <n v="46"/>
    <s v="202408_25_MATERIAL_PEDAGOGICO"/>
    <n v="2024"/>
    <x v="1"/>
    <x v="4"/>
    <x v="35"/>
    <x v="2"/>
    <s v="Mega Sul Distribuidora"/>
    <x v="1"/>
    <x v="11"/>
    <m/>
    <n v="-9991.7950000000001"/>
    <n v="866133.22600000014"/>
    <x v="0"/>
  </r>
  <r>
    <n v="47"/>
    <s v="202409_61_MOBILIARIO"/>
    <n v="2024"/>
    <x v="1"/>
    <x v="16"/>
    <x v="12"/>
    <x v="1"/>
    <s v="AZ Livros e Brinquedos"/>
    <x v="1"/>
    <x v="11"/>
    <m/>
    <n v="-14835"/>
    <n v="851298.22600000014"/>
    <x v="0"/>
  </r>
  <r>
    <n v="49"/>
    <s v="202409_65_LIXEIRAS"/>
    <n v="2024"/>
    <x v="1"/>
    <x v="16"/>
    <x v="36"/>
    <x v="1"/>
    <s v="AZ Livros e Brinquedos"/>
    <x v="1"/>
    <x v="11"/>
    <m/>
    <n v="-3040"/>
    <n v="848258.22600000014"/>
    <x v="0"/>
  </r>
  <r>
    <n v="50"/>
    <s v="202409_67_MOBILIARIO"/>
    <n v="2024"/>
    <x v="1"/>
    <x v="16"/>
    <x v="12"/>
    <x v="1"/>
    <s v="Rodrigo Borges ME"/>
    <x v="1"/>
    <x v="11"/>
    <m/>
    <n v="-4280"/>
    <n v="843978.22600000014"/>
    <x v="0"/>
  </r>
  <r>
    <n v="51"/>
    <s v="202409_11_TELAS"/>
    <n v="2024"/>
    <x v="1"/>
    <x v="7"/>
    <x v="37"/>
    <x v="7"/>
    <s v="TELAS GAÚCHAS LTDA"/>
    <x v="1"/>
    <x v="11"/>
    <m/>
    <n v="-5330"/>
    <n v="838648.22600000014"/>
    <x v="0"/>
  </r>
  <r>
    <n v="52"/>
    <s v="202409_16"/>
    <n v="2024"/>
    <x v="1"/>
    <x v="7"/>
    <x v="38"/>
    <x v="8"/>
    <s v="PISO TECH REVESTIMENTOS CORPORATIVOS LTDA."/>
    <x v="1"/>
    <x v="11"/>
    <m/>
    <n v="-5244.64"/>
    <n v="833403.58600000013"/>
    <x v="0"/>
  </r>
  <r>
    <n v="53"/>
    <s v="202409_75_ARCONDICIONADO"/>
    <n v="2024"/>
    <x v="1"/>
    <x v="16"/>
    <x v="39"/>
    <x v="18"/>
    <s v="CLIMA HEAT"/>
    <x v="1"/>
    <x v="11"/>
    <m/>
    <n v="-4530"/>
    <n v="828873.58600000013"/>
    <x v="0"/>
  </r>
  <r>
    <n v="54"/>
    <s v="202409_92_SOUTOCORREA"/>
    <n v="2024"/>
    <x v="1"/>
    <x v="17"/>
    <x v="40"/>
    <x v="19"/>
    <s v="Souto Correa"/>
    <x v="1"/>
    <x v="12"/>
    <m/>
    <n v="-41447.25"/>
    <n v="787426.33600000013"/>
    <x v="0"/>
  </r>
  <r>
    <n v="55"/>
    <s v="202409_01_MOBILIARIO"/>
    <n v="2024"/>
    <x v="1"/>
    <x v="3"/>
    <x v="22"/>
    <x v="1"/>
    <s v="Divimobile Mobiliário Corporativo Eirele."/>
    <x v="1"/>
    <x v="13"/>
    <m/>
    <n v="-1048.56"/>
    <n v="786377.77600000007"/>
    <x v="0"/>
  </r>
  <r>
    <n v="56"/>
    <s v="202409_02_COBERTURA_PLAYGROUND"/>
    <n v="2024"/>
    <x v="1"/>
    <x v="5"/>
    <x v="41"/>
    <x v="3"/>
    <s v="DARCI ANTUNES DA SILVEIRA – MD REFORMAS E CONSTRUÇÃO"/>
    <x v="1"/>
    <x v="13"/>
    <m/>
    <n v="-7500"/>
    <n v="778877.77600000007"/>
    <x v="0"/>
  </r>
  <r>
    <n v="57"/>
    <s v="202409_03_PISO"/>
    <n v="2024"/>
    <x v="1"/>
    <x v="5"/>
    <x v="42"/>
    <x v="5"/>
    <s v="PAULO RENATO DE OLIVEIRA CAMPOS-REFORMAS E MANUTENÇÃO"/>
    <x v="1"/>
    <x v="13"/>
    <m/>
    <n v="-46141.2"/>
    <n v="732736.57600000012"/>
    <x v="0"/>
  </r>
  <r>
    <n v="58"/>
    <s v="202409_04_MOBILIARIO"/>
    <n v="2024"/>
    <x v="1"/>
    <x v="5"/>
    <x v="43"/>
    <x v="1"/>
    <s v="VIEIRA &amp; CAVALHEIRO PRESTADORA DE SERVICOS LTDA "/>
    <x v="1"/>
    <x v="13"/>
    <m/>
    <n v="-33834.68"/>
    <n v="698901.89600000007"/>
    <x v="0"/>
  </r>
  <r>
    <n v="59"/>
    <s v="202409_06"/>
    <n v="2024"/>
    <x v="1"/>
    <x v="0"/>
    <x v="44"/>
    <x v="0"/>
    <s v="Doador 01"/>
    <x v="0"/>
    <x v="13"/>
    <m/>
    <n v="150000"/>
    <n v="848901.89600000007"/>
    <x v="0"/>
  </r>
  <r>
    <n v="60"/>
    <s v="202408_28_PINTURA"/>
    <n v="2024"/>
    <x v="1"/>
    <x v="8"/>
    <x v="45"/>
    <x v="9"/>
    <s v="VIEIRA &amp;CAVALHEIRO PRESTADORA ED SERVICOS LTDA"/>
    <x v="1"/>
    <x v="13"/>
    <m/>
    <n v="-7804.1620000000003"/>
    <n v="841097.73400000005"/>
    <x v="0"/>
  </r>
  <r>
    <n v="61"/>
    <s v="202409_77_FUNILARIA"/>
    <n v="2024"/>
    <x v="1"/>
    <x v="6"/>
    <x v="46"/>
    <x v="20"/>
    <s v="Funilaria Nery"/>
    <x v="1"/>
    <x v="13"/>
    <m/>
    <n v="-2800"/>
    <n v="838297.73400000005"/>
    <x v="0"/>
  </r>
  <r>
    <n v="62"/>
    <s v="202409_07_DIVISORIAS"/>
    <n v="2024"/>
    <x v="1"/>
    <x v="8"/>
    <x v="47"/>
    <x v="21"/>
    <s v="VIEIRA &amp;CAVALHEIRO PRESTADORA ED SERVICOS LTDA"/>
    <x v="1"/>
    <x v="14"/>
    <m/>
    <n v="-14799.858"/>
    <n v="823497.87600000005"/>
    <x v="0"/>
  </r>
  <r>
    <n v="63"/>
    <s v="202409_09"/>
    <n v="2024"/>
    <x v="1"/>
    <x v="1"/>
    <x v="48"/>
    <x v="0"/>
    <s v="Doador 02"/>
    <x v="0"/>
    <x v="14"/>
    <m/>
    <n v="333333"/>
    <n v="1156830.8760000002"/>
    <x v="0"/>
  </r>
  <r>
    <n v="64"/>
    <s v="202409_08_DIVISORIAS"/>
    <n v="2024"/>
    <x v="1"/>
    <x v="8"/>
    <x v="49"/>
    <x v="21"/>
    <s v="VIEIRA &amp;CAVALHEIRO PRESTADORA ED SERVICOS LTDA"/>
    <x v="1"/>
    <x v="14"/>
    <m/>
    <n v="-18576.407999999999"/>
    <n v="1138254.4680000001"/>
    <x v="0"/>
  </r>
  <r>
    <n v="65"/>
    <s v="202409_13_EMPREITADA"/>
    <n v="2024"/>
    <x v="1"/>
    <x v="6"/>
    <x v="50"/>
    <x v="6"/>
    <s v="SIMIÃO E CARVALHO"/>
    <x v="1"/>
    <x v="15"/>
    <m/>
    <n v="-85198"/>
    <n v="1053056.4680000001"/>
    <x v="0"/>
  </r>
  <r>
    <n v="67"/>
    <s v="202409_66_LIXEIRAS"/>
    <n v="2024"/>
    <x v="1"/>
    <x v="16"/>
    <x v="51"/>
    <x v="1"/>
    <s v="AZ Livros e Brinquedos"/>
    <x v="1"/>
    <x v="15"/>
    <m/>
    <n v="-3040"/>
    <n v="1050016.4680000001"/>
    <x v="0"/>
  </r>
  <r>
    <n v="68"/>
    <s v="202409_68_MOBILIARIO"/>
    <n v="2024"/>
    <x v="1"/>
    <x v="16"/>
    <x v="52"/>
    <x v="1"/>
    <s v="Rodrigo Borges ME"/>
    <x v="1"/>
    <x v="15"/>
    <m/>
    <n v="-4280"/>
    <n v="1045736.4680000001"/>
    <x v="0"/>
  </r>
  <r>
    <n v="69"/>
    <s v="202409_18_NAVEGANTES"/>
    <n v="2024"/>
    <x v="1"/>
    <x v="11"/>
    <x v="53"/>
    <x v="12"/>
    <s v="Associação Arquitetos Voluntários"/>
    <x v="1"/>
    <x v="16"/>
    <m/>
    <n v="-37500"/>
    <n v="1008236.4680000001"/>
    <x v="0"/>
  </r>
  <r>
    <n v="70"/>
    <s v="202409_19_MARIOFRIGO"/>
    <n v="2024"/>
    <x v="1"/>
    <x v="12"/>
    <x v="53"/>
    <x v="12"/>
    <s v="Associação Arquitetos Voluntários"/>
    <x v="1"/>
    <x v="16"/>
    <m/>
    <n v="-50000"/>
    <n v="958236.46800000011"/>
    <x v="0"/>
  </r>
  <r>
    <n v="71"/>
    <s v="202409_20_SAOVICENTE"/>
    <n v="2024"/>
    <x v="1"/>
    <x v="13"/>
    <x v="53"/>
    <x v="12"/>
    <s v="Associação Arquitetos Voluntários"/>
    <x v="1"/>
    <x v="16"/>
    <m/>
    <n v="-50000"/>
    <n v="908236.46800000011"/>
    <x v="0"/>
  </r>
  <r>
    <n v="72"/>
    <s v="202409_21_VITORIA"/>
    <n v="2024"/>
    <x v="1"/>
    <x v="14"/>
    <x v="53"/>
    <x v="12"/>
    <s v="Associação Arquitetos Voluntários"/>
    <x v="1"/>
    <x v="16"/>
    <m/>
    <n v="-27731.75"/>
    <n v="880504.71800000011"/>
    <x v="0"/>
  </r>
  <r>
    <n v="73"/>
    <s v="202409_62_MOBILIARIO"/>
    <n v="2024"/>
    <x v="1"/>
    <x v="16"/>
    <x v="52"/>
    <x v="1"/>
    <s v="AZ Livros e Brinquedos"/>
    <x v="1"/>
    <x v="16"/>
    <m/>
    <n v="-14835"/>
    <n v="865669.71800000011"/>
    <x v="0"/>
  </r>
  <r>
    <n v="75"/>
    <s v="202409_34_PISO"/>
    <n v="2024"/>
    <x v="1"/>
    <x v="18"/>
    <x v="54"/>
    <x v="8"/>
    <s v="CASA DO PARQUET"/>
    <x v="1"/>
    <x v="16"/>
    <m/>
    <n v="-25288"/>
    <n v="840381.71800000011"/>
    <x v="0"/>
  </r>
  <r>
    <n v="74"/>
    <s v="202409_05"/>
    <n v="2024"/>
    <x v="1"/>
    <x v="19"/>
    <x v="55"/>
    <x v="0"/>
    <s v="Doador 04"/>
    <x v="0"/>
    <x v="17"/>
    <m/>
    <n v="350000"/>
    <n v="1190381.7180000001"/>
    <x v="0"/>
  </r>
  <r>
    <n v="76"/>
    <s v="202409_17_MOBILIARIO"/>
    <n v="2024"/>
    <x v="1"/>
    <x v="4"/>
    <x v="22"/>
    <x v="1"/>
    <s v="Representação Fagundes"/>
    <x v="1"/>
    <x v="18"/>
    <m/>
    <n v="-31412.5"/>
    <n v="1158969.2180000001"/>
    <x v="0"/>
  </r>
  <r>
    <n v="77"/>
    <s v="202409_76_ARCONDICIONADO"/>
    <n v="2024"/>
    <x v="1"/>
    <x v="16"/>
    <x v="56"/>
    <x v="18"/>
    <s v="CLIMA HEAT"/>
    <x v="1"/>
    <x v="18"/>
    <m/>
    <n v="-4530"/>
    <n v="1154439.2180000001"/>
    <x v="0"/>
  </r>
  <r>
    <n v="78"/>
    <s v="202409_22_PINTURA"/>
    <n v="2024"/>
    <x v="1"/>
    <x v="8"/>
    <x v="57"/>
    <x v="9"/>
    <s v="VIEIRA &amp;CAVALHEIRO PRESTADORA ED SERVICOS LTDA"/>
    <x v="1"/>
    <x v="19"/>
    <m/>
    <n v="-7804.1620000000003"/>
    <n v="1146635.0560000001"/>
    <x v="0"/>
  </r>
  <r>
    <n v="79"/>
    <s v="202409_23_PINTURA"/>
    <n v="2024"/>
    <x v="1"/>
    <x v="8"/>
    <x v="58"/>
    <x v="9"/>
    <s v="VIEIRA &amp;CAVALHEIRO PRESTADORA ED SERVICOS LTDA"/>
    <x v="1"/>
    <x v="19"/>
    <m/>
    <n v="-7779.4140000000007"/>
    <n v="1138855.642"/>
    <x v="0"/>
  </r>
  <r>
    <n v="80"/>
    <s v="202409_79_UTENSILIOS"/>
    <n v="2024"/>
    <x v="1"/>
    <x v="20"/>
    <x v="59"/>
    <x v="14"/>
    <s v="JC distribuidora"/>
    <x v="1"/>
    <x v="19"/>
    <m/>
    <n v="-81525.25"/>
    <n v="1057330.392"/>
    <x v="0"/>
  </r>
  <r>
    <n v="81"/>
    <s v="202409_30_GRADIL"/>
    <n v="2024"/>
    <x v="1"/>
    <x v="18"/>
    <x v="60"/>
    <x v="22"/>
    <s v="Serralheiro Cleber Silva Almeida"/>
    <x v="1"/>
    <x v="20"/>
    <m/>
    <n v="-2640"/>
    <n v="1054690.392"/>
    <x v="0"/>
  </r>
  <r>
    <n v="82"/>
    <s v="202409_43_ELETROS"/>
    <n v="2024"/>
    <x v="1"/>
    <x v="21"/>
    <x v="61"/>
    <x v="23"/>
    <s v="Mega Sul Distribuidora"/>
    <x v="1"/>
    <x v="20"/>
    <m/>
    <n v="-37603"/>
    <n v="1017087.392"/>
    <x v="0"/>
  </r>
  <r>
    <n v="83"/>
    <s v="202409_44_TELHADO"/>
    <n v="2024"/>
    <x v="1"/>
    <x v="21"/>
    <x v="62"/>
    <x v="24"/>
    <s v="D&amp;G Eletro Soluções"/>
    <x v="1"/>
    <x v="20"/>
    <m/>
    <n v="-24414.35"/>
    <n v="992673.04200000002"/>
    <x v="0"/>
  </r>
  <r>
    <n v="84"/>
    <s v="202409_46_MOBILIARIO"/>
    <n v="2024"/>
    <x v="1"/>
    <x v="21"/>
    <x v="63"/>
    <x v="1"/>
    <s v="Mega Sul Distribuidora"/>
    <x v="1"/>
    <x v="20"/>
    <m/>
    <n v="-30389"/>
    <n v="962284.04200000002"/>
    <x v="0"/>
  </r>
  <r>
    <n v="85"/>
    <s v="202409_15_PINTURA"/>
    <n v="2024"/>
    <x v="1"/>
    <x v="9"/>
    <x v="64"/>
    <x v="9"/>
    <s v="Empreiteira Martini"/>
    <x v="1"/>
    <x v="20"/>
    <m/>
    <n v="-15225"/>
    <n v="947059.04200000002"/>
    <x v="0"/>
  </r>
  <r>
    <n v="92"/>
    <s v="202409_14_MOBILIARIO"/>
    <n v="2024"/>
    <x v="1"/>
    <x v="3"/>
    <x v="22"/>
    <x v="1"/>
    <s v="Representação Fagundes"/>
    <x v="1"/>
    <x v="21"/>
    <m/>
    <n v="-14950"/>
    <n v="932109.04200000002"/>
    <x v="0"/>
  </r>
  <r>
    <n v="101"/>
    <s v="202409_86_MOBILIARIO"/>
    <n v="2024"/>
    <x v="1"/>
    <x v="22"/>
    <x v="65"/>
    <x v="1"/>
    <s v="FASE - industria e Comercio de Moveis EIRELI"/>
    <x v="1"/>
    <x v="21"/>
    <m/>
    <n v="-49230"/>
    <n v="882879.04200000002"/>
    <x v="0"/>
  </r>
  <r>
    <n v="102"/>
    <s v="202409_87_ELETRODOMESTICOS"/>
    <n v="2024"/>
    <x v="1"/>
    <x v="22"/>
    <x v="66"/>
    <x v="23"/>
    <s v="Kniting"/>
    <x v="1"/>
    <x v="21"/>
    <n v="-49230"/>
    <n v="-4000"/>
    <n v="878879.04200000002"/>
    <x v="0"/>
  </r>
  <r>
    <n v="103"/>
    <s v="202409_89_ELETRODOMESTICOS"/>
    <n v="2024"/>
    <x v="1"/>
    <x v="22"/>
    <x v="67"/>
    <x v="23"/>
    <s v="Kniting"/>
    <x v="1"/>
    <x v="21"/>
    <n v="-2000"/>
    <n v="-5728"/>
    <n v="873151.04200000002"/>
    <x v="0"/>
  </r>
  <r>
    <n v="96"/>
    <s v="202409_80_MOBILIARIO"/>
    <n v="2024"/>
    <x v="1"/>
    <x v="22"/>
    <x v="68"/>
    <x v="1"/>
    <s v="BOM TOQUE DISTRIBUIDORA DE PRODUTOS DOMESTICOS E PAPELARIA LTDA"/>
    <x v="1"/>
    <x v="21"/>
    <m/>
    <n v="-18882"/>
    <n v="854269.04200000002"/>
    <x v="0"/>
  </r>
  <r>
    <n v="93"/>
    <s v="202409_91"/>
    <n v="2024"/>
    <x v="1"/>
    <x v="17"/>
    <x v="69"/>
    <x v="25"/>
    <s v="Leonardo Ismael "/>
    <x v="1"/>
    <x v="22"/>
    <m/>
    <n v="-500"/>
    <n v="853769.04200000002"/>
    <x v="0"/>
  </r>
  <r>
    <n v="106"/>
    <s v="202409_26"/>
    <n v="2024"/>
    <x v="1"/>
    <x v="6"/>
    <x v="70"/>
    <x v="6"/>
    <s v="SIMIÃO E CARVALHO"/>
    <x v="1"/>
    <x v="22"/>
    <m/>
    <n v="-92819.33"/>
    <n v="760949.71200000006"/>
    <x v="0"/>
  </r>
  <r>
    <m/>
    <m/>
    <n v="2024"/>
    <x v="1"/>
    <x v="10"/>
    <x v="71"/>
    <x v="0"/>
    <s v="Doador 05"/>
    <x v="0"/>
    <x v="23"/>
    <m/>
    <n v="300000"/>
    <n v="1060949.7120000001"/>
    <x v="0"/>
  </r>
  <r>
    <n v="48"/>
    <s v="202409_63_PISO"/>
    <n v="2024"/>
    <x v="1"/>
    <x v="16"/>
    <x v="72"/>
    <x v="8"/>
    <s v="Rodrigo Borges ME"/>
    <x v="1"/>
    <x v="24"/>
    <m/>
    <n v="-4650"/>
    <n v="1056299.7120000001"/>
    <x v="0"/>
  </r>
  <r>
    <n v="86"/>
    <s v="202409_32_PISO"/>
    <n v="2024"/>
    <x v="1"/>
    <x v="18"/>
    <x v="73"/>
    <x v="8"/>
    <s v="Mutte Instalação de Pisos Vinilicos"/>
    <x v="1"/>
    <x v="24"/>
    <m/>
    <n v="-5550"/>
    <n v="1050749.7120000001"/>
    <x v="0"/>
  </r>
  <r>
    <n v="189"/>
    <s v="202409_102_REFORMA"/>
    <n v="2024"/>
    <x v="1"/>
    <x v="16"/>
    <x v="74"/>
    <x v="11"/>
    <s v="José Luiz Silva ME"/>
    <x v="1"/>
    <x v="24"/>
    <m/>
    <n v="-2445"/>
    <n v="1048304.7120000001"/>
    <x v="0"/>
  </r>
  <r>
    <n v="191"/>
    <s v="292409_103_REFORMA"/>
    <n v="2024"/>
    <x v="1"/>
    <x v="16"/>
    <x v="75"/>
    <x v="8"/>
    <s v="José Luiz Silva ME"/>
    <x v="1"/>
    <x v="24"/>
    <m/>
    <n v="-11948"/>
    <n v="1036356.7120000001"/>
    <x v="0"/>
  </r>
  <r>
    <n v="193"/>
    <s v="292409_104_PEDAGOGICO"/>
    <n v="2024"/>
    <x v="1"/>
    <x v="16"/>
    <x v="76"/>
    <x v="2"/>
    <s v="AZ Livros e Brinquedos"/>
    <x v="1"/>
    <x v="24"/>
    <m/>
    <n v="-7705"/>
    <n v="1028651.7120000001"/>
    <x v="0"/>
  </r>
  <r>
    <n v="195"/>
    <s v="292409_105_MOBILIARIO"/>
    <n v="2024"/>
    <x v="1"/>
    <x v="16"/>
    <x v="3"/>
    <x v="1"/>
    <s v="AZ Livros e Brinquedos"/>
    <x v="1"/>
    <x v="24"/>
    <m/>
    <n v="-7674"/>
    <n v="1020977.7120000001"/>
    <x v="0"/>
  </r>
  <r>
    <n v="199"/>
    <s v="292409_107_PEDAGOGICO"/>
    <n v="2024"/>
    <x v="1"/>
    <x v="16"/>
    <x v="76"/>
    <x v="2"/>
    <s v="AZ Livros e Brinquedos"/>
    <x v="1"/>
    <x v="24"/>
    <m/>
    <n v="-4440"/>
    <n v="1016537.7120000001"/>
    <x v="0"/>
  </r>
  <r>
    <n v="94"/>
    <s v="202409_25_MOBILIARIO"/>
    <n v="2024"/>
    <x v="1"/>
    <x v="7"/>
    <x v="52"/>
    <x v="1"/>
    <s v="MAURICIO THOME HINTERHOLZ ME"/>
    <x v="1"/>
    <x v="25"/>
    <m/>
    <n v="-11532.3"/>
    <n v="1005005.412"/>
    <x v="1"/>
  </r>
  <r>
    <n v="97"/>
    <s v="202409_81"/>
    <n v="2024"/>
    <x v="1"/>
    <x v="22"/>
    <x v="77"/>
    <x v="7"/>
    <s v="Wilmar Toleda da Silva"/>
    <x v="1"/>
    <x v="25"/>
    <n v="-18882"/>
    <n v="-3500"/>
    <n v="1001505.412"/>
    <x v="1"/>
  </r>
  <r>
    <n v="98"/>
    <s v="202409_82"/>
    <n v="2024"/>
    <x v="1"/>
    <x v="22"/>
    <x v="78"/>
    <x v="9"/>
    <s v="Wilmar Toleda da Silva"/>
    <x v="1"/>
    <x v="25"/>
    <n v="-3500"/>
    <n v="-16500"/>
    <n v="985005.41200000001"/>
    <x v="1"/>
  </r>
  <r>
    <n v="99"/>
    <s v="202409_83"/>
    <n v="2024"/>
    <x v="1"/>
    <x v="22"/>
    <x v="79"/>
    <x v="8"/>
    <s v="Wilmar Toleda da Silva"/>
    <x v="1"/>
    <x v="25"/>
    <m/>
    <n v="-4500"/>
    <n v="980505.41200000001"/>
    <x v="1"/>
  </r>
  <r>
    <n v="100"/>
    <s v="202409_84"/>
    <n v="2024"/>
    <x v="1"/>
    <x v="22"/>
    <x v="80"/>
    <x v="11"/>
    <s v="Planalto Gramas"/>
    <x v="1"/>
    <x v="25"/>
    <m/>
    <n v="-2180"/>
    <n v="978325.41200000001"/>
    <x v="1"/>
  </r>
  <r>
    <n v="105"/>
    <s v="202409_45_UTENSILIOS"/>
    <n v="2024"/>
    <x v="1"/>
    <x v="21"/>
    <x v="81"/>
    <x v="14"/>
    <s v="Mega Sul Distribuidora"/>
    <x v="1"/>
    <x v="25"/>
    <m/>
    <n v="-5378.13"/>
    <n v="972947.28200000001"/>
    <x v="1"/>
  </r>
  <r>
    <n v="107"/>
    <s v="202408_27_MAO_DE_OBRA"/>
    <n v="2024"/>
    <x v="1"/>
    <x v="3"/>
    <x v="82"/>
    <x v="11"/>
    <s v="Julio Cesar da Silva Machado"/>
    <x v="1"/>
    <x v="25"/>
    <m/>
    <n v="-8100"/>
    <n v="964847.28200000001"/>
    <x v="1"/>
  </r>
  <r>
    <n v="108"/>
    <s v="202409_27"/>
    <n v="2024"/>
    <x v="1"/>
    <x v="8"/>
    <x v="83"/>
    <x v="21"/>
    <s v="VIEIRA &amp;CAVALHEIRO PRESTADORA ED SERVICOS LTDA"/>
    <x v="1"/>
    <x v="25"/>
    <m/>
    <n v="-4933.2860000000001"/>
    <n v="959913.99600000004"/>
    <x v="1"/>
  </r>
  <r>
    <n v="109"/>
    <s v="202409_28"/>
    <n v="2024"/>
    <x v="1"/>
    <x v="8"/>
    <x v="84"/>
    <x v="21"/>
    <s v="VIEIRA &amp;CAVALHEIRO PRESTADORA ED SERVICOS LTDA"/>
    <x v="1"/>
    <x v="25"/>
    <m/>
    <n v="-6192.1360000000004"/>
    <n v="953721.86"/>
    <x v="1"/>
  </r>
  <r>
    <n v="95"/>
    <s v="202409_78_FUNILARIA"/>
    <n v="2024"/>
    <x v="1"/>
    <x v="6"/>
    <x v="85"/>
    <x v="20"/>
    <s v="Funilaria Nery"/>
    <x v="1"/>
    <x v="25"/>
    <n v="-2800"/>
    <n v="-2800"/>
    <n v="950921.86"/>
    <x v="1"/>
  </r>
  <r>
    <n v="113"/>
    <s v="202409_24"/>
    <n v="2024"/>
    <x v="1"/>
    <x v="5"/>
    <x v="86"/>
    <x v="3"/>
    <s v="VERONA INDUSTRIA DE PLÁSTICOS LTDA"/>
    <x v="1"/>
    <x v="25"/>
    <m/>
    <n v="-4999.5"/>
    <n v="945922.36"/>
    <x v="1"/>
  </r>
  <r>
    <n v="87"/>
    <s v="202409_36_PINTURAMURO"/>
    <n v="2024"/>
    <x v="1"/>
    <x v="18"/>
    <x v="87"/>
    <x v="9"/>
    <s v="José Kunkel"/>
    <x v="1"/>
    <x v="25"/>
    <m/>
    <n v="-6250"/>
    <n v="939672.36"/>
    <x v="1"/>
  </r>
  <r>
    <n v="89"/>
    <s v="202409_40_ARCONDICIOANDO"/>
    <n v="2024"/>
    <x v="1"/>
    <x v="18"/>
    <x v="88"/>
    <x v="18"/>
    <s v="Ear Engenharia Termica"/>
    <x v="1"/>
    <x v="25"/>
    <m/>
    <n v="-4097"/>
    <n v="935575.36"/>
    <x v="1"/>
  </r>
  <r>
    <n v="90"/>
    <s v="202409_37_PINTURAMURO"/>
    <n v="2024"/>
    <x v="1"/>
    <x v="18"/>
    <x v="89"/>
    <x v="9"/>
    <s v="José Kunkel"/>
    <x v="1"/>
    <x v="25"/>
    <m/>
    <n v="-6250"/>
    <n v="929325.36"/>
    <x v="1"/>
  </r>
  <r>
    <n v="91"/>
    <s v="202409_33_PISO"/>
    <n v="2024"/>
    <x v="1"/>
    <x v="18"/>
    <x v="90"/>
    <x v="8"/>
    <s v="Mutte Instalação de Pisos Vinilicos"/>
    <x v="1"/>
    <x v="25"/>
    <m/>
    <n v="-5550"/>
    <n v="923775.36"/>
    <x v="1"/>
  </r>
  <r>
    <n v="104"/>
    <s v="202409_35_PISO"/>
    <n v="2024"/>
    <x v="1"/>
    <x v="18"/>
    <x v="91"/>
    <x v="8"/>
    <s v="CASA DO PARQUET"/>
    <x v="1"/>
    <x v="25"/>
    <m/>
    <n v="-26687"/>
    <n v="897088.36"/>
    <x v="1"/>
  </r>
  <r>
    <n v="110"/>
    <s v="202409_29_MOBILIARIO"/>
    <n v="2024"/>
    <x v="1"/>
    <x v="5"/>
    <x v="92"/>
    <x v="1"/>
    <s v="VIEIRA &amp; CAVALHEIRO PRESTADORA DE SERVICOS LTDA "/>
    <x v="1"/>
    <x v="25"/>
    <m/>
    <n v="-33834.68"/>
    <n v="863253.67999999993"/>
    <x v="1"/>
  </r>
  <r>
    <n v="111"/>
    <s v="202409_31_GRADIL"/>
    <n v="2024"/>
    <x v="1"/>
    <x v="18"/>
    <x v="93"/>
    <x v="22"/>
    <s v="Serralheiro Cleber Silva Almeida"/>
    <x v="1"/>
    <x v="25"/>
    <m/>
    <n v="-2640"/>
    <n v="860613.67999999993"/>
    <x v="1"/>
  </r>
  <r>
    <n v="117"/>
    <s v="202409_41_ARCONDICIOANDO"/>
    <n v="2024"/>
    <x v="1"/>
    <x v="18"/>
    <x v="94"/>
    <x v="18"/>
    <s v="Ear Engenharia Termica"/>
    <x v="1"/>
    <x v="25"/>
    <m/>
    <n v="-4097"/>
    <n v="856516.67999999993"/>
    <x v="1"/>
  </r>
  <r>
    <n v="118"/>
    <s v="202409_85"/>
    <n v="2024"/>
    <x v="1"/>
    <x v="22"/>
    <x v="95"/>
    <x v="11"/>
    <s v="Planalto Gramas"/>
    <x v="1"/>
    <x v="25"/>
    <m/>
    <n v="-2180"/>
    <n v="854336.67999999993"/>
    <x v="1"/>
  </r>
  <r>
    <n v="171"/>
    <s v="202409_93"/>
    <n v="2024"/>
    <x v="1"/>
    <x v="8"/>
    <x v="96"/>
    <x v="7"/>
    <s v="Mãos a obra e Acabamentos"/>
    <x v="1"/>
    <x v="25"/>
    <m/>
    <n v="-7824"/>
    <n v="846512.67999999993"/>
    <x v="1"/>
  </r>
  <r>
    <n v="173"/>
    <s v="202409_94"/>
    <n v="2024"/>
    <x v="1"/>
    <x v="8"/>
    <x v="97"/>
    <x v="8"/>
    <s v="Mãos a obra e Acabamentos"/>
    <x v="1"/>
    <x v="25"/>
    <m/>
    <n v="-2921"/>
    <n v="843591.67999999993"/>
    <x v="1"/>
  </r>
  <r>
    <n v="175"/>
    <s v="292409_95"/>
    <n v="2024"/>
    <x v="1"/>
    <x v="8"/>
    <x v="98"/>
    <x v="26"/>
    <s v="Mãos a obra e Acabamentos"/>
    <x v="1"/>
    <x v="25"/>
    <n v="-2921"/>
    <n v="-3565"/>
    <n v="840026.67999999993"/>
    <x v="1"/>
  </r>
  <r>
    <n v="177"/>
    <s v="292409_96"/>
    <n v="2024"/>
    <x v="1"/>
    <x v="8"/>
    <x v="99"/>
    <x v="13"/>
    <s v="Mãos a obra e Acabamentos"/>
    <x v="1"/>
    <x v="25"/>
    <m/>
    <n v="-11363"/>
    <n v="828663.67999999993"/>
    <x v="1"/>
  </r>
  <r>
    <n v="179"/>
    <s v="292409_97"/>
    <n v="2024"/>
    <x v="1"/>
    <x v="8"/>
    <x v="100"/>
    <x v="7"/>
    <s v="VIEIRA &amp; CAVALHEIRO PRESTADORA DE SERVICOS LTDA "/>
    <x v="1"/>
    <x v="25"/>
    <n v="-11363"/>
    <n v="-3192"/>
    <n v="825471.67999999993"/>
    <x v="1"/>
  </r>
  <r>
    <n v="181"/>
    <s v="292409_98"/>
    <n v="2024"/>
    <x v="1"/>
    <x v="8"/>
    <x v="100"/>
    <x v="7"/>
    <s v="VIEIRA &amp; CAVALHEIRO PRESTADORA DE SERVICOS LTDA "/>
    <x v="1"/>
    <x v="25"/>
    <m/>
    <n v="-6794"/>
    <n v="818677.67999999993"/>
    <x v="1"/>
  </r>
  <r>
    <n v="183"/>
    <s v="292409_99"/>
    <n v="2024"/>
    <x v="1"/>
    <x v="8"/>
    <x v="3"/>
    <x v="1"/>
    <s v="MAURICIO THOME HINTERHOLZ ME"/>
    <x v="1"/>
    <x v="25"/>
    <m/>
    <n v="-7500"/>
    <n v="811177.67999999993"/>
    <x v="1"/>
  </r>
  <r>
    <n v="185"/>
    <s v="292409_100"/>
    <n v="2024"/>
    <x v="1"/>
    <x v="8"/>
    <x v="3"/>
    <x v="1"/>
    <s v="School Center Indústria de Móveis Escolares LTDA"/>
    <x v="1"/>
    <x v="25"/>
    <m/>
    <n v="-5678"/>
    <n v="805499.67999999993"/>
    <x v="1"/>
  </r>
  <r>
    <n v="187"/>
    <s v="292409_101"/>
    <n v="2024"/>
    <x v="1"/>
    <x v="8"/>
    <x v="3"/>
    <x v="1"/>
    <s v="School Center Indústria de Móveis Escolares LTDA"/>
    <x v="1"/>
    <x v="25"/>
    <m/>
    <n v="-1154"/>
    <n v="804345.67999999993"/>
    <x v="1"/>
  </r>
  <r>
    <n v="197"/>
    <s v="292409_106"/>
    <n v="2024"/>
    <x v="1"/>
    <x v="16"/>
    <x v="101"/>
    <x v="8"/>
    <s v="AZ Livros e Brinquedos"/>
    <x v="1"/>
    <x v="25"/>
    <m/>
    <n v="-4650"/>
    <n v="799695.67999999993"/>
    <x v="1"/>
  </r>
  <r>
    <n v="201"/>
    <s v="292409_108"/>
    <n v="2024"/>
    <x v="1"/>
    <x v="20"/>
    <x v="3"/>
    <x v="1"/>
    <s v="Rafael de Oliveira"/>
    <x v="1"/>
    <x v="25"/>
    <m/>
    <n v="-11125"/>
    <n v="788570.67999999993"/>
    <x v="1"/>
  </r>
  <r>
    <n v="203"/>
    <s v="292409_109"/>
    <n v="2024"/>
    <x v="1"/>
    <x v="20"/>
    <x v="102"/>
    <x v="11"/>
    <s v="MDS Projetos e Consultoria"/>
    <x v="1"/>
    <x v="25"/>
    <m/>
    <n v="-19576"/>
    <n v="768994.67999999993"/>
    <x v="1"/>
  </r>
  <r>
    <n v="205"/>
    <s v="292409_110"/>
    <n v="2024"/>
    <x v="1"/>
    <x v="20"/>
    <x v="103"/>
    <x v="23"/>
    <s v="JC distribuidora"/>
    <x v="1"/>
    <x v="25"/>
    <m/>
    <n v="-28234"/>
    <n v="740760.67999999993"/>
    <x v="1"/>
  </r>
  <r>
    <n v="88"/>
    <s v="202410_61"/>
    <n v="2024"/>
    <x v="2"/>
    <x v="18"/>
    <x v="104"/>
    <x v="18"/>
    <s v="Frigelar Comercio e industria LTDA"/>
    <x v="1"/>
    <x v="26"/>
    <m/>
    <n v="-7505"/>
    <n v="733255.67999999993"/>
    <x v="1"/>
  </r>
  <r>
    <n v="119"/>
    <s v="202410_01"/>
    <n v="2024"/>
    <x v="2"/>
    <x v="6"/>
    <x v="105"/>
    <x v="6"/>
    <s v="SIMIÃO E CARVALHO"/>
    <x v="1"/>
    <x v="26"/>
    <m/>
    <n v="-92974"/>
    <n v="640281.67999999993"/>
    <x v="1"/>
  </r>
  <r>
    <m/>
    <s v="202410_63"/>
    <n v="2024"/>
    <x v="2"/>
    <x v="18"/>
    <x v="106"/>
    <x v="18"/>
    <s v="Frigelar Comercio e industria LTDA"/>
    <x v="1"/>
    <x v="26"/>
    <m/>
    <n v="-4985.99"/>
    <n v="635295.68999999994"/>
    <x v="1"/>
  </r>
  <r>
    <m/>
    <s v="202410_65"/>
    <n v="2024"/>
    <x v="2"/>
    <x v="18"/>
    <x v="107"/>
    <x v="18"/>
    <s v="Frigelar Comercio e industria LTDA"/>
    <x v="1"/>
    <x v="27"/>
    <n v="-4985.99"/>
    <n v="-1346.84"/>
    <n v="633948.85"/>
    <x v="1"/>
  </r>
  <r>
    <n v="120"/>
    <s v="202409_47_ELETRODOMESTICOS"/>
    <n v="2024"/>
    <x v="2"/>
    <x v="21"/>
    <x v="108"/>
    <x v="23"/>
    <s v="Mega Sul Distribuidora"/>
    <x v="1"/>
    <x v="28"/>
    <m/>
    <n v="-37013"/>
    <n v="596935.85"/>
    <x v="1"/>
  </r>
  <r>
    <n v="121"/>
    <s v="202409_48_UTENSILIOS"/>
    <n v="2024"/>
    <x v="2"/>
    <x v="21"/>
    <x v="109"/>
    <x v="14"/>
    <s v="Mega Sul Distribuidora"/>
    <x v="1"/>
    <x v="28"/>
    <m/>
    <n v="-5378.13"/>
    <n v="591557.72"/>
    <x v="1"/>
  </r>
  <r>
    <n v="122"/>
    <s v="202410_11_"/>
    <n v="2024"/>
    <x v="2"/>
    <x v="20"/>
    <x v="110"/>
    <x v="14"/>
    <s v="JC distribuidora"/>
    <x v="1"/>
    <x v="29"/>
    <m/>
    <n v="-81525.25"/>
    <n v="510032.47"/>
    <x v="1"/>
  </r>
  <r>
    <n v="66"/>
    <s v="202409_64_PINTURA"/>
    <n v="2024"/>
    <x v="1"/>
    <x v="16"/>
    <x v="111"/>
    <x v="8"/>
    <s v="Rodrigo Borges ME"/>
    <x v="1"/>
    <x v="30"/>
    <m/>
    <n v="-4650"/>
    <n v="505382.47"/>
    <x v="0"/>
  </r>
  <r>
    <n v="112"/>
    <s v="202410_04"/>
    <n v="2024"/>
    <x v="2"/>
    <x v="1"/>
    <x v="112"/>
    <x v="0"/>
    <s v="Doador 02"/>
    <x v="0"/>
    <x v="30"/>
    <m/>
    <n v="333333"/>
    <n v="838715.47"/>
    <x v="1"/>
  </r>
  <r>
    <n v="123"/>
    <s v="202410_02"/>
    <n v="2024"/>
    <x v="2"/>
    <x v="8"/>
    <x v="113"/>
    <x v="21"/>
    <s v="VIEIRA &amp;CAVALHEIRO PRESTADORA ED SERVICOS LTDA"/>
    <x v="1"/>
    <x v="30"/>
    <m/>
    <n v="-4933.2860000000001"/>
    <n v="833782.18400000001"/>
    <x v="1"/>
  </r>
  <r>
    <n v="124"/>
    <s v="202410_03"/>
    <n v="2024"/>
    <x v="2"/>
    <x v="8"/>
    <x v="114"/>
    <x v="21"/>
    <s v="VIEIRA &amp;CAVALHEIRO PRESTADORA ED SERVICOS LTDA"/>
    <x v="1"/>
    <x v="30"/>
    <m/>
    <n v="-6192.1360000000004"/>
    <n v="827590.04799999995"/>
    <x v="1"/>
  </r>
  <r>
    <n v="145"/>
    <s v="202410_52"/>
    <n v="2024"/>
    <x v="2"/>
    <x v="16"/>
    <x v="115"/>
    <x v="11"/>
    <s v="José Luiz Silva ME"/>
    <x v="1"/>
    <x v="30"/>
    <m/>
    <n v="-2445"/>
    <n v="825145.04799999995"/>
    <x v="1"/>
  </r>
  <r>
    <n v="146"/>
    <s v="202410_53"/>
    <n v="2024"/>
    <x v="2"/>
    <x v="16"/>
    <x v="116"/>
    <x v="8"/>
    <s v="José Luiz Silva ME"/>
    <x v="1"/>
    <x v="30"/>
    <m/>
    <n v="-11948"/>
    <n v="813197.04799999995"/>
    <x v="1"/>
  </r>
  <r>
    <n v="125"/>
    <s v="202410_13"/>
    <n v="2024"/>
    <x v="2"/>
    <x v="22"/>
    <x v="117"/>
    <x v="7"/>
    <s v="Wilmar Toleda da Silva"/>
    <x v="1"/>
    <x v="31"/>
    <n v="-3500"/>
    <n v="-3500"/>
    <n v="809697.04799999995"/>
    <x v="1"/>
  </r>
  <r>
    <n v="126"/>
    <s v="202410_14"/>
    <n v="2024"/>
    <x v="2"/>
    <x v="22"/>
    <x v="118"/>
    <x v="9"/>
    <s v="Wilmar Toleda da Silva"/>
    <x v="1"/>
    <x v="31"/>
    <m/>
    <n v="-16500"/>
    <n v="793197.04799999995"/>
    <x v="1"/>
  </r>
  <r>
    <n v="127"/>
    <s v="202410_15"/>
    <n v="2024"/>
    <x v="2"/>
    <x v="22"/>
    <x v="119"/>
    <x v="8"/>
    <s v="Wilmar Toleda da Silva"/>
    <x v="1"/>
    <x v="31"/>
    <m/>
    <n v="-4500"/>
    <n v="788697.04799999995"/>
    <x v="1"/>
  </r>
  <r>
    <n v="128"/>
    <s v="202409_10"/>
    <n v="2024"/>
    <x v="2"/>
    <x v="7"/>
    <x v="52"/>
    <x v="1"/>
    <s v="D&amp;D - Design de Interiores"/>
    <x v="1"/>
    <x v="32"/>
    <m/>
    <n v="-7935"/>
    <n v="780762.04799999995"/>
    <x v="1"/>
  </r>
  <r>
    <n v="129"/>
    <s v="202410_05"/>
    <n v="2024"/>
    <x v="2"/>
    <x v="11"/>
    <x v="120"/>
    <x v="12"/>
    <s v="Associação Arquitetos Voluntários"/>
    <x v="1"/>
    <x v="33"/>
    <m/>
    <n v="-37500"/>
    <n v="743262.04799999995"/>
    <x v="1"/>
  </r>
  <r>
    <n v="130"/>
    <s v="202410_06"/>
    <n v="2024"/>
    <x v="2"/>
    <x v="12"/>
    <x v="120"/>
    <x v="12"/>
    <s v="Associação Arquitetos Voluntários"/>
    <x v="1"/>
    <x v="33"/>
    <m/>
    <n v="-50000"/>
    <n v="693262.04799999995"/>
    <x v="1"/>
  </r>
  <r>
    <n v="131"/>
    <s v="202410_07"/>
    <n v="2024"/>
    <x v="2"/>
    <x v="13"/>
    <x v="120"/>
    <x v="12"/>
    <s v="Associação Arquitetos Voluntários"/>
    <x v="1"/>
    <x v="33"/>
    <m/>
    <n v="-50000"/>
    <n v="643262.04799999995"/>
    <x v="1"/>
  </r>
  <r>
    <n v="132"/>
    <s v="202410_08"/>
    <n v="2024"/>
    <x v="2"/>
    <x v="14"/>
    <x v="120"/>
    <x v="12"/>
    <s v="Associação Arquitetos Voluntários"/>
    <x v="1"/>
    <x v="33"/>
    <m/>
    <n v="-27731.75"/>
    <n v="615530.29799999995"/>
    <x v="1"/>
  </r>
  <r>
    <n v="133"/>
    <s v="202409_42_CONSTRUTORA"/>
    <n v="2024"/>
    <x v="1"/>
    <x v="21"/>
    <x v="121"/>
    <x v="5"/>
    <s v="D&amp;G Eletro Soluções"/>
    <x v="1"/>
    <x v="34"/>
    <m/>
    <n v="-21144.22"/>
    <n v="594386.07799999998"/>
    <x v="1"/>
  </r>
  <r>
    <n v="134"/>
    <s v="202409_49_MOBILIARIO"/>
    <n v="2024"/>
    <x v="2"/>
    <x v="21"/>
    <x v="122"/>
    <x v="1"/>
    <s v="Mega Sul Distribuidora"/>
    <x v="1"/>
    <x v="34"/>
    <m/>
    <n v="-20526"/>
    <n v="573860.07799999998"/>
    <x v="1"/>
  </r>
  <r>
    <n v="135"/>
    <s v="202410_12"/>
    <n v="2024"/>
    <x v="2"/>
    <x v="22"/>
    <x v="123"/>
    <x v="1"/>
    <s v="BOM TOQUE DISTRIBUIDORA DE PRODUTOS DOMESTICOS E PAPELARIA LTDA"/>
    <x v="1"/>
    <x v="34"/>
    <n v="-18882"/>
    <n v="-18882"/>
    <n v="554978.07799999998"/>
    <x v="1"/>
  </r>
  <r>
    <n v="136"/>
    <s v="202410_43"/>
    <n v="2024"/>
    <x v="2"/>
    <x v="8"/>
    <x v="124"/>
    <x v="7"/>
    <s v="Mãos a obra e Acabamentos"/>
    <x v="1"/>
    <x v="34"/>
    <n v="-7824"/>
    <n v="-7824"/>
    <n v="547154.07799999998"/>
    <x v="1"/>
  </r>
  <r>
    <n v="137"/>
    <s v="202410_44"/>
    <n v="2024"/>
    <x v="2"/>
    <x v="8"/>
    <x v="125"/>
    <x v="8"/>
    <s v="Mãos a obra e Acabamentos"/>
    <x v="1"/>
    <x v="34"/>
    <m/>
    <n v="-2921"/>
    <n v="544233.07799999998"/>
    <x v="1"/>
  </r>
  <r>
    <n v="138"/>
    <s v="202410_45"/>
    <n v="2024"/>
    <x v="2"/>
    <x v="8"/>
    <x v="126"/>
    <x v="26"/>
    <s v="Mãos a obra e Acabamentos"/>
    <x v="1"/>
    <x v="34"/>
    <n v="-2921"/>
    <n v="-3565"/>
    <n v="540668.07799999998"/>
    <x v="1"/>
  </r>
  <r>
    <n v="139"/>
    <s v="202410_46"/>
    <n v="2024"/>
    <x v="2"/>
    <x v="8"/>
    <x v="127"/>
    <x v="13"/>
    <s v="Mãos a obra e Acabamentos"/>
    <x v="1"/>
    <x v="34"/>
    <m/>
    <n v="-11363"/>
    <n v="529305.07799999998"/>
    <x v="1"/>
  </r>
  <r>
    <n v="140"/>
    <s v="202410_47"/>
    <n v="2024"/>
    <x v="2"/>
    <x v="8"/>
    <x v="128"/>
    <x v="7"/>
    <s v="VIEIRA &amp; CAVALHEIRO PRESTADORA DE SERVICOS LTDA "/>
    <x v="1"/>
    <x v="34"/>
    <n v="-11363"/>
    <n v="-3192"/>
    <n v="526113.07799999998"/>
    <x v="1"/>
  </r>
  <r>
    <n v="141"/>
    <s v="202410_48"/>
    <n v="2024"/>
    <x v="2"/>
    <x v="8"/>
    <x v="128"/>
    <x v="7"/>
    <s v="VIEIRA &amp; CAVALHEIRO PRESTADORA DE SERVICOS LTDA "/>
    <x v="1"/>
    <x v="34"/>
    <m/>
    <n v="-6794"/>
    <n v="519319.07799999998"/>
    <x v="1"/>
  </r>
  <r>
    <n v="142"/>
    <s v="202410_49"/>
    <n v="2024"/>
    <x v="2"/>
    <x v="8"/>
    <x v="22"/>
    <x v="1"/>
    <s v="MAURICIO THOME HINTERHOLZ ME"/>
    <x v="1"/>
    <x v="34"/>
    <m/>
    <n v="-7500"/>
    <n v="511819.07799999998"/>
    <x v="1"/>
  </r>
  <r>
    <n v="143"/>
    <s v="202410_50"/>
    <n v="2024"/>
    <x v="2"/>
    <x v="8"/>
    <x v="22"/>
    <x v="1"/>
    <s v="School Center Indústria de Móveis Escolares LTDA"/>
    <x v="1"/>
    <x v="34"/>
    <m/>
    <n v="-5678"/>
    <n v="506141.07799999998"/>
    <x v="1"/>
  </r>
  <r>
    <n v="144"/>
    <s v="202410_51"/>
    <n v="2024"/>
    <x v="2"/>
    <x v="8"/>
    <x v="22"/>
    <x v="1"/>
    <s v="School Center Indústria de Móveis Escolares LTDA"/>
    <x v="1"/>
    <x v="34"/>
    <m/>
    <n v="-1154"/>
    <n v="504987.07799999998"/>
    <x v="1"/>
  </r>
  <r>
    <n v="147"/>
    <s v="202410_54"/>
    <n v="2024"/>
    <x v="2"/>
    <x v="16"/>
    <x v="129"/>
    <x v="2"/>
    <s v="AZ Livros e Brinquedos"/>
    <x v="1"/>
    <x v="34"/>
    <m/>
    <n v="-7705"/>
    <n v="497282.07799999998"/>
    <x v="1"/>
  </r>
  <r>
    <n v="148"/>
    <s v="202410_55"/>
    <n v="2024"/>
    <x v="2"/>
    <x v="16"/>
    <x v="22"/>
    <x v="1"/>
    <s v="AZ Livros e Brinquedos"/>
    <x v="1"/>
    <x v="34"/>
    <m/>
    <n v="-7674"/>
    <n v="489608.07799999998"/>
    <x v="1"/>
  </r>
  <r>
    <n v="149"/>
    <s v="202410_56"/>
    <n v="2024"/>
    <x v="2"/>
    <x v="16"/>
    <x v="130"/>
    <x v="8"/>
    <s v="AZ Livros e Brinquedos"/>
    <x v="1"/>
    <x v="34"/>
    <m/>
    <n v="-4650"/>
    <n v="484958.07799999998"/>
    <x v="1"/>
  </r>
  <r>
    <n v="150"/>
    <s v="202410_57"/>
    <n v="2024"/>
    <x v="2"/>
    <x v="16"/>
    <x v="129"/>
    <x v="2"/>
    <s v="AZ Livros e Brinquedos"/>
    <x v="1"/>
    <x v="34"/>
    <m/>
    <n v="-4440"/>
    <n v="480518.07799999998"/>
    <x v="1"/>
  </r>
  <r>
    <n v="151"/>
    <s v="202410_58"/>
    <n v="2024"/>
    <x v="2"/>
    <x v="20"/>
    <x v="22"/>
    <x v="1"/>
    <s v="Rafael de Oliveira"/>
    <x v="1"/>
    <x v="34"/>
    <m/>
    <n v="-11125"/>
    <n v="469393.07799999998"/>
    <x v="1"/>
  </r>
  <r>
    <n v="152"/>
    <s v="202410_59"/>
    <n v="2024"/>
    <x v="2"/>
    <x v="20"/>
    <x v="131"/>
    <x v="11"/>
    <s v="MDS Projetos e Consultoria"/>
    <x v="1"/>
    <x v="34"/>
    <m/>
    <n v="-19576"/>
    <n v="449817.07799999998"/>
    <x v="1"/>
  </r>
  <r>
    <n v="153"/>
    <s v="202410_60"/>
    <n v="2024"/>
    <x v="2"/>
    <x v="20"/>
    <x v="132"/>
    <x v="23"/>
    <s v="JC distribuidora"/>
    <x v="1"/>
    <x v="34"/>
    <m/>
    <n v="-28234"/>
    <n v="421583.07799999998"/>
    <x v="1"/>
  </r>
  <r>
    <m/>
    <s v="202410_64"/>
    <n v="2024"/>
    <x v="2"/>
    <x v="18"/>
    <x v="133"/>
    <x v="18"/>
    <s v="Frigelar Comercio e industria LTDA"/>
    <x v="1"/>
    <x v="35"/>
    <n v="-4985.99"/>
    <n v="-4985.99"/>
    <n v="416597.08799999999"/>
    <x v="1"/>
  </r>
  <r>
    <n v="154"/>
    <s v="202410_10_REFORMAPISO"/>
    <n v="2024"/>
    <x v="2"/>
    <x v="15"/>
    <x v="134"/>
    <x v="11"/>
    <s v="Gerson Resolve"/>
    <x v="1"/>
    <x v="36"/>
    <m/>
    <n v="-7890"/>
    <n v="408707.08799999999"/>
    <x v="1"/>
  </r>
  <r>
    <n v="116"/>
    <s v="202410_62"/>
    <n v="2024"/>
    <x v="2"/>
    <x v="18"/>
    <x v="135"/>
    <x v="18"/>
    <s v="Frigelar Comercio e industria LTDA"/>
    <x v="1"/>
    <x v="37"/>
    <m/>
    <n v="-7505"/>
    <n v="401202.08799999999"/>
    <x v="1"/>
  </r>
  <r>
    <m/>
    <s v="202410_66"/>
    <n v="2024"/>
    <x v="2"/>
    <x v="18"/>
    <x v="136"/>
    <x v="18"/>
    <s v="Frigelar Comercio e industria LTDA"/>
    <x v="1"/>
    <x v="37"/>
    <n v="-4985.99"/>
    <n v="-1346.84"/>
    <n v="399855.24799999996"/>
    <x v="1"/>
  </r>
  <r>
    <n v="155"/>
    <s v="202410_16"/>
    <n v="2024"/>
    <x v="2"/>
    <x v="3"/>
    <x v="137"/>
    <x v="25"/>
    <s v="TBD"/>
    <x v="1"/>
    <x v="38"/>
    <m/>
    <n v="-9000"/>
    <n v="390855.24799999996"/>
    <x v="1"/>
  </r>
  <r>
    <n v="156"/>
    <s v="202410_17"/>
    <n v="2024"/>
    <x v="2"/>
    <x v="4"/>
    <x v="137"/>
    <x v="25"/>
    <s v="TBD"/>
    <x v="1"/>
    <x v="38"/>
    <m/>
    <n v="-9000"/>
    <n v="381855.24799999996"/>
    <x v="1"/>
  </r>
  <r>
    <n v="157"/>
    <s v="202410_18"/>
    <n v="2024"/>
    <x v="2"/>
    <x v="5"/>
    <x v="137"/>
    <x v="25"/>
    <s v="TBD"/>
    <x v="1"/>
    <x v="38"/>
    <m/>
    <n v="-9000"/>
    <n v="372855.24799999996"/>
    <x v="1"/>
  </r>
  <r>
    <n v="158"/>
    <s v="202410_19"/>
    <n v="2024"/>
    <x v="2"/>
    <x v="6"/>
    <x v="137"/>
    <x v="25"/>
    <s v="TBD"/>
    <x v="1"/>
    <x v="38"/>
    <m/>
    <n v="-9000"/>
    <n v="363855.24799999996"/>
    <x v="1"/>
  </r>
  <r>
    <n v="159"/>
    <s v="202410_20"/>
    <n v="2024"/>
    <x v="2"/>
    <x v="7"/>
    <x v="137"/>
    <x v="25"/>
    <s v="TBD"/>
    <x v="1"/>
    <x v="38"/>
    <m/>
    <n v="-9000"/>
    <n v="354855.24799999996"/>
    <x v="1"/>
  </r>
  <r>
    <n v="160"/>
    <s v="202410_21"/>
    <n v="2024"/>
    <x v="2"/>
    <x v="8"/>
    <x v="137"/>
    <x v="25"/>
    <s v="TBD"/>
    <x v="1"/>
    <x v="38"/>
    <m/>
    <n v="-9000"/>
    <n v="345855.24799999996"/>
    <x v="1"/>
  </r>
  <r>
    <n v="161"/>
    <s v="202410_22"/>
    <n v="2024"/>
    <x v="2"/>
    <x v="9"/>
    <x v="137"/>
    <x v="25"/>
    <s v="TBD"/>
    <x v="1"/>
    <x v="38"/>
    <m/>
    <n v="-9000"/>
    <n v="336855.24799999996"/>
    <x v="1"/>
  </r>
  <r>
    <n v="162"/>
    <s v="202410_23"/>
    <n v="2024"/>
    <x v="2"/>
    <x v="11"/>
    <x v="137"/>
    <x v="25"/>
    <s v="TBD"/>
    <x v="1"/>
    <x v="38"/>
    <m/>
    <n v="-9000"/>
    <n v="327855.24799999996"/>
    <x v="1"/>
  </r>
  <r>
    <n v="163"/>
    <s v="202410_24"/>
    <n v="2024"/>
    <x v="2"/>
    <x v="12"/>
    <x v="137"/>
    <x v="25"/>
    <s v="TBD"/>
    <x v="1"/>
    <x v="38"/>
    <m/>
    <n v="-9000"/>
    <n v="318855.24799999996"/>
    <x v="1"/>
  </r>
  <r>
    <n v="168"/>
    <s v="202410_25"/>
    <n v="2024"/>
    <x v="2"/>
    <x v="13"/>
    <x v="137"/>
    <x v="25"/>
    <s v="TBD"/>
    <x v="1"/>
    <x v="38"/>
    <m/>
    <n v="-9000"/>
    <n v="309855.24799999996"/>
    <x v="1"/>
  </r>
  <r>
    <n v="172"/>
    <s v="202410_26"/>
    <n v="2024"/>
    <x v="2"/>
    <x v="14"/>
    <x v="137"/>
    <x v="25"/>
    <s v="TBD"/>
    <x v="1"/>
    <x v="38"/>
    <m/>
    <n v="-9000"/>
    <n v="300855.24799999996"/>
    <x v="1"/>
  </r>
  <r>
    <n v="174"/>
    <s v="202410_27"/>
    <n v="2024"/>
    <x v="2"/>
    <x v="15"/>
    <x v="137"/>
    <x v="25"/>
    <s v="TBD"/>
    <x v="1"/>
    <x v="38"/>
    <m/>
    <n v="-9000"/>
    <n v="291855.24799999996"/>
    <x v="1"/>
  </r>
  <r>
    <n v="176"/>
    <s v="202410_28"/>
    <n v="2024"/>
    <x v="2"/>
    <x v="16"/>
    <x v="137"/>
    <x v="25"/>
    <s v="TBD"/>
    <x v="1"/>
    <x v="38"/>
    <m/>
    <n v="-9000"/>
    <n v="282855.24799999996"/>
    <x v="1"/>
  </r>
  <r>
    <n v="178"/>
    <s v="202410_29"/>
    <n v="2024"/>
    <x v="2"/>
    <x v="18"/>
    <x v="137"/>
    <x v="25"/>
    <s v="TBD"/>
    <x v="1"/>
    <x v="38"/>
    <m/>
    <n v="-9000"/>
    <n v="273855.24799999996"/>
    <x v="1"/>
  </r>
  <r>
    <n v="180"/>
    <s v="202410_30"/>
    <n v="2024"/>
    <x v="2"/>
    <x v="21"/>
    <x v="137"/>
    <x v="25"/>
    <s v="TBD"/>
    <x v="1"/>
    <x v="38"/>
    <m/>
    <n v="-9000"/>
    <n v="264855.24799999996"/>
    <x v="1"/>
  </r>
  <r>
    <n v="182"/>
    <s v="202410_31"/>
    <n v="2024"/>
    <x v="2"/>
    <x v="20"/>
    <x v="137"/>
    <x v="25"/>
    <s v="TBD"/>
    <x v="1"/>
    <x v="38"/>
    <m/>
    <n v="-9000"/>
    <n v="255855.24799999996"/>
    <x v="1"/>
  </r>
  <r>
    <n v="184"/>
    <s v="202410_32"/>
    <n v="2024"/>
    <x v="2"/>
    <x v="22"/>
    <x v="137"/>
    <x v="25"/>
    <s v="TBD"/>
    <x v="1"/>
    <x v="38"/>
    <m/>
    <n v="-9000"/>
    <n v="246855.24799999996"/>
    <x v="1"/>
  </r>
  <r>
    <n v="186"/>
    <s v="202410_33"/>
    <n v="2024"/>
    <x v="2"/>
    <x v="21"/>
    <x v="138"/>
    <x v="27"/>
    <s v="TBD"/>
    <x v="1"/>
    <x v="39"/>
    <m/>
    <n v="-5000"/>
    <n v="241855.24799999996"/>
    <x v="1"/>
  </r>
  <r>
    <n v="188"/>
    <s v="202410_34"/>
    <n v="2024"/>
    <x v="2"/>
    <x v="22"/>
    <x v="138"/>
    <x v="27"/>
    <s v="TBD"/>
    <x v="1"/>
    <x v="39"/>
    <m/>
    <n v="-5000"/>
    <n v="236855.24799999996"/>
    <x v="1"/>
  </r>
  <r>
    <n v="190"/>
    <s v="202410_35"/>
    <n v="2024"/>
    <x v="2"/>
    <x v="18"/>
    <x v="138"/>
    <x v="27"/>
    <s v="TBD"/>
    <x v="1"/>
    <x v="39"/>
    <m/>
    <n v="-5000"/>
    <n v="231855.24799999996"/>
    <x v="1"/>
  </r>
  <r>
    <n v="192"/>
    <s v="202410_36"/>
    <n v="2024"/>
    <x v="2"/>
    <x v="11"/>
    <x v="138"/>
    <x v="27"/>
    <s v="TBD"/>
    <x v="1"/>
    <x v="39"/>
    <m/>
    <n v="-5000"/>
    <n v="226855.24799999996"/>
    <x v="1"/>
  </r>
  <r>
    <n v="194"/>
    <s v="202410_37"/>
    <n v="2024"/>
    <x v="2"/>
    <x v="12"/>
    <x v="138"/>
    <x v="27"/>
    <s v="TBD"/>
    <x v="1"/>
    <x v="39"/>
    <m/>
    <n v="-5000"/>
    <n v="221855.24799999996"/>
    <x v="1"/>
  </r>
  <r>
    <n v="196"/>
    <s v="202410_38"/>
    <n v="2024"/>
    <x v="2"/>
    <x v="13"/>
    <x v="138"/>
    <x v="27"/>
    <s v="TBD"/>
    <x v="1"/>
    <x v="39"/>
    <m/>
    <n v="-5000"/>
    <n v="216855.24799999996"/>
    <x v="1"/>
  </r>
  <r>
    <n v="198"/>
    <s v="202410_39"/>
    <n v="2024"/>
    <x v="2"/>
    <x v="14"/>
    <x v="138"/>
    <x v="27"/>
    <s v="TBD"/>
    <x v="1"/>
    <x v="39"/>
    <m/>
    <n v="-5000"/>
    <n v="211855.24799999996"/>
    <x v="1"/>
  </r>
  <r>
    <n v="200"/>
    <s v="202410_40"/>
    <n v="2024"/>
    <x v="2"/>
    <x v="6"/>
    <x v="138"/>
    <x v="27"/>
    <s v="TBD"/>
    <x v="1"/>
    <x v="39"/>
    <m/>
    <n v="-5000"/>
    <n v="206855.24799999996"/>
    <x v="1"/>
  </r>
  <r>
    <n v="202"/>
    <s v="202410_41"/>
    <n v="2024"/>
    <x v="2"/>
    <x v="8"/>
    <x v="138"/>
    <x v="27"/>
    <s v="TBD"/>
    <x v="1"/>
    <x v="39"/>
    <m/>
    <n v="-5000"/>
    <n v="201855.24799999996"/>
    <x v="1"/>
  </r>
  <r>
    <n v="204"/>
    <s v="202410_42"/>
    <n v="2024"/>
    <x v="2"/>
    <x v="5"/>
    <x v="138"/>
    <x v="27"/>
    <s v="TBD"/>
    <x v="1"/>
    <x v="39"/>
    <m/>
    <n v="-5000"/>
    <n v="196855.24799999996"/>
    <x v="1"/>
  </r>
  <r>
    <m/>
    <s v="202410_43"/>
    <n v="2024"/>
    <x v="2"/>
    <x v="6"/>
    <x v="139"/>
    <x v="28"/>
    <s v="DW Tech"/>
    <x v="1"/>
    <x v="39"/>
    <m/>
    <n v="-12209"/>
    <n v="184646.24799999996"/>
    <x v="1"/>
  </r>
  <r>
    <n v="164"/>
    <s v="202411_01"/>
    <n v="2024"/>
    <x v="3"/>
    <x v="11"/>
    <x v="140"/>
    <x v="12"/>
    <s v="Associação Arquitetos Voluntários"/>
    <x v="1"/>
    <x v="40"/>
    <m/>
    <n v="-37500"/>
    <n v="147146.24799999996"/>
    <x v="1"/>
  </r>
  <r>
    <n v="165"/>
    <s v="202411_02"/>
    <n v="2024"/>
    <x v="3"/>
    <x v="12"/>
    <x v="140"/>
    <x v="12"/>
    <s v="Associação Arquitetos Voluntários"/>
    <x v="1"/>
    <x v="40"/>
    <m/>
    <n v="-50000"/>
    <n v="97146.247999999963"/>
    <x v="1"/>
  </r>
  <r>
    <n v="166"/>
    <s v="202411_03"/>
    <n v="2024"/>
    <x v="3"/>
    <x v="13"/>
    <x v="140"/>
    <x v="12"/>
    <s v="Associação Arquitetos Voluntários"/>
    <x v="1"/>
    <x v="40"/>
    <m/>
    <n v="-50000"/>
    <n v="47146.247999999963"/>
    <x v="1"/>
  </r>
  <r>
    <n v="167"/>
    <s v="202411_04"/>
    <n v="2024"/>
    <x v="3"/>
    <x v="14"/>
    <x v="140"/>
    <x v="12"/>
    <s v="Associação Arquitetos Voluntários"/>
    <x v="1"/>
    <x v="40"/>
    <m/>
    <n v="-27731.75"/>
    <n v="19414.497999999963"/>
    <x v="1"/>
  </r>
  <r>
    <n v="169"/>
    <s v="202411_05_TELHADO"/>
    <n v="2024"/>
    <x v="3"/>
    <x v="21"/>
    <x v="141"/>
    <x v="24"/>
    <s v="D&amp;G Eletro Soluções"/>
    <x v="1"/>
    <x v="41"/>
    <m/>
    <n v="-24414.35"/>
    <n v="-4999.8520000000353"/>
    <x v="1"/>
  </r>
  <r>
    <n v="206"/>
    <s v="202410_09_CONSTRUTORA"/>
    <n v="2024"/>
    <x v="2"/>
    <x v="21"/>
    <x v="142"/>
    <x v="5"/>
    <s v="D&amp;G Eletro Soluções"/>
    <x v="1"/>
    <x v="41"/>
    <m/>
    <n v="-21144.22"/>
    <n v="-26144.072000000036"/>
    <x v="1"/>
  </r>
  <r>
    <n v="170"/>
    <s v="202412_01"/>
    <n v="2024"/>
    <x v="4"/>
    <x v="22"/>
    <x v="143"/>
    <x v="1"/>
    <s v="FASE - industria e Comercio de Moveis EIRELI"/>
    <x v="1"/>
    <x v="42"/>
    <m/>
    <n v="-49230"/>
    <n v="-75374.072000000044"/>
    <x v="1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  <r>
    <m/>
    <m/>
    <m/>
    <x v="5"/>
    <x v="23"/>
    <x v="144"/>
    <x v="29"/>
    <m/>
    <x v="2"/>
    <x v="43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242D1-6418-F742-B968-4FE2D1A315F8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B10" firstHeaderRow="1" firstDataRow="1" firstDataCol="1" rowPageCount="2" colPageCount="1"/>
  <pivotFields count="16">
    <pivotField showAll="0"/>
    <pivotField showAll="0"/>
    <pivotField showAll="0"/>
    <pivotField axis="axisRow" showAll="0">
      <items count="7">
        <item x="0"/>
        <item x="1"/>
        <item x="2"/>
        <item x="3"/>
        <item x="5"/>
        <item x="4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>
      <items count="65">
        <item m="1" x="61"/>
        <item x="0"/>
        <item x="1"/>
        <item x="2"/>
        <item x="3"/>
        <item m="1" x="60"/>
        <item x="5"/>
        <item x="6"/>
        <item x="8"/>
        <item m="1" x="50"/>
        <item m="1" x="52"/>
        <item x="9"/>
        <item m="1" x="62"/>
        <item m="1" x="53"/>
        <item m="1" x="54"/>
        <item m="1" x="55"/>
        <item x="12"/>
        <item x="13"/>
        <item m="1" x="56"/>
        <item x="14"/>
        <item m="1" x="57"/>
        <item x="16"/>
        <item x="17"/>
        <item m="1" x="48"/>
        <item x="18"/>
        <item x="20"/>
        <item m="1" x="46"/>
        <item x="22"/>
        <item x="23"/>
        <item m="1" x="44"/>
        <item x="26"/>
        <item m="1" x="63"/>
        <item x="30"/>
        <item x="33"/>
        <item x="40"/>
        <item x="43"/>
        <item x="4"/>
        <item x="7"/>
        <item m="1" x="51"/>
        <item x="25"/>
        <item x="32"/>
        <item m="1" x="58"/>
        <item m="1" x="59"/>
        <item x="10"/>
        <item x="11"/>
        <item x="15"/>
        <item x="19"/>
        <item m="1" x="45"/>
        <item x="27"/>
        <item x="31"/>
        <item m="1" x="49"/>
        <item x="39"/>
        <item x="28"/>
        <item x="34"/>
        <item x="36"/>
        <item x="41"/>
        <item x="21"/>
        <item x="24"/>
        <item m="1" x="47"/>
        <item x="29"/>
        <item x="38"/>
        <item x="42"/>
        <item x="35"/>
        <item x="37"/>
        <item t="default"/>
      </items>
    </pivotField>
    <pivotField showAll="0"/>
    <pivotField dataField="1" showAll="0"/>
    <pivotField showAll="0"/>
    <pivotField axis="axisPage" showAll="0">
      <items count="4">
        <item x="1"/>
        <item x="2"/>
        <item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pageFields count="2">
    <pageField fld="8" hier="-1"/>
    <pageField fld="13" hier="-1"/>
  </pageFields>
  <dataFields count="1">
    <dataField name="Soma de VALOR" fld="11" baseField="0" baseItem="0" numFmtId="44"/>
  </dataFields>
  <formats count="2">
    <format dxfId="7">
      <pivotArea grandRow="1"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44CB1E-D3A2-AE45-A7BB-E82CC12B1C2F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4:J23" firstHeaderRow="1" firstDataRow="1" firstDataCol="1" rowPageCount="2" colPageCount="1"/>
  <pivotFields count="16">
    <pivotField showAll="0"/>
    <pivotField showAll="0"/>
    <pivotField showAll="0"/>
    <pivotField axis="axisPage" multipleItemSelectionAllowed="1" showAll="0">
      <items count="7">
        <item h="1" x="0"/>
        <item h="1" x="1"/>
        <item x="2"/>
        <item h="1" x="3"/>
        <item h="1" x="4"/>
        <item h="1" x="5"/>
        <item t="default"/>
      </items>
    </pivotField>
    <pivotField showAll="0">
      <items count="30">
        <item x="22"/>
        <item m="1" x="25"/>
        <item x="7"/>
        <item x="0"/>
        <item x="1"/>
        <item x="2"/>
        <item x="19"/>
        <item x="10"/>
        <item x="16"/>
        <item m="1" x="24"/>
        <item x="3"/>
        <item x="11"/>
        <item x="15"/>
        <item x="17"/>
        <item x="4"/>
        <item x="6"/>
        <item x="12"/>
        <item x="18"/>
        <item x="5"/>
        <item x="13"/>
        <item x="21"/>
        <item x="20"/>
        <item x="8"/>
        <item x="14"/>
        <item m="1" x="27"/>
        <item m="1" x="28"/>
        <item m="1" x="26"/>
        <item x="9"/>
        <item x="23"/>
        <item t="default"/>
      </items>
    </pivotField>
    <pivotField showAll="0"/>
    <pivotField axis="axisRow" showAll="0">
      <items count="31">
        <item x="18"/>
        <item x="25"/>
        <item x="16"/>
        <item x="21"/>
        <item x="12"/>
        <item x="23"/>
        <item x="6"/>
        <item x="5"/>
        <item x="0"/>
        <item x="17"/>
        <item x="27"/>
        <item x="26"/>
        <item x="20"/>
        <item x="22"/>
        <item x="19"/>
        <item x="15"/>
        <item x="28"/>
        <item x="11"/>
        <item x="10"/>
        <item x="2"/>
        <item x="1"/>
        <item x="9"/>
        <item x="8"/>
        <item x="3"/>
        <item x="7"/>
        <item x="4"/>
        <item x="24"/>
        <item x="14"/>
        <item x="13"/>
        <item x="29"/>
        <item t="default"/>
      </items>
    </pivotField>
    <pivotField showAll="0"/>
    <pivotField axis="axisPage" multipleItemSelectionAllowed="1" showAll="0">
      <items count="4">
        <item h="1" x="0"/>
        <item x="1"/>
        <item x="2"/>
        <item t="default"/>
      </items>
    </pivotField>
    <pivotField showAll="0">
      <items count="65">
        <item m="1" x="61"/>
        <item x="0"/>
        <item x="1"/>
        <item x="2"/>
        <item x="3"/>
        <item x="4"/>
        <item m="1" x="60"/>
        <item x="5"/>
        <item x="6"/>
        <item x="7"/>
        <item x="8"/>
        <item m="1" x="50"/>
        <item m="1" x="51"/>
        <item m="1" x="52"/>
        <item x="9"/>
        <item m="1" x="62"/>
        <item m="1" x="53"/>
        <item m="1" x="54"/>
        <item x="10"/>
        <item x="11"/>
        <item m="1" x="55"/>
        <item x="12"/>
        <item x="13"/>
        <item m="1" x="56"/>
        <item x="14"/>
        <item m="1" x="57"/>
        <item x="15"/>
        <item x="16"/>
        <item x="17"/>
        <item m="1" x="48"/>
        <item x="18"/>
        <item x="19"/>
        <item x="20"/>
        <item x="21"/>
        <item m="1" x="46"/>
        <item x="22"/>
        <item x="23"/>
        <item m="1" x="44"/>
        <item x="24"/>
        <item m="1" x="47"/>
        <item m="1" x="45"/>
        <item x="25"/>
        <item x="26"/>
        <item x="27"/>
        <item m="1" x="63"/>
        <item x="28"/>
        <item x="29"/>
        <item x="30"/>
        <item x="31"/>
        <item x="32"/>
        <item x="33"/>
        <item x="34"/>
        <item m="1" x="49"/>
        <item x="36"/>
        <item x="38"/>
        <item x="39"/>
        <item x="40"/>
        <item x="41"/>
        <item x="42"/>
        <item m="1" x="58"/>
        <item m="1" x="59"/>
        <item x="43"/>
        <item x="35"/>
        <item x="37"/>
        <item t="default"/>
      </items>
    </pivotField>
    <pivotField showAll="0"/>
    <pivotField dataField="1" showAll="0"/>
    <pivotField showAll="0"/>
    <pivotField showAll="0">
      <items count="4">
        <item x="1"/>
        <item x="0"/>
        <item h="1" x="2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19">
    <i>
      <x/>
    </i>
    <i>
      <x v="1"/>
    </i>
    <i>
      <x v="3"/>
    </i>
    <i>
      <x v="4"/>
    </i>
    <i>
      <x v="5"/>
    </i>
    <i>
      <x v="6"/>
    </i>
    <i>
      <x v="7"/>
    </i>
    <i>
      <x v="10"/>
    </i>
    <i>
      <x v="11"/>
    </i>
    <i>
      <x v="16"/>
    </i>
    <i>
      <x v="17"/>
    </i>
    <i>
      <x v="19"/>
    </i>
    <i>
      <x v="20"/>
    </i>
    <i>
      <x v="21"/>
    </i>
    <i>
      <x v="22"/>
    </i>
    <i>
      <x v="24"/>
    </i>
    <i>
      <x v="27"/>
    </i>
    <i>
      <x v="28"/>
    </i>
    <i t="grand">
      <x/>
    </i>
  </rowItems>
  <colItems count="1">
    <i/>
  </colItems>
  <pageFields count="2">
    <pageField fld="8" hier="-1"/>
    <pageField fld="3" hier="-1"/>
  </pageFields>
  <dataFields count="1">
    <dataField name="Soma de VALOR" fld="11" baseField="0" baseItem="0" numFmtId="164"/>
  </dataFields>
  <formats count="1">
    <format dxfId="3">
      <pivotArea outline="0" collapsedLevelsAreSubtotals="1" fieldPosition="0"/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B493B-1616-FB49-BB71-B45B7195691B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0" firstHeaderRow="1" firstDataRow="2" firstDataCol="1" rowPageCount="1" colPageCount="1"/>
  <pivotFields count="14"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numFmtId="14" showAll="0"/>
    <pivotField showAll="0"/>
    <pivotField dataField="1" numFmtId="164" showAll="0"/>
    <pivotField numFmtId="164" showAll="0"/>
    <pivotField axis="axisCol" showAll="0">
      <items count="3">
        <item x="1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1">
    <pageField fld="8" hier="-1"/>
  </pageFields>
  <dataFields count="1">
    <dataField name="Soma de VALOR" fld="11" baseField="0" baseItem="0" numFmtId="6"/>
  </dataFields>
  <formats count="2">
    <format dxfId="5">
      <pivotArea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5B868-9751-044B-878E-5B3694049A3B}" name="Tabela dinâ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44" firstHeaderRow="1" firstDataRow="2" firstDataCol="1"/>
  <pivotFields count="16">
    <pivotField showAll="0"/>
    <pivotField showAll="0"/>
    <pivotField showAll="0"/>
    <pivotField showAll="0"/>
    <pivotField axis="axisRow" showAll="0">
      <items count="30">
        <item sd="0" x="3"/>
        <item sd="0" x="11"/>
        <item sd="0" x="4"/>
        <item sd="0" x="6"/>
        <item sd="0" x="12"/>
        <item sd="0" x="5"/>
        <item sd="0" x="13"/>
        <item sd="0" x="21"/>
        <item sd="0" x="8"/>
        <item sd="0" x="14"/>
        <item sd="0" m="1" x="27"/>
        <item sd="0" m="1" x="26"/>
        <item sd="0" x="23"/>
        <item m="1" x="28"/>
        <item m="1" x="25"/>
        <item x="0"/>
        <item x="1"/>
        <item x="2"/>
        <item x="19"/>
        <item x="7"/>
        <item x="10"/>
        <item x="9"/>
        <item m="1" x="24"/>
        <item x="15"/>
        <item x="16"/>
        <item x="18"/>
        <item x="17"/>
        <item x="20"/>
        <item x="22"/>
        <item t="default" sd="0"/>
      </items>
    </pivotField>
    <pivotField axis="axisRow" showAll="0">
      <items count="195">
        <item x="6"/>
        <item x="3"/>
        <item x="41"/>
        <item x="22"/>
        <item m="1" x="182"/>
        <item m="1" x="183"/>
        <item x="47"/>
        <item x="49"/>
        <item x="16"/>
        <item x="17"/>
        <item m="1" x="180"/>
        <item x="18"/>
        <item x="21"/>
        <item x="4"/>
        <item x="8"/>
        <item x="10"/>
        <item x="7"/>
        <item x="9"/>
        <item x="11"/>
        <item m="1" x="185"/>
        <item x="35"/>
        <item x="42"/>
        <item x="86"/>
        <item x="24"/>
        <item x="43"/>
        <item x="50"/>
        <item m="1" x="186"/>
        <item x="92"/>
        <item x="70"/>
        <item m="1" x="187"/>
        <item x="105"/>
        <item m="1" x="188"/>
        <item m="1" x="189"/>
        <item m="1" x="190"/>
        <item m="1" x="191"/>
        <item m="1" x="192"/>
        <item m="1" x="193"/>
        <item x="144"/>
        <item m="1" x="184"/>
        <item x="23"/>
        <item x="45"/>
        <item x="25"/>
        <item m="1" x="181"/>
        <item x="53"/>
        <item x="57"/>
        <item x="58"/>
        <item x="83"/>
        <item x="84"/>
        <item x="113"/>
        <item x="114"/>
        <item x="120"/>
        <item x="140"/>
        <item x="0"/>
        <item x="1"/>
        <item x="2"/>
        <item x="44"/>
        <item x="48"/>
        <item x="112"/>
        <item x="55"/>
        <item x="5"/>
        <item x="12"/>
        <item x="13"/>
        <item x="14"/>
        <item x="15"/>
        <item x="20"/>
        <item x="19"/>
        <item x="52"/>
        <item x="37"/>
        <item x="34"/>
        <item x="64"/>
        <item x="38"/>
        <item x="121"/>
        <item x="61"/>
        <item x="62"/>
        <item x="81"/>
        <item x="63"/>
        <item m="1" x="173"/>
        <item m="1" x="157"/>
        <item m="1" x="155"/>
        <item m="1" x="149"/>
        <item m="1" x="153"/>
        <item m="1" x="148"/>
        <item m="1" x="156"/>
        <item m="1" x="174"/>
        <item m="1" x="151"/>
        <item m="1" x="152"/>
        <item m="1" x="161"/>
        <item m="1" x="169"/>
        <item m="1" x="170"/>
        <item m="1" x="154"/>
        <item m="1" x="176"/>
        <item m="1" x="177"/>
        <item m="1" x="165"/>
        <item m="1" x="166"/>
        <item m="1" x="164"/>
        <item m="1" x="178"/>
        <item m="1" x="159"/>
        <item m="1" x="171"/>
        <item m="1" x="179"/>
        <item m="1" x="167"/>
        <item m="1" x="168"/>
        <item m="1" x="162"/>
        <item m="1" x="163"/>
        <item m="1" x="172"/>
        <item m="1" x="175"/>
        <item m="1" x="160"/>
        <item x="142"/>
        <item x="108"/>
        <item x="141"/>
        <item x="109"/>
        <item x="122"/>
        <item x="26"/>
        <item x="27"/>
        <item x="28"/>
        <item x="29"/>
        <item x="30"/>
        <item x="31"/>
        <item x="32"/>
        <item x="33"/>
        <item x="72"/>
        <item x="36"/>
        <item x="39"/>
        <item x="46"/>
        <item x="111"/>
        <item x="51"/>
        <item x="56"/>
        <item m="1" x="147"/>
        <item m="1" x="150"/>
        <item x="60"/>
        <item x="73"/>
        <item x="54"/>
        <item x="87"/>
        <item x="104"/>
        <item x="88"/>
        <item x="89"/>
        <item x="82"/>
        <item x="90"/>
        <item x="91"/>
        <item m="1" x="158"/>
        <item x="85"/>
        <item x="93"/>
        <item x="135"/>
        <item x="94"/>
        <item x="134"/>
        <item x="40"/>
        <item x="59"/>
        <item x="69"/>
        <item x="68"/>
        <item x="77"/>
        <item x="78"/>
        <item x="79"/>
        <item x="80"/>
        <item x="65"/>
        <item x="66"/>
        <item x="67"/>
        <item m="1" x="145"/>
        <item m="1" x="146"/>
        <item x="95"/>
        <item x="110"/>
        <item x="117"/>
        <item x="118"/>
        <item x="119"/>
        <item x="123"/>
        <item x="124"/>
        <item x="125"/>
        <item x="126"/>
        <item x="127"/>
        <item x="128"/>
        <item x="115"/>
        <item x="116"/>
        <item x="129"/>
        <item x="130"/>
        <item x="131"/>
        <item x="132"/>
        <item x="137"/>
        <item x="143"/>
        <item x="96"/>
        <item x="97"/>
        <item x="98"/>
        <item x="99"/>
        <item x="100"/>
        <item x="138"/>
        <item x="74"/>
        <item x="75"/>
        <item x="76"/>
        <item x="101"/>
        <item x="102"/>
        <item x="103"/>
        <item x="139"/>
        <item x="71"/>
        <item x="106"/>
        <item x="107"/>
        <item x="133"/>
        <item x="136"/>
        <item t="default"/>
      </items>
    </pivotField>
    <pivotField showAll="0"/>
    <pivotField showAll="0"/>
    <pivotField showAll="0"/>
    <pivotField axis="axisRow" showAll="0">
      <items count="65">
        <item m="1" x="61"/>
        <item x="0"/>
        <item x="1"/>
        <item m="1" x="60"/>
        <item x="5"/>
        <item x="8"/>
        <item m="1" x="50"/>
        <item x="9"/>
        <item m="1" x="62"/>
        <item m="1" x="53"/>
        <item x="12"/>
        <item x="13"/>
        <item m="1" x="56"/>
        <item x="14"/>
        <item x="17"/>
        <item x="18"/>
        <item x="20"/>
        <item m="1" x="46"/>
        <item x="22"/>
        <item m="1" x="63"/>
        <item x="43"/>
        <item x="3"/>
        <item x="2"/>
        <item x="6"/>
        <item m="1" x="52"/>
        <item m="1" x="54"/>
        <item m="1" x="55"/>
        <item m="1" x="57"/>
        <item x="16"/>
        <item m="1" x="48"/>
        <item x="23"/>
        <item m="1" x="44"/>
        <item x="26"/>
        <item x="30"/>
        <item x="33"/>
        <item x="40"/>
        <item x="4"/>
        <item x="7"/>
        <item m="1" x="51"/>
        <item x="25"/>
        <item x="32"/>
        <item m="1" x="58"/>
        <item m="1" x="59"/>
        <item x="10"/>
        <item x="11"/>
        <item x="15"/>
        <item x="19"/>
        <item m="1" x="45"/>
        <item x="27"/>
        <item x="31"/>
        <item m="1" x="49"/>
        <item x="39"/>
        <item x="28"/>
        <item x="34"/>
        <item x="36"/>
        <item x="41"/>
        <item x="21"/>
        <item x="24"/>
        <item m="1" x="47"/>
        <item x="29"/>
        <item x="38"/>
        <item x="42"/>
        <item x="35"/>
        <item x="37"/>
        <item t="default"/>
      </items>
    </pivotField>
    <pivotField showAll="0"/>
    <pivotField dataField="1" showAll="0"/>
    <pivotField showAll="0"/>
    <pivotField axis="axisCol" showAll="0">
      <items count="4">
        <item x="1"/>
        <item x="2"/>
        <item x="0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axis="axisRow" showAll="0">
      <items count="15">
        <item h="1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  <item t="default"/>
      </items>
    </pivotField>
  </pivotFields>
  <rowFields count="4">
    <field x="15"/>
    <field x="9"/>
    <field x="4"/>
    <field x="5"/>
  </rowFields>
  <rowItems count="40">
    <i>
      <x v="8"/>
    </i>
    <i r="1">
      <x v="1"/>
    </i>
    <i r="2">
      <x v="15"/>
    </i>
    <i r="3">
      <x v="52"/>
    </i>
    <i r="1">
      <x v="2"/>
    </i>
    <i r="2">
      <x v="16"/>
    </i>
    <i r="3">
      <x v="53"/>
    </i>
    <i r="1">
      <x v="4"/>
    </i>
    <i r="2">
      <x v="5"/>
    </i>
    <i r="1">
      <x v="5"/>
    </i>
    <i r="2">
      <x v="20"/>
    </i>
    <i r="3">
      <x v="64"/>
    </i>
    <i r="2">
      <x v="21"/>
    </i>
    <i r="3">
      <x v="65"/>
    </i>
    <i r="1">
      <x v="7"/>
    </i>
    <i r="2">
      <x/>
    </i>
    <i r="1">
      <x v="21"/>
    </i>
    <i r="2">
      <x/>
    </i>
    <i r="2">
      <x v="2"/>
    </i>
    <i r="1">
      <x v="22"/>
    </i>
    <i r="2">
      <x v="17"/>
    </i>
    <i r="3">
      <x v="54"/>
    </i>
    <i r="1">
      <x v="23"/>
    </i>
    <i r="2">
      <x v="3"/>
    </i>
    <i r="2">
      <x v="5"/>
    </i>
    <i r="2">
      <x v="19"/>
    </i>
    <i r="3">
      <x v="60"/>
    </i>
    <i r="3">
      <x v="61"/>
    </i>
    <i r="3">
      <x v="62"/>
    </i>
    <i r="3">
      <x v="63"/>
    </i>
    <i r="1">
      <x v="36"/>
    </i>
    <i r="2">
      <x/>
    </i>
    <i r="1">
      <x v="37"/>
    </i>
    <i r="2">
      <x/>
    </i>
    <i r="2">
      <x v="8"/>
    </i>
    <i>
      <x v="9"/>
    </i>
    <i>
      <x v="10"/>
    </i>
    <i>
      <x v="11"/>
    </i>
    <i>
      <x v="12"/>
    </i>
    <i t="grand">
      <x/>
    </i>
  </rowItems>
  <colFields count="1">
    <field x="13"/>
  </colFields>
  <colItems count="3">
    <i>
      <x/>
    </i>
    <i>
      <x v="2"/>
    </i>
    <i t="grand">
      <x/>
    </i>
  </colItems>
  <dataFields count="1">
    <dataField name="Soma de VALOR" fld="11" baseField="0" baseItem="0" numFmtId="6"/>
  </dataFields>
  <formats count="3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172A-3E2D-3843-A975-1E80C8074FAD}">
  <dimension ref="A1:B10"/>
  <sheetViews>
    <sheetView showGridLines="0" workbookViewId="0">
      <selection activeCell="B10" sqref="B10"/>
    </sheetView>
  </sheetViews>
  <sheetFormatPr baseColWidth="10" defaultRowHeight="16" x14ac:dyDescent="0.2"/>
  <cols>
    <col min="1" max="1" width="17.33203125" bestFit="1" customWidth="1"/>
    <col min="2" max="2" width="15.5" bestFit="1" customWidth="1"/>
    <col min="3" max="4" width="11.5" bestFit="1" customWidth="1"/>
  </cols>
  <sheetData>
    <row r="1" spans="1:2" x14ac:dyDescent="0.2">
      <c r="A1" s="19" t="s">
        <v>102</v>
      </c>
      <c r="B1" t="s">
        <v>52</v>
      </c>
    </row>
    <row r="2" spans="1:2" x14ac:dyDescent="0.2">
      <c r="A2" s="19" t="s">
        <v>2</v>
      </c>
      <c r="B2" t="s">
        <v>460</v>
      </c>
    </row>
    <row r="4" spans="1:2" x14ac:dyDescent="0.2">
      <c r="A4" s="19" t="s">
        <v>45</v>
      </c>
      <c r="B4" t="s">
        <v>49</v>
      </c>
    </row>
    <row r="5" spans="1:2" x14ac:dyDescent="0.2">
      <c r="A5" s="20" t="s">
        <v>50</v>
      </c>
      <c r="B5" s="22">
        <v>-390326.11500000005</v>
      </c>
    </row>
    <row r="6" spans="1:2" x14ac:dyDescent="0.2">
      <c r="A6" s="20" t="s">
        <v>51</v>
      </c>
      <c r="B6" s="22">
        <v>-1511373.7549999999</v>
      </c>
    </row>
    <row r="7" spans="1:2" x14ac:dyDescent="0.2">
      <c r="A7" s="20" t="s">
        <v>103</v>
      </c>
      <c r="B7" s="22">
        <v>-884797.43199999991</v>
      </c>
    </row>
    <row r="8" spans="1:2" x14ac:dyDescent="0.2">
      <c r="A8" s="20" t="s">
        <v>105</v>
      </c>
      <c r="B8" s="22">
        <v>-189646.1</v>
      </c>
    </row>
    <row r="9" spans="1:2" x14ac:dyDescent="0.2">
      <c r="A9" s="20" t="s">
        <v>350</v>
      </c>
      <c r="B9" s="22">
        <v>-49230</v>
      </c>
    </row>
    <row r="10" spans="1:2" x14ac:dyDescent="0.2">
      <c r="A10" s="20" t="s">
        <v>44</v>
      </c>
      <c r="B10" s="22">
        <v>-3025373.4019999998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9246-4B59-454E-8B3E-5320A0C3D9EA}">
  <dimension ref="A1:J23"/>
  <sheetViews>
    <sheetView topLeftCell="D1" zoomScale="142" workbookViewId="0">
      <selection activeCell="L4" sqref="L4"/>
    </sheetView>
  </sheetViews>
  <sheetFormatPr baseColWidth="10" defaultRowHeight="16" x14ac:dyDescent="0.2"/>
  <cols>
    <col min="1" max="1" width="17.33203125" bestFit="1" customWidth="1"/>
    <col min="2" max="2" width="19" bestFit="1" customWidth="1"/>
    <col min="3" max="4" width="12.33203125" bestFit="1" customWidth="1"/>
    <col min="9" max="9" width="28" bestFit="1" customWidth="1"/>
    <col min="10" max="10" width="15.33203125" bestFit="1" customWidth="1"/>
    <col min="11" max="11" width="11.5" bestFit="1" customWidth="1"/>
    <col min="12" max="12" width="13" bestFit="1" customWidth="1"/>
    <col min="13" max="13" width="12.83203125" bestFit="1" customWidth="1"/>
  </cols>
  <sheetData>
    <row r="1" spans="1:10" x14ac:dyDescent="0.2">
      <c r="A1" s="19" t="s">
        <v>102</v>
      </c>
      <c r="B1" t="s">
        <v>52</v>
      </c>
      <c r="I1" s="19" t="s">
        <v>102</v>
      </c>
      <c r="J1" t="s">
        <v>479</v>
      </c>
    </row>
    <row r="2" spans="1:10" x14ac:dyDescent="0.2">
      <c r="I2" s="19" t="s">
        <v>5</v>
      </c>
      <c r="J2" t="s">
        <v>103</v>
      </c>
    </row>
    <row r="3" spans="1:10" x14ac:dyDescent="0.2">
      <c r="A3" s="19" t="s">
        <v>49</v>
      </c>
      <c r="B3" s="19" t="s">
        <v>43</v>
      </c>
    </row>
    <row r="4" spans="1:10" x14ac:dyDescent="0.2">
      <c r="A4" s="19" t="s">
        <v>45</v>
      </c>
      <c r="B4" t="s">
        <v>42</v>
      </c>
      <c r="C4" t="s">
        <v>180</v>
      </c>
      <c r="D4" t="s">
        <v>44</v>
      </c>
      <c r="I4" s="19" t="s">
        <v>45</v>
      </c>
      <c r="J4" t="s">
        <v>49</v>
      </c>
    </row>
    <row r="5" spans="1:10" x14ac:dyDescent="0.2">
      <c r="A5" s="20" t="s">
        <v>50</v>
      </c>
      <c r="B5" s="27"/>
      <c r="C5" s="27">
        <v>-390326.11500000005</v>
      </c>
      <c r="D5" s="27">
        <v>-390326.11500000005</v>
      </c>
      <c r="I5" s="20" t="s">
        <v>230</v>
      </c>
      <c r="J5" s="26">
        <v>-27675.66</v>
      </c>
    </row>
    <row r="6" spans="1:10" x14ac:dyDescent="0.2">
      <c r="A6" s="20" t="s">
        <v>51</v>
      </c>
      <c r="B6" s="27">
        <v>-296921.25199999998</v>
      </c>
      <c r="C6" s="27">
        <v>-1214452.503</v>
      </c>
      <c r="D6" s="27">
        <v>-1511373.7549999999</v>
      </c>
      <c r="I6" s="20" t="s">
        <v>363</v>
      </c>
      <c r="J6" s="26">
        <v>-153000</v>
      </c>
    </row>
    <row r="7" spans="1:10" x14ac:dyDescent="0.2">
      <c r="A7" s="20" t="s">
        <v>103</v>
      </c>
      <c r="B7" s="27">
        <v>-884797.43199999991</v>
      </c>
      <c r="C7" s="27"/>
      <c r="D7" s="27">
        <v>-884797.43199999991</v>
      </c>
      <c r="I7" s="20" t="s">
        <v>86</v>
      </c>
      <c r="J7" s="26">
        <v>-11125.422</v>
      </c>
    </row>
    <row r="8" spans="1:10" x14ac:dyDescent="0.2">
      <c r="A8" s="20" t="s">
        <v>105</v>
      </c>
      <c r="B8" s="27">
        <v>-189646.1</v>
      </c>
      <c r="C8" s="27"/>
      <c r="D8" s="27">
        <v>-189646.1</v>
      </c>
      <c r="I8" s="20" t="s">
        <v>77</v>
      </c>
      <c r="J8" s="26">
        <v>-165231.75</v>
      </c>
    </row>
    <row r="9" spans="1:10" x14ac:dyDescent="0.2">
      <c r="A9" s="20" t="s">
        <v>350</v>
      </c>
      <c r="B9" s="27">
        <v>-49230</v>
      </c>
      <c r="C9" s="27"/>
      <c r="D9" s="27">
        <v>-49230</v>
      </c>
      <c r="I9" s="20" t="s">
        <v>187</v>
      </c>
      <c r="J9" s="26">
        <v>-65247</v>
      </c>
    </row>
    <row r="10" spans="1:10" x14ac:dyDescent="0.2">
      <c r="A10" s="20" t="s">
        <v>44</v>
      </c>
      <c r="B10" s="27">
        <v>-1420594.784</v>
      </c>
      <c r="C10" s="27">
        <v>-1604778.618</v>
      </c>
      <c r="D10" s="27">
        <v>-3025373.4019999998</v>
      </c>
      <c r="I10" s="20" t="s">
        <v>85</v>
      </c>
      <c r="J10" s="26">
        <v>-92974</v>
      </c>
    </row>
    <row r="11" spans="1:10" x14ac:dyDescent="0.2">
      <c r="I11" s="20" t="s">
        <v>84</v>
      </c>
      <c r="J11" s="26">
        <v>-21144.22</v>
      </c>
    </row>
    <row r="12" spans="1:10" x14ac:dyDescent="0.2">
      <c r="I12" s="20" t="s">
        <v>371</v>
      </c>
      <c r="J12" s="26">
        <v>-50000</v>
      </c>
    </row>
    <row r="13" spans="1:10" x14ac:dyDescent="0.2">
      <c r="I13" s="20" t="s">
        <v>411</v>
      </c>
      <c r="J13" s="26">
        <v>-3565</v>
      </c>
    </row>
    <row r="14" spans="1:10" x14ac:dyDescent="0.2">
      <c r="I14" s="20" t="s">
        <v>463</v>
      </c>
      <c r="J14" s="26">
        <v>-12209</v>
      </c>
    </row>
    <row r="15" spans="1:10" x14ac:dyDescent="0.2">
      <c r="I15" s="20" t="s">
        <v>81</v>
      </c>
      <c r="J15" s="26">
        <v>-29911</v>
      </c>
    </row>
    <row r="16" spans="1:10" x14ac:dyDescent="0.2">
      <c r="I16" s="20" t="s">
        <v>83</v>
      </c>
      <c r="J16" s="26">
        <v>-12145</v>
      </c>
    </row>
    <row r="17" spans="9:10" x14ac:dyDescent="0.2">
      <c r="I17" s="20" t="s">
        <v>79</v>
      </c>
      <c r="J17" s="26">
        <v>-80474</v>
      </c>
    </row>
    <row r="18" spans="9:10" x14ac:dyDescent="0.2">
      <c r="I18" s="20" t="s">
        <v>87</v>
      </c>
      <c r="J18" s="26">
        <v>-16500</v>
      </c>
    </row>
    <row r="19" spans="9:10" x14ac:dyDescent="0.2">
      <c r="I19" s="20" t="s">
        <v>142</v>
      </c>
      <c r="J19" s="26">
        <v>-24019</v>
      </c>
    </row>
    <row r="20" spans="9:10" x14ac:dyDescent="0.2">
      <c r="I20" s="20" t="s">
        <v>137</v>
      </c>
      <c r="J20" s="26">
        <v>-21310</v>
      </c>
    </row>
    <row r="21" spans="9:10" x14ac:dyDescent="0.2">
      <c r="I21" s="20" t="s">
        <v>199</v>
      </c>
      <c r="J21" s="26">
        <v>-86903.38</v>
      </c>
    </row>
    <row r="22" spans="9:10" x14ac:dyDescent="0.2">
      <c r="I22" s="20" t="s">
        <v>251</v>
      </c>
      <c r="J22" s="26">
        <v>-11363</v>
      </c>
    </row>
    <row r="23" spans="9:10" x14ac:dyDescent="0.2">
      <c r="I23" s="20" t="s">
        <v>44</v>
      </c>
      <c r="J23" s="26">
        <v>-884797.43200000003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64D1-CC08-A948-85F8-9352C517FF88}">
  <dimension ref="A1:N803"/>
  <sheetViews>
    <sheetView tabSelected="1" zoomScale="75" zoomScaleNormal="90" workbookViewId="0">
      <pane xSplit="6" ySplit="1" topLeftCell="I85" activePane="bottomRight" state="frozen"/>
      <selection pane="topRight" activeCell="G1" sqref="G1"/>
      <selection pane="bottomLeft" activeCell="A2" sqref="A2"/>
      <selection pane="bottomRight" activeCell="M119" sqref="M119"/>
    </sheetView>
  </sheetViews>
  <sheetFormatPr baseColWidth="10" defaultRowHeight="16" x14ac:dyDescent="0.2"/>
  <cols>
    <col min="1" max="1" width="7.33203125" style="8" bestFit="1" customWidth="1"/>
    <col min="2" max="2" width="41.1640625" style="8" bestFit="1" customWidth="1"/>
    <col min="3" max="3" width="9.6640625" style="8" bestFit="1" customWidth="1"/>
    <col min="4" max="4" width="16.83203125" style="8" bestFit="1" customWidth="1"/>
    <col min="5" max="5" width="53.83203125" style="8" customWidth="1"/>
    <col min="6" max="6" width="65.33203125" style="8" bestFit="1" customWidth="1"/>
    <col min="7" max="7" width="40.83203125" style="8" bestFit="1" customWidth="1"/>
    <col min="8" max="8" width="75.1640625" style="8" bestFit="1" customWidth="1"/>
    <col min="9" max="9" width="10.83203125" style="8" customWidth="1"/>
    <col min="10" max="10" width="23.83203125" style="9" bestFit="1" customWidth="1"/>
    <col min="11" max="11" width="25.1640625" style="8" hidden="1" customWidth="1"/>
    <col min="12" max="12" width="19.1640625" style="10" bestFit="1" customWidth="1"/>
    <col min="13" max="13" width="19" style="8" bestFit="1" customWidth="1"/>
    <col min="14" max="14" width="13.1640625" style="8" bestFit="1" customWidth="1"/>
    <col min="15" max="16384" width="10.83203125" style="8"/>
  </cols>
  <sheetData>
    <row r="1" spans="1:14" s="15" customFormat="1" ht="17" x14ac:dyDescent="0.25">
      <c r="A1" s="12" t="s">
        <v>10</v>
      </c>
      <c r="B1" s="12" t="s">
        <v>0</v>
      </c>
      <c r="C1" s="12" t="s">
        <v>4</v>
      </c>
      <c r="D1" s="12" t="s">
        <v>5</v>
      </c>
      <c r="E1" s="12" t="s">
        <v>3</v>
      </c>
      <c r="F1" s="12" t="s">
        <v>1</v>
      </c>
      <c r="G1" s="12" t="s">
        <v>88</v>
      </c>
      <c r="H1" s="12" t="s">
        <v>6</v>
      </c>
      <c r="I1" s="12" t="s">
        <v>102</v>
      </c>
      <c r="J1" s="13" t="s">
        <v>7</v>
      </c>
      <c r="K1" s="12" t="s">
        <v>8</v>
      </c>
      <c r="L1" s="14" t="s">
        <v>9</v>
      </c>
      <c r="M1" s="12" t="s">
        <v>89</v>
      </c>
      <c r="N1" s="12" t="s">
        <v>2</v>
      </c>
    </row>
    <row r="2" spans="1:14" ht="17" x14ac:dyDescent="0.25">
      <c r="A2" s="1">
        <v>1</v>
      </c>
      <c r="B2" s="1" t="s">
        <v>53</v>
      </c>
      <c r="C2" s="1">
        <v>2024</v>
      </c>
      <c r="D2" s="1" t="s">
        <v>50</v>
      </c>
      <c r="E2" s="1" t="s">
        <v>106</v>
      </c>
      <c r="F2" s="1" t="s">
        <v>113</v>
      </c>
      <c r="G2" s="1" t="s">
        <v>26</v>
      </c>
      <c r="H2" s="1" t="s">
        <v>106</v>
      </c>
      <c r="I2" s="1" t="s">
        <v>26</v>
      </c>
      <c r="J2" s="3">
        <v>45511</v>
      </c>
      <c r="K2" s="3">
        <v>45511</v>
      </c>
      <c r="L2" s="7">
        <v>150000</v>
      </c>
      <c r="M2" s="11">
        <f>L2</f>
        <v>150000</v>
      </c>
      <c r="N2" s="1" t="s">
        <v>180</v>
      </c>
    </row>
    <row r="3" spans="1:14" ht="17" x14ac:dyDescent="0.25">
      <c r="A3" s="1">
        <v>2</v>
      </c>
      <c r="B3" s="1" t="s">
        <v>54</v>
      </c>
      <c r="C3" s="1">
        <v>2024</v>
      </c>
      <c r="D3" s="1" t="s">
        <v>50</v>
      </c>
      <c r="E3" s="1" t="s">
        <v>107</v>
      </c>
      <c r="F3" s="1" t="s">
        <v>110</v>
      </c>
      <c r="G3" s="1" t="s">
        <v>26</v>
      </c>
      <c r="H3" s="1" t="s">
        <v>107</v>
      </c>
      <c r="I3" s="1" t="s">
        <v>26</v>
      </c>
      <c r="J3" s="3">
        <v>45513</v>
      </c>
      <c r="K3" s="3">
        <v>45513</v>
      </c>
      <c r="L3" s="7">
        <v>333333.33</v>
      </c>
      <c r="M3" s="11">
        <f>M2+L3</f>
        <v>483333.33</v>
      </c>
      <c r="N3" s="1" t="s">
        <v>180</v>
      </c>
    </row>
    <row r="4" spans="1:14" ht="17" x14ac:dyDescent="0.25">
      <c r="A4" s="1">
        <v>3</v>
      </c>
      <c r="B4" s="1" t="s">
        <v>55</v>
      </c>
      <c r="C4" s="1">
        <v>2024</v>
      </c>
      <c r="D4" s="1" t="s">
        <v>50</v>
      </c>
      <c r="E4" s="1" t="s">
        <v>108</v>
      </c>
      <c r="F4" s="1" t="s">
        <v>109</v>
      </c>
      <c r="G4" s="1" t="s">
        <v>26</v>
      </c>
      <c r="H4" s="1" t="s">
        <v>108</v>
      </c>
      <c r="I4" s="1" t="s">
        <v>26</v>
      </c>
      <c r="J4" s="3">
        <v>45516</v>
      </c>
      <c r="K4" s="3">
        <v>45516</v>
      </c>
      <c r="L4" s="7">
        <v>500000</v>
      </c>
      <c r="M4" s="11">
        <f t="shared" ref="M4:M67" si="0">M3+L4</f>
        <v>983333.33000000007</v>
      </c>
      <c r="N4" s="1" t="s">
        <v>180</v>
      </c>
    </row>
    <row r="5" spans="1:14" ht="17" x14ac:dyDescent="0.25">
      <c r="A5" s="1">
        <v>4</v>
      </c>
      <c r="B5" s="1" t="s">
        <v>120</v>
      </c>
      <c r="C5" s="1">
        <v>2024</v>
      </c>
      <c r="D5" s="1" t="s">
        <v>50</v>
      </c>
      <c r="E5" s="1" t="s">
        <v>11</v>
      </c>
      <c r="F5" s="1" t="s">
        <v>62</v>
      </c>
      <c r="G5" s="1" t="s">
        <v>79</v>
      </c>
      <c r="H5" s="1" t="s">
        <v>15</v>
      </c>
      <c r="I5" s="1" t="s">
        <v>52</v>
      </c>
      <c r="J5" s="3">
        <v>45517</v>
      </c>
      <c r="K5" s="3">
        <v>45517</v>
      </c>
      <c r="L5" s="7">
        <v>-1028</v>
      </c>
      <c r="M5" s="11">
        <f t="shared" si="0"/>
        <v>982305.33000000007</v>
      </c>
      <c r="N5" s="1" t="s">
        <v>180</v>
      </c>
    </row>
    <row r="6" spans="1:14" ht="17" x14ac:dyDescent="0.25">
      <c r="A6" s="1">
        <v>5</v>
      </c>
      <c r="B6" s="1" t="s">
        <v>121</v>
      </c>
      <c r="C6" s="1">
        <v>2024</v>
      </c>
      <c r="D6" s="1" t="s">
        <v>50</v>
      </c>
      <c r="E6" s="1" t="s">
        <v>11</v>
      </c>
      <c r="F6" s="1" t="s">
        <v>62</v>
      </c>
      <c r="G6" s="1" t="s">
        <v>79</v>
      </c>
      <c r="H6" s="1" t="s">
        <v>13</v>
      </c>
      <c r="I6" s="1" t="s">
        <v>52</v>
      </c>
      <c r="J6" s="3">
        <v>45517</v>
      </c>
      <c r="K6" s="3">
        <v>45517</v>
      </c>
      <c r="L6" s="7">
        <v>-14950</v>
      </c>
      <c r="M6" s="11">
        <f t="shared" si="0"/>
        <v>967355.33000000007</v>
      </c>
      <c r="N6" s="1" t="s">
        <v>180</v>
      </c>
    </row>
    <row r="7" spans="1:14" ht="17" x14ac:dyDescent="0.25">
      <c r="A7" s="1">
        <v>6</v>
      </c>
      <c r="B7" s="1" t="s">
        <v>117</v>
      </c>
      <c r="C7" s="1">
        <v>2024</v>
      </c>
      <c r="D7" s="1" t="s">
        <v>50</v>
      </c>
      <c r="E7" s="1" t="s">
        <v>25</v>
      </c>
      <c r="F7" s="1" t="s">
        <v>68</v>
      </c>
      <c r="G7" s="1" t="s">
        <v>83</v>
      </c>
      <c r="H7" s="1" t="s">
        <v>27</v>
      </c>
      <c r="I7" s="1" t="s">
        <v>52</v>
      </c>
      <c r="J7" s="3">
        <v>45517</v>
      </c>
      <c r="K7" s="3">
        <v>45517</v>
      </c>
      <c r="L7" s="7">
        <v>-9991.7950000000001</v>
      </c>
      <c r="M7" s="11">
        <f t="shared" si="0"/>
        <v>957363.53500000003</v>
      </c>
      <c r="N7" s="1" t="s">
        <v>180</v>
      </c>
    </row>
    <row r="8" spans="1:14" ht="17" x14ac:dyDescent="0.25">
      <c r="A8" s="1">
        <v>7</v>
      </c>
      <c r="B8" s="1" t="s">
        <v>118</v>
      </c>
      <c r="C8" s="1">
        <v>2024</v>
      </c>
      <c r="D8" s="1" t="s">
        <v>50</v>
      </c>
      <c r="E8" s="1" t="s">
        <v>25</v>
      </c>
      <c r="F8" s="1" t="s">
        <v>62</v>
      </c>
      <c r="G8" s="1" t="s">
        <v>79</v>
      </c>
      <c r="H8" s="1" t="s">
        <v>13</v>
      </c>
      <c r="I8" s="1" t="s">
        <v>52</v>
      </c>
      <c r="J8" s="3">
        <v>45517</v>
      </c>
      <c r="K8" s="3">
        <v>45517</v>
      </c>
      <c r="L8" s="7">
        <v>-31412.5</v>
      </c>
      <c r="M8" s="11">
        <f t="shared" si="0"/>
        <v>925951.03500000003</v>
      </c>
      <c r="N8" s="1" t="s">
        <v>180</v>
      </c>
    </row>
    <row r="9" spans="1:14" ht="17" x14ac:dyDescent="0.25">
      <c r="A9" s="1">
        <v>8</v>
      </c>
      <c r="B9" s="1" t="s">
        <v>122</v>
      </c>
      <c r="C9" s="1">
        <v>2024</v>
      </c>
      <c r="D9" s="1" t="s">
        <v>50</v>
      </c>
      <c r="E9" s="1" t="s">
        <v>11</v>
      </c>
      <c r="F9" s="1" t="s">
        <v>62</v>
      </c>
      <c r="G9" s="1" t="s">
        <v>79</v>
      </c>
      <c r="H9" s="1" t="s">
        <v>14</v>
      </c>
      <c r="I9" s="1" t="s">
        <v>52</v>
      </c>
      <c r="J9" s="3">
        <v>45518</v>
      </c>
      <c r="K9" s="3">
        <v>45518</v>
      </c>
      <c r="L9" s="7">
        <v>-2175</v>
      </c>
      <c r="M9" s="11">
        <f t="shared" si="0"/>
        <v>923776.03500000003</v>
      </c>
      <c r="N9" s="1" t="s">
        <v>180</v>
      </c>
    </row>
    <row r="10" spans="1:14" ht="17" x14ac:dyDescent="0.25">
      <c r="A10" s="1">
        <v>9</v>
      </c>
      <c r="B10" s="1" t="s">
        <v>177</v>
      </c>
      <c r="C10" s="1">
        <v>2024</v>
      </c>
      <c r="D10" s="1" t="s">
        <v>50</v>
      </c>
      <c r="E10" s="1" t="s">
        <v>35</v>
      </c>
      <c r="F10" s="1" t="s">
        <v>176</v>
      </c>
      <c r="G10" s="1" t="s">
        <v>79</v>
      </c>
      <c r="H10" s="1" t="s">
        <v>37</v>
      </c>
      <c r="I10" s="1" t="s">
        <v>52</v>
      </c>
      <c r="J10" s="3">
        <v>45520</v>
      </c>
      <c r="K10" s="3">
        <v>45520</v>
      </c>
      <c r="L10" s="7">
        <v>-10760</v>
      </c>
      <c r="M10" s="11">
        <f t="shared" si="0"/>
        <v>913016.03500000003</v>
      </c>
      <c r="N10" s="1" t="s">
        <v>180</v>
      </c>
    </row>
    <row r="11" spans="1:14" ht="17" x14ac:dyDescent="0.25">
      <c r="A11" s="1">
        <v>10</v>
      </c>
      <c r="B11" s="1" t="s">
        <v>178</v>
      </c>
      <c r="C11" s="1">
        <v>2024</v>
      </c>
      <c r="D11" s="1" t="s">
        <v>50</v>
      </c>
      <c r="E11" s="1" t="s">
        <v>35</v>
      </c>
      <c r="F11" s="1" t="s">
        <v>60</v>
      </c>
      <c r="G11" s="1" t="s">
        <v>78</v>
      </c>
      <c r="H11" s="1" t="s">
        <v>40</v>
      </c>
      <c r="I11" s="1" t="s">
        <v>52</v>
      </c>
      <c r="J11" s="3">
        <v>45520</v>
      </c>
      <c r="K11" s="3">
        <v>45520</v>
      </c>
      <c r="L11" s="7">
        <v>-7500</v>
      </c>
      <c r="M11" s="11">
        <f t="shared" si="0"/>
        <v>905516.03500000003</v>
      </c>
      <c r="N11" s="1" t="s">
        <v>180</v>
      </c>
    </row>
    <row r="12" spans="1:14" ht="17" x14ac:dyDescent="0.25">
      <c r="A12" s="1">
        <v>11</v>
      </c>
      <c r="B12" s="1" t="s">
        <v>171</v>
      </c>
      <c r="C12" s="1">
        <v>2024</v>
      </c>
      <c r="D12" s="1" t="s">
        <v>50</v>
      </c>
      <c r="E12" s="1" t="s">
        <v>35</v>
      </c>
      <c r="F12" s="1" t="s">
        <v>64</v>
      </c>
      <c r="G12" s="1" t="s">
        <v>80</v>
      </c>
      <c r="H12" s="1" t="s">
        <v>41</v>
      </c>
      <c r="I12" s="1" t="s">
        <v>52</v>
      </c>
      <c r="J12" s="3">
        <v>45520</v>
      </c>
      <c r="K12" s="3">
        <v>45520</v>
      </c>
      <c r="L12" s="7">
        <v>-1000</v>
      </c>
      <c r="M12" s="11">
        <f t="shared" si="0"/>
        <v>904516.03500000003</v>
      </c>
      <c r="N12" s="1" t="s">
        <v>180</v>
      </c>
    </row>
    <row r="13" spans="1:14" ht="17" x14ac:dyDescent="0.25">
      <c r="A13" s="1">
        <v>12</v>
      </c>
      <c r="B13" s="1" t="s">
        <v>172</v>
      </c>
      <c r="C13" s="1">
        <v>2024</v>
      </c>
      <c r="D13" s="1" t="s">
        <v>50</v>
      </c>
      <c r="E13" s="1" t="s">
        <v>35</v>
      </c>
      <c r="F13" s="1" t="s">
        <v>70</v>
      </c>
      <c r="G13" s="1" t="s">
        <v>84</v>
      </c>
      <c r="H13" s="1" t="s">
        <v>38</v>
      </c>
      <c r="I13" s="1" t="s">
        <v>52</v>
      </c>
      <c r="J13" s="3">
        <v>45520</v>
      </c>
      <c r="K13" s="3">
        <v>45520</v>
      </c>
      <c r="L13" s="7">
        <v>-30760.800000000003</v>
      </c>
      <c r="M13" s="11">
        <f t="shared" si="0"/>
        <v>873755.23499999999</v>
      </c>
      <c r="N13" s="1" t="s">
        <v>180</v>
      </c>
    </row>
    <row r="14" spans="1:14" ht="17" x14ac:dyDescent="0.25">
      <c r="A14" s="1">
        <v>13</v>
      </c>
      <c r="B14" s="1" t="s">
        <v>173</v>
      </c>
      <c r="C14" s="1">
        <v>2024</v>
      </c>
      <c r="D14" s="1" t="s">
        <v>50</v>
      </c>
      <c r="E14" s="1" t="s">
        <v>35</v>
      </c>
      <c r="F14" s="1" t="s">
        <v>74</v>
      </c>
      <c r="G14" s="1" t="s">
        <v>79</v>
      </c>
      <c r="H14" s="1" t="s">
        <v>36</v>
      </c>
      <c r="I14" s="1" t="s">
        <v>52</v>
      </c>
      <c r="J14" s="3">
        <v>45520</v>
      </c>
      <c r="K14" s="3">
        <v>45520</v>
      </c>
      <c r="L14" s="7">
        <v>-67669.36</v>
      </c>
      <c r="M14" s="11">
        <f t="shared" si="0"/>
        <v>806085.875</v>
      </c>
      <c r="N14" s="1" t="s">
        <v>180</v>
      </c>
    </row>
    <row r="15" spans="1:14" ht="17" x14ac:dyDescent="0.25">
      <c r="A15" s="1">
        <v>14</v>
      </c>
      <c r="B15" s="1" t="s">
        <v>181</v>
      </c>
      <c r="C15" s="1">
        <v>2024</v>
      </c>
      <c r="D15" s="1" t="s">
        <v>50</v>
      </c>
      <c r="E15" s="1" t="s">
        <v>35</v>
      </c>
      <c r="F15" s="1" t="s">
        <v>72</v>
      </c>
      <c r="G15" s="1" t="s">
        <v>78</v>
      </c>
      <c r="H15" s="1" t="s">
        <v>39</v>
      </c>
      <c r="I15" s="1" t="s">
        <v>52</v>
      </c>
      <c r="J15" s="3">
        <v>45524</v>
      </c>
      <c r="K15" s="1"/>
      <c r="L15" s="21">
        <v>-4999.5</v>
      </c>
      <c r="M15" s="11">
        <f t="shared" si="0"/>
        <v>801086.375</v>
      </c>
      <c r="N15" s="1" t="s">
        <v>180</v>
      </c>
    </row>
    <row r="16" spans="1:14" ht="17" x14ac:dyDescent="0.25">
      <c r="A16" s="1">
        <v>15</v>
      </c>
      <c r="B16" s="1" t="s">
        <v>201</v>
      </c>
      <c r="C16" s="1">
        <v>2024</v>
      </c>
      <c r="D16" s="1" t="s">
        <v>50</v>
      </c>
      <c r="E16" s="1" t="s">
        <v>28</v>
      </c>
      <c r="F16" s="1" t="s">
        <v>56</v>
      </c>
      <c r="G16" s="1" t="s">
        <v>85</v>
      </c>
      <c r="H16" s="1" t="s">
        <v>29</v>
      </c>
      <c r="I16" s="1" t="s">
        <v>52</v>
      </c>
      <c r="J16" s="3">
        <v>45524</v>
      </c>
      <c r="K16" s="1"/>
      <c r="L16" s="21">
        <v>-85198</v>
      </c>
      <c r="M16" s="11">
        <f t="shared" si="0"/>
        <v>715888.375</v>
      </c>
      <c r="N16" s="1" t="s">
        <v>180</v>
      </c>
    </row>
    <row r="17" spans="1:14" ht="17" x14ac:dyDescent="0.25">
      <c r="A17" s="1">
        <v>16</v>
      </c>
      <c r="B17" s="1" t="s">
        <v>186</v>
      </c>
      <c r="C17" s="1">
        <v>2024</v>
      </c>
      <c r="D17" s="1" t="s">
        <v>50</v>
      </c>
      <c r="E17" s="1" t="s">
        <v>131</v>
      </c>
      <c r="F17" s="1" t="s">
        <v>132</v>
      </c>
      <c r="G17" s="1" t="s">
        <v>79</v>
      </c>
      <c r="H17" s="1" t="s">
        <v>133</v>
      </c>
      <c r="I17" s="1" t="s">
        <v>52</v>
      </c>
      <c r="J17" s="3">
        <v>45524</v>
      </c>
      <c r="K17" s="1"/>
      <c r="L17" s="21">
        <v>-7935</v>
      </c>
      <c r="M17" s="11">
        <f t="shared" si="0"/>
        <v>707953.375</v>
      </c>
      <c r="N17" s="1" t="s">
        <v>180</v>
      </c>
    </row>
    <row r="18" spans="1:14" ht="17" x14ac:dyDescent="0.25">
      <c r="A18" s="1">
        <v>17</v>
      </c>
      <c r="B18" s="1" t="s">
        <v>184</v>
      </c>
      <c r="C18" s="1">
        <v>2024</v>
      </c>
      <c r="D18" s="1" t="s">
        <v>50</v>
      </c>
      <c r="E18" s="1" t="s">
        <v>131</v>
      </c>
      <c r="F18" s="1" t="s">
        <v>135</v>
      </c>
      <c r="G18" s="1" t="s">
        <v>137</v>
      </c>
      <c r="H18" s="1" t="s">
        <v>138</v>
      </c>
      <c r="I18" s="1" t="s">
        <v>52</v>
      </c>
      <c r="J18" s="3">
        <v>45524</v>
      </c>
      <c r="K18" s="1"/>
      <c r="L18" s="21">
        <v>-5330</v>
      </c>
      <c r="M18" s="11">
        <f t="shared" si="0"/>
        <v>702623.375</v>
      </c>
      <c r="N18" s="1" t="s">
        <v>180</v>
      </c>
    </row>
    <row r="19" spans="1:14" ht="17" x14ac:dyDescent="0.25">
      <c r="A19" s="1">
        <v>18</v>
      </c>
      <c r="B19" s="1" t="s">
        <v>202</v>
      </c>
      <c r="C19" s="1">
        <v>2024</v>
      </c>
      <c r="D19" s="1" t="s">
        <v>50</v>
      </c>
      <c r="E19" s="1" t="s">
        <v>131</v>
      </c>
      <c r="F19" s="1" t="s">
        <v>140</v>
      </c>
      <c r="G19" s="1" t="s">
        <v>142</v>
      </c>
      <c r="H19" s="1" t="s">
        <v>139</v>
      </c>
      <c r="I19" s="1" t="s">
        <v>52</v>
      </c>
      <c r="J19" s="3">
        <v>45524</v>
      </c>
      <c r="K19" s="1"/>
      <c r="L19" s="21">
        <v>-5825.95</v>
      </c>
      <c r="M19" s="11">
        <f t="shared" si="0"/>
        <v>696797.42500000005</v>
      </c>
      <c r="N19" s="1" t="s">
        <v>180</v>
      </c>
    </row>
    <row r="20" spans="1:14" ht="17" x14ac:dyDescent="0.25">
      <c r="A20" s="1">
        <v>19</v>
      </c>
      <c r="B20" s="1" t="s">
        <v>182</v>
      </c>
      <c r="C20" s="1">
        <v>2024</v>
      </c>
      <c r="D20" s="1" t="s">
        <v>50</v>
      </c>
      <c r="E20" s="1" t="s">
        <v>131</v>
      </c>
      <c r="F20" s="1" t="s">
        <v>132</v>
      </c>
      <c r="G20" s="1" t="s">
        <v>79</v>
      </c>
      <c r="H20" s="1" t="s">
        <v>143</v>
      </c>
      <c r="I20" s="1" t="s">
        <v>52</v>
      </c>
      <c r="J20" s="3">
        <v>45524</v>
      </c>
      <c r="K20" s="1"/>
      <c r="L20" s="21">
        <v>-11532.3</v>
      </c>
      <c r="M20" s="11">
        <f t="shared" si="0"/>
        <v>685265.125</v>
      </c>
      <c r="N20" s="1" t="s">
        <v>180</v>
      </c>
    </row>
    <row r="21" spans="1:14" ht="17" x14ac:dyDescent="0.25">
      <c r="A21" s="1">
        <v>20</v>
      </c>
      <c r="B21" s="1" t="s">
        <v>203</v>
      </c>
      <c r="C21" s="1">
        <v>2024</v>
      </c>
      <c r="D21" s="1" t="s">
        <v>50</v>
      </c>
      <c r="E21" s="1" t="s">
        <v>131</v>
      </c>
      <c r="F21" s="1" t="s">
        <v>144</v>
      </c>
      <c r="G21" s="1" t="s">
        <v>142</v>
      </c>
      <c r="H21" s="1" t="s">
        <v>146</v>
      </c>
      <c r="I21" s="1" t="s">
        <v>52</v>
      </c>
      <c r="J21" s="3">
        <v>45524</v>
      </c>
      <c r="K21" s="1"/>
      <c r="L21" s="21">
        <v>-5244.64</v>
      </c>
      <c r="M21" s="11">
        <f t="shared" si="0"/>
        <v>680020.48499999999</v>
      </c>
      <c r="N21" s="1" t="s">
        <v>180</v>
      </c>
    </row>
    <row r="22" spans="1:14" ht="17" x14ac:dyDescent="0.25">
      <c r="A22" s="1">
        <v>21</v>
      </c>
      <c r="B22" s="1" t="s">
        <v>204</v>
      </c>
      <c r="C22" s="1">
        <v>2024</v>
      </c>
      <c r="D22" s="1" t="s">
        <v>50</v>
      </c>
      <c r="E22" s="1" t="s">
        <v>20</v>
      </c>
      <c r="F22" s="1" t="s">
        <v>23</v>
      </c>
      <c r="G22" s="1" t="s">
        <v>87</v>
      </c>
      <c r="H22" s="1" t="s">
        <v>19</v>
      </c>
      <c r="I22" s="1" t="s">
        <v>52</v>
      </c>
      <c r="J22" s="3">
        <v>45525</v>
      </c>
      <c r="K22" s="1"/>
      <c r="L22" s="7">
        <v>-23412.49</v>
      </c>
      <c r="M22" s="11">
        <f t="shared" si="0"/>
        <v>656607.995</v>
      </c>
      <c r="N22" s="1" t="s">
        <v>180</v>
      </c>
    </row>
    <row r="23" spans="1:14" ht="17" x14ac:dyDescent="0.25">
      <c r="A23" s="1">
        <v>22</v>
      </c>
      <c r="B23" s="1" t="s">
        <v>205</v>
      </c>
      <c r="C23" s="1">
        <v>2024</v>
      </c>
      <c r="D23" s="1" t="s">
        <v>50</v>
      </c>
      <c r="E23" s="1" t="s">
        <v>20</v>
      </c>
      <c r="F23" s="1" t="s">
        <v>24</v>
      </c>
      <c r="G23" s="1" t="s">
        <v>87</v>
      </c>
      <c r="H23" s="1" t="s">
        <v>19</v>
      </c>
      <c r="I23" s="1" t="s">
        <v>52</v>
      </c>
      <c r="J23" s="3">
        <v>45525</v>
      </c>
      <c r="K23" s="1"/>
      <c r="L23" s="7">
        <v>-23336.44</v>
      </c>
      <c r="M23" s="11">
        <f t="shared" si="0"/>
        <v>633271.55500000005</v>
      </c>
      <c r="N23" s="1" t="s">
        <v>180</v>
      </c>
    </row>
    <row r="24" spans="1:14" ht="17" x14ac:dyDescent="0.25">
      <c r="A24" s="1">
        <v>23</v>
      </c>
      <c r="B24" s="1" t="s">
        <v>124</v>
      </c>
      <c r="C24" s="1">
        <v>2024</v>
      </c>
      <c r="D24" s="1" t="s">
        <v>50</v>
      </c>
      <c r="E24" s="1" t="s">
        <v>11</v>
      </c>
      <c r="F24" s="1" t="s">
        <v>67</v>
      </c>
      <c r="G24" s="1" t="s">
        <v>82</v>
      </c>
      <c r="H24" s="1" t="s">
        <v>16</v>
      </c>
      <c r="I24" s="1" t="s">
        <v>52</v>
      </c>
      <c r="J24" s="3">
        <v>45525</v>
      </c>
      <c r="K24" s="1"/>
      <c r="L24" s="7">
        <v>-14698</v>
      </c>
      <c r="M24" s="11">
        <f t="shared" si="0"/>
        <v>618573.55500000005</v>
      </c>
      <c r="N24" s="1" t="s">
        <v>180</v>
      </c>
    </row>
    <row r="25" spans="1:14" ht="17" x14ac:dyDescent="0.25">
      <c r="A25" s="1">
        <v>24</v>
      </c>
      <c r="B25" s="1" t="s">
        <v>206</v>
      </c>
      <c r="C25" s="1">
        <v>2024</v>
      </c>
      <c r="D25" s="1" t="s">
        <v>50</v>
      </c>
      <c r="E25" s="1" t="s">
        <v>127</v>
      </c>
      <c r="F25" s="1" t="s">
        <v>128</v>
      </c>
      <c r="G25" s="1" t="s">
        <v>87</v>
      </c>
      <c r="H25" s="1" t="s">
        <v>129</v>
      </c>
      <c r="I25" s="1" t="s">
        <v>52</v>
      </c>
      <c r="J25" s="3">
        <v>45526</v>
      </c>
      <c r="K25" s="1"/>
      <c r="L25" s="7">
        <v>-15225</v>
      </c>
      <c r="M25" s="11">
        <f t="shared" si="0"/>
        <v>603348.55500000005</v>
      </c>
      <c r="N25" s="1" t="s">
        <v>180</v>
      </c>
    </row>
    <row r="26" spans="1:14" ht="17" x14ac:dyDescent="0.25">
      <c r="A26" s="1">
        <v>25</v>
      </c>
      <c r="B26" s="1" t="s">
        <v>168</v>
      </c>
      <c r="C26" s="1">
        <v>2024</v>
      </c>
      <c r="D26" s="1" t="s">
        <v>50</v>
      </c>
      <c r="E26" s="1" t="s">
        <v>169</v>
      </c>
      <c r="F26" s="1" t="s">
        <v>170</v>
      </c>
      <c r="G26" s="1" t="s">
        <v>26</v>
      </c>
      <c r="H26" s="1" t="s">
        <v>115</v>
      </c>
      <c r="I26" s="1" t="s">
        <v>26</v>
      </c>
      <c r="J26" s="3">
        <v>45526</v>
      </c>
      <c r="K26" s="1"/>
      <c r="L26" s="7">
        <v>500000</v>
      </c>
      <c r="M26" s="11">
        <f t="shared" si="0"/>
        <v>1103348.5550000002</v>
      </c>
      <c r="N26" s="1" t="s">
        <v>180</v>
      </c>
    </row>
    <row r="27" spans="1:14" ht="17" x14ac:dyDescent="0.25">
      <c r="A27" s="1">
        <v>26</v>
      </c>
      <c r="B27" s="1" t="s">
        <v>125</v>
      </c>
      <c r="C27" s="1">
        <v>2024</v>
      </c>
      <c r="D27" s="1" t="s">
        <v>50</v>
      </c>
      <c r="E27" s="1" t="s">
        <v>11</v>
      </c>
      <c r="F27" s="1" t="s">
        <v>66</v>
      </c>
      <c r="G27" s="1" t="s">
        <v>81</v>
      </c>
      <c r="H27" s="1" t="s">
        <v>12</v>
      </c>
      <c r="I27" s="1" t="s">
        <v>52</v>
      </c>
      <c r="J27" s="3">
        <v>45532</v>
      </c>
      <c r="K27" s="1"/>
      <c r="L27" s="7">
        <v>-8100</v>
      </c>
      <c r="M27" s="11">
        <f t="shared" si="0"/>
        <v>1095248.5550000002</v>
      </c>
      <c r="N27" s="1" t="s">
        <v>180</v>
      </c>
    </row>
    <row r="28" spans="1:14" ht="17" x14ac:dyDescent="0.25">
      <c r="A28" s="1">
        <v>27</v>
      </c>
      <c r="B28" s="1" t="s">
        <v>123</v>
      </c>
      <c r="C28" s="1">
        <v>2024</v>
      </c>
      <c r="D28" s="1" t="s">
        <v>50</v>
      </c>
      <c r="E28" s="1" t="s">
        <v>11</v>
      </c>
      <c r="F28" s="1" t="s">
        <v>63</v>
      </c>
      <c r="G28" s="1" t="s">
        <v>79</v>
      </c>
      <c r="H28" s="1" t="s">
        <v>14</v>
      </c>
      <c r="I28" s="1" t="s">
        <v>52</v>
      </c>
      <c r="J28" s="3">
        <v>45532</v>
      </c>
      <c r="K28" s="1"/>
      <c r="L28" s="7">
        <v>-2241.34</v>
      </c>
      <c r="M28" s="11">
        <f t="shared" si="0"/>
        <v>1093007.2150000001</v>
      </c>
      <c r="N28" s="1" t="s">
        <v>180</v>
      </c>
    </row>
    <row r="29" spans="1:14" ht="17" x14ac:dyDescent="0.25">
      <c r="A29" s="1">
        <v>28</v>
      </c>
      <c r="B29" s="1" t="s">
        <v>300</v>
      </c>
      <c r="C29" s="1">
        <v>2024</v>
      </c>
      <c r="D29" s="1" t="s">
        <v>51</v>
      </c>
      <c r="E29" s="1" t="s">
        <v>33</v>
      </c>
      <c r="F29" s="1" t="s">
        <v>90</v>
      </c>
      <c r="G29" s="1" t="s">
        <v>77</v>
      </c>
      <c r="H29" s="1" t="s">
        <v>34</v>
      </c>
      <c r="I29" s="1" t="s">
        <v>52</v>
      </c>
      <c r="J29" s="3">
        <v>45537</v>
      </c>
      <c r="K29" s="1"/>
      <c r="L29" s="21">
        <v>-37500</v>
      </c>
      <c r="M29" s="11">
        <f t="shared" si="0"/>
        <v>1055507.2150000001</v>
      </c>
      <c r="N29" s="1" t="s">
        <v>180</v>
      </c>
    </row>
    <row r="30" spans="1:14" ht="17" x14ac:dyDescent="0.25">
      <c r="A30" s="1">
        <v>29</v>
      </c>
      <c r="B30" s="1" t="s">
        <v>301</v>
      </c>
      <c r="C30" s="1">
        <v>2024</v>
      </c>
      <c r="D30" s="1" t="s">
        <v>51</v>
      </c>
      <c r="E30" s="1" t="s">
        <v>30</v>
      </c>
      <c r="F30" s="1" t="s">
        <v>90</v>
      </c>
      <c r="G30" s="1" t="s">
        <v>77</v>
      </c>
      <c r="H30" s="1" t="s">
        <v>34</v>
      </c>
      <c r="I30" s="1" t="s">
        <v>52</v>
      </c>
      <c r="J30" s="3">
        <v>45537</v>
      </c>
      <c r="K30" s="1"/>
      <c r="L30" s="21">
        <v>-50000</v>
      </c>
      <c r="M30" s="11">
        <f t="shared" si="0"/>
        <v>1005507.2150000001</v>
      </c>
      <c r="N30" s="1" t="s">
        <v>180</v>
      </c>
    </row>
    <row r="31" spans="1:14" ht="17" x14ac:dyDescent="0.25">
      <c r="A31" s="1">
        <v>30</v>
      </c>
      <c r="B31" s="1" t="s">
        <v>302</v>
      </c>
      <c r="C31" s="1">
        <v>2024</v>
      </c>
      <c r="D31" s="1" t="s">
        <v>51</v>
      </c>
      <c r="E31" s="2" t="s">
        <v>31</v>
      </c>
      <c r="F31" s="1" t="s">
        <v>90</v>
      </c>
      <c r="G31" s="1" t="s">
        <v>77</v>
      </c>
      <c r="H31" s="1" t="s">
        <v>34</v>
      </c>
      <c r="I31" s="1" t="s">
        <v>52</v>
      </c>
      <c r="J31" s="3">
        <v>45537</v>
      </c>
      <c r="K31" s="1"/>
      <c r="L31" s="21">
        <v>-50000</v>
      </c>
      <c r="M31" s="11">
        <f t="shared" si="0"/>
        <v>955507.21500000008</v>
      </c>
      <c r="N31" s="1" t="s">
        <v>180</v>
      </c>
    </row>
    <row r="32" spans="1:14" ht="17" x14ac:dyDescent="0.25">
      <c r="A32" s="1">
        <v>31</v>
      </c>
      <c r="B32" s="1" t="s">
        <v>303</v>
      </c>
      <c r="C32" s="1">
        <v>2024</v>
      </c>
      <c r="D32" s="1" t="s">
        <v>51</v>
      </c>
      <c r="E32" s="1" t="s">
        <v>32</v>
      </c>
      <c r="F32" s="1" t="s">
        <v>90</v>
      </c>
      <c r="G32" s="1" t="s">
        <v>77</v>
      </c>
      <c r="H32" s="1" t="s">
        <v>34</v>
      </c>
      <c r="I32" s="1" t="s">
        <v>52</v>
      </c>
      <c r="J32" s="3">
        <v>45537</v>
      </c>
      <c r="K32" s="1"/>
      <c r="L32" s="21">
        <v>-27731.75</v>
      </c>
      <c r="M32" s="11">
        <f t="shared" si="0"/>
        <v>927775.46500000008</v>
      </c>
      <c r="N32" s="1" t="s">
        <v>180</v>
      </c>
    </row>
    <row r="33" spans="1:14" ht="17" x14ac:dyDescent="0.25">
      <c r="A33" s="1">
        <v>32</v>
      </c>
      <c r="B33" s="1" t="s">
        <v>299</v>
      </c>
      <c r="C33" s="1">
        <v>2024</v>
      </c>
      <c r="D33" s="1" t="s">
        <v>51</v>
      </c>
      <c r="E33" s="1" t="s">
        <v>35</v>
      </c>
      <c r="F33" s="1" t="s">
        <v>65</v>
      </c>
      <c r="G33" s="1" t="s">
        <v>80</v>
      </c>
      <c r="H33" s="1" t="s">
        <v>41</v>
      </c>
      <c r="I33" s="1" t="s">
        <v>52</v>
      </c>
      <c r="J33" s="3">
        <v>45537</v>
      </c>
      <c r="K33" s="1"/>
      <c r="L33" s="21">
        <v>-1000</v>
      </c>
      <c r="M33" s="11">
        <f t="shared" si="0"/>
        <v>926775.46500000008</v>
      </c>
      <c r="N33" s="1" t="s">
        <v>180</v>
      </c>
    </row>
    <row r="34" spans="1:14" ht="17" x14ac:dyDescent="0.25">
      <c r="A34" s="1">
        <v>33</v>
      </c>
      <c r="B34" s="1" t="s">
        <v>298</v>
      </c>
      <c r="C34" s="1">
        <v>2024</v>
      </c>
      <c r="D34" s="1" t="s">
        <v>51</v>
      </c>
      <c r="E34" s="1" t="s">
        <v>20</v>
      </c>
      <c r="F34" s="1" t="s">
        <v>100</v>
      </c>
      <c r="G34" s="1" t="s">
        <v>87</v>
      </c>
      <c r="H34" s="1" t="s">
        <v>19</v>
      </c>
      <c r="I34" s="1" t="s">
        <v>52</v>
      </c>
      <c r="J34" s="3">
        <v>45537</v>
      </c>
      <c r="K34" s="1"/>
      <c r="L34" s="21">
        <v>-7779.4140000000007</v>
      </c>
      <c r="M34" s="11">
        <f t="shared" si="0"/>
        <v>918996.05100000009</v>
      </c>
      <c r="N34" s="1" t="s">
        <v>180</v>
      </c>
    </row>
    <row r="35" spans="1:14" ht="17" x14ac:dyDescent="0.25">
      <c r="A35" s="1">
        <v>34</v>
      </c>
      <c r="B35" s="1" t="s">
        <v>270</v>
      </c>
      <c r="C35" s="1">
        <v>2024</v>
      </c>
      <c r="D35" s="1" t="s">
        <v>51</v>
      </c>
      <c r="E35" s="1" t="s">
        <v>247</v>
      </c>
      <c r="F35" s="1" t="s">
        <v>248</v>
      </c>
      <c r="G35" s="1" t="s">
        <v>83</v>
      </c>
      <c r="H35" s="1" t="s">
        <v>249</v>
      </c>
      <c r="I35" s="1" t="s">
        <v>52</v>
      </c>
      <c r="J35" s="3">
        <v>45537</v>
      </c>
      <c r="K35" s="1"/>
      <c r="L35" s="21">
        <v>-747.6</v>
      </c>
      <c r="M35" s="11">
        <f t="shared" si="0"/>
        <v>918248.45100000012</v>
      </c>
      <c r="N35" s="1" t="s">
        <v>180</v>
      </c>
    </row>
    <row r="36" spans="1:14" ht="17" x14ac:dyDescent="0.25">
      <c r="A36" s="1">
        <v>35</v>
      </c>
      <c r="B36" s="1" t="s">
        <v>272</v>
      </c>
      <c r="C36" s="1">
        <v>2024</v>
      </c>
      <c r="D36" s="1" t="s">
        <v>51</v>
      </c>
      <c r="E36" s="1" t="s">
        <v>247</v>
      </c>
      <c r="F36" s="1" t="s">
        <v>250</v>
      </c>
      <c r="G36" s="1" t="s">
        <v>251</v>
      </c>
      <c r="H36" s="1" t="s">
        <v>252</v>
      </c>
      <c r="I36" s="1" t="s">
        <v>52</v>
      </c>
      <c r="J36" s="3">
        <v>45537</v>
      </c>
      <c r="K36" s="1"/>
      <c r="L36" s="21">
        <v>-900</v>
      </c>
      <c r="M36" s="11">
        <f t="shared" si="0"/>
        <v>917348.45100000012</v>
      </c>
      <c r="N36" s="1" t="s">
        <v>180</v>
      </c>
    </row>
    <row r="37" spans="1:14" ht="17" x14ac:dyDescent="0.25">
      <c r="A37" s="1">
        <v>36</v>
      </c>
      <c r="B37" s="1" t="s">
        <v>273</v>
      </c>
      <c r="C37" s="1">
        <v>2024</v>
      </c>
      <c r="D37" s="1" t="s">
        <v>51</v>
      </c>
      <c r="E37" s="1" t="s">
        <v>247</v>
      </c>
      <c r="F37" s="1" t="s">
        <v>253</v>
      </c>
      <c r="G37" s="1" t="s">
        <v>199</v>
      </c>
      <c r="H37" s="1" t="s">
        <v>254</v>
      </c>
      <c r="I37" s="1" t="s">
        <v>52</v>
      </c>
      <c r="J37" s="3">
        <v>45537</v>
      </c>
      <c r="K37" s="1"/>
      <c r="L37" s="21">
        <v>-3491.5</v>
      </c>
      <c r="M37" s="11">
        <f t="shared" si="0"/>
        <v>913856.95100000012</v>
      </c>
      <c r="N37" s="1" t="s">
        <v>180</v>
      </c>
    </row>
    <row r="38" spans="1:14" ht="17" x14ac:dyDescent="0.25">
      <c r="A38" s="1">
        <v>37</v>
      </c>
      <c r="B38" s="1" t="s">
        <v>271</v>
      </c>
      <c r="C38" s="1">
        <v>2024</v>
      </c>
      <c r="D38" s="1" t="s">
        <v>51</v>
      </c>
      <c r="E38" s="1" t="s">
        <v>247</v>
      </c>
      <c r="F38" s="1" t="s">
        <v>248</v>
      </c>
      <c r="G38" s="1" t="s">
        <v>83</v>
      </c>
      <c r="H38" s="1" t="s">
        <v>255</v>
      </c>
      <c r="I38" s="1" t="s">
        <v>52</v>
      </c>
      <c r="J38" s="3">
        <v>45537</v>
      </c>
      <c r="K38" s="1"/>
      <c r="L38" s="21">
        <v>-894</v>
      </c>
      <c r="M38" s="11">
        <f t="shared" si="0"/>
        <v>912962.95100000012</v>
      </c>
      <c r="N38" s="1" t="s">
        <v>180</v>
      </c>
    </row>
    <row r="39" spans="1:14" ht="17" x14ac:dyDescent="0.25">
      <c r="A39" s="1">
        <v>38</v>
      </c>
      <c r="B39" s="1" t="s">
        <v>274</v>
      </c>
      <c r="C39" s="1">
        <v>2024</v>
      </c>
      <c r="D39" s="1" t="s">
        <v>51</v>
      </c>
      <c r="E39" s="1" t="s">
        <v>247</v>
      </c>
      <c r="F39" s="1" t="s">
        <v>256</v>
      </c>
      <c r="G39" s="1" t="s">
        <v>257</v>
      </c>
      <c r="H39" s="1" t="s">
        <v>258</v>
      </c>
      <c r="I39" s="1" t="s">
        <v>52</v>
      </c>
      <c r="J39" s="3">
        <v>45537</v>
      </c>
      <c r="K39" s="1"/>
      <c r="L39" s="21">
        <v>-227.4</v>
      </c>
      <c r="M39" s="11">
        <f t="shared" si="0"/>
        <v>912735.55100000009</v>
      </c>
      <c r="N39" s="1" t="s">
        <v>180</v>
      </c>
    </row>
    <row r="40" spans="1:14" ht="17" x14ac:dyDescent="0.25">
      <c r="A40" s="1">
        <v>39</v>
      </c>
      <c r="B40" s="1" t="s">
        <v>275</v>
      </c>
      <c r="C40" s="1">
        <v>2024</v>
      </c>
      <c r="D40" s="1" t="s">
        <v>51</v>
      </c>
      <c r="E40" s="1" t="s">
        <v>247</v>
      </c>
      <c r="F40" s="1" t="s">
        <v>259</v>
      </c>
      <c r="G40" s="1" t="s">
        <v>142</v>
      </c>
      <c r="H40" s="1" t="s">
        <v>260</v>
      </c>
      <c r="I40" s="1" t="s">
        <v>52</v>
      </c>
      <c r="J40" s="3">
        <v>45537</v>
      </c>
      <c r="K40" s="1"/>
      <c r="L40" s="21">
        <v>-2797.12</v>
      </c>
      <c r="M40" s="11">
        <f t="shared" si="0"/>
        <v>909938.4310000001</v>
      </c>
      <c r="N40" s="1" t="s">
        <v>180</v>
      </c>
    </row>
    <row r="41" spans="1:14" ht="17" x14ac:dyDescent="0.25">
      <c r="A41" s="1">
        <v>40</v>
      </c>
      <c r="B41" s="1" t="s">
        <v>276</v>
      </c>
      <c r="C41" s="1">
        <v>2024</v>
      </c>
      <c r="D41" s="1" t="s">
        <v>51</v>
      </c>
      <c r="E41" s="1" t="s">
        <v>247</v>
      </c>
      <c r="F41" s="1" t="s">
        <v>67</v>
      </c>
      <c r="G41" s="1" t="s">
        <v>82</v>
      </c>
      <c r="H41" s="1" t="s">
        <v>258</v>
      </c>
      <c r="I41" s="1" t="s">
        <v>52</v>
      </c>
      <c r="J41" s="3">
        <v>45537</v>
      </c>
      <c r="K41" s="1"/>
      <c r="L41" s="21">
        <v>-1388.86</v>
      </c>
      <c r="M41" s="11">
        <f t="shared" si="0"/>
        <v>908549.57100000011</v>
      </c>
      <c r="N41" s="1" t="s">
        <v>180</v>
      </c>
    </row>
    <row r="42" spans="1:14" ht="17" x14ac:dyDescent="0.25">
      <c r="A42" s="1">
        <v>41</v>
      </c>
      <c r="B42" s="1" t="s">
        <v>277</v>
      </c>
      <c r="C42" s="1">
        <v>2024</v>
      </c>
      <c r="D42" s="1" t="s">
        <v>51</v>
      </c>
      <c r="E42" s="1" t="s">
        <v>247</v>
      </c>
      <c r="F42" s="1" t="s">
        <v>261</v>
      </c>
      <c r="G42" s="1" t="s">
        <v>81</v>
      </c>
      <c r="H42" s="1" t="s">
        <v>263</v>
      </c>
      <c r="I42" s="1" t="s">
        <v>52</v>
      </c>
      <c r="J42" s="3">
        <v>45537</v>
      </c>
      <c r="K42" s="1"/>
      <c r="L42" s="21">
        <v>-7890</v>
      </c>
      <c r="M42" s="11">
        <f t="shared" si="0"/>
        <v>900659.57100000011</v>
      </c>
      <c r="N42" s="1" t="s">
        <v>180</v>
      </c>
    </row>
    <row r="43" spans="1:14" ht="17" x14ac:dyDescent="0.25">
      <c r="A43" s="1">
        <v>42</v>
      </c>
      <c r="B43" s="1" t="s">
        <v>279</v>
      </c>
      <c r="C43" s="1">
        <v>2024</v>
      </c>
      <c r="D43" s="1" t="s">
        <v>51</v>
      </c>
      <c r="E43" s="1" t="s">
        <v>247</v>
      </c>
      <c r="F43" s="1" t="s">
        <v>264</v>
      </c>
      <c r="G43" s="1" t="s">
        <v>265</v>
      </c>
      <c r="H43" s="1" t="s">
        <v>266</v>
      </c>
      <c r="I43" s="1" t="s">
        <v>52</v>
      </c>
      <c r="J43" s="3">
        <v>45537</v>
      </c>
      <c r="K43" s="1"/>
      <c r="L43" s="21">
        <v>-3649</v>
      </c>
      <c r="M43" s="11">
        <f t="shared" si="0"/>
        <v>897010.57100000011</v>
      </c>
      <c r="N43" s="1" t="s">
        <v>180</v>
      </c>
    </row>
    <row r="44" spans="1:14" ht="17" x14ac:dyDescent="0.25">
      <c r="A44" s="1">
        <v>43</v>
      </c>
      <c r="B44" s="1" t="s">
        <v>280</v>
      </c>
      <c r="C44" s="1">
        <v>2024</v>
      </c>
      <c r="D44" s="1" t="s">
        <v>51</v>
      </c>
      <c r="E44" s="1" t="s">
        <v>247</v>
      </c>
      <c r="F44" s="1" t="s">
        <v>267</v>
      </c>
      <c r="G44" s="1" t="s">
        <v>268</v>
      </c>
      <c r="H44" s="1" t="s">
        <v>269</v>
      </c>
      <c r="I44" s="1" t="s">
        <v>52</v>
      </c>
      <c r="J44" s="3">
        <v>45537</v>
      </c>
      <c r="K44" s="1"/>
      <c r="L44" s="21">
        <v>-2310</v>
      </c>
      <c r="M44" s="11">
        <f t="shared" si="0"/>
        <v>894700.57100000011</v>
      </c>
      <c r="N44" s="1" t="s">
        <v>180</v>
      </c>
    </row>
    <row r="45" spans="1:14" ht="17" x14ac:dyDescent="0.25">
      <c r="A45" s="1">
        <v>44</v>
      </c>
      <c r="B45" s="1" t="s">
        <v>281</v>
      </c>
      <c r="C45" s="1">
        <v>2024</v>
      </c>
      <c r="D45" s="1" t="s">
        <v>51</v>
      </c>
      <c r="E45" s="1" t="s">
        <v>247</v>
      </c>
      <c r="F45" s="1" t="s">
        <v>67</v>
      </c>
      <c r="G45" s="1" t="s">
        <v>82</v>
      </c>
      <c r="H45" s="1" t="s">
        <v>258</v>
      </c>
      <c r="I45" s="1" t="s">
        <v>52</v>
      </c>
      <c r="J45" s="3">
        <v>45537</v>
      </c>
      <c r="K45" s="1"/>
      <c r="L45" s="21">
        <v>-12749.6</v>
      </c>
      <c r="M45" s="11">
        <f t="shared" si="0"/>
        <v>881950.97100000014</v>
      </c>
      <c r="N45" s="1" t="s">
        <v>180</v>
      </c>
    </row>
    <row r="46" spans="1:14" ht="17" x14ac:dyDescent="0.25">
      <c r="A46" s="1">
        <v>45</v>
      </c>
      <c r="B46" s="1" t="s">
        <v>152</v>
      </c>
      <c r="C46" s="1">
        <v>2024</v>
      </c>
      <c r="D46" s="1" t="s">
        <v>51</v>
      </c>
      <c r="E46" s="1" t="s">
        <v>131</v>
      </c>
      <c r="F46" s="1" t="s">
        <v>141</v>
      </c>
      <c r="G46" s="1" t="s">
        <v>142</v>
      </c>
      <c r="H46" s="1" t="s">
        <v>139</v>
      </c>
      <c r="I46" s="1" t="s">
        <v>52</v>
      </c>
      <c r="J46" s="3">
        <v>45538</v>
      </c>
      <c r="K46" s="1"/>
      <c r="L46" s="21">
        <v>-5825.95</v>
      </c>
      <c r="M46" s="11">
        <f t="shared" si="0"/>
        <v>876125.02100000018</v>
      </c>
      <c r="N46" s="1" t="s">
        <v>180</v>
      </c>
    </row>
    <row r="47" spans="1:14" ht="17" x14ac:dyDescent="0.25">
      <c r="A47" s="1">
        <v>46</v>
      </c>
      <c r="B47" s="1" t="s">
        <v>119</v>
      </c>
      <c r="C47" s="1">
        <v>2024</v>
      </c>
      <c r="D47" s="1" t="s">
        <v>51</v>
      </c>
      <c r="E47" s="1" t="s">
        <v>25</v>
      </c>
      <c r="F47" s="1" t="s">
        <v>69</v>
      </c>
      <c r="G47" s="1" t="s">
        <v>83</v>
      </c>
      <c r="H47" s="1" t="s">
        <v>27</v>
      </c>
      <c r="I47" s="1" t="s">
        <v>52</v>
      </c>
      <c r="J47" s="3">
        <v>45538</v>
      </c>
      <c r="K47" s="1"/>
      <c r="L47" s="21">
        <v>-9991.7950000000001</v>
      </c>
      <c r="M47" s="11">
        <f t="shared" si="0"/>
        <v>866133.22600000014</v>
      </c>
      <c r="N47" s="1" t="s">
        <v>180</v>
      </c>
    </row>
    <row r="48" spans="1:14" ht="17" x14ac:dyDescent="0.25">
      <c r="A48" s="1">
        <v>47</v>
      </c>
      <c r="B48" s="1" t="s">
        <v>289</v>
      </c>
      <c r="C48" s="1">
        <v>2024</v>
      </c>
      <c r="D48" s="1" t="s">
        <v>51</v>
      </c>
      <c r="E48" s="1" t="s">
        <v>282</v>
      </c>
      <c r="F48" s="1" t="s">
        <v>132</v>
      </c>
      <c r="G48" s="1" t="s">
        <v>79</v>
      </c>
      <c r="H48" s="1" t="s">
        <v>283</v>
      </c>
      <c r="I48" s="1" t="s">
        <v>52</v>
      </c>
      <c r="J48" s="3">
        <v>45538</v>
      </c>
      <c r="K48" s="1"/>
      <c r="L48" s="21">
        <v>-14835</v>
      </c>
      <c r="M48" s="11">
        <f t="shared" si="0"/>
        <v>851298.22600000014</v>
      </c>
      <c r="N48" s="1" t="s">
        <v>180</v>
      </c>
    </row>
    <row r="49" spans="1:14" ht="17" x14ac:dyDescent="0.25">
      <c r="A49" s="1">
        <v>49</v>
      </c>
      <c r="B49" s="1" t="s">
        <v>295</v>
      </c>
      <c r="C49" s="1">
        <v>2024</v>
      </c>
      <c r="D49" s="1" t="s">
        <v>51</v>
      </c>
      <c r="E49" s="1" t="s">
        <v>282</v>
      </c>
      <c r="F49" s="1" t="s">
        <v>287</v>
      </c>
      <c r="G49" s="1" t="s">
        <v>79</v>
      </c>
      <c r="H49" s="1" t="s">
        <v>283</v>
      </c>
      <c r="I49" s="1" t="s">
        <v>52</v>
      </c>
      <c r="J49" s="3">
        <v>45538</v>
      </c>
      <c r="K49" s="1"/>
      <c r="L49" s="21">
        <v>-3040</v>
      </c>
      <c r="M49" s="11">
        <f t="shared" si="0"/>
        <v>848258.22600000014</v>
      </c>
      <c r="N49" s="1" t="s">
        <v>180</v>
      </c>
    </row>
    <row r="50" spans="1:14" ht="17" x14ac:dyDescent="0.25">
      <c r="A50" s="1">
        <v>50</v>
      </c>
      <c r="B50" s="1" t="s">
        <v>291</v>
      </c>
      <c r="C50" s="1">
        <v>2024</v>
      </c>
      <c r="D50" s="1" t="s">
        <v>51</v>
      </c>
      <c r="E50" s="1" t="s">
        <v>282</v>
      </c>
      <c r="F50" s="1" t="s">
        <v>132</v>
      </c>
      <c r="G50" s="1" t="s">
        <v>79</v>
      </c>
      <c r="H50" s="1" t="s">
        <v>286</v>
      </c>
      <c r="I50" s="1" t="s">
        <v>52</v>
      </c>
      <c r="J50" s="3">
        <v>45538</v>
      </c>
      <c r="K50" s="1"/>
      <c r="L50" s="21">
        <v>-4280</v>
      </c>
      <c r="M50" s="11">
        <f t="shared" si="0"/>
        <v>843978.22600000014</v>
      </c>
      <c r="N50" s="1" t="s">
        <v>180</v>
      </c>
    </row>
    <row r="51" spans="1:14" ht="17" x14ac:dyDescent="0.25">
      <c r="A51" s="1">
        <v>51</v>
      </c>
      <c r="B51" s="1" t="s">
        <v>185</v>
      </c>
      <c r="C51" s="1">
        <v>2024</v>
      </c>
      <c r="D51" s="1" t="s">
        <v>51</v>
      </c>
      <c r="E51" s="1" t="s">
        <v>131</v>
      </c>
      <c r="F51" s="1" t="s">
        <v>136</v>
      </c>
      <c r="G51" s="1" t="s">
        <v>137</v>
      </c>
      <c r="H51" s="1" t="s">
        <v>138</v>
      </c>
      <c r="I51" s="1" t="s">
        <v>52</v>
      </c>
      <c r="J51" s="3">
        <v>45538</v>
      </c>
      <c r="K51" s="1"/>
      <c r="L51" s="21">
        <v>-5330</v>
      </c>
      <c r="M51" s="11">
        <f t="shared" si="0"/>
        <v>838648.22600000014</v>
      </c>
      <c r="N51" s="1" t="s">
        <v>180</v>
      </c>
    </row>
    <row r="52" spans="1:14" ht="17" x14ac:dyDescent="0.25">
      <c r="A52" s="1">
        <v>52</v>
      </c>
      <c r="B52" s="1" t="s">
        <v>153</v>
      </c>
      <c r="C52" s="1">
        <v>2024</v>
      </c>
      <c r="D52" s="1" t="s">
        <v>51</v>
      </c>
      <c r="E52" s="1" t="s">
        <v>131</v>
      </c>
      <c r="F52" s="1" t="s">
        <v>145</v>
      </c>
      <c r="G52" s="1" t="s">
        <v>142</v>
      </c>
      <c r="H52" s="1" t="s">
        <v>146</v>
      </c>
      <c r="I52" s="1" t="s">
        <v>52</v>
      </c>
      <c r="J52" s="3">
        <v>45538</v>
      </c>
      <c r="K52" s="1"/>
      <c r="L52" s="21">
        <v>-5244.64</v>
      </c>
      <c r="M52" s="11">
        <f t="shared" si="0"/>
        <v>833403.58600000013</v>
      </c>
      <c r="N52" s="1" t="s">
        <v>180</v>
      </c>
    </row>
    <row r="53" spans="1:14" ht="17" x14ac:dyDescent="0.25">
      <c r="A53" s="1">
        <v>53</v>
      </c>
      <c r="B53" s="1" t="s">
        <v>307</v>
      </c>
      <c r="C53" s="1">
        <v>2024</v>
      </c>
      <c r="D53" s="1" t="s">
        <v>51</v>
      </c>
      <c r="E53" s="1" t="s">
        <v>282</v>
      </c>
      <c r="F53" s="1" t="s">
        <v>304</v>
      </c>
      <c r="G53" s="1" t="s">
        <v>230</v>
      </c>
      <c r="H53" s="1" t="s">
        <v>306</v>
      </c>
      <c r="I53" s="1" t="s">
        <v>52</v>
      </c>
      <c r="J53" s="3">
        <v>45538</v>
      </c>
      <c r="K53" s="1"/>
      <c r="L53" s="21">
        <v>-4530</v>
      </c>
      <c r="M53" s="11">
        <f t="shared" si="0"/>
        <v>828873.58600000013</v>
      </c>
      <c r="N53" s="1" t="s">
        <v>180</v>
      </c>
    </row>
    <row r="54" spans="1:14" ht="17" x14ac:dyDescent="0.25">
      <c r="A54" s="1">
        <v>54</v>
      </c>
      <c r="B54" s="1" t="s">
        <v>373</v>
      </c>
      <c r="C54" s="1">
        <v>2024</v>
      </c>
      <c r="D54" s="1" t="s">
        <v>51</v>
      </c>
      <c r="E54" s="1" t="s">
        <v>361</v>
      </c>
      <c r="F54" s="1" t="s">
        <v>365</v>
      </c>
      <c r="G54" s="1" t="s">
        <v>366</v>
      </c>
      <c r="H54" s="1" t="s">
        <v>367</v>
      </c>
      <c r="I54" s="1" t="s">
        <v>52</v>
      </c>
      <c r="J54" s="3">
        <v>45540</v>
      </c>
      <c r="K54" s="1"/>
      <c r="L54" s="7">
        <v>-41447.25</v>
      </c>
      <c r="M54" s="11">
        <f t="shared" si="0"/>
        <v>787426.33600000013</v>
      </c>
      <c r="N54" s="1" t="s">
        <v>180</v>
      </c>
    </row>
    <row r="55" spans="1:14" ht="17" x14ac:dyDescent="0.25">
      <c r="A55" s="1">
        <v>55</v>
      </c>
      <c r="B55" s="1" t="s">
        <v>147</v>
      </c>
      <c r="C55" s="1">
        <v>2024</v>
      </c>
      <c r="D55" s="1" t="s">
        <v>51</v>
      </c>
      <c r="E55" s="1" t="s">
        <v>11</v>
      </c>
      <c r="F55" s="1" t="s">
        <v>63</v>
      </c>
      <c r="G55" s="1" t="s">
        <v>79</v>
      </c>
      <c r="H55" s="1" t="s">
        <v>15</v>
      </c>
      <c r="I55" s="1" t="s">
        <v>52</v>
      </c>
      <c r="J55" s="3">
        <v>45541</v>
      </c>
      <c r="K55" s="1"/>
      <c r="L55" s="21">
        <v>-1048.56</v>
      </c>
      <c r="M55" s="11">
        <f t="shared" si="0"/>
        <v>786377.77600000007</v>
      </c>
      <c r="N55" s="1" t="s">
        <v>180</v>
      </c>
    </row>
    <row r="56" spans="1:14" ht="17" x14ac:dyDescent="0.25">
      <c r="A56" s="1">
        <v>56</v>
      </c>
      <c r="B56" s="1" t="s">
        <v>179</v>
      </c>
      <c r="C56" s="1">
        <v>2024</v>
      </c>
      <c r="D56" s="1" t="s">
        <v>51</v>
      </c>
      <c r="E56" s="1" t="s">
        <v>35</v>
      </c>
      <c r="F56" s="1" t="s">
        <v>61</v>
      </c>
      <c r="G56" s="1" t="s">
        <v>78</v>
      </c>
      <c r="H56" s="1" t="s">
        <v>40</v>
      </c>
      <c r="I56" s="1" t="s">
        <v>52</v>
      </c>
      <c r="J56" s="3">
        <v>45541</v>
      </c>
      <c r="K56" s="1"/>
      <c r="L56" s="21">
        <v>-7500</v>
      </c>
      <c r="M56" s="11">
        <f t="shared" si="0"/>
        <v>778877.77600000007</v>
      </c>
      <c r="N56" s="1" t="s">
        <v>180</v>
      </c>
    </row>
    <row r="57" spans="1:14" ht="17" x14ac:dyDescent="0.25">
      <c r="A57" s="1">
        <v>57</v>
      </c>
      <c r="B57" s="1" t="s">
        <v>316</v>
      </c>
      <c r="C57" s="1">
        <v>2024</v>
      </c>
      <c r="D57" s="1" t="s">
        <v>51</v>
      </c>
      <c r="E57" s="1" t="s">
        <v>35</v>
      </c>
      <c r="F57" s="1" t="s">
        <v>71</v>
      </c>
      <c r="G57" s="1" t="s">
        <v>84</v>
      </c>
      <c r="H57" s="1" t="s">
        <v>38</v>
      </c>
      <c r="I57" s="1" t="s">
        <v>52</v>
      </c>
      <c r="J57" s="3">
        <v>45541</v>
      </c>
      <c r="K57" s="1"/>
      <c r="L57" s="21">
        <v>-46141.2</v>
      </c>
      <c r="M57" s="11">
        <f t="shared" si="0"/>
        <v>732736.57600000012</v>
      </c>
      <c r="N57" s="1" t="s">
        <v>180</v>
      </c>
    </row>
    <row r="58" spans="1:14" ht="17" x14ac:dyDescent="0.25">
      <c r="A58" s="1">
        <v>58</v>
      </c>
      <c r="B58" s="1" t="s">
        <v>174</v>
      </c>
      <c r="C58" s="1">
        <v>2024</v>
      </c>
      <c r="D58" s="1" t="s">
        <v>51</v>
      </c>
      <c r="E58" s="1" t="s">
        <v>35</v>
      </c>
      <c r="F58" s="1" t="s">
        <v>75</v>
      </c>
      <c r="G58" s="1" t="s">
        <v>79</v>
      </c>
      <c r="H58" s="1" t="s">
        <v>36</v>
      </c>
      <c r="I58" s="1" t="s">
        <v>52</v>
      </c>
      <c r="J58" s="3">
        <v>45541</v>
      </c>
      <c r="K58" s="1"/>
      <c r="L58" s="21">
        <v>-33834.68</v>
      </c>
      <c r="M58" s="11">
        <f t="shared" si="0"/>
        <v>698901.89600000007</v>
      </c>
      <c r="N58" s="1" t="s">
        <v>180</v>
      </c>
    </row>
    <row r="59" spans="1:14" ht="17" x14ac:dyDescent="0.25">
      <c r="A59" s="1">
        <v>59</v>
      </c>
      <c r="B59" s="1" t="s">
        <v>149</v>
      </c>
      <c r="C59" s="1">
        <v>2024</v>
      </c>
      <c r="D59" s="1" t="s">
        <v>51</v>
      </c>
      <c r="E59" s="1" t="s">
        <v>106</v>
      </c>
      <c r="F59" s="1" t="s">
        <v>114</v>
      </c>
      <c r="G59" s="1" t="s">
        <v>26</v>
      </c>
      <c r="H59" s="1" t="s">
        <v>106</v>
      </c>
      <c r="I59" s="1" t="s">
        <v>26</v>
      </c>
      <c r="J59" s="3">
        <v>45541</v>
      </c>
      <c r="K59" s="1"/>
      <c r="L59" s="21">
        <v>150000</v>
      </c>
      <c r="M59" s="11">
        <f t="shared" si="0"/>
        <v>848901.89600000007</v>
      </c>
      <c r="N59" s="1" t="s">
        <v>180</v>
      </c>
    </row>
    <row r="60" spans="1:14" ht="17" x14ac:dyDescent="0.25">
      <c r="A60" s="1">
        <v>60</v>
      </c>
      <c r="B60" s="1" t="s">
        <v>315</v>
      </c>
      <c r="C60" s="1">
        <v>2024</v>
      </c>
      <c r="D60" s="1" t="s">
        <v>51</v>
      </c>
      <c r="E60" s="1" t="s">
        <v>20</v>
      </c>
      <c r="F60" s="1" t="s">
        <v>98</v>
      </c>
      <c r="G60" s="1" t="s">
        <v>87</v>
      </c>
      <c r="H60" s="1" t="s">
        <v>19</v>
      </c>
      <c r="I60" s="1" t="s">
        <v>52</v>
      </c>
      <c r="J60" s="3">
        <v>45541</v>
      </c>
      <c r="K60" s="1"/>
      <c r="L60" s="21">
        <v>-7804.1620000000003</v>
      </c>
      <c r="M60" s="11">
        <f t="shared" si="0"/>
        <v>841097.73400000005</v>
      </c>
      <c r="N60" s="1" t="s">
        <v>180</v>
      </c>
    </row>
    <row r="61" spans="1:14" ht="17" x14ac:dyDescent="0.25">
      <c r="A61" s="1">
        <v>61</v>
      </c>
      <c r="B61" s="1" t="s">
        <v>309</v>
      </c>
      <c r="C61" s="1">
        <v>2024</v>
      </c>
      <c r="D61" s="1" t="s">
        <v>51</v>
      </c>
      <c r="E61" s="1" t="s">
        <v>28</v>
      </c>
      <c r="F61" s="1" t="s">
        <v>310</v>
      </c>
      <c r="G61" s="1" t="s">
        <v>311</v>
      </c>
      <c r="H61" s="1" t="s">
        <v>312</v>
      </c>
      <c r="I61" s="1" t="s">
        <v>52</v>
      </c>
      <c r="J61" s="3">
        <v>45541</v>
      </c>
      <c r="K61" s="1"/>
      <c r="L61" s="21">
        <v>-2800</v>
      </c>
      <c r="M61" s="11">
        <f t="shared" si="0"/>
        <v>838297.73400000005</v>
      </c>
      <c r="N61" s="1" t="s">
        <v>180</v>
      </c>
    </row>
    <row r="62" spans="1:14" ht="17" x14ac:dyDescent="0.25">
      <c r="A62" s="1">
        <v>62</v>
      </c>
      <c r="B62" s="1" t="s">
        <v>317</v>
      </c>
      <c r="C62" s="1">
        <v>2024</v>
      </c>
      <c r="D62" s="1" t="s">
        <v>51</v>
      </c>
      <c r="E62" s="1" t="s">
        <v>20</v>
      </c>
      <c r="F62" s="1" t="s">
        <v>21</v>
      </c>
      <c r="G62" s="1" t="s">
        <v>86</v>
      </c>
      <c r="H62" s="1" t="s">
        <v>19</v>
      </c>
      <c r="I62" s="1" t="s">
        <v>52</v>
      </c>
      <c r="J62" s="3">
        <v>45544</v>
      </c>
      <c r="K62" s="1"/>
      <c r="L62" s="7">
        <v>-14799.858</v>
      </c>
      <c r="M62" s="11">
        <f t="shared" si="0"/>
        <v>823497.87600000005</v>
      </c>
      <c r="N62" s="1" t="s">
        <v>180</v>
      </c>
    </row>
    <row r="63" spans="1:14" ht="17" x14ac:dyDescent="0.25">
      <c r="A63" s="1">
        <v>63</v>
      </c>
      <c r="B63" s="1" t="s">
        <v>150</v>
      </c>
      <c r="C63" s="1">
        <v>2024</v>
      </c>
      <c r="D63" s="1" t="s">
        <v>51</v>
      </c>
      <c r="E63" s="1" t="s">
        <v>107</v>
      </c>
      <c r="F63" s="1" t="s">
        <v>111</v>
      </c>
      <c r="G63" s="1" t="s">
        <v>26</v>
      </c>
      <c r="H63" s="1" t="s">
        <v>107</v>
      </c>
      <c r="I63" s="1" t="s">
        <v>26</v>
      </c>
      <c r="J63" s="3">
        <v>45544</v>
      </c>
      <c r="K63" s="1"/>
      <c r="L63" s="7">
        <v>333333</v>
      </c>
      <c r="M63" s="11">
        <f t="shared" si="0"/>
        <v>1156830.8760000002</v>
      </c>
      <c r="N63" s="1" t="s">
        <v>180</v>
      </c>
    </row>
    <row r="64" spans="1:14" ht="17" x14ac:dyDescent="0.25">
      <c r="A64" s="1">
        <v>64</v>
      </c>
      <c r="B64" s="1" t="s">
        <v>318</v>
      </c>
      <c r="C64" s="1">
        <v>2024</v>
      </c>
      <c r="D64" s="1" t="s">
        <v>51</v>
      </c>
      <c r="E64" s="1" t="s">
        <v>20</v>
      </c>
      <c r="F64" s="1" t="s">
        <v>22</v>
      </c>
      <c r="G64" s="1" t="s">
        <v>86</v>
      </c>
      <c r="H64" s="1" t="s">
        <v>19</v>
      </c>
      <c r="I64" s="1" t="s">
        <v>52</v>
      </c>
      <c r="J64" s="3">
        <v>45544</v>
      </c>
      <c r="K64" s="1"/>
      <c r="L64" s="7">
        <v>-18576.407999999999</v>
      </c>
      <c r="M64" s="11">
        <f t="shared" si="0"/>
        <v>1138254.4680000001</v>
      </c>
      <c r="N64" s="1" t="s">
        <v>180</v>
      </c>
    </row>
    <row r="65" spans="1:14" ht="17" x14ac:dyDescent="0.25">
      <c r="A65" s="1">
        <v>65</v>
      </c>
      <c r="B65" s="1" t="s">
        <v>319</v>
      </c>
      <c r="C65" s="1">
        <v>2024</v>
      </c>
      <c r="D65" s="1" t="s">
        <v>51</v>
      </c>
      <c r="E65" s="1" t="s">
        <v>28</v>
      </c>
      <c r="F65" s="1" t="s">
        <v>57</v>
      </c>
      <c r="G65" s="1" t="s">
        <v>85</v>
      </c>
      <c r="H65" s="1" t="s">
        <v>29</v>
      </c>
      <c r="I65" s="1" t="s">
        <v>52</v>
      </c>
      <c r="J65" s="3">
        <v>45546</v>
      </c>
      <c r="K65" s="1"/>
      <c r="L65" s="7">
        <v>-85198</v>
      </c>
      <c r="M65" s="11">
        <f t="shared" si="0"/>
        <v>1053056.4680000001</v>
      </c>
      <c r="N65" s="1" t="s">
        <v>180</v>
      </c>
    </row>
    <row r="66" spans="1:14" ht="17" x14ac:dyDescent="0.25">
      <c r="A66" s="1">
        <v>67</v>
      </c>
      <c r="B66" s="1" t="s">
        <v>296</v>
      </c>
      <c r="C66" s="1">
        <v>2024</v>
      </c>
      <c r="D66" s="1" t="s">
        <v>51</v>
      </c>
      <c r="E66" s="1" t="s">
        <v>282</v>
      </c>
      <c r="F66" s="1" t="s">
        <v>288</v>
      </c>
      <c r="G66" s="1" t="s">
        <v>79</v>
      </c>
      <c r="H66" s="1" t="s">
        <v>283</v>
      </c>
      <c r="I66" s="1" t="s">
        <v>52</v>
      </c>
      <c r="J66" s="3">
        <v>45546</v>
      </c>
      <c r="K66" s="1"/>
      <c r="L66" s="7">
        <v>-3040</v>
      </c>
      <c r="M66" s="11">
        <f t="shared" si="0"/>
        <v>1050016.4680000001</v>
      </c>
      <c r="N66" s="1" t="s">
        <v>180</v>
      </c>
    </row>
    <row r="67" spans="1:14" ht="17" x14ac:dyDescent="0.25">
      <c r="A67" s="1">
        <v>68</v>
      </c>
      <c r="B67" s="1" t="s">
        <v>292</v>
      </c>
      <c r="C67" s="1">
        <v>2024</v>
      </c>
      <c r="D67" s="1" t="s">
        <v>51</v>
      </c>
      <c r="E67" s="1" t="s">
        <v>282</v>
      </c>
      <c r="F67" s="1" t="s">
        <v>134</v>
      </c>
      <c r="G67" s="1" t="s">
        <v>79</v>
      </c>
      <c r="H67" s="1" t="s">
        <v>286</v>
      </c>
      <c r="I67" s="1" t="s">
        <v>52</v>
      </c>
      <c r="J67" s="3">
        <v>45546</v>
      </c>
      <c r="K67" s="1"/>
      <c r="L67" s="7">
        <v>-4280</v>
      </c>
      <c r="M67" s="11">
        <f t="shared" si="0"/>
        <v>1045736.4680000001</v>
      </c>
      <c r="N67" s="1" t="s">
        <v>180</v>
      </c>
    </row>
    <row r="68" spans="1:14" ht="17" x14ac:dyDescent="0.25">
      <c r="A68" s="1">
        <v>69</v>
      </c>
      <c r="B68" s="1" t="s">
        <v>323</v>
      </c>
      <c r="C68" s="1">
        <v>2024</v>
      </c>
      <c r="D68" s="1" t="s">
        <v>51</v>
      </c>
      <c r="E68" s="1" t="s">
        <v>33</v>
      </c>
      <c r="F68" s="1" t="s">
        <v>91</v>
      </c>
      <c r="G68" s="1" t="s">
        <v>77</v>
      </c>
      <c r="H68" s="1" t="s">
        <v>34</v>
      </c>
      <c r="I68" s="1" t="s">
        <v>52</v>
      </c>
      <c r="J68" s="3">
        <v>45547</v>
      </c>
      <c r="K68" s="1"/>
      <c r="L68" s="7">
        <v>-37500</v>
      </c>
      <c r="M68" s="11">
        <f t="shared" ref="M68:M131" si="1">M67+L68</f>
        <v>1008236.4680000001</v>
      </c>
      <c r="N68" s="1" t="s">
        <v>180</v>
      </c>
    </row>
    <row r="69" spans="1:14" ht="17" x14ac:dyDescent="0.25">
      <c r="A69" s="1">
        <v>70</v>
      </c>
      <c r="B69" s="1" t="s">
        <v>322</v>
      </c>
      <c r="C69" s="1">
        <v>2024</v>
      </c>
      <c r="D69" s="1" t="s">
        <v>51</v>
      </c>
      <c r="E69" s="1" t="s">
        <v>30</v>
      </c>
      <c r="F69" s="1" t="s">
        <v>91</v>
      </c>
      <c r="G69" s="1" t="s">
        <v>77</v>
      </c>
      <c r="H69" s="1" t="s">
        <v>34</v>
      </c>
      <c r="I69" s="1" t="s">
        <v>52</v>
      </c>
      <c r="J69" s="3">
        <v>45547</v>
      </c>
      <c r="K69" s="1"/>
      <c r="L69" s="7">
        <v>-50000</v>
      </c>
      <c r="M69" s="11">
        <f t="shared" si="1"/>
        <v>958236.46800000011</v>
      </c>
      <c r="N69" s="1" t="s">
        <v>180</v>
      </c>
    </row>
    <row r="70" spans="1:14" ht="17" x14ac:dyDescent="0.25">
      <c r="A70" s="1">
        <v>71</v>
      </c>
      <c r="B70" s="1" t="s">
        <v>321</v>
      </c>
      <c r="C70" s="1">
        <v>2024</v>
      </c>
      <c r="D70" s="1" t="s">
        <v>51</v>
      </c>
      <c r="E70" s="1" t="s">
        <v>31</v>
      </c>
      <c r="F70" s="1" t="s">
        <v>91</v>
      </c>
      <c r="G70" s="1" t="s">
        <v>77</v>
      </c>
      <c r="H70" s="1" t="s">
        <v>34</v>
      </c>
      <c r="I70" s="1" t="s">
        <v>52</v>
      </c>
      <c r="J70" s="3">
        <v>45547</v>
      </c>
      <c r="K70" s="1"/>
      <c r="L70" s="7">
        <v>-50000</v>
      </c>
      <c r="M70" s="11">
        <f t="shared" si="1"/>
        <v>908236.46800000011</v>
      </c>
      <c r="N70" s="1" t="s">
        <v>180</v>
      </c>
    </row>
    <row r="71" spans="1:14" ht="17" x14ac:dyDescent="0.25">
      <c r="A71" s="1">
        <v>72</v>
      </c>
      <c r="B71" s="1" t="s">
        <v>320</v>
      </c>
      <c r="C71" s="1">
        <v>2024</v>
      </c>
      <c r="D71" s="1" t="s">
        <v>51</v>
      </c>
      <c r="E71" s="1" t="s">
        <v>32</v>
      </c>
      <c r="F71" s="1" t="s">
        <v>91</v>
      </c>
      <c r="G71" s="1" t="s">
        <v>77</v>
      </c>
      <c r="H71" s="1" t="s">
        <v>34</v>
      </c>
      <c r="I71" s="1" t="s">
        <v>52</v>
      </c>
      <c r="J71" s="3">
        <v>45547</v>
      </c>
      <c r="K71" s="1"/>
      <c r="L71" s="7">
        <v>-27731.75</v>
      </c>
      <c r="M71" s="11">
        <f t="shared" si="1"/>
        <v>880504.71800000011</v>
      </c>
      <c r="N71" s="1" t="s">
        <v>180</v>
      </c>
    </row>
    <row r="72" spans="1:14" ht="17" x14ac:dyDescent="0.25">
      <c r="A72" s="1">
        <v>73</v>
      </c>
      <c r="B72" s="1" t="s">
        <v>290</v>
      </c>
      <c r="C72" s="1">
        <v>2024</v>
      </c>
      <c r="D72" s="1" t="s">
        <v>51</v>
      </c>
      <c r="E72" s="1" t="s">
        <v>282</v>
      </c>
      <c r="F72" s="1" t="s">
        <v>134</v>
      </c>
      <c r="G72" s="1" t="s">
        <v>79</v>
      </c>
      <c r="H72" s="1" t="s">
        <v>283</v>
      </c>
      <c r="I72" s="1" t="s">
        <v>52</v>
      </c>
      <c r="J72" s="3">
        <v>45547</v>
      </c>
      <c r="K72" s="1"/>
      <c r="L72" s="7">
        <v>-14835</v>
      </c>
      <c r="M72" s="11">
        <f t="shared" si="1"/>
        <v>865669.71800000011</v>
      </c>
      <c r="N72" s="1" t="s">
        <v>180</v>
      </c>
    </row>
    <row r="73" spans="1:14" ht="17" x14ac:dyDescent="0.25">
      <c r="A73" s="1">
        <v>75</v>
      </c>
      <c r="B73" s="1" t="s">
        <v>221</v>
      </c>
      <c r="C73" s="1">
        <v>2024</v>
      </c>
      <c r="D73" s="1" t="s">
        <v>51</v>
      </c>
      <c r="E73" s="1" t="s">
        <v>208</v>
      </c>
      <c r="F73" s="1" t="s">
        <v>218</v>
      </c>
      <c r="G73" s="1" t="s">
        <v>142</v>
      </c>
      <c r="H73" s="1" t="s">
        <v>220</v>
      </c>
      <c r="I73" s="1" t="s">
        <v>52</v>
      </c>
      <c r="J73" s="3">
        <v>45547</v>
      </c>
      <c r="K73" s="1"/>
      <c r="L73" s="7">
        <f>-25288</f>
        <v>-25288</v>
      </c>
      <c r="M73" s="11">
        <f t="shared" si="1"/>
        <v>840381.71800000011</v>
      </c>
      <c r="N73" s="1" t="s">
        <v>180</v>
      </c>
    </row>
    <row r="74" spans="1:14" ht="17" x14ac:dyDescent="0.25">
      <c r="A74" s="1">
        <v>74</v>
      </c>
      <c r="B74" s="1" t="s">
        <v>148</v>
      </c>
      <c r="C74" s="1">
        <v>2024</v>
      </c>
      <c r="D74" s="1" t="s">
        <v>51</v>
      </c>
      <c r="E74" s="1" t="s">
        <v>115</v>
      </c>
      <c r="F74" s="1" t="s">
        <v>116</v>
      </c>
      <c r="G74" s="1" t="s">
        <v>26</v>
      </c>
      <c r="H74" s="1" t="s">
        <v>115</v>
      </c>
      <c r="I74" s="1" t="s">
        <v>26</v>
      </c>
      <c r="J74" s="3">
        <v>45548</v>
      </c>
      <c r="K74" s="1"/>
      <c r="L74" s="7">
        <v>350000</v>
      </c>
      <c r="M74" s="11">
        <f t="shared" si="1"/>
        <v>1190381.7180000001</v>
      </c>
      <c r="N74" s="1" t="s">
        <v>180</v>
      </c>
    </row>
    <row r="75" spans="1:14" ht="17" x14ac:dyDescent="0.25">
      <c r="A75" s="1">
        <v>76</v>
      </c>
      <c r="B75" s="1" t="s">
        <v>329</v>
      </c>
      <c r="C75" s="1">
        <v>2024</v>
      </c>
      <c r="D75" s="1" t="s">
        <v>51</v>
      </c>
      <c r="E75" s="1" t="s">
        <v>25</v>
      </c>
      <c r="F75" s="1" t="s">
        <v>63</v>
      </c>
      <c r="G75" s="1" t="s">
        <v>79</v>
      </c>
      <c r="H75" s="1" t="s">
        <v>13</v>
      </c>
      <c r="I75" s="1" t="s">
        <v>52</v>
      </c>
      <c r="J75" s="3">
        <v>45551</v>
      </c>
      <c r="K75" s="1"/>
      <c r="L75" s="7">
        <v>-31412.5</v>
      </c>
      <c r="M75" s="11">
        <f t="shared" si="1"/>
        <v>1158969.2180000001</v>
      </c>
      <c r="N75" s="1" t="s">
        <v>180</v>
      </c>
    </row>
    <row r="76" spans="1:14" ht="17" x14ac:dyDescent="0.25">
      <c r="A76" s="1">
        <v>77</v>
      </c>
      <c r="B76" s="1" t="s">
        <v>308</v>
      </c>
      <c r="C76" s="1">
        <v>2024</v>
      </c>
      <c r="D76" s="1" t="s">
        <v>51</v>
      </c>
      <c r="E76" s="1" t="s">
        <v>282</v>
      </c>
      <c r="F76" s="1" t="s">
        <v>305</v>
      </c>
      <c r="G76" s="1" t="s">
        <v>230</v>
      </c>
      <c r="H76" s="1" t="s">
        <v>306</v>
      </c>
      <c r="I76" s="1" t="s">
        <v>52</v>
      </c>
      <c r="J76" s="3">
        <v>45551</v>
      </c>
      <c r="K76" s="1"/>
      <c r="L76" s="7">
        <v>-4530</v>
      </c>
      <c r="M76" s="11">
        <f t="shared" si="1"/>
        <v>1154439.2180000001</v>
      </c>
      <c r="N76" s="1" t="s">
        <v>180</v>
      </c>
    </row>
    <row r="77" spans="1:14" ht="17" x14ac:dyDescent="0.25">
      <c r="A77" s="1">
        <v>78</v>
      </c>
      <c r="B77" s="1" t="s">
        <v>403</v>
      </c>
      <c r="C77" s="1">
        <v>2024</v>
      </c>
      <c r="D77" s="1" t="s">
        <v>51</v>
      </c>
      <c r="E77" s="1" t="s">
        <v>20</v>
      </c>
      <c r="F77" s="1" t="s">
        <v>99</v>
      </c>
      <c r="G77" s="1" t="s">
        <v>87</v>
      </c>
      <c r="H77" s="1" t="s">
        <v>19</v>
      </c>
      <c r="I77" s="1" t="s">
        <v>52</v>
      </c>
      <c r="J77" s="3">
        <v>45552</v>
      </c>
      <c r="K77" s="1"/>
      <c r="L77" s="7">
        <v>-7804.1620000000003</v>
      </c>
      <c r="M77" s="11">
        <f t="shared" si="1"/>
        <v>1146635.0560000001</v>
      </c>
      <c r="N77" s="1" t="s">
        <v>180</v>
      </c>
    </row>
    <row r="78" spans="1:14" ht="17" x14ac:dyDescent="0.25">
      <c r="A78" s="1">
        <v>79</v>
      </c>
      <c r="B78" s="1" t="s">
        <v>402</v>
      </c>
      <c r="C78" s="1">
        <v>2024</v>
      </c>
      <c r="D78" s="1" t="s">
        <v>51</v>
      </c>
      <c r="E78" s="1" t="s">
        <v>20</v>
      </c>
      <c r="F78" s="1" t="s">
        <v>101</v>
      </c>
      <c r="G78" s="1" t="s">
        <v>87</v>
      </c>
      <c r="H78" s="1" t="s">
        <v>19</v>
      </c>
      <c r="I78" s="1" t="s">
        <v>52</v>
      </c>
      <c r="J78" s="3">
        <v>45552</v>
      </c>
      <c r="K78" s="1"/>
      <c r="L78" s="7">
        <v>-7779.4140000000007</v>
      </c>
      <c r="M78" s="11">
        <f t="shared" si="1"/>
        <v>1138855.642</v>
      </c>
      <c r="N78" s="1" t="s">
        <v>180</v>
      </c>
    </row>
    <row r="79" spans="1:14" ht="17" x14ac:dyDescent="0.25">
      <c r="A79" s="1">
        <v>80</v>
      </c>
      <c r="B79" s="1" t="s">
        <v>401</v>
      </c>
      <c r="C79" s="1">
        <v>2024</v>
      </c>
      <c r="D79" s="1" t="s">
        <v>51</v>
      </c>
      <c r="E79" s="1" t="s">
        <v>324</v>
      </c>
      <c r="F79" s="1" t="s">
        <v>325</v>
      </c>
      <c r="G79" s="1" t="s">
        <v>199</v>
      </c>
      <c r="H79" s="1" t="s">
        <v>326</v>
      </c>
      <c r="I79" s="1" t="s">
        <v>52</v>
      </c>
      <c r="J79" s="3">
        <v>45552</v>
      </c>
      <c r="K79" s="1"/>
      <c r="L79" s="7">
        <v>-81525.25</v>
      </c>
      <c r="M79" s="11">
        <f t="shared" si="1"/>
        <v>1057330.392</v>
      </c>
      <c r="N79" s="1" t="s">
        <v>180</v>
      </c>
    </row>
    <row r="80" spans="1:14" ht="17" x14ac:dyDescent="0.25">
      <c r="A80" s="1">
        <v>81</v>
      </c>
      <c r="B80" s="1" t="s">
        <v>211</v>
      </c>
      <c r="C80" s="1">
        <v>2024</v>
      </c>
      <c r="D80" s="1" t="s">
        <v>51</v>
      </c>
      <c r="E80" s="1" t="s">
        <v>208</v>
      </c>
      <c r="F80" s="1" t="s">
        <v>209</v>
      </c>
      <c r="G80" s="1" t="s">
        <v>200</v>
      </c>
      <c r="H80" s="1" t="s">
        <v>210</v>
      </c>
      <c r="I80" s="1" t="s">
        <v>52</v>
      </c>
      <c r="J80" s="3">
        <v>45553</v>
      </c>
      <c r="K80" s="1"/>
      <c r="L80" s="7">
        <v>-2640</v>
      </c>
      <c r="M80" s="11">
        <f t="shared" si="1"/>
        <v>1054690.392</v>
      </c>
      <c r="N80" s="1" t="s">
        <v>180</v>
      </c>
    </row>
    <row r="81" spans="1:14" ht="17" x14ac:dyDescent="0.25">
      <c r="A81" s="1">
        <v>82</v>
      </c>
      <c r="B81" s="1" t="s">
        <v>238</v>
      </c>
      <c r="C81" s="1">
        <v>2024</v>
      </c>
      <c r="D81" s="1" t="s">
        <v>51</v>
      </c>
      <c r="E81" s="1" t="s">
        <v>17</v>
      </c>
      <c r="F81" s="1" t="s">
        <v>190</v>
      </c>
      <c r="G81" s="1" t="s">
        <v>187</v>
      </c>
      <c r="H81" s="1" t="s">
        <v>27</v>
      </c>
      <c r="I81" s="1" t="s">
        <v>52</v>
      </c>
      <c r="J81" s="3">
        <v>45553</v>
      </c>
      <c r="K81" s="1"/>
      <c r="L81" s="7">
        <v>-37603</v>
      </c>
      <c r="M81" s="11">
        <f t="shared" si="1"/>
        <v>1017087.392</v>
      </c>
      <c r="N81" s="1" t="s">
        <v>180</v>
      </c>
    </row>
    <row r="82" spans="1:14" ht="17" x14ac:dyDescent="0.25">
      <c r="A82" s="1">
        <v>83</v>
      </c>
      <c r="B82" s="1" t="s">
        <v>239</v>
      </c>
      <c r="C82" s="1">
        <v>2024</v>
      </c>
      <c r="D82" s="1" t="s">
        <v>51</v>
      </c>
      <c r="E82" s="1" t="s">
        <v>17</v>
      </c>
      <c r="F82" s="1" t="s">
        <v>192</v>
      </c>
      <c r="G82" s="1" t="s">
        <v>194</v>
      </c>
      <c r="H82" s="1" t="s">
        <v>18</v>
      </c>
      <c r="I82" s="1" t="s">
        <v>52</v>
      </c>
      <c r="J82" s="3">
        <v>45553</v>
      </c>
      <c r="K82" s="1"/>
      <c r="L82" s="7">
        <v>-24414.35</v>
      </c>
      <c r="M82" s="11">
        <f t="shared" si="1"/>
        <v>992673.04200000002</v>
      </c>
      <c r="N82" s="1" t="s">
        <v>180</v>
      </c>
    </row>
    <row r="83" spans="1:14" ht="17" x14ac:dyDescent="0.25">
      <c r="A83" s="1">
        <v>84</v>
      </c>
      <c r="B83" s="1" t="s">
        <v>241</v>
      </c>
      <c r="C83" s="1">
        <v>2024</v>
      </c>
      <c r="D83" s="1" t="s">
        <v>51</v>
      </c>
      <c r="E83" s="1" t="s">
        <v>17</v>
      </c>
      <c r="F83" s="1" t="s">
        <v>197</v>
      </c>
      <c r="G83" s="1" t="s">
        <v>79</v>
      </c>
      <c r="H83" s="1" t="s">
        <v>27</v>
      </c>
      <c r="I83" s="1" t="s">
        <v>52</v>
      </c>
      <c r="J83" s="3">
        <v>45553</v>
      </c>
      <c r="K83" s="1"/>
      <c r="L83" s="7">
        <v>-30389</v>
      </c>
      <c r="M83" s="11">
        <f t="shared" si="1"/>
        <v>962284.04200000002</v>
      </c>
      <c r="N83" s="1" t="s">
        <v>180</v>
      </c>
    </row>
    <row r="84" spans="1:14" ht="17" x14ac:dyDescent="0.25">
      <c r="A84" s="1">
        <v>85</v>
      </c>
      <c r="B84" s="1" t="s">
        <v>207</v>
      </c>
      <c r="C84" s="1">
        <v>2024</v>
      </c>
      <c r="D84" s="1" t="s">
        <v>51</v>
      </c>
      <c r="E84" s="1" t="s">
        <v>127</v>
      </c>
      <c r="F84" s="1" t="s">
        <v>130</v>
      </c>
      <c r="G84" s="1" t="s">
        <v>87</v>
      </c>
      <c r="H84" s="1" t="s">
        <v>129</v>
      </c>
      <c r="I84" s="1" t="s">
        <v>52</v>
      </c>
      <c r="J84" s="3">
        <v>45553</v>
      </c>
      <c r="K84" s="1"/>
      <c r="L84" s="7">
        <v>-15225</v>
      </c>
      <c r="M84" s="11">
        <f t="shared" si="1"/>
        <v>947059.04200000002</v>
      </c>
      <c r="N84" s="1" t="s">
        <v>180</v>
      </c>
    </row>
    <row r="85" spans="1:14" ht="17" x14ac:dyDescent="0.25">
      <c r="A85" s="1">
        <v>92</v>
      </c>
      <c r="B85" s="1" t="s">
        <v>465</v>
      </c>
      <c r="C85" s="1">
        <v>2024</v>
      </c>
      <c r="D85" s="1" t="s">
        <v>51</v>
      </c>
      <c r="E85" s="1" t="s">
        <v>11</v>
      </c>
      <c r="F85" s="1" t="s">
        <v>63</v>
      </c>
      <c r="G85" s="1" t="s">
        <v>79</v>
      </c>
      <c r="H85" s="1" t="s">
        <v>13</v>
      </c>
      <c r="I85" s="1" t="s">
        <v>52</v>
      </c>
      <c r="J85" s="3">
        <v>45554</v>
      </c>
      <c r="K85" s="1"/>
      <c r="L85" s="7">
        <v>-14950</v>
      </c>
      <c r="M85" s="11">
        <f t="shared" si="1"/>
        <v>932109.04200000002</v>
      </c>
      <c r="N85" s="1" t="s">
        <v>180</v>
      </c>
    </row>
    <row r="86" spans="1:14" ht="17" x14ac:dyDescent="0.25">
      <c r="A86" s="1">
        <v>101</v>
      </c>
      <c r="B86" s="23" t="s">
        <v>466</v>
      </c>
      <c r="C86" s="23">
        <v>2024</v>
      </c>
      <c r="D86" s="23" t="s">
        <v>51</v>
      </c>
      <c r="E86" s="23" t="s">
        <v>330</v>
      </c>
      <c r="F86" s="23" t="s">
        <v>344</v>
      </c>
      <c r="G86" s="23" t="s">
        <v>79</v>
      </c>
      <c r="H86" s="23" t="s">
        <v>346</v>
      </c>
      <c r="I86" s="23" t="s">
        <v>52</v>
      </c>
      <c r="J86" s="24">
        <v>45554</v>
      </c>
      <c r="K86" s="1"/>
      <c r="L86" s="7">
        <v>-49230</v>
      </c>
      <c r="M86" s="11">
        <f t="shared" si="1"/>
        <v>882879.04200000002</v>
      </c>
      <c r="N86" s="1" t="s">
        <v>180</v>
      </c>
    </row>
    <row r="87" spans="1:14" ht="17" x14ac:dyDescent="0.25">
      <c r="A87" s="1">
        <v>102</v>
      </c>
      <c r="B87" s="23" t="s">
        <v>467</v>
      </c>
      <c r="C87" s="23">
        <v>2024</v>
      </c>
      <c r="D87" s="23" t="s">
        <v>51</v>
      </c>
      <c r="E87" s="23" t="s">
        <v>330</v>
      </c>
      <c r="F87" s="23" t="s">
        <v>347</v>
      </c>
      <c r="G87" s="23" t="s">
        <v>187</v>
      </c>
      <c r="H87" s="23" t="s">
        <v>348</v>
      </c>
      <c r="I87" s="23" t="s">
        <v>52</v>
      </c>
      <c r="J87" s="24">
        <v>45554</v>
      </c>
      <c r="K87" s="7">
        <v>-49230</v>
      </c>
      <c r="L87" s="7">
        <v>-4000</v>
      </c>
      <c r="M87" s="11">
        <f t="shared" si="1"/>
        <v>878879.04200000002</v>
      </c>
      <c r="N87" s="1" t="s">
        <v>180</v>
      </c>
    </row>
    <row r="88" spans="1:14" ht="17" x14ac:dyDescent="0.25">
      <c r="A88" s="1">
        <v>103</v>
      </c>
      <c r="B88" s="23" t="s">
        <v>468</v>
      </c>
      <c r="C88" s="23">
        <v>2024</v>
      </c>
      <c r="D88" s="23" t="s">
        <v>51</v>
      </c>
      <c r="E88" s="23" t="s">
        <v>330</v>
      </c>
      <c r="F88" s="23" t="s">
        <v>349</v>
      </c>
      <c r="G88" s="23" t="s">
        <v>187</v>
      </c>
      <c r="H88" s="23" t="s">
        <v>348</v>
      </c>
      <c r="I88" s="23" t="s">
        <v>52</v>
      </c>
      <c r="J88" s="24">
        <v>45554</v>
      </c>
      <c r="K88" s="7">
        <v>-2000</v>
      </c>
      <c r="L88" s="7">
        <f>-5728</f>
        <v>-5728</v>
      </c>
      <c r="M88" s="11">
        <f t="shared" si="1"/>
        <v>873151.04200000002</v>
      </c>
      <c r="N88" s="1" t="s">
        <v>180</v>
      </c>
    </row>
    <row r="89" spans="1:14" ht="17" x14ac:dyDescent="0.25">
      <c r="A89" s="1">
        <v>96</v>
      </c>
      <c r="B89" s="1" t="s">
        <v>469</v>
      </c>
      <c r="C89" s="1">
        <v>2024</v>
      </c>
      <c r="D89" s="1" t="s">
        <v>51</v>
      </c>
      <c r="E89" s="1" t="s">
        <v>330</v>
      </c>
      <c r="F89" s="1" t="s">
        <v>331</v>
      </c>
      <c r="G89" s="1" t="s">
        <v>79</v>
      </c>
      <c r="H89" s="1" t="s">
        <v>332</v>
      </c>
      <c r="I89" s="1" t="s">
        <v>52</v>
      </c>
      <c r="J89" s="3">
        <v>45554</v>
      </c>
      <c r="K89" s="1"/>
      <c r="L89" s="7">
        <v>-18882</v>
      </c>
      <c r="M89" s="11">
        <f t="shared" si="1"/>
        <v>854269.04200000002</v>
      </c>
      <c r="N89" s="1" t="s">
        <v>180</v>
      </c>
    </row>
    <row r="90" spans="1:14" ht="17" x14ac:dyDescent="0.25">
      <c r="A90" s="1">
        <v>93</v>
      </c>
      <c r="B90" s="1" t="s">
        <v>372</v>
      </c>
      <c r="C90" s="1">
        <v>2024</v>
      </c>
      <c r="D90" s="1" t="s">
        <v>51</v>
      </c>
      <c r="E90" s="1" t="s">
        <v>361</v>
      </c>
      <c r="F90" s="1" t="s">
        <v>362</v>
      </c>
      <c r="G90" s="1" t="s">
        <v>363</v>
      </c>
      <c r="H90" s="1" t="s">
        <v>364</v>
      </c>
      <c r="I90" s="1" t="s">
        <v>52</v>
      </c>
      <c r="J90" s="3">
        <v>45558</v>
      </c>
      <c r="K90" s="1"/>
      <c r="L90" s="7">
        <v>-500</v>
      </c>
      <c r="M90" s="11">
        <f t="shared" si="1"/>
        <v>853769.04200000002</v>
      </c>
      <c r="N90" s="1" t="s">
        <v>180</v>
      </c>
    </row>
    <row r="91" spans="1:14" ht="17" x14ac:dyDescent="0.25">
      <c r="A91" s="1">
        <v>106</v>
      </c>
      <c r="B91" s="1" t="s">
        <v>155</v>
      </c>
      <c r="C91" s="1">
        <v>2024</v>
      </c>
      <c r="D91" s="1" t="s">
        <v>51</v>
      </c>
      <c r="E91" s="1" t="s">
        <v>28</v>
      </c>
      <c r="F91" s="1" t="s">
        <v>58</v>
      </c>
      <c r="G91" s="1" t="s">
        <v>85</v>
      </c>
      <c r="H91" s="1" t="s">
        <v>29</v>
      </c>
      <c r="I91" s="1" t="s">
        <v>52</v>
      </c>
      <c r="J91" s="3">
        <v>45558</v>
      </c>
      <c r="K91" s="1"/>
      <c r="L91" s="7">
        <v>-92819.33</v>
      </c>
      <c r="M91" s="11">
        <f t="shared" si="1"/>
        <v>760949.71200000006</v>
      </c>
      <c r="N91" s="1" t="s">
        <v>180</v>
      </c>
    </row>
    <row r="92" spans="1:14" ht="17" x14ac:dyDescent="0.25">
      <c r="A92" s="1"/>
      <c r="B92" s="1"/>
      <c r="C92" s="1">
        <v>2024</v>
      </c>
      <c r="D92" s="1" t="s">
        <v>51</v>
      </c>
      <c r="E92" s="1" t="s">
        <v>169</v>
      </c>
      <c r="F92" s="1" t="s">
        <v>478</v>
      </c>
      <c r="G92" s="1" t="s">
        <v>26</v>
      </c>
      <c r="H92" s="1" t="s">
        <v>169</v>
      </c>
      <c r="I92" s="1" t="s">
        <v>26</v>
      </c>
      <c r="J92" s="3">
        <v>45559</v>
      </c>
      <c r="K92" s="1"/>
      <c r="L92" s="7">
        <v>300000</v>
      </c>
      <c r="M92" s="11">
        <f t="shared" si="1"/>
        <v>1060949.7120000001</v>
      </c>
      <c r="N92" s="1" t="s">
        <v>180</v>
      </c>
    </row>
    <row r="93" spans="1:14" ht="17" x14ac:dyDescent="0.25">
      <c r="A93" s="1">
        <v>48</v>
      </c>
      <c r="B93" s="1" t="s">
        <v>293</v>
      </c>
      <c r="C93" s="1">
        <v>2024</v>
      </c>
      <c r="D93" s="1" t="s">
        <v>51</v>
      </c>
      <c r="E93" s="1" t="s">
        <v>282</v>
      </c>
      <c r="F93" s="1" t="s">
        <v>284</v>
      </c>
      <c r="G93" s="1" t="s">
        <v>142</v>
      </c>
      <c r="H93" s="1" t="s">
        <v>286</v>
      </c>
      <c r="I93" s="1" t="s">
        <v>52</v>
      </c>
      <c r="J93" s="3">
        <v>45561</v>
      </c>
      <c r="K93" s="1"/>
      <c r="L93" s="21">
        <v>-4650</v>
      </c>
      <c r="M93" s="11">
        <f t="shared" si="1"/>
        <v>1056299.7120000001</v>
      </c>
      <c r="N93" s="1" t="s">
        <v>180</v>
      </c>
    </row>
    <row r="94" spans="1:14" ht="17" x14ac:dyDescent="0.25">
      <c r="A94" s="1">
        <v>86</v>
      </c>
      <c r="B94" s="1" t="s">
        <v>216</v>
      </c>
      <c r="C94" s="1">
        <v>2024</v>
      </c>
      <c r="D94" s="1" t="s">
        <v>51</v>
      </c>
      <c r="E94" s="1" t="s">
        <v>208</v>
      </c>
      <c r="F94" s="1" t="s">
        <v>213</v>
      </c>
      <c r="G94" s="1" t="s">
        <v>142</v>
      </c>
      <c r="H94" s="1" t="s">
        <v>214</v>
      </c>
      <c r="I94" s="1" t="s">
        <v>52</v>
      </c>
      <c r="J94" s="3">
        <v>45561</v>
      </c>
      <c r="K94" s="1"/>
      <c r="L94" s="7">
        <f>-5550</f>
        <v>-5550</v>
      </c>
      <c r="M94" s="11">
        <f t="shared" si="1"/>
        <v>1050749.7120000001</v>
      </c>
      <c r="N94" s="1" t="s">
        <v>180</v>
      </c>
    </row>
    <row r="95" spans="1:14" ht="17" x14ac:dyDescent="0.25">
      <c r="A95" s="1">
        <v>189</v>
      </c>
      <c r="B95" s="1" t="s">
        <v>480</v>
      </c>
      <c r="C95" s="1">
        <v>2024</v>
      </c>
      <c r="D95" s="1" t="s">
        <v>51</v>
      </c>
      <c r="E95" s="1" t="s">
        <v>282</v>
      </c>
      <c r="F95" s="1" t="s">
        <v>435</v>
      </c>
      <c r="G95" s="1" t="s">
        <v>81</v>
      </c>
      <c r="H95" s="1" t="s">
        <v>437</v>
      </c>
      <c r="I95" s="1" t="s">
        <v>52</v>
      </c>
      <c r="J95" s="3">
        <v>45561</v>
      </c>
      <c r="K95" s="1"/>
      <c r="L95" s="7">
        <v>-2445</v>
      </c>
      <c r="M95" s="11">
        <f t="shared" si="1"/>
        <v>1048304.7120000001</v>
      </c>
      <c r="N95" s="1" t="s">
        <v>180</v>
      </c>
    </row>
    <row r="96" spans="1:14" ht="17" x14ac:dyDescent="0.25">
      <c r="A96" s="1">
        <v>191</v>
      </c>
      <c r="B96" s="1" t="s">
        <v>481</v>
      </c>
      <c r="C96" s="1">
        <v>2024</v>
      </c>
      <c r="D96" s="1" t="s">
        <v>51</v>
      </c>
      <c r="E96" s="1" t="s">
        <v>282</v>
      </c>
      <c r="F96" s="1" t="s">
        <v>438</v>
      </c>
      <c r="G96" s="1" t="s">
        <v>142</v>
      </c>
      <c r="H96" s="1" t="s">
        <v>437</v>
      </c>
      <c r="I96" s="1" t="s">
        <v>52</v>
      </c>
      <c r="J96" s="3">
        <v>45561</v>
      </c>
      <c r="K96" s="1"/>
      <c r="L96" s="7">
        <v>-11948</v>
      </c>
      <c r="M96" s="11">
        <f t="shared" si="1"/>
        <v>1036356.7120000001</v>
      </c>
      <c r="N96" s="1" t="s">
        <v>180</v>
      </c>
    </row>
    <row r="97" spans="1:14" ht="17" x14ac:dyDescent="0.25">
      <c r="A97" s="1">
        <v>193</v>
      </c>
      <c r="B97" s="1" t="s">
        <v>482</v>
      </c>
      <c r="C97" s="1">
        <v>2024</v>
      </c>
      <c r="D97" s="1" t="s">
        <v>51</v>
      </c>
      <c r="E97" s="1" t="s">
        <v>282</v>
      </c>
      <c r="F97" s="1" t="s">
        <v>440</v>
      </c>
      <c r="G97" s="1" t="s">
        <v>83</v>
      </c>
      <c r="H97" s="1" t="s">
        <v>283</v>
      </c>
      <c r="I97" s="1" t="s">
        <v>52</v>
      </c>
      <c r="J97" s="3">
        <v>45561</v>
      </c>
      <c r="K97" s="1"/>
      <c r="L97" s="7">
        <v>-7705</v>
      </c>
      <c r="M97" s="11">
        <f t="shared" si="1"/>
        <v>1028651.7120000001</v>
      </c>
      <c r="N97" s="1" t="s">
        <v>180</v>
      </c>
    </row>
    <row r="98" spans="1:14" ht="17" x14ac:dyDescent="0.25">
      <c r="A98" s="1">
        <v>195</v>
      </c>
      <c r="B98" s="1" t="s">
        <v>483</v>
      </c>
      <c r="C98" s="1">
        <v>2024</v>
      </c>
      <c r="D98" s="1" t="s">
        <v>51</v>
      </c>
      <c r="E98" s="1" t="s">
        <v>282</v>
      </c>
      <c r="F98" s="1" t="s">
        <v>62</v>
      </c>
      <c r="G98" s="1" t="s">
        <v>79</v>
      </c>
      <c r="H98" s="1" t="s">
        <v>283</v>
      </c>
      <c r="I98" s="1" t="s">
        <v>52</v>
      </c>
      <c r="J98" s="3">
        <v>45561</v>
      </c>
      <c r="K98" s="1"/>
      <c r="L98" s="7">
        <v>-7674</v>
      </c>
      <c r="M98" s="11">
        <f t="shared" si="1"/>
        <v>1020977.7120000001</v>
      </c>
      <c r="N98" s="1" t="s">
        <v>180</v>
      </c>
    </row>
    <row r="99" spans="1:14" ht="17" x14ac:dyDescent="0.25">
      <c r="A99" s="1">
        <v>199</v>
      </c>
      <c r="B99" s="1" t="s">
        <v>484</v>
      </c>
      <c r="C99" s="1">
        <v>2024</v>
      </c>
      <c r="D99" s="1" t="s">
        <v>51</v>
      </c>
      <c r="E99" s="1" t="s">
        <v>282</v>
      </c>
      <c r="F99" s="1" t="s">
        <v>440</v>
      </c>
      <c r="G99" s="1" t="s">
        <v>83</v>
      </c>
      <c r="H99" s="1" t="s">
        <v>283</v>
      </c>
      <c r="I99" s="1" t="s">
        <v>52</v>
      </c>
      <c r="J99" s="3">
        <v>45561</v>
      </c>
      <c r="K99" s="1"/>
      <c r="L99" s="7">
        <v>-4440</v>
      </c>
      <c r="M99" s="11">
        <f t="shared" si="1"/>
        <v>1016537.7120000001</v>
      </c>
      <c r="N99" s="1" t="s">
        <v>180</v>
      </c>
    </row>
    <row r="100" spans="1:14" ht="17" x14ac:dyDescent="0.25">
      <c r="A100" s="1">
        <v>66</v>
      </c>
      <c r="B100" s="1" t="s">
        <v>294</v>
      </c>
      <c r="C100" s="1">
        <v>2024</v>
      </c>
      <c r="D100" s="1" t="s">
        <v>51</v>
      </c>
      <c r="E100" s="1" t="s">
        <v>282</v>
      </c>
      <c r="F100" s="1" t="s">
        <v>285</v>
      </c>
      <c r="G100" s="1" t="s">
        <v>142</v>
      </c>
      <c r="H100" s="1" t="s">
        <v>286</v>
      </c>
      <c r="I100" s="1" t="s">
        <v>52</v>
      </c>
      <c r="J100" s="3">
        <v>45561</v>
      </c>
      <c r="K100" s="1"/>
      <c r="L100" s="21">
        <v>-4650</v>
      </c>
      <c r="M100" s="11">
        <f t="shared" si="1"/>
        <v>1011887.7120000001</v>
      </c>
      <c r="N100" s="1" t="s">
        <v>180</v>
      </c>
    </row>
    <row r="101" spans="1:14" ht="17" x14ac:dyDescent="0.25">
      <c r="A101" s="1">
        <v>201</v>
      </c>
      <c r="B101" s="1" t="s">
        <v>485</v>
      </c>
      <c r="C101" s="1">
        <v>2024</v>
      </c>
      <c r="D101" s="1" t="s">
        <v>103</v>
      </c>
      <c r="E101" s="1" t="s">
        <v>324</v>
      </c>
      <c r="F101" s="1" t="s">
        <v>62</v>
      </c>
      <c r="G101" s="1" t="s">
        <v>79</v>
      </c>
      <c r="H101" s="1" t="s">
        <v>451</v>
      </c>
      <c r="I101" s="1" t="s">
        <v>52</v>
      </c>
      <c r="J101" s="3">
        <v>45566</v>
      </c>
      <c r="K101" s="1"/>
      <c r="L101" s="7">
        <v>-11125</v>
      </c>
      <c r="M101" s="11">
        <f t="shared" si="1"/>
        <v>1000762.7120000001</v>
      </c>
      <c r="N101" s="1" t="s">
        <v>180</v>
      </c>
    </row>
    <row r="102" spans="1:14" ht="17" x14ac:dyDescent="0.25">
      <c r="A102" s="1">
        <v>203</v>
      </c>
      <c r="B102" s="1" t="s">
        <v>486</v>
      </c>
      <c r="C102" s="1">
        <v>2024</v>
      </c>
      <c r="D102" s="1" t="s">
        <v>103</v>
      </c>
      <c r="E102" s="1" t="s">
        <v>324</v>
      </c>
      <c r="F102" s="1" t="s">
        <v>452</v>
      </c>
      <c r="G102" s="1" t="s">
        <v>81</v>
      </c>
      <c r="H102" s="1" t="s">
        <v>454</v>
      </c>
      <c r="I102" s="1" t="s">
        <v>52</v>
      </c>
      <c r="J102" s="3">
        <v>45566</v>
      </c>
      <c r="K102" s="1"/>
      <c r="L102" s="7">
        <v>-19576</v>
      </c>
      <c r="M102" s="11">
        <f t="shared" si="1"/>
        <v>981186.71200000006</v>
      </c>
      <c r="N102" s="1" t="s">
        <v>180</v>
      </c>
    </row>
    <row r="103" spans="1:14" ht="17" x14ac:dyDescent="0.25">
      <c r="A103" s="1">
        <v>205</v>
      </c>
      <c r="B103" s="1" t="s">
        <v>487</v>
      </c>
      <c r="C103" s="1">
        <v>2024</v>
      </c>
      <c r="D103" s="1" t="s">
        <v>103</v>
      </c>
      <c r="E103" s="1" t="s">
        <v>324</v>
      </c>
      <c r="F103" s="1" t="s">
        <v>455</v>
      </c>
      <c r="G103" s="1" t="s">
        <v>187</v>
      </c>
      <c r="H103" s="1" t="s">
        <v>326</v>
      </c>
      <c r="I103" s="1" t="s">
        <v>52</v>
      </c>
      <c r="J103" s="3">
        <v>45566</v>
      </c>
      <c r="K103" s="1"/>
      <c r="L103" s="7">
        <v>-28234</v>
      </c>
      <c r="M103" s="11">
        <f t="shared" si="1"/>
        <v>952952.71200000006</v>
      </c>
      <c r="N103" s="1" t="s">
        <v>180</v>
      </c>
    </row>
    <row r="104" spans="1:14" ht="17" x14ac:dyDescent="0.25">
      <c r="A104" s="1">
        <v>108</v>
      </c>
      <c r="B104" s="1" t="s">
        <v>488</v>
      </c>
      <c r="C104" s="1">
        <v>2024</v>
      </c>
      <c r="D104" s="1" t="s">
        <v>103</v>
      </c>
      <c r="E104" s="1" t="s">
        <v>20</v>
      </c>
      <c r="F104" s="1" t="s">
        <v>95</v>
      </c>
      <c r="G104" s="1" t="s">
        <v>86</v>
      </c>
      <c r="H104" s="1" t="s">
        <v>19</v>
      </c>
      <c r="I104" s="1" t="s">
        <v>52</v>
      </c>
      <c r="J104" s="3">
        <v>45567</v>
      </c>
      <c r="K104" s="1"/>
      <c r="L104" s="7">
        <v>-4933.2860000000001</v>
      </c>
      <c r="M104" s="11">
        <f t="shared" si="1"/>
        <v>948019.42600000009</v>
      </c>
      <c r="N104" s="1" t="s">
        <v>180</v>
      </c>
    </row>
    <row r="105" spans="1:14" ht="17" x14ac:dyDescent="0.25">
      <c r="A105" s="1">
        <v>109</v>
      </c>
      <c r="B105" s="1" t="s">
        <v>489</v>
      </c>
      <c r="C105" s="1">
        <v>2024</v>
      </c>
      <c r="D105" s="1" t="s">
        <v>103</v>
      </c>
      <c r="E105" s="1" t="s">
        <v>20</v>
      </c>
      <c r="F105" s="1" t="s">
        <v>97</v>
      </c>
      <c r="G105" s="1" t="s">
        <v>86</v>
      </c>
      <c r="H105" s="1" t="s">
        <v>19</v>
      </c>
      <c r="I105" s="1" t="s">
        <v>52</v>
      </c>
      <c r="J105" s="3">
        <v>45567</v>
      </c>
      <c r="K105" s="1"/>
      <c r="L105" s="7">
        <v>-6192.1360000000004</v>
      </c>
      <c r="M105" s="11">
        <f t="shared" si="1"/>
        <v>941827.29</v>
      </c>
      <c r="N105" s="1" t="s">
        <v>180</v>
      </c>
    </row>
    <row r="106" spans="1:14" ht="17" x14ac:dyDescent="0.25">
      <c r="A106" s="1">
        <v>111</v>
      </c>
      <c r="B106" s="1" t="s">
        <v>490</v>
      </c>
      <c r="C106" s="1">
        <v>2024</v>
      </c>
      <c r="D106" s="1" t="s">
        <v>103</v>
      </c>
      <c r="E106" s="1" t="s">
        <v>208</v>
      </c>
      <c r="F106" s="1" t="s">
        <v>212</v>
      </c>
      <c r="G106" s="1" t="s">
        <v>200</v>
      </c>
      <c r="H106" s="1" t="s">
        <v>210</v>
      </c>
      <c r="I106" s="1" t="s">
        <v>52</v>
      </c>
      <c r="J106" s="3">
        <v>45567</v>
      </c>
      <c r="K106" s="1"/>
      <c r="L106" s="7">
        <v>-2640</v>
      </c>
      <c r="M106" s="11">
        <f t="shared" si="1"/>
        <v>939187.29</v>
      </c>
      <c r="N106" s="1" t="s">
        <v>180</v>
      </c>
    </row>
    <row r="107" spans="1:14" ht="17" x14ac:dyDescent="0.25">
      <c r="A107" s="1"/>
      <c r="B107" s="1" t="s">
        <v>491</v>
      </c>
      <c r="C107" s="1">
        <v>2024</v>
      </c>
      <c r="D107" s="1" t="s">
        <v>103</v>
      </c>
      <c r="E107" s="1" t="s">
        <v>208</v>
      </c>
      <c r="F107" s="1" t="s">
        <v>470</v>
      </c>
      <c r="G107" s="1" t="s">
        <v>230</v>
      </c>
      <c r="H107" s="1" t="s">
        <v>231</v>
      </c>
      <c r="I107" s="1" t="s">
        <v>52</v>
      </c>
      <c r="J107" s="3">
        <v>45567</v>
      </c>
      <c r="K107" s="1"/>
      <c r="L107" s="7">
        <v>-5102.32</v>
      </c>
      <c r="M107" s="11">
        <f t="shared" si="1"/>
        <v>934084.97000000009</v>
      </c>
      <c r="N107" s="1" t="s">
        <v>180</v>
      </c>
    </row>
    <row r="108" spans="1:14" ht="17" x14ac:dyDescent="0.25">
      <c r="A108" s="1">
        <v>88</v>
      </c>
      <c r="B108" s="1" t="s">
        <v>492</v>
      </c>
      <c r="C108" s="1">
        <v>2024</v>
      </c>
      <c r="D108" s="1" t="s">
        <v>103</v>
      </c>
      <c r="E108" s="1" t="s">
        <v>208</v>
      </c>
      <c r="F108" s="1" t="s">
        <v>228</v>
      </c>
      <c r="G108" s="1" t="s">
        <v>230</v>
      </c>
      <c r="H108" s="1" t="s">
        <v>231</v>
      </c>
      <c r="I108" s="1" t="s">
        <v>52</v>
      </c>
      <c r="J108" s="3">
        <v>45567</v>
      </c>
      <c r="K108" s="1"/>
      <c r="L108" s="7">
        <v>-7505.16</v>
      </c>
      <c r="M108" s="11">
        <f t="shared" si="1"/>
        <v>926579.81</v>
      </c>
      <c r="N108" s="1" t="s">
        <v>180</v>
      </c>
    </row>
    <row r="109" spans="1:14" ht="17" x14ac:dyDescent="0.25">
      <c r="A109" s="1">
        <v>171</v>
      </c>
      <c r="B109" s="1" t="s">
        <v>417</v>
      </c>
      <c r="C109" s="1">
        <v>2024</v>
      </c>
      <c r="D109" s="1" t="s">
        <v>51</v>
      </c>
      <c r="E109" s="1" t="s">
        <v>20</v>
      </c>
      <c r="F109" s="1" t="s">
        <v>404</v>
      </c>
      <c r="G109" s="1" t="s">
        <v>137</v>
      </c>
      <c r="H109" s="1" t="s">
        <v>405</v>
      </c>
      <c r="I109" s="1" t="s">
        <v>52</v>
      </c>
      <c r="J109" s="3">
        <v>45568</v>
      </c>
      <c r="K109" s="1"/>
      <c r="L109" s="7">
        <v>-9389</v>
      </c>
      <c r="M109" s="11">
        <f t="shared" si="1"/>
        <v>917190.81</v>
      </c>
      <c r="N109" s="1" t="s">
        <v>180</v>
      </c>
    </row>
    <row r="110" spans="1:14" ht="17" x14ac:dyDescent="0.25">
      <c r="A110" s="1">
        <v>173</v>
      </c>
      <c r="B110" s="1" t="s">
        <v>418</v>
      </c>
      <c r="C110" s="1">
        <v>2024</v>
      </c>
      <c r="D110" s="1" t="s">
        <v>51</v>
      </c>
      <c r="E110" s="1" t="s">
        <v>20</v>
      </c>
      <c r="F110" s="1" t="s">
        <v>407</v>
      </c>
      <c r="G110" s="1" t="s">
        <v>142</v>
      </c>
      <c r="H110" s="1" t="s">
        <v>405</v>
      </c>
      <c r="I110" s="1" t="s">
        <v>52</v>
      </c>
      <c r="J110" s="3">
        <v>45568</v>
      </c>
      <c r="K110" s="1"/>
      <c r="L110" s="7">
        <v>-3505</v>
      </c>
      <c r="M110" s="11">
        <f t="shared" si="1"/>
        <v>913685.81</v>
      </c>
      <c r="N110" s="1" t="s">
        <v>180</v>
      </c>
    </row>
    <row r="111" spans="1:14" ht="17" x14ac:dyDescent="0.25">
      <c r="A111" s="1">
        <v>175</v>
      </c>
      <c r="B111" s="1" t="s">
        <v>419</v>
      </c>
      <c r="C111" s="1">
        <v>2024</v>
      </c>
      <c r="D111" s="1" t="s">
        <v>51</v>
      </c>
      <c r="E111" s="1" t="s">
        <v>20</v>
      </c>
      <c r="F111" s="1" t="s">
        <v>409</v>
      </c>
      <c r="G111" s="1" t="s">
        <v>411</v>
      </c>
      <c r="H111" s="1" t="s">
        <v>405</v>
      </c>
      <c r="I111" s="1" t="s">
        <v>52</v>
      </c>
      <c r="J111" s="3">
        <v>45568</v>
      </c>
      <c r="K111" s="7">
        <v>-2921</v>
      </c>
      <c r="L111" s="7">
        <v>-4278</v>
      </c>
      <c r="M111" s="11">
        <f t="shared" si="1"/>
        <v>909407.81</v>
      </c>
      <c r="N111" s="1" t="s">
        <v>180</v>
      </c>
    </row>
    <row r="112" spans="1:14" ht="17" x14ac:dyDescent="0.25">
      <c r="A112" s="1">
        <v>177</v>
      </c>
      <c r="B112" s="1" t="s">
        <v>420</v>
      </c>
      <c r="C112" s="1">
        <v>2024</v>
      </c>
      <c r="D112" s="1" t="s">
        <v>51</v>
      </c>
      <c r="E112" s="1" t="s">
        <v>20</v>
      </c>
      <c r="F112" s="1" t="s">
        <v>412</v>
      </c>
      <c r="G112" s="1" t="s">
        <v>251</v>
      </c>
      <c r="H112" s="1" t="s">
        <v>405</v>
      </c>
      <c r="I112" s="1" t="s">
        <v>52</v>
      </c>
      <c r="J112" s="3">
        <v>45568</v>
      </c>
      <c r="K112" s="1"/>
      <c r="L112" s="7">
        <v>-13636</v>
      </c>
      <c r="M112" s="11">
        <f t="shared" si="1"/>
        <v>895771.81</v>
      </c>
      <c r="N112" s="1" t="s">
        <v>180</v>
      </c>
    </row>
    <row r="113" spans="1:14" ht="17" x14ac:dyDescent="0.25">
      <c r="A113" s="1">
        <v>179</v>
      </c>
      <c r="B113" s="1" t="s">
        <v>421</v>
      </c>
      <c r="C113" s="1">
        <v>2024</v>
      </c>
      <c r="D113" s="1" t="s">
        <v>51</v>
      </c>
      <c r="E113" s="1" t="s">
        <v>20</v>
      </c>
      <c r="F113" s="1" t="s">
        <v>413</v>
      </c>
      <c r="G113" s="1" t="s">
        <v>137</v>
      </c>
      <c r="H113" s="1" t="s">
        <v>36</v>
      </c>
      <c r="I113" s="1" t="s">
        <v>52</v>
      </c>
      <c r="J113" s="3">
        <v>45568</v>
      </c>
      <c r="K113" s="7">
        <v>-11363</v>
      </c>
      <c r="L113" s="7">
        <v>-3192</v>
      </c>
      <c r="M113" s="11">
        <f t="shared" si="1"/>
        <v>892579.81</v>
      </c>
      <c r="N113" s="1" t="s">
        <v>180</v>
      </c>
    </row>
    <row r="114" spans="1:14" ht="17" x14ac:dyDescent="0.25">
      <c r="A114" s="1">
        <v>181</v>
      </c>
      <c r="B114" s="1" t="s">
        <v>422</v>
      </c>
      <c r="C114" s="1">
        <v>2024</v>
      </c>
      <c r="D114" s="1" t="s">
        <v>51</v>
      </c>
      <c r="E114" s="1" t="s">
        <v>20</v>
      </c>
      <c r="F114" s="1" t="s">
        <v>413</v>
      </c>
      <c r="G114" s="1" t="s">
        <v>137</v>
      </c>
      <c r="H114" s="1" t="s">
        <v>36</v>
      </c>
      <c r="I114" s="1" t="s">
        <v>52</v>
      </c>
      <c r="J114" s="3">
        <v>45568</v>
      </c>
      <c r="K114" s="1"/>
      <c r="L114" s="7">
        <v>-6794</v>
      </c>
      <c r="M114" s="11">
        <f t="shared" si="1"/>
        <v>885785.81</v>
      </c>
      <c r="N114" s="1" t="s">
        <v>180</v>
      </c>
    </row>
    <row r="115" spans="1:14" ht="17" x14ac:dyDescent="0.25">
      <c r="A115" s="1">
        <v>183</v>
      </c>
      <c r="B115" s="1" t="s">
        <v>423</v>
      </c>
      <c r="C115" s="1">
        <v>2024</v>
      </c>
      <c r="D115" s="1" t="s">
        <v>51</v>
      </c>
      <c r="E115" s="1" t="s">
        <v>20</v>
      </c>
      <c r="F115" s="1" t="s">
        <v>62</v>
      </c>
      <c r="G115" s="1" t="s">
        <v>79</v>
      </c>
      <c r="H115" s="1" t="s">
        <v>143</v>
      </c>
      <c r="I115" s="1" t="s">
        <v>52</v>
      </c>
      <c r="J115" s="3">
        <v>45568</v>
      </c>
      <c r="K115" s="1"/>
      <c r="L115" s="7">
        <v>-9000</v>
      </c>
      <c r="M115" s="11">
        <f t="shared" si="1"/>
        <v>876785.81</v>
      </c>
      <c r="N115" s="1" t="s">
        <v>180</v>
      </c>
    </row>
    <row r="116" spans="1:14" ht="17" x14ac:dyDescent="0.25">
      <c r="A116" s="1">
        <v>185</v>
      </c>
      <c r="B116" s="1" t="s">
        <v>424</v>
      </c>
      <c r="C116" s="1">
        <v>2024</v>
      </c>
      <c r="D116" s="1" t="s">
        <v>51</v>
      </c>
      <c r="E116" s="1" t="s">
        <v>20</v>
      </c>
      <c r="F116" s="1" t="s">
        <v>62</v>
      </c>
      <c r="G116" s="1" t="s">
        <v>79</v>
      </c>
      <c r="H116" s="1" t="s">
        <v>416</v>
      </c>
      <c r="I116" s="1" t="s">
        <v>52</v>
      </c>
      <c r="J116" s="3">
        <v>45568</v>
      </c>
      <c r="K116" s="1"/>
      <c r="L116" s="7">
        <v>-6814</v>
      </c>
      <c r="M116" s="11">
        <f t="shared" si="1"/>
        <v>869971.81</v>
      </c>
      <c r="N116" s="1" t="s">
        <v>180</v>
      </c>
    </row>
    <row r="117" spans="1:14" ht="17" x14ac:dyDescent="0.25">
      <c r="A117" s="1">
        <v>187</v>
      </c>
      <c r="B117" s="1" t="s">
        <v>425</v>
      </c>
      <c r="C117" s="1">
        <v>2024</v>
      </c>
      <c r="D117" s="1" t="s">
        <v>51</v>
      </c>
      <c r="E117" s="1" t="s">
        <v>20</v>
      </c>
      <c r="F117" s="1" t="s">
        <v>62</v>
      </c>
      <c r="G117" s="1" t="s">
        <v>79</v>
      </c>
      <c r="H117" s="1" t="s">
        <v>416</v>
      </c>
      <c r="I117" s="1" t="s">
        <v>52</v>
      </c>
      <c r="J117" s="3">
        <v>45568</v>
      </c>
      <c r="K117" s="1"/>
      <c r="L117" s="7">
        <v>-1385</v>
      </c>
      <c r="M117" s="11">
        <f t="shared" si="1"/>
        <v>868586.81</v>
      </c>
      <c r="N117" s="1" t="s">
        <v>180</v>
      </c>
    </row>
    <row r="118" spans="1:14" ht="17" x14ac:dyDescent="0.25">
      <c r="A118" s="1">
        <v>110</v>
      </c>
      <c r="B118" s="1" t="s">
        <v>175</v>
      </c>
      <c r="C118" s="1">
        <v>2024</v>
      </c>
      <c r="D118" s="1" t="s">
        <v>51</v>
      </c>
      <c r="E118" s="1" t="s">
        <v>35</v>
      </c>
      <c r="F118" s="1" t="s">
        <v>76</v>
      </c>
      <c r="G118" s="1" t="s">
        <v>79</v>
      </c>
      <c r="H118" s="1" t="s">
        <v>36</v>
      </c>
      <c r="I118" s="1" t="s">
        <v>52</v>
      </c>
      <c r="J118" s="3">
        <v>45568</v>
      </c>
      <c r="K118" s="1"/>
      <c r="L118" s="7">
        <v>-33834.68</v>
      </c>
      <c r="M118" s="11">
        <f t="shared" si="1"/>
        <v>834752.13</v>
      </c>
      <c r="N118" s="1" t="s">
        <v>180</v>
      </c>
    </row>
    <row r="119" spans="1:14" ht="17" x14ac:dyDescent="0.25">
      <c r="A119" s="1"/>
      <c r="B119" s="1" t="s">
        <v>476</v>
      </c>
      <c r="C119" s="1">
        <v>2024</v>
      </c>
      <c r="D119" s="1" t="s">
        <v>103</v>
      </c>
      <c r="E119" s="1" t="s">
        <v>208</v>
      </c>
      <c r="F119" s="1" t="s">
        <v>472</v>
      </c>
      <c r="G119" s="1" t="s">
        <v>230</v>
      </c>
      <c r="H119" s="1" t="s">
        <v>231</v>
      </c>
      <c r="I119" s="1" t="s">
        <v>52</v>
      </c>
      <c r="J119" s="3">
        <v>45568</v>
      </c>
      <c r="K119" s="7">
        <v>-4985.99</v>
      </c>
      <c r="L119" s="7">
        <v>-1346.84</v>
      </c>
      <c r="M119" s="11">
        <f t="shared" si="1"/>
        <v>833405.29</v>
      </c>
      <c r="N119" s="1" t="s">
        <v>180</v>
      </c>
    </row>
    <row r="120" spans="1:14" ht="17" x14ac:dyDescent="0.25">
      <c r="A120" s="1">
        <v>94</v>
      </c>
      <c r="B120" s="1" t="s">
        <v>183</v>
      </c>
      <c r="C120" s="1">
        <v>2024</v>
      </c>
      <c r="D120" s="1" t="s">
        <v>51</v>
      </c>
      <c r="E120" s="1" t="s">
        <v>131</v>
      </c>
      <c r="F120" s="1" t="s">
        <v>134</v>
      </c>
      <c r="G120" s="1" t="s">
        <v>79</v>
      </c>
      <c r="H120" s="1" t="s">
        <v>143</v>
      </c>
      <c r="I120" s="1" t="s">
        <v>52</v>
      </c>
      <c r="J120" s="3">
        <v>45569</v>
      </c>
      <c r="K120" s="1"/>
      <c r="L120" s="7">
        <v>-11532.3</v>
      </c>
      <c r="M120" s="11">
        <f t="shared" si="1"/>
        <v>821872.99</v>
      </c>
      <c r="N120" s="1" t="s">
        <v>42</v>
      </c>
    </row>
    <row r="121" spans="1:14" ht="17" x14ac:dyDescent="0.25">
      <c r="A121" s="1">
        <v>97</v>
      </c>
      <c r="B121" s="1" t="s">
        <v>352</v>
      </c>
      <c r="C121" s="23">
        <v>2024</v>
      </c>
      <c r="D121" s="23" t="s">
        <v>51</v>
      </c>
      <c r="E121" s="23" t="s">
        <v>330</v>
      </c>
      <c r="F121" s="23" t="s">
        <v>334</v>
      </c>
      <c r="G121" s="23" t="s">
        <v>137</v>
      </c>
      <c r="H121" s="23" t="s">
        <v>335</v>
      </c>
      <c r="I121" s="23" t="s">
        <v>52</v>
      </c>
      <c r="J121" s="3">
        <v>45569</v>
      </c>
      <c r="K121" s="25">
        <v>-18882</v>
      </c>
      <c r="L121" s="7">
        <v>-3500</v>
      </c>
      <c r="M121" s="11">
        <f t="shared" si="1"/>
        <v>818372.99</v>
      </c>
      <c r="N121" s="1" t="s">
        <v>42</v>
      </c>
    </row>
    <row r="122" spans="1:14" ht="17" x14ac:dyDescent="0.25">
      <c r="A122" s="1">
        <v>98</v>
      </c>
      <c r="B122" s="1" t="s">
        <v>353</v>
      </c>
      <c r="C122" s="23">
        <v>2024</v>
      </c>
      <c r="D122" s="23" t="s">
        <v>51</v>
      </c>
      <c r="E122" s="23" t="s">
        <v>330</v>
      </c>
      <c r="F122" s="23" t="s">
        <v>337</v>
      </c>
      <c r="G122" s="23" t="s">
        <v>87</v>
      </c>
      <c r="H122" s="23" t="s">
        <v>335</v>
      </c>
      <c r="I122" s="23" t="s">
        <v>52</v>
      </c>
      <c r="J122" s="3">
        <v>45569</v>
      </c>
      <c r="K122" s="7">
        <v>-3500</v>
      </c>
      <c r="L122" s="7">
        <v>-16500</v>
      </c>
      <c r="M122" s="11">
        <f t="shared" si="1"/>
        <v>801872.99</v>
      </c>
      <c r="N122" s="1" t="s">
        <v>42</v>
      </c>
    </row>
    <row r="123" spans="1:14" ht="17" x14ac:dyDescent="0.25">
      <c r="A123" s="1">
        <v>99</v>
      </c>
      <c r="B123" s="1" t="s">
        <v>354</v>
      </c>
      <c r="C123" s="23">
        <v>2024</v>
      </c>
      <c r="D123" s="23" t="s">
        <v>51</v>
      </c>
      <c r="E123" s="23" t="s">
        <v>330</v>
      </c>
      <c r="F123" s="23" t="s">
        <v>339</v>
      </c>
      <c r="G123" s="23" t="s">
        <v>142</v>
      </c>
      <c r="H123" s="23" t="s">
        <v>335</v>
      </c>
      <c r="I123" s="23" t="s">
        <v>52</v>
      </c>
      <c r="J123" s="3">
        <v>45569</v>
      </c>
      <c r="K123" s="1"/>
      <c r="L123" s="7">
        <v>-4500</v>
      </c>
      <c r="M123" s="11">
        <f t="shared" si="1"/>
        <v>797372.99</v>
      </c>
      <c r="N123" s="1" t="s">
        <v>42</v>
      </c>
    </row>
    <row r="124" spans="1:14" ht="17" x14ac:dyDescent="0.25">
      <c r="A124" s="1">
        <v>100</v>
      </c>
      <c r="B124" s="1" t="s">
        <v>355</v>
      </c>
      <c r="C124" s="23">
        <v>2024</v>
      </c>
      <c r="D124" s="23" t="s">
        <v>51</v>
      </c>
      <c r="E124" s="23" t="s">
        <v>330</v>
      </c>
      <c r="F124" s="23" t="s">
        <v>341</v>
      </c>
      <c r="G124" s="23" t="s">
        <v>81</v>
      </c>
      <c r="H124" s="23" t="s">
        <v>343</v>
      </c>
      <c r="I124" s="23" t="s">
        <v>52</v>
      </c>
      <c r="J124" s="3">
        <v>45569</v>
      </c>
      <c r="K124" s="1"/>
      <c r="L124" s="7">
        <f>-4360/2</f>
        <v>-2180</v>
      </c>
      <c r="M124" s="11">
        <f t="shared" si="1"/>
        <v>795192.99</v>
      </c>
      <c r="N124" s="1" t="s">
        <v>42</v>
      </c>
    </row>
    <row r="125" spans="1:14" ht="17" x14ac:dyDescent="0.25">
      <c r="A125" s="1">
        <v>105</v>
      </c>
      <c r="B125" s="1" t="s">
        <v>240</v>
      </c>
      <c r="C125" s="1">
        <v>2024</v>
      </c>
      <c r="D125" s="1" t="s">
        <v>51</v>
      </c>
      <c r="E125" s="1" t="s">
        <v>17</v>
      </c>
      <c r="F125" s="1" t="s">
        <v>195</v>
      </c>
      <c r="G125" s="1" t="s">
        <v>199</v>
      </c>
      <c r="H125" s="1" t="s">
        <v>27</v>
      </c>
      <c r="I125" s="1" t="s">
        <v>52</v>
      </c>
      <c r="J125" s="3">
        <v>45569</v>
      </c>
      <c r="K125" s="1"/>
      <c r="L125" s="7">
        <v>-5378.13</v>
      </c>
      <c r="M125" s="11">
        <f t="shared" si="1"/>
        <v>789814.86</v>
      </c>
      <c r="N125" s="1" t="s">
        <v>42</v>
      </c>
    </row>
    <row r="126" spans="1:14" ht="17" x14ac:dyDescent="0.25">
      <c r="A126" s="1">
        <v>107</v>
      </c>
      <c r="B126" s="1" t="s">
        <v>126</v>
      </c>
      <c r="C126" s="1">
        <v>2024</v>
      </c>
      <c r="D126" s="1" t="s">
        <v>51</v>
      </c>
      <c r="E126" s="1" t="s">
        <v>11</v>
      </c>
      <c r="F126" s="1" t="s">
        <v>297</v>
      </c>
      <c r="G126" s="1" t="s">
        <v>81</v>
      </c>
      <c r="H126" s="1" t="s">
        <v>12</v>
      </c>
      <c r="I126" s="1" t="s">
        <v>52</v>
      </c>
      <c r="J126" s="3">
        <v>45569</v>
      </c>
      <c r="K126" s="1"/>
      <c r="L126" s="21">
        <v>-8100</v>
      </c>
      <c r="M126" s="11">
        <f t="shared" si="1"/>
        <v>781714.86</v>
      </c>
      <c r="N126" s="1" t="s">
        <v>42</v>
      </c>
    </row>
    <row r="127" spans="1:14" ht="17" x14ac:dyDescent="0.25">
      <c r="A127" s="1">
        <v>95</v>
      </c>
      <c r="B127" s="1" t="s">
        <v>313</v>
      </c>
      <c r="C127" s="1">
        <v>2024</v>
      </c>
      <c r="D127" s="1" t="s">
        <v>51</v>
      </c>
      <c r="E127" s="1" t="s">
        <v>28</v>
      </c>
      <c r="F127" s="1" t="s">
        <v>314</v>
      </c>
      <c r="G127" s="1" t="s">
        <v>311</v>
      </c>
      <c r="H127" s="1" t="s">
        <v>312</v>
      </c>
      <c r="I127" s="1" t="s">
        <v>52</v>
      </c>
      <c r="J127" s="3">
        <v>45569</v>
      </c>
      <c r="K127" s="7">
        <v>-2800</v>
      </c>
      <c r="L127" s="7">
        <v>-2800</v>
      </c>
      <c r="M127" s="11">
        <f t="shared" si="1"/>
        <v>778914.86</v>
      </c>
      <c r="N127" s="1" t="s">
        <v>42</v>
      </c>
    </row>
    <row r="128" spans="1:14" ht="17" x14ac:dyDescent="0.25">
      <c r="A128" s="1">
        <v>87</v>
      </c>
      <c r="B128" s="1" t="s">
        <v>226</v>
      </c>
      <c r="C128" s="1">
        <v>2024</v>
      </c>
      <c r="D128" s="1" t="s">
        <v>51</v>
      </c>
      <c r="E128" s="1" t="s">
        <v>208</v>
      </c>
      <c r="F128" s="1" t="s">
        <v>223</v>
      </c>
      <c r="G128" s="1" t="s">
        <v>87</v>
      </c>
      <c r="H128" s="1" t="s">
        <v>225</v>
      </c>
      <c r="I128" s="1" t="s">
        <v>52</v>
      </c>
      <c r="J128" s="3">
        <v>45569</v>
      </c>
      <c r="K128" s="1"/>
      <c r="L128" s="7">
        <v>-6250</v>
      </c>
      <c r="M128" s="11">
        <f t="shared" si="1"/>
        <v>772664.86</v>
      </c>
      <c r="N128" s="1" t="s">
        <v>42</v>
      </c>
    </row>
    <row r="129" spans="1:14" ht="17" x14ac:dyDescent="0.25">
      <c r="A129" s="1">
        <v>89</v>
      </c>
      <c r="B129" s="1" t="s">
        <v>235</v>
      </c>
      <c r="C129" s="1">
        <v>2024</v>
      </c>
      <c r="D129" s="1" t="s">
        <v>51</v>
      </c>
      <c r="E129" s="1" t="s">
        <v>208</v>
      </c>
      <c r="F129" s="1" t="s">
        <v>232</v>
      </c>
      <c r="G129" s="1" t="s">
        <v>230</v>
      </c>
      <c r="H129" s="1" t="s">
        <v>234</v>
      </c>
      <c r="I129" s="1" t="s">
        <v>52</v>
      </c>
      <c r="J129" s="3">
        <v>45569</v>
      </c>
      <c r="K129" s="1"/>
      <c r="L129" s="7">
        <v>-4097</v>
      </c>
      <c r="M129" s="11">
        <f t="shared" si="1"/>
        <v>768567.86</v>
      </c>
      <c r="N129" s="1" t="s">
        <v>42</v>
      </c>
    </row>
    <row r="130" spans="1:14" ht="17" x14ac:dyDescent="0.25">
      <c r="A130" s="1">
        <v>90</v>
      </c>
      <c r="B130" s="1" t="s">
        <v>227</v>
      </c>
      <c r="C130" s="1">
        <v>2024</v>
      </c>
      <c r="D130" s="1" t="s">
        <v>51</v>
      </c>
      <c r="E130" s="1" t="s">
        <v>208</v>
      </c>
      <c r="F130" s="1" t="s">
        <v>224</v>
      </c>
      <c r="G130" s="1" t="s">
        <v>87</v>
      </c>
      <c r="H130" s="1" t="s">
        <v>225</v>
      </c>
      <c r="I130" s="1" t="s">
        <v>52</v>
      </c>
      <c r="J130" s="3">
        <v>45569</v>
      </c>
      <c r="K130" s="1"/>
      <c r="L130" s="7">
        <v>-6250</v>
      </c>
      <c r="M130" s="11">
        <f t="shared" si="1"/>
        <v>762317.86</v>
      </c>
      <c r="N130" s="1" t="s">
        <v>42</v>
      </c>
    </row>
    <row r="131" spans="1:14" ht="17" x14ac:dyDescent="0.25">
      <c r="A131" s="1">
        <v>91</v>
      </c>
      <c r="B131" s="1" t="s">
        <v>217</v>
      </c>
      <c r="C131" s="1">
        <v>2024</v>
      </c>
      <c r="D131" s="1" t="s">
        <v>51</v>
      </c>
      <c r="E131" s="1" t="s">
        <v>208</v>
      </c>
      <c r="F131" s="1" t="s">
        <v>215</v>
      </c>
      <c r="G131" s="1" t="s">
        <v>142</v>
      </c>
      <c r="H131" s="1" t="s">
        <v>214</v>
      </c>
      <c r="I131" s="1" t="s">
        <v>52</v>
      </c>
      <c r="J131" s="3">
        <v>45569</v>
      </c>
      <c r="K131" s="1"/>
      <c r="L131" s="7">
        <f>-5550</f>
        <v>-5550</v>
      </c>
      <c r="M131" s="11">
        <f t="shared" si="1"/>
        <v>756767.86</v>
      </c>
      <c r="N131" s="1" t="s">
        <v>42</v>
      </c>
    </row>
    <row r="132" spans="1:14" ht="17" x14ac:dyDescent="0.25">
      <c r="A132" s="1">
        <v>104</v>
      </c>
      <c r="B132" s="1" t="s">
        <v>222</v>
      </c>
      <c r="C132" s="1">
        <v>2024</v>
      </c>
      <c r="D132" s="1" t="s">
        <v>51</v>
      </c>
      <c r="E132" s="1" t="s">
        <v>208</v>
      </c>
      <c r="F132" s="1" t="s">
        <v>219</v>
      </c>
      <c r="G132" s="1" t="s">
        <v>142</v>
      </c>
      <c r="H132" s="1" t="s">
        <v>220</v>
      </c>
      <c r="I132" s="1" t="s">
        <v>52</v>
      </c>
      <c r="J132" s="3">
        <v>45569</v>
      </c>
      <c r="K132" s="1"/>
      <c r="L132" s="7">
        <v>-26687</v>
      </c>
      <c r="M132" s="11">
        <f t="shared" ref="M132:M195" si="2">M131+L132</f>
        <v>730080.86</v>
      </c>
      <c r="N132" s="1" t="s">
        <v>42</v>
      </c>
    </row>
    <row r="133" spans="1:14" ht="17" x14ac:dyDescent="0.25">
      <c r="A133" s="1">
        <v>117</v>
      </c>
      <c r="B133" s="1" t="s">
        <v>236</v>
      </c>
      <c r="C133" s="1">
        <v>2024</v>
      </c>
      <c r="D133" s="1" t="s">
        <v>51</v>
      </c>
      <c r="E133" s="1" t="s">
        <v>208</v>
      </c>
      <c r="F133" s="1" t="s">
        <v>233</v>
      </c>
      <c r="G133" s="1" t="s">
        <v>230</v>
      </c>
      <c r="H133" s="1" t="s">
        <v>234</v>
      </c>
      <c r="I133" s="1" t="s">
        <v>52</v>
      </c>
      <c r="J133" s="3">
        <v>45569</v>
      </c>
      <c r="K133" s="1"/>
      <c r="L133" s="7">
        <v>-4097</v>
      </c>
      <c r="M133" s="11">
        <f t="shared" si="2"/>
        <v>725983.86</v>
      </c>
      <c r="N133" s="1" t="s">
        <v>42</v>
      </c>
    </row>
    <row r="134" spans="1:14" ht="17" x14ac:dyDescent="0.25">
      <c r="A134" s="1">
        <v>118</v>
      </c>
      <c r="B134" s="1" t="s">
        <v>356</v>
      </c>
      <c r="C134" s="23">
        <v>2024</v>
      </c>
      <c r="D134" s="23" t="s">
        <v>51</v>
      </c>
      <c r="E134" s="23" t="s">
        <v>330</v>
      </c>
      <c r="F134" s="23" t="s">
        <v>342</v>
      </c>
      <c r="G134" s="23" t="s">
        <v>81</v>
      </c>
      <c r="H134" s="23" t="s">
        <v>343</v>
      </c>
      <c r="I134" s="23" t="s">
        <v>52</v>
      </c>
      <c r="J134" s="3">
        <v>45569</v>
      </c>
      <c r="K134" s="1"/>
      <c r="L134" s="7">
        <f>-4360/2</f>
        <v>-2180</v>
      </c>
      <c r="M134" s="11">
        <f t="shared" si="2"/>
        <v>723803.86</v>
      </c>
      <c r="N134" s="1" t="s">
        <v>42</v>
      </c>
    </row>
    <row r="135" spans="1:14" ht="17" x14ac:dyDescent="0.25">
      <c r="A135" s="1">
        <v>197</v>
      </c>
      <c r="B135" s="1" t="s">
        <v>444</v>
      </c>
      <c r="C135" s="1">
        <v>2024</v>
      </c>
      <c r="D135" s="1" t="s">
        <v>51</v>
      </c>
      <c r="E135" s="1" t="s">
        <v>282</v>
      </c>
      <c r="F135" s="1" t="s">
        <v>442</v>
      </c>
      <c r="G135" s="1" t="s">
        <v>142</v>
      </c>
      <c r="H135" s="1" t="s">
        <v>283</v>
      </c>
      <c r="I135" s="1" t="s">
        <v>52</v>
      </c>
      <c r="J135" s="3">
        <v>45569</v>
      </c>
      <c r="K135" s="1"/>
      <c r="L135" s="7">
        <v>-4650</v>
      </c>
      <c r="M135" s="11">
        <f t="shared" si="2"/>
        <v>719153.86</v>
      </c>
      <c r="N135" s="1" t="s">
        <v>42</v>
      </c>
    </row>
    <row r="136" spans="1:14" ht="17" x14ac:dyDescent="0.25">
      <c r="A136" s="1">
        <v>120</v>
      </c>
      <c r="B136" s="1" t="s">
        <v>243</v>
      </c>
      <c r="C136" s="1">
        <v>2024</v>
      </c>
      <c r="D136" s="1" t="s">
        <v>103</v>
      </c>
      <c r="E136" s="1" t="s">
        <v>17</v>
      </c>
      <c r="F136" s="1" t="s">
        <v>191</v>
      </c>
      <c r="G136" s="1" t="s">
        <v>187</v>
      </c>
      <c r="H136" s="1" t="s">
        <v>27</v>
      </c>
      <c r="I136" s="1" t="s">
        <v>52</v>
      </c>
      <c r="J136" s="3">
        <v>45570</v>
      </c>
      <c r="K136" s="1"/>
      <c r="L136" s="7">
        <v>-37013</v>
      </c>
      <c r="M136" s="11">
        <f t="shared" si="2"/>
        <v>682140.86</v>
      </c>
      <c r="N136" s="1" t="s">
        <v>42</v>
      </c>
    </row>
    <row r="137" spans="1:14" ht="17" x14ac:dyDescent="0.25">
      <c r="A137" s="1">
        <v>121</v>
      </c>
      <c r="B137" s="1" t="s">
        <v>245</v>
      </c>
      <c r="C137" s="1">
        <v>2024</v>
      </c>
      <c r="D137" s="1" t="s">
        <v>103</v>
      </c>
      <c r="E137" s="1" t="s">
        <v>17</v>
      </c>
      <c r="F137" s="1" t="s">
        <v>196</v>
      </c>
      <c r="G137" s="1" t="s">
        <v>199</v>
      </c>
      <c r="H137" s="1" t="s">
        <v>27</v>
      </c>
      <c r="I137" s="1" t="s">
        <v>52</v>
      </c>
      <c r="J137" s="3">
        <v>45570</v>
      </c>
      <c r="K137" s="1"/>
      <c r="L137" s="7">
        <v>-5378.13</v>
      </c>
      <c r="M137" s="11">
        <f t="shared" si="2"/>
        <v>676762.73</v>
      </c>
      <c r="N137" s="1" t="s">
        <v>42</v>
      </c>
    </row>
    <row r="138" spans="1:14" ht="17" x14ac:dyDescent="0.25">
      <c r="A138" s="1">
        <v>122</v>
      </c>
      <c r="B138" s="1" t="s">
        <v>328</v>
      </c>
      <c r="C138" s="1">
        <v>2024</v>
      </c>
      <c r="D138" s="1" t="s">
        <v>103</v>
      </c>
      <c r="E138" s="1" t="s">
        <v>324</v>
      </c>
      <c r="F138" s="1" t="s">
        <v>327</v>
      </c>
      <c r="G138" s="1" t="s">
        <v>199</v>
      </c>
      <c r="H138" s="1" t="s">
        <v>326</v>
      </c>
      <c r="I138" s="1" t="s">
        <v>52</v>
      </c>
      <c r="J138" s="3">
        <v>45571</v>
      </c>
      <c r="K138" s="1"/>
      <c r="L138" s="7">
        <v>-81525.25</v>
      </c>
      <c r="M138" s="11">
        <f t="shared" si="2"/>
        <v>595237.48</v>
      </c>
      <c r="N138" s="1" t="s">
        <v>42</v>
      </c>
    </row>
    <row r="139" spans="1:14" ht="17" x14ac:dyDescent="0.25">
      <c r="A139" s="1">
        <v>123</v>
      </c>
      <c r="B139" s="1" t="s">
        <v>157</v>
      </c>
      <c r="C139" s="1">
        <v>2024</v>
      </c>
      <c r="D139" s="1" t="s">
        <v>103</v>
      </c>
      <c r="E139" s="1" t="s">
        <v>20</v>
      </c>
      <c r="F139" s="1" t="s">
        <v>94</v>
      </c>
      <c r="G139" s="1" t="s">
        <v>86</v>
      </c>
      <c r="H139" s="1" t="s">
        <v>19</v>
      </c>
      <c r="I139" s="1" t="s">
        <v>52</v>
      </c>
      <c r="J139" s="3">
        <v>45574</v>
      </c>
      <c r="K139" s="1"/>
      <c r="L139" s="7">
        <v>-4933.2860000000001</v>
      </c>
      <c r="M139" s="11">
        <f t="shared" si="2"/>
        <v>590304.19400000002</v>
      </c>
      <c r="N139" s="1" t="s">
        <v>42</v>
      </c>
    </row>
    <row r="140" spans="1:14" ht="17" x14ac:dyDescent="0.25">
      <c r="A140" s="1">
        <v>124</v>
      </c>
      <c r="B140" s="1" t="s">
        <v>158</v>
      </c>
      <c r="C140" s="1">
        <v>2024</v>
      </c>
      <c r="D140" s="1" t="s">
        <v>103</v>
      </c>
      <c r="E140" s="1" t="s">
        <v>20</v>
      </c>
      <c r="F140" s="1" t="s">
        <v>96</v>
      </c>
      <c r="G140" s="1" t="s">
        <v>86</v>
      </c>
      <c r="H140" s="1" t="s">
        <v>19</v>
      </c>
      <c r="I140" s="1" t="s">
        <v>52</v>
      </c>
      <c r="J140" s="3">
        <v>45574</v>
      </c>
      <c r="K140" s="1"/>
      <c r="L140" s="7">
        <v>-6192.1360000000004</v>
      </c>
      <c r="M140" s="11">
        <f t="shared" si="2"/>
        <v>584112.05799999996</v>
      </c>
      <c r="N140" s="1" t="s">
        <v>42</v>
      </c>
    </row>
    <row r="141" spans="1:14" ht="17" x14ac:dyDescent="0.25">
      <c r="A141" s="1">
        <v>112</v>
      </c>
      <c r="B141" s="1" t="s">
        <v>159</v>
      </c>
      <c r="C141" s="1">
        <v>2024</v>
      </c>
      <c r="D141" s="1" t="s">
        <v>103</v>
      </c>
      <c r="E141" s="1" t="s">
        <v>107</v>
      </c>
      <c r="F141" s="1" t="s">
        <v>112</v>
      </c>
      <c r="G141" s="1" t="s">
        <v>26</v>
      </c>
      <c r="H141" s="1" t="s">
        <v>107</v>
      </c>
      <c r="I141" s="1" t="s">
        <v>26</v>
      </c>
      <c r="J141" s="3">
        <v>45574</v>
      </c>
      <c r="K141" s="1"/>
      <c r="L141" s="7">
        <v>333333</v>
      </c>
      <c r="M141" s="11">
        <f t="shared" si="2"/>
        <v>917445.05799999996</v>
      </c>
      <c r="N141" s="1" t="s">
        <v>42</v>
      </c>
    </row>
    <row r="142" spans="1:14" ht="17" x14ac:dyDescent="0.25">
      <c r="A142" s="1">
        <v>145</v>
      </c>
      <c r="B142" s="1" t="s">
        <v>445</v>
      </c>
      <c r="C142" s="1">
        <v>2024</v>
      </c>
      <c r="D142" s="1" t="s">
        <v>103</v>
      </c>
      <c r="E142" s="1" t="s">
        <v>282</v>
      </c>
      <c r="F142" s="1" t="s">
        <v>436</v>
      </c>
      <c r="G142" s="1" t="s">
        <v>81</v>
      </c>
      <c r="H142" s="1" t="s">
        <v>437</v>
      </c>
      <c r="I142" s="1" t="s">
        <v>52</v>
      </c>
      <c r="J142" s="3">
        <v>45574</v>
      </c>
      <c r="K142" s="1"/>
      <c r="L142" s="7">
        <v>-2445</v>
      </c>
      <c r="M142" s="11">
        <f t="shared" si="2"/>
        <v>915000.05799999996</v>
      </c>
      <c r="N142" s="1" t="s">
        <v>42</v>
      </c>
    </row>
    <row r="143" spans="1:14" ht="17" x14ac:dyDescent="0.25">
      <c r="A143" s="1">
        <v>146</v>
      </c>
      <c r="B143" s="1" t="s">
        <v>446</v>
      </c>
      <c r="C143" s="1">
        <v>2024</v>
      </c>
      <c r="D143" s="1" t="s">
        <v>103</v>
      </c>
      <c r="E143" s="1" t="s">
        <v>282</v>
      </c>
      <c r="F143" s="1" t="s">
        <v>439</v>
      </c>
      <c r="G143" s="1" t="s">
        <v>142</v>
      </c>
      <c r="H143" s="1" t="s">
        <v>437</v>
      </c>
      <c r="I143" s="1" t="s">
        <v>52</v>
      </c>
      <c r="J143" s="3">
        <v>45574</v>
      </c>
      <c r="K143" s="1"/>
      <c r="L143" s="7">
        <v>-11948</v>
      </c>
      <c r="M143" s="11">
        <f t="shared" si="2"/>
        <v>903052.05799999996</v>
      </c>
      <c r="N143" s="1" t="s">
        <v>42</v>
      </c>
    </row>
    <row r="144" spans="1:14" ht="17" x14ac:dyDescent="0.25">
      <c r="A144" s="1">
        <v>119</v>
      </c>
      <c r="B144" s="1" t="s">
        <v>156</v>
      </c>
      <c r="C144" s="1">
        <v>2024</v>
      </c>
      <c r="D144" s="1" t="s">
        <v>103</v>
      </c>
      <c r="E144" s="1" t="s">
        <v>28</v>
      </c>
      <c r="F144" s="1" t="s">
        <v>59</v>
      </c>
      <c r="G144" s="1" t="s">
        <v>85</v>
      </c>
      <c r="H144" s="1" t="s">
        <v>29</v>
      </c>
      <c r="I144" s="1" t="s">
        <v>52</v>
      </c>
      <c r="J144" s="3">
        <v>45575</v>
      </c>
      <c r="K144" s="1"/>
      <c r="L144" s="7">
        <f>-85198-7776</f>
        <v>-92974</v>
      </c>
      <c r="M144" s="11">
        <f t="shared" si="2"/>
        <v>810078.05799999996</v>
      </c>
      <c r="N144" s="1" t="s">
        <v>42</v>
      </c>
    </row>
    <row r="145" spans="1:14" ht="17" x14ac:dyDescent="0.25">
      <c r="A145" s="1">
        <v>113</v>
      </c>
      <c r="B145" s="1" t="s">
        <v>154</v>
      </c>
      <c r="C145" s="1">
        <v>2024</v>
      </c>
      <c r="D145" s="1" t="s">
        <v>51</v>
      </c>
      <c r="E145" s="1" t="s">
        <v>35</v>
      </c>
      <c r="F145" s="1" t="s">
        <v>73</v>
      </c>
      <c r="G145" s="1" t="s">
        <v>78</v>
      </c>
      <c r="H145" s="1" t="s">
        <v>39</v>
      </c>
      <c r="I145" s="1" t="s">
        <v>52</v>
      </c>
      <c r="J145" s="3">
        <v>45575</v>
      </c>
      <c r="K145" s="1"/>
      <c r="L145" s="7">
        <v>-4999.5</v>
      </c>
      <c r="M145" s="11">
        <f t="shared" si="2"/>
        <v>805078.55799999996</v>
      </c>
      <c r="N145" s="1" t="s">
        <v>42</v>
      </c>
    </row>
    <row r="146" spans="1:14" ht="17" x14ac:dyDescent="0.25">
      <c r="A146" s="1">
        <v>125</v>
      </c>
      <c r="B146" s="1" t="s">
        <v>358</v>
      </c>
      <c r="C146" s="23">
        <v>2024</v>
      </c>
      <c r="D146" s="23" t="s">
        <v>103</v>
      </c>
      <c r="E146" s="23" t="s">
        <v>330</v>
      </c>
      <c r="F146" s="23" t="s">
        <v>336</v>
      </c>
      <c r="G146" s="23" t="s">
        <v>137</v>
      </c>
      <c r="H146" s="23" t="s">
        <v>335</v>
      </c>
      <c r="I146" s="23" t="s">
        <v>52</v>
      </c>
      <c r="J146" s="24">
        <v>45575</v>
      </c>
      <c r="K146" s="7">
        <v>-3500</v>
      </c>
      <c r="L146" s="7">
        <v>-3500</v>
      </c>
      <c r="M146" s="11">
        <f t="shared" si="2"/>
        <v>801578.55799999996</v>
      </c>
      <c r="N146" s="1" t="s">
        <v>42</v>
      </c>
    </row>
    <row r="147" spans="1:14" ht="17" x14ac:dyDescent="0.25">
      <c r="A147" s="1">
        <v>126</v>
      </c>
      <c r="B147" s="23" t="s">
        <v>359</v>
      </c>
      <c r="C147" s="23">
        <v>2024</v>
      </c>
      <c r="D147" s="23" t="s">
        <v>103</v>
      </c>
      <c r="E147" s="23" t="s">
        <v>330</v>
      </c>
      <c r="F147" s="23" t="s">
        <v>338</v>
      </c>
      <c r="G147" s="23" t="s">
        <v>87</v>
      </c>
      <c r="H147" s="23" t="s">
        <v>335</v>
      </c>
      <c r="I147" s="23" t="s">
        <v>52</v>
      </c>
      <c r="J147" s="24">
        <v>45575</v>
      </c>
      <c r="K147" s="7"/>
      <c r="L147" s="7">
        <v>-16500</v>
      </c>
      <c r="M147" s="11">
        <f t="shared" si="2"/>
        <v>785078.55799999996</v>
      </c>
      <c r="N147" s="1" t="s">
        <v>42</v>
      </c>
    </row>
    <row r="148" spans="1:14" ht="17" x14ac:dyDescent="0.25">
      <c r="A148" s="1">
        <v>127</v>
      </c>
      <c r="B148" s="1" t="s">
        <v>360</v>
      </c>
      <c r="C148" s="23">
        <v>2024</v>
      </c>
      <c r="D148" s="23" t="s">
        <v>103</v>
      </c>
      <c r="E148" s="23" t="s">
        <v>330</v>
      </c>
      <c r="F148" s="23" t="s">
        <v>340</v>
      </c>
      <c r="G148" s="23" t="s">
        <v>142</v>
      </c>
      <c r="H148" s="23" t="s">
        <v>335</v>
      </c>
      <c r="I148" s="23" t="s">
        <v>52</v>
      </c>
      <c r="J148" s="24">
        <v>45575</v>
      </c>
      <c r="K148" s="1"/>
      <c r="L148" s="7">
        <v>-4500</v>
      </c>
      <c r="M148" s="11">
        <f t="shared" si="2"/>
        <v>780578.55799999996</v>
      </c>
      <c r="N148" s="1" t="s">
        <v>42</v>
      </c>
    </row>
    <row r="149" spans="1:14" ht="17" x14ac:dyDescent="0.25">
      <c r="A149" s="1">
        <v>128</v>
      </c>
      <c r="B149" s="1" t="s">
        <v>151</v>
      </c>
      <c r="C149" s="1">
        <v>2024</v>
      </c>
      <c r="D149" s="1" t="s">
        <v>103</v>
      </c>
      <c r="E149" s="1" t="s">
        <v>131</v>
      </c>
      <c r="F149" s="1" t="s">
        <v>134</v>
      </c>
      <c r="G149" s="1" t="s">
        <v>79</v>
      </c>
      <c r="H149" s="1" t="s">
        <v>133</v>
      </c>
      <c r="I149" s="1" t="s">
        <v>52</v>
      </c>
      <c r="J149" s="3">
        <v>45576</v>
      </c>
      <c r="K149" s="1"/>
      <c r="L149" s="7">
        <v>-7935</v>
      </c>
      <c r="M149" s="11">
        <f t="shared" si="2"/>
        <v>772643.55799999996</v>
      </c>
      <c r="N149" s="1" t="s">
        <v>42</v>
      </c>
    </row>
    <row r="150" spans="1:14" ht="17" x14ac:dyDescent="0.25">
      <c r="A150" s="1">
        <v>129</v>
      </c>
      <c r="B150" s="1" t="s">
        <v>160</v>
      </c>
      <c r="C150" s="1">
        <v>2024</v>
      </c>
      <c r="D150" s="1" t="s">
        <v>103</v>
      </c>
      <c r="E150" s="1" t="s">
        <v>33</v>
      </c>
      <c r="F150" s="1" t="s">
        <v>92</v>
      </c>
      <c r="G150" s="1" t="s">
        <v>77</v>
      </c>
      <c r="H150" s="1" t="s">
        <v>34</v>
      </c>
      <c r="I150" s="1" t="s">
        <v>52</v>
      </c>
      <c r="J150" s="3">
        <v>45577</v>
      </c>
      <c r="K150" s="1"/>
      <c r="L150" s="7">
        <v>-37500</v>
      </c>
      <c r="M150" s="11">
        <f t="shared" si="2"/>
        <v>735143.55799999996</v>
      </c>
      <c r="N150" s="1" t="s">
        <v>42</v>
      </c>
    </row>
    <row r="151" spans="1:14" ht="17" x14ac:dyDescent="0.25">
      <c r="A151" s="1">
        <v>130</v>
      </c>
      <c r="B151" s="1" t="s">
        <v>161</v>
      </c>
      <c r="C151" s="1">
        <v>2024</v>
      </c>
      <c r="D151" s="1" t="s">
        <v>103</v>
      </c>
      <c r="E151" s="1" t="s">
        <v>30</v>
      </c>
      <c r="F151" s="1" t="s">
        <v>92</v>
      </c>
      <c r="G151" s="1" t="s">
        <v>77</v>
      </c>
      <c r="H151" s="1" t="s">
        <v>34</v>
      </c>
      <c r="I151" s="1" t="s">
        <v>52</v>
      </c>
      <c r="J151" s="3">
        <v>45577</v>
      </c>
      <c r="K151" s="1"/>
      <c r="L151" s="7">
        <v>-50000</v>
      </c>
      <c r="M151" s="11">
        <f t="shared" si="2"/>
        <v>685143.55799999996</v>
      </c>
      <c r="N151" s="1" t="s">
        <v>42</v>
      </c>
    </row>
    <row r="152" spans="1:14" ht="17" x14ac:dyDescent="0.25">
      <c r="A152" s="1">
        <v>131</v>
      </c>
      <c r="B152" s="1" t="s">
        <v>162</v>
      </c>
      <c r="C152" s="1">
        <v>2024</v>
      </c>
      <c r="D152" s="1" t="s">
        <v>103</v>
      </c>
      <c r="E152" s="1" t="s">
        <v>31</v>
      </c>
      <c r="F152" s="1" t="s">
        <v>92</v>
      </c>
      <c r="G152" s="1" t="s">
        <v>77</v>
      </c>
      <c r="H152" s="1" t="s">
        <v>34</v>
      </c>
      <c r="I152" s="1" t="s">
        <v>52</v>
      </c>
      <c r="J152" s="3">
        <v>45577</v>
      </c>
      <c r="K152" s="1"/>
      <c r="L152" s="7">
        <v>-50000</v>
      </c>
      <c r="M152" s="11">
        <f t="shared" si="2"/>
        <v>635143.55799999996</v>
      </c>
      <c r="N152" s="1" t="s">
        <v>42</v>
      </c>
    </row>
    <row r="153" spans="1:14" ht="17" x14ac:dyDescent="0.25">
      <c r="A153" s="1">
        <v>132</v>
      </c>
      <c r="B153" s="1" t="s">
        <v>163</v>
      </c>
      <c r="C153" s="1">
        <v>2024</v>
      </c>
      <c r="D153" s="1" t="s">
        <v>103</v>
      </c>
      <c r="E153" s="1" t="s">
        <v>32</v>
      </c>
      <c r="F153" s="1" t="s">
        <v>92</v>
      </c>
      <c r="G153" s="1" t="s">
        <v>77</v>
      </c>
      <c r="H153" s="1" t="s">
        <v>34</v>
      </c>
      <c r="I153" s="1" t="s">
        <v>52</v>
      </c>
      <c r="J153" s="3">
        <v>45577</v>
      </c>
      <c r="K153" s="1"/>
      <c r="L153" s="7">
        <v>-27731.75</v>
      </c>
      <c r="M153" s="11">
        <f t="shared" si="2"/>
        <v>607411.80799999996</v>
      </c>
      <c r="N153" s="1" t="s">
        <v>42</v>
      </c>
    </row>
    <row r="154" spans="1:14" ht="17" x14ac:dyDescent="0.25">
      <c r="A154" s="1">
        <v>133</v>
      </c>
      <c r="B154" s="1" t="s">
        <v>237</v>
      </c>
      <c r="C154" s="1">
        <v>2024</v>
      </c>
      <c r="D154" s="1" t="s">
        <v>51</v>
      </c>
      <c r="E154" s="1" t="s">
        <v>17</v>
      </c>
      <c r="F154" s="1" t="s">
        <v>188</v>
      </c>
      <c r="G154" s="1" t="s">
        <v>84</v>
      </c>
      <c r="H154" s="1" t="s">
        <v>18</v>
      </c>
      <c r="I154" s="1" t="s">
        <v>52</v>
      </c>
      <c r="J154" s="3">
        <v>45580</v>
      </c>
      <c r="K154" s="1"/>
      <c r="L154" s="7">
        <v>-21144.22</v>
      </c>
      <c r="M154" s="11">
        <f t="shared" si="2"/>
        <v>586267.58799999999</v>
      </c>
      <c r="N154" s="1" t="s">
        <v>42</v>
      </c>
    </row>
    <row r="155" spans="1:14" ht="17" x14ac:dyDescent="0.25">
      <c r="A155" s="1">
        <v>134</v>
      </c>
      <c r="B155" s="1" t="s">
        <v>246</v>
      </c>
      <c r="C155" s="1">
        <v>2024</v>
      </c>
      <c r="D155" s="1" t="s">
        <v>103</v>
      </c>
      <c r="E155" s="1" t="s">
        <v>17</v>
      </c>
      <c r="F155" s="1" t="s">
        <v>198</v>
      </c>
      <c r="G155" s="1" t="s">
        <v>79</v>
      </c>
      <c r="H155" s="1" t="s">
        <v>27</v>
      </c>
      <c r="I155" s="1" t="s">
        <v>52</v>
      </c>
      <c r="J155" s="3">
        <v>45580</v>
      </c>
      <c r="K155" s="1"/>
      <c r="L155" s="7">
        <v>-20526</v>
      </c>
      <c r="M155" s="11">
        <f t="shared" si="2"/>
        <v>565741.58799999999</v>
      </c>
      <c r="N155" s="1" t="s">
        <v>42</v>
      </c>
    </row>
    <row r="156" spans="1:14" ht="17" x14ac:dyDescent="0.25">
      <c r="A156" s="1">
        <v>135</v>
      </c>
      <c r="B156" s="1" t="s">
        <v>351</v>
      </c>
      <c r="C156" s="1">
        <v>2024</v>
      </c>
      <c r="D156" s="1" t="s">
        <v>103</v>
      </c>
      <c r="E156" s="1" t="s">
        <v>330</v>
      </c>
      <c r="F156" s="1" t="s">
        <v>333</v>
      </c>
      <c r="G156" s="1" t="s">
        <v>79</v>
      </c>
      <c r="H156" s="1" t="s">
        <v>332</v>
      </c>
      <c r="I156" s="1" t="s">
        <v>52</v>
      </c>
      <c r="J156" s="3">
        <v>45580</v>
      </c>
      <c r="K156" s="7">
        <v>-18882</v>
      </c>
      <c r="L156" s="7">
        <v>-18882</v>
      </c>
      <c r="M156" s="11">
        <f t="shared" si="2"/>
        <v>546859.58799999999</v>
      </c>
      <c r="N156" s="1" t="s">
        <v>42</v>
      </c>
    </row>
    <row r="157" spans="1:14" ht="17" x14ac:dyDescent="0.25">
      <c r="A157" s="1">
        <v>136</v>
      </c>
      <c r="B157" s="1" t="s">
        <v>426</v>
      </c>
      <c r="C157" s="1">
        <v>2024</v>
      </c>
      <c r="D157" s="1" t="s">
        <v>103</v>
      </c>
      <c r="E157" s="1" t="s">
        <v>20</v>
      </c>
      <c r="F157" s="1" t="s">
        <v>406</v>
      </c>
      <c r="G157" s="1" t="s">
        <v>137</v>
      </c>
      <c r="H157" s="1" t="s">
        <v>405</v>
      </c>
      <c r="I157" s="1" t="s">
        <v>52</v>
      </c>
      <c r="J157" s="3">
        <v>45580</v>
      </c>
      <c r="K157" s="7">
        <v>-7824</v>
      </c>
      <c r="L157" s="7">
        <v>-6259</v>
      </c>
      <c r="M157" s="11">
        <f t="shared" si="2"/>
        <v>540600.58799999999</v>
      </c>
      <c r="N157" s="1" t="s">
        <v>42</v>
      </c>
    </row>
    <row r="158" spans="1:14" ht="17" x14ac:dyDescent="0.25">
      <c r="A158" s="1">
        <v>137</v>
      </c>
      <c r="B158" s="1" t="s">
        <v>427</v>
      </c>
      <c r="C158" s="1">
        <v>2024</v>
      </c>
      <c r="D158" s="1" t="s">
        <v>103</v>
      </c>
      <c r="E158" s="1" t="s">
        <v>20</v>
      </c>
      <c r="F158" s="1" t="s">
        <v>408</v>
      </c>
      <c r="G158" s="1" t="s">
        <v>142</v>
      </c>
      <c r="H158" s="1" t="s">
        <v>405</v>
      </c>
      <c r="I158" s="1" t="s">
        <v>52</v>
      </c>
      <c r="J158" s="3">
        <v>45580</v>
      </c>
      <c r="K158" s="1"/>
      <c r="L158" s="7">
        <v>-2337</v>
      </c>
      <c r="M158" s="11">
        <f t="shared" si="2"/>
        <v>538263.58799999999</v>
      </c>
      <c r="N158" s="1" t="s">
        <v>42</v>
      </c>
    </row>
    <row r="159" spans="1:14" ht="17" x14ac:dyDescent="0.25">
      <c r="A159" s="1">
        <v>138</v>
      </c>
      <c r="B159" s="1" t="s">
        <v>428</v>
      </c>
      <c r="C159" s="1">
        <v>2024</v>
      </c>
      <c r="D159" s="1" t="s">
        <v>103</v>
      </c>
      <c r="E159" s="1" t="s">
        <v>20</v>
      </c>
      <c r="F159" s="1" t="s">
        <v>410</v>
      </c>
      <c r="G159" s="1" t="s">
        <v>411</v>
      </c>
      <c r="H159" s="1" t="s">
        <v>405</v>
      </c>
      <c r="I159" s="1" t="s">
        <v>52</v>
      </c>
      <c r="J159" s="3">
        <v>45580</v>
      </c>
      <c r="K159" s="7">
        <v>-2921</v>
      </c>
      <c r="L159" s="7">
        <v>-2852</v>
      </c>
      <c r="M159" s="11">
        <f t="shared" si="2"/>
        <v>535411.58799999999</v>
      </c>
      <c r="N159" s="1" t="s">
        <v>42</v>
      </c>
    </row>
    <row r="160" spans="1:14" ht="17" x14ac:dyDescent="0.25">
      <c r="A160" s="1">
        <v>139</v>
      </c>
      <c r="B160" s="1" t="s">
        <v>429</v>
      </c>
      <c r="C160" s="1">
        <v>2024</v>
      </c>
      <c r="D160" s="1" t="s">
        <v>103</v>
      </c>
      <c r="E160" s="1" t="s">
        <v>20</v>
      </c>
      <c r="F160" s="1" t="s">
        <v>415</v>
      </c>
      <c r="G160" s="1" t="s">
        <v>251</v>
      </c>
      <c r="H160" s="1" t="s">
        <v>405</v>
      </c>
      <c r="I160" s="1" t="s">
        <v>52</v>
      </c>
      <c r="J160" s="3">
        <v>45580</v>
      </c>
      <c r="K160" s="1"/>
      <c r="L160" s="7">
        <v>-9090</v>
      </c>
      <c r="M160" s="11">
        <f t="shared" si="2"/>
        <v>526321.58799999999</v>
      </c>
      <c r="N160" s="1" t="s">
        <v>42</v>
      </c>
    </row>
    <row r="161" spans="1:14" ht="17" x14ac:dyDescent="0.25">
      <c r="A161" s="1">
        <v>140</v>
      </c>
      <c r="B161" s="1" t="s">
        <v>430</v>
      </c>
      <c r="C161" s="1">
        <v>2024</v>
      </c>
      <c r="D161" s="1" t="s">
        <v>103</v>
      </c>
      <c r="E161" s="1" t="s">
        <v>20</v>
      </c>
      <c r="F161" s="1" t="s">
        <v>414</v>
      </c>
      <c r="G161" s="1" t="s">
        <v>137</v>
      </c>
      <c r="H161" s="1" t="s">
        <v>36</v>
      </c>
      <c r="I161" s="1" t="s">
        <v>52</v>
      </c>
      <c r="J161" s="3">
        <v>45580</v>
      </c>
      <c r="K161" s="7">
        <v>-11363</v>
      </c>
      <c r="L161" s="7">
        <v>-3192</v>
      </c>
      <c r="M161" s="11">
        <f t="shared" si="2"/>
        <v>523129.58799999999</v>
      </c>
      <c r="N161" s="1" t="s">
        <v>42</v>
      </c>
    </row>
    <row r="162" spans="1:14" ht="17" x14ac:dyDescent="0.25">
      <c r="A162" s="1">
        <v>141</v>
      </c>
      <c r="B162" s="1" t="s">
        <v>431</v>
      </c>
      <c r="C162" s="1">
        <v>2024</v>
      </c>
      <c r="D162" s="1" t="s">
        <v>103</v>
      </c>
      <c r="E162" s="1" t="s">
        <v>20</v>
      </c>
      <c r="F162" s="1" t="s">
        <v>414</v>
      </c>
      <c r="G162" s="1" t="s">
        <v>137</v>
      </c>
      <c r="H162" s="1" t="s">
        <v>36</v>
      </c>
      <c r="I162" s="1" t="s">
        <v>52</v>
      </c>
      <c r="J162" s="3">
        <v>45580</v>
      </c>
      <c r="K162" s="1"/>
      <c r="L162" s="7">
        <v>-6794</v>
      </c>
      <c r="M162" s="11">
        <f t="shared" si="2"/>
        <v>516335.58799999999</v>
      </c>
      <c r="N162" s="1" t="s">
        <v>42</v>
      </c>
    </row>
    <row r="163" spans="1:14" ht="17" x14ac:dyDescent="0.25">
      <c r="A163" s="1">
        <v>142</v>
      </c>
      <c r="B163" s="1" t="s">
        <v>432</v>
      </c>
      <c r="C163" s="1">
        <v>2024</v>
      </c>
      <c r="D163" s="1" t="s">
        <v>103</v>
      </c>
      <c r="E163" s="1" t="s">
        <v>20</v>
      </c>
      <c r="F163" s="1" t="s">
        <v>63</v>
      </c>
      <c r="G163" s="1" t="s">
        <v>79</v>
      </c>
      <c r="H163" s="1" t="s">
        <v>143</v>
      </c>
      <c r="I163" s="1" t="s">
        <v>52</v>
      </c>
      <c r="J163" s="3">
        <v>45580</v>
      </c>
      <c r="K163" s="1"/>
      <c r="L163" s="7">
        <v>-6000</v>
      </c>
      <c r="M163" s="11">
        <f t="shared" si="2"/>
        <v>510335.58799999999</v>
      </c>
      <c r="N163" s="1" t="s">
        <v>42</v>
      </c>
    </row>
    <row r="164" spans="1:14" ht="17" x14ac:dyDescent="0.25">
      <c r="A164" s="1">
        <v>143</v>
      </c>
      <c r="B164" s="1" t="s">
        <v>433</v>
      </c>
      <c r="C164" s="1">
        <v>2024</v>
      </c>
      <c r="D164" s="1" t="s">
        <v>103</v>
      </c>
      <c r="E164" s="1" t="s">
        <v>20</v>
      </c>
      <c r="F164" s="1" t="s">
        <v>63</v>
      </c>
      <c r="G164" s="1" t="s">
        <v>79</v>
      </c>
      <c r="H164" s="1" t="s">
        <v>416</v>
      </c>
      <c r="I164" s="1" t="s">
        <v>52</v>
      </c>
      <c r="J164" s="3">
        <v>45580</v>
      </c>
      <c r="K164" s="1"/>
      <c r="L164" s="7">
        <v>-4542</v>
      </c>
      <c r="M164" s="11">
        <f t="shared" si="2"/>
        <v>505793.58799999999</v>
      </c>
      <c r="N164" s="1" t="s">
        <v>42</v>
      </c>
    </row>
    <row r="165" spans="1:14" ht="17" x14ac:dyDescent="0.25">
      <c r="A165" s="1">
        <v>144</v>
      </c>
      <c r="B165" s="1" t="s">
        <v>434</v>
      </c>
      <c r="C165" s="1">
        <v>2024</v>
      </c>
      <c r="D165" s="1" t="s">
        <v>103</v>
      </c>
      <c r="E165" s="1" t="s">
        <v>20</v>
      </c>
      <c r="F165" s="1" t="s">
        <v>63</v>
      </c>
      <c r="G165" s="1" t="s">
        <v>79</v>
      </c>
      <c r="H165" s="1" t="s">
        <v>416</v>
      </c>
      <c r="I165" s="1" t="s">
        <v>52</v>
      </c>
      <c r="J165" s="3">
        <v>45580</v>
      </c>
      <c r="K165" s="1"/>
      <c r="L165" s="7">
        <v>-923</v>
      </c>
      <c r="M165" s="11">
        <f t="shared" si="2"/>
        <v>504870.58799999999</v>
      </c>
      <c r="N165" s="1" t="s">
        <v>42</v>
      </c>
    </row>
    <row r="166" spans="1:14" ht="17" x14ac:dyDescent="0.25">
      <c r="A166" s="1">
        <v>147</v>
      </c>
      <c r="B166" s="1" t="s">
        <v>447</v>
      </c>
      <c r="C166" s="1">
        <v>2024</v>
      </c>
      <c r="D166" s="1" t="s">
        <v>103</v>
      </c>
      <c r="E166" s="1" t="s">
        <v>282</v>
      </c>
      <c r="F166" s="1" t="s">
        <v>441</v>
      </c>
      <c r="G166" s="1" t="s">
        <v>83</v>
      </c>
      <c r="H166" s="1" t="s">
        <v>283</v>
      </c>
      <c r="I166" s="1" t="s">
        <v>52</v>
      </c>
      <c r="J166" s="3">
        <v>45580</v>
      </c>
      <c r="K166" s="1"/>
      <c r="L166" s="7">
        <v>-7705</v>
      </c>
      <c r="M166" s="11">
        <f t="shared" si="2"/>
        <v>497165.58799999999</v>
      </c>
      <c r="N166" s="1" t="s">
        <v>42</v>
      </c>
    </row>
    <row r="167" spans="1:14" ht="17" x14ac:dyDescent="0.25">
      <c r="A167" s="1">
        <v>148</v>
      </c>
      <c r="B167" s="1" t="s">
        <v>448</v>
      </c>
      <c r="C167" s="1">
        <v>2024</v>
      </c>
      <c r="D167" s="1" t="s">
        <v>103</v>
      </c>
      <c r="E167" s="1" t="s">
        <v>282</v>
      </c>
      <c r="F167" s="1" t="s">
        <v>63</v>
      </c>
      <c r="G167" s="1" t="s">
        <v>79</v>
      </c>
      <c r="H167" s="1" t="s">
        <v>283</v>
      </c>
      <c r="I167" s="1" t="s">
        <v>52</v>
      </c>
      <c r="J167" s="3">
        <v>45580</v>
      </c>
      <c r="K167" s="1"/>
      <c r="L167" s="7">
        <v>-7674</v>
      </c>
      <c r="M167" s="11">
        <f t="shared" si="2"/>
        <v>489491.58799999999</v>
      </c>
      <c r="N167" s="1" t="s">
        <v>42</v>
      </c>
    </row>
    <row r="168" spans="1:14" ht="17" x14ac:dyDescent="0.25">
      <c r="A168" s="1">
        <v>149</v>
      </c>
      <c r="B168" s="1" t="s">
        <v>449</v>
      </c>
      <c r="C168" s="1">
        <v>2024</v>
      </c>
      <c r="D168" s="1" t="s">
        <v>103</v>
      </c>
      <c r="E168" s="1" t="s">
        <v>282</v>
      </c>
      <c r="F168" s="1" t="s">
        <v>443</v>
      </c>
      <c r="G168" s="1" t="s">
        <v>142</v>
      </c>
      <c r="H168" s="1" t="s">
        <v>283</v>
      </c>
      <c r="I168" s="1" t="s">
        <v>52</v>
      </c>
      <c r="J168" s="3">
        <v>45580</v>
      </c>
      <c r="K168" s="1"/>
      <c r="L168" s="7">
        <v>-4650</v>
      </c>
      <c r="M168" s="11">
        <f t="shared" si="2"/>
        <v>484841.58799999999</v>
      </c>
      <c r="N168" s="1" t="s">
        <v>42</v>
      </c>
    </row>
    <row r="169" spans="1:14" ht="17" x14ac:dyDescent="0.25">
      <c r="A169" s="1">
        <v>150</v>
      </c>
      <c r="B169" s="1" t="s">
        <v>450</v>
      </c>
      <c r="C169" s="1">
        <v>2024</v>
      </c>
      <c r="D169" s="1" t="s">
        <v>103</v>
      </c>
      <c r="E169" s="1" t="s">
        <v>282</v>
      </c>
      <c r="F169" s="1" t="s">
        <v>441</v>
      </c>
      <c r="G169" s="1" t="s">
        <v>83</v>
      </c>
      <c r="H169" s="1" t="s">
        <v>283</v>
      </c>
      <c r="I169" s="1" t="s">
        <v>52</v>
      </c>
      <c r="J169" s="3">
        <v>45580</v>
      </c>
      <c r="K169" s="1"/>
      <c r="L169" s="7">
        <v>-4440</v>
      </c>
      <c r="M169" s="11">
        <f t="shared" si="2"/>
        <v>480401.58799999999</v>
      </c>
      <c r="N169" s="1" t="s">
        <v>42</v>
      </c>
    </row>
    <row r="170" spans="1:14" ht="17" x14ac:dyDescent="0.25">
      <c r="A170" s="1">
        <v>151</v>
      </c>
      <c r="B170" s="1" t="s">
        <v>457</v>
      </c>
      <c r="C170" s="1">
        <v>2024</v>
      </c>
      <c r="D170" s="1" t="s">
        <v>103</v>
      </c>
      <c r="E170" s="1" t="s">
        <v>324</v>
      </c>
      <c r="F170" s="1" t="s">
        <v>63</v>
      </c>
      <c r="G170" s="1" t="s">
        <v>79</v>
      </c>
      <c r="H170" s="1" t="s">
        <v>451</v>
      </c>
      <c r="I170" s="1" t="s">
        <v>52</v>
      </c>
      <c r="J170" s="3">
        <v>45580</v>
      </c>
      <c r="K170" s="1"/>
      <c r="L170" s="7">
        <v>-11125</v>
      </c>
      <c r="M170" s="11">
        <f t="shared" si="2"/>
        <v>469276.58799999999</v>
      </c>
      <c r="N170" s="1" t="s">
        <v>42</v>
      </c>
    </row>
    <row r="171" spans="1:14" ht="17" x14ac:dyDescent="0.25">
      <c r="A171" s="1">
        <v>152</v>
      </c>
      <c r="B171" s="1" t="s">
        <v>458</v>
      </c>
      <c r="C171" s="1">
        <v>2024</v>
      </c>
      <c r="D171" s="1" t="s">
        <v>103</v>
      </c>
      <c r="E171" s="1" t="s">
        <v>324</v>
      </c>
      <c r="F171" s="1" t="s">
        <v>453</v>
      </c>
      <c r="G171" s="1" t="s">
        <v>81</v>
      </c>
      <c r="H171" s="1" t="s">
        <v>454</v>
      </c>
      <c r="I171" s="1" t="s">
        <v>52</v>
      </c>
      <c r="J171" s="3">
        <v>45580</v>
      </c>
      <c r="K171" s="1"/>
      <c r="L171" s="7">
        <v>-19576</v>
      </c>
      <c r="M171" s="11">
        <f t="shared" si="2"/>
        <v>449700.58799999999</v>
      </c>
      <c r="N171" s="1" t="s">
        <v>42</v>
      </c>
    </row>
    <row r="172" spans="1:14" ht="17" x14ac:dyDescent="0.25">
      <c r="A172" s="1">
        <v>153</v>
      </c>
      <c r="B172" s="1" t="s">
        <v>459</v>
      </c>
      <c r="C172" s="1">
        <v>2024</v>
      </c>
      <c r="D172" s="1" t="s">
        <v>103</v>
      </c>
      <c r="E172" s="1" t="s">
        <v>324</v>
      </c>
      <c r="F172" s="1" t="s">
        <v>456</v>
      </c>
      <c r="G172" s="1" t="s">
        <v>187</v>
      </c>
      <c r="H172" s="1" t="s">
        <v>326</v>
      </c>
      <c r="I172" s="1" t="s">
        <v>52</v>
      </c>
      <c r="J172" s="3">
        <v>45580</v>
      </c>
      <c r="K172" s="1"/>
      <c r="L172" s="7">
        <v>-28234</v>
      </c>
      <c r="M172" s="11">
        <f t="shared" si="2"/>
        <v>421466.58799999999</v>
      </c>
      <c r="N172" s="1" t="s">
        <v>42</v>
      </c>
    </row>
    <row r="173" spans="1:14" ht="17" x14ac:dyDescent="0.25">
      <c r="A173" s="1"/>
      <c r="B173" s="1" t="s">
        <v>475</v>
      </c>
      <c r="C173" s="1">
        <v>2024</v>
      </c>
      <c r="D173" s="1" t="s">
        <v>103</v>
      </c>
      <c r="E173" s="1" t="s">
        <v>208</v>
      </c>
      <c r="F173" s="1" t="s">
        <v>471</v>
      </c>
      <c r="G173" s="1" t="s">
        <v>230</v>
      </c>
      <c r="H173" s="1" t="s">
        <v>231</v>
      </c>
      <c r="I173" s="1" t="s">
        <v>52</v>
      </c>
      <c r="J173" s="3">
        <v>45586</v>
      </c>
      <c r="K173" s="7">
        <v>-4985.99</v>
      </c>
      <c r="L173" s="7">
        <v>-4985.99</v>
      </c>
      <c r="M173" s="11">
        <f t="shared" si="2"/>
        <v>416480.598</v>
      </c>
      <c r="N173" s="1" t="s">
        <v>42</v>
      </c>
    </row>
    <row r="174" spans="1:14" ht="17" x14ac:dyDescent="0.25">
      <c r="A174" s="1">
        <v>154</v>
      </c>
      <c r="B174" s="1" t="s">
        <v>278</v>
      </c>
      <c r="C174" s="1">
        <v>2024</v>
      </c>
      <c r="D174" s="1" t="s">
        <v>103</v>
      </c>
      <c r="E174" s="1" t="s">
        <v>247</v>
      </c>
      <c r="F174" s="1" t="s">
        <v>262</v>
      </c>
      <c r="G174" s="1" t="s">
        <v>81</v>
      </c>
      <c r="H174" s="1" t="s">
        <v>263</v>
      </c>
      <c r="I174" s="1" t="s">
        <v>52</v>
      </c>
      <c r="J174" s="3">
        <v>45587</v>
      </c>
      <c r="K174" s="1"/>
      <c r="L174" s="7">
        <v>-7890</v>
      </c>
      <c r="M174" s="11">
        <f t="shared" si="2"/>
        <v>408590.598</v>
      </c>
      <c r="N174" s="1" t="s">
        <v>42</v>
      </c>
    </row>
    <row r="175" spans="1:14" ht="17" x14ac:dyDescent="0.25">
      <c r="A175" s="1">
        <v>116</v>
      </c>
      <c r="B175" s="1" t="s">
        <v>474</v>
      </c>
      <c r="C175" s="1">
        <v>2024</v>
      </c>
      <c r="D175" s="1" t="s">
        <v>103</v>
      </c>
      <c r="E175" s="1" t="s">
        <v>208</v>
      </c>
      <c r="F175" s="1" t="s">
        <v>229</v>
      </c>
      <c r="G175" s="1" t="s">
        <v>230</v>
      </c>
      <c r="H175" s="1" t="s">
        <v>231</v>
      </c>
      <c r="I175" s="1" t="s">
        <v>52</v>
      </c>
      <c r="J175" s="3">
        <v>45587</v>
      </c>
      <c r="K175" s="1"/>
      <c r="L175" s="7">
        <v>-7505.16</v>
      </c>
      <c r="M175" s="11">
        <f t="shared" si="2"/>
        <v>401085.43800000002</v>
      </c>
      <c r="N175" s="1" t="s">
        <v>42</v>
      </c>
    </row>
    <row r="176" spans="1:14" ht="17" x14ac:dyDescent="0.25">
      <c r="A176" s="1"/>
      <c r="B176" s="1" t="s">
        <v>477</v>
      </c>
      <c r="C176" s="1">
        <v>2024</v>
      </c>
      <c r="D176" s="1" t="s">
        <v>103</v>
      </c>
      <c r="E176" s="1" t="s">
        <v>208</v>
      </c>
      <c r="F176" s="1" t="s">
        <v>473</v>
      </c>
      <c r="G176" s="1" t="s">
        <v>230</v>
      </c>
      <c r="H176" s="1" t="s">
        <v>231</v>
      </c>
      <c r="I176" s="1" t="s">
        <v>52</v>
      </c>
      <c r="J176" s="3">
        <v>45588</v>
      </c>
      <c r="K176" s="7">
        <v>-4985.99</v>
      </c>
      <c r="L176" s="7">
        <v>-1346.84</v>
      </c>
      <c r="M176" s="11">
        <f t="shared" si="2"/>
        <v>399738.598</v>
      </c>
      <c r="N176" s="1" t="s">
        <v>42</v>
      </c>
    </row>
    <row r="177" spans="1:14" ht="17" x14ac:dyDescent="0.25">
      <c r="A177" s="1">
        <v>155</v>
      </c>
      <c r="B177" s="1" t="s">
        <v>374</v>
      </c>
      <c r="C177" s="1">
        <v>2024</v>
      </c>
      <c r="D177" s="1" t="s">
        <v>103</v>
      </c>
      <c r="E177" s="1" t="s">
        <v>11</v>
      </c>
      <c r="F177" s="1" t="s">
        <v>368</v>
      </c>
      <c r="G177" s="1" t="s">
        <v>363</v>
      </c>
      <c r="H177" s="1" t="s">
        <v>369</v>
      </c>
      <c r="I177" s="1" t="s">
        <v>52</v>
      </c>
      <c r="J177" s="3">
        <v>45590</v>
      </c>
      <c r="K177" s="1"/>
      <c r="L177" s="7">
        <v>-9000</v>
      </c>
      <c r="M177" s="11">
        <f t="shared" si="2"/>
        <v>390738.598</v>
      </c>
      <c r="N177" s="1" t="s">
        <v>42</v>
      </c>
    </row>
    <row r="178" spans="1:14" ht="17" x14ac:dyDescent="0.25">
      <c r="A178" s="1">
        <v>156</v>
      </c>
      <c r="B178" s="1" t="s">
        <v>375</v>
      </c>
      <c r="C178" s="1">
        <v>2024</v>
      </c>
      <c r="D178" s="1" t="s">
        <v>103</v>
      </c>
      <c r="E178" s="1" t="s">
        <v>25</v>
      </c>
      <c r="F178" s="1" t="s">
        <v>368</v>
      </c>
      <c r="G178" s="1" t="s">
        <v>363</v>
      </c>
      <c r="H178" s="1" t="s">
        <v>369</v>
      </c>
      <c r="I178" s="1" t="s">
        <v>52</v>
      </c>
      <c r="J178" s="3">
        <v>45590</v>
      </c>
      <c r="K178" s="1"/>
      <c r="L178" s="7">
        <v>-9000</v>
      </c>
      <c r="M178" s="11">
        <f t="shared" si="2"/>
        <v>381738.598</v>
      </c>
      <c r="N178" s="1" t="s">
        <v>42</v>
      </c>
    </row>
    <row r="179" spans="1:14" ht="17" x14ac:dyDescent="0.25">
      <c r="A179" s="1">
        <v>157</v>
      </c>
      <c r="B179" s="1" t="s">
        <v>376</v>
      </c>
      <c r="C179" s="1">
        <v>2024</v>
      </c>
      <c r="D179" s="1" t="s">
        <v>103</v>
      </c>
      <c r="E179" s="1" t="s">
        <v>35</v>
      </c>
      <c r="F179" s="1" t="s">
        <v>368</v>
      </c>
      <c r="G179" s="1" t="s">
        <v>363</v>
      </c>
      <c r="H179" s="1" t="s">
        <v>369</v>
      </c>
      <c r="I179" s="1" t="s">
        <v>52</v>
      </c>
      <c r="J179" s="3">
        <v>45590</v>
      </c>
      <c r="K179" s="1"/>
      <c r="L179" s="7">
        <v>-9000</v>
      </c>
      <c r="M179" s="11">
        <f t="shared" si="2"/>
        <v>372738.598</v>
      </c>
      <c r="N179" s="1" t="s">
        <v>42</v>
      </c>
    </row>
    <row r="180" spans="1:14" ht="17" x14ac:dyDescent="0.25">
      <c r="A180" s="1">
        <v>158</v>
      </c>
      <c r="B180" s="1" t="s">
        <v>377</v>
      </c>
      <c r="C180" s="1">
        <v>2024</v>
      </c>
      <c r="D180" s="1" t="s">
        <v>103</v>
      </c>
      <c r="E180" s="1" t="s">
        <v>28</v>
      </c>
      <c r="F180" s="1" t="s">
        <v>368</v>
      </c>
      <c r="G180" s="1" t="s">
        <v>363</v>
      </c>
      <c r="H180" s="1" t="s">
        <v>369</v>
      </c>
      <c r="I180" s="1" t="s">
        <v>52</v>
      </c>
      <c r="J180" s="3">
        <v>45590</v>
      </c>
      <c r="K180" s="1"/>
      <c r="L180" s="7">
        <v>-9000</v>
      </c>
      <c r="M180" s="11">
        <f t="shared" si="2"/>
        <v>363738.598</v>
      </c>
      <c r="N180" s="1" t="s">
        <v>42</v>
      </c>
    </row>
    <row r="181" spans="1:14" ht="17" x14ac:dyDescent="0.25">
      <c r="A181" s="1">
        <v>159</v>
      </c>
      <c r="B181" s="1" t="s">
        <v>378</v>
      </c>
      <c r="C181" s="1">
        <v>2024</v>
      </c>
      <c r="D181" s="1" t="s">
        <v>103</v>
      </c>
      <c r="E181" s="1" t="s">
        <v>131</v>
      </c>
      <c r="F181" s="1" t="s">
        <v>368</v>
      </c>
      <c r="G181" s="1" t="s">
        <v>363</v>
      </c>
      <c r="H181" s="1" t="s">
        <v>369</v>
      </c>
      <c r="I181" s="1" t="s">
        <v>52</v>
      </c>
      <c r="J181" s="3">
        <v>45590</v>
      </c>
      <c r="K181" s="1"/>
      <c r="L181" s="7">
        <v>-9000</v>
      </c>
      <c r="M181" s="11">
        <f t="shared" si="2"/>
        <v>354738.598</v>
      </c>
      <c r="N181" s="1" t="s">
        <v>42</v>
      </c>
    </row>
    <row r="182" spans="1:14" ht="17" x14ac:dyDescent="0.25">
      <c r="A182" s="1">
        <v>160</v>
      </c>
      <c r="B182" s="1" t="s">
        <v>379</v>
      </c>
      <c r="C182" s="1">
        <v>2024</v>
      </c>
      <c r="D182" s="1" t="s">
        <v>103</v>
      </c>
      <c r="E182" s="1" t="s">
        <v>20</v>
      </c>
      <c r="F182" s="1" t="s">
        <v>368</v>
      </c>
      <c r="G182" s="1" t="s">
        <v>363</v>
      </c>
      <c r="H182" s="1" t="s">
        <v>369</v>
      </c>
      <c r="I182" s="1" t="s">
        <v>52</v>
      </c>
      <c r="J182" s="3">
        <v>45590</v>
      </c>
      <c r="K182" s="1"/>
      <c r="L182" s="7">
        <v>-9000</v>
      </c>
      <c r="M182" s="11">
        <f t="shared" si="2"/>
        <v>345738.598</v>
      </c>
      <c r="N182" s="1" t="s">
        <v>42</v>
      </c>
    </row>
    <row r="183" spans="1:14" ht="17" x14ac:dyDescent="0.25">
      <c r="A183" s="1">
        <v>161</v>
      </c>
      <c r="B183" s="1" t="s">
        <v>380</v>
      </c>
      <c r="C183" s="1">
        <v>2024</v>
      </c>
      <c r="D183" s="1" t="s">
        <v>103</v>
      </c>
      <c r="E183" s="1" t="s">
        <v>127</v>
      </c>
      <c r="F183" s="1" t="s">
        <v>368</v>
      </c>
      <c r="G183" s="1" t="s">
        <v>363</v>
      </c>
      <c r="H183" s="1" t="s">
        <v>369</v>
      </c>
      <c r="I183" s="1" t="s">
        <v>52</v>
      </c>
      <c r="J183" s="3">
        <v>45590</v>
      </c>
      <c r="K183" s="1"/>
      <c r="L183" s="7">
        <v>-9000</v>
      </c>
      <c r="M183" s="11">
        <f t="shared" si="2"/>
        <v>336738.598</v>
      </c>
      <c r="N183" s="1" t="s">
        <v>42</v>
      </c>
    </row>
    <row r="184" spans="1:14" ht="17" x14ac:dyDescent="0.25">
      <c r="A184" s="1">
        <v>162</v>
      </c>
      <c r="B184" s="1" t="s">
        <v>381</v>
      </c>
      <c r="C184" s="1">
        <v>2024</v>
      </c>
      <c r="D184" s="1" t="s">
        <v>103</v>
      </c>
      <c r="E184" s="1" t="s">
        <v>33</v>
      </c>
      <c r="F184" s="1" t="s">
        <v>368</v>
      </c>
      <c r="G184" s="1" t="s">
        <v>363</v>
      </c>
      <c r="H184" s="1" t="s">
        <v>369</v>
      </c>
      <c r="I184" s="1" t="s">
        <v>52</v>
      </c>
      <c r="J184" s="3">
        <v>45590</v>
      </c>
      <c r="K184" s="1"/>
      <c r="L184" s="7">
        <v>-9000</v>
      </c>
      <c r="M184" s="11">
        <f t="shared" si="2"/>
        <v>327738.598</v>
      </c>
      <c r="N184" s="1" t="s">
        <v>42</v>
      </c>
    </row>
    <row r="185" spans="1:14" ht="17" x14ac:dyDescent="0.25">
      <c r="A185" s="1">
        <v>163</v>
      </c>
      <c r="B185" s="1" t="s">
        <v>382</v>
      </c>
      <c r="C185" s="1">
        <v>2024</v>
      </c>
      <c r="D185" s="1" t="s">
        <v>103</v>
      </c>
      <c r="E185" s="1" t="s">
        <v>30</v>
      </c>
      <c r="F185" s="1" t="s">
        <v>368</v>
      </c>
      <c r="G185" s="1" t="s">
        <v>363</v>
      </c>
      <c r="H185" s="1" t="s">
        <v>369</v>
      </c>
      <c r="I185" s="1" t="s">
        <v>52</v>
      </c>
      <c r="J185" s="3">
        <v>45590</v>
      </c>
      <c r="K185" s="1"/>
      <c r="L185" s="7">
        <v>-9000</v>
      </c>
      <c r="M185" s="11">
        <f t="shared" si="2"/>
        <v>318738.598</v>
      </c>
      <c r="N185" s="1" t="s">
        <v>42</v>
      </c>
    </row>
    <row r="186" spans="1:14" ht="17" x14ac:dyDescent="0.25">
      <c r="A186" s="1">
        <v>168</v>
      </c>
      <c r="B186" s="1" t="s">
        <v>383</v>
      </c>
      <c r="C186" s="1">
        <v>2024</v>
      </c>
      <c r="D186" s="1" t="s">
        <v>103</v>
      </c>
      <c r="E186" s="2" t="s">
        <v>31</v>
      </c>
      <c r="F186" s="1" t="s">
        <v>368</v>
      </c>
      <c r="G186" s="1" t="s">
        <v>363</v>
      </c>
      <c r="H186" s="1" t="s">
        <v>369</v>
      </c>
      <c r="I186" s="1" t="s">
        <v>52</v>
      </c>
      <c r="J186" s="3">
        <v>45590</v>
      </c>
      <c r="K186" s="1"/>
      <c r="L186" s="7">
        <v>-9000</v>
      </c>
      <c r="M186" s="11">
        <f t="shared" si="2"/>
        <v>309738.598</v>
      </c>
      <c r="N186" s="1" t="s">
        <v>42</v>
      </c>
    </row>
    <row r="187" spans="1:14" ht="17" x14ac:dyDescent="0.25">
      <c r="A187" s="1">
        <v>172</v>
      </c>
      <c r="B187" s="1" t="s">
        <v>384</v>
      </c>
      <c r="C187" s="1">
        <v>2024</v>
      </c>
      <c r="D187" s="1" t="s">
        <v>103</v>
      </c>
      <c r="E187" s="1" t="s">
        <v>32</v>
      </c>
      <c r="F187" s="1" t="s">
        <v>368</v>
      </c>
      <c r="G187" s="1" t="s">
        <v>363</v>
      </c>
      <c r="H187" s="1" t="s">
        <v>369</v>
      </c>
      <c r="I187" s="1" t="s">
        <v>52</v>
      </c>
      <c r="J187" s="3">
        <v>45590</v>
      </c>
      <c r="K187" s="1"/>
      <c r="L187" s="7">
        <v>-9000</v>
      </c>
      <c r="M187" s="11">
        <f t="shared" si="2"/>
        <v>300738.598</v>
      </c>
      <c r="N187" s="1" t="s">
        <v>42</v>
      </c>
    </row>
    <row r="188" spans="1:14" ht="17" x14ac:dyDescent="0.25">
      <c r="A188" s="1">
        <v>174</v>
      </c>
      <c r="B188" s="1" t="s">
        <v>385</v>
      </c>
      <c r="C188" s="1">
        <v>2024</v>
      </c>
      <c r="D188" s="1" t="s">
        <v>103</v>
      </c>
      <c r="E188" s="1" t="s">
        <v>247</v>
      </c>
      <c r="F188" s="1" t="s">
        <v>368</v>
      </c>
      <c r="G188" s="1" t="s">
        <v>363</v>
      </c>
      <c r="H188" s="1" t="s">
        <v>369</v>
      </c>
      <c r="I188" s="1" t="s">
        <v>52</v>
      </c>
      <c r="J188" s="3">
        <v>45590</v>
      </c>
      <c r="K188" s="1"/>
      <c r="L188" s="7">
        <v>-9000</v>
      </c>
      <c r="M188" s="11">
        <f t="shared" si="2"/>
        <v>291738.598</v>
      </c>
      <c r="N188" s="1" t="s">
        <v>42</v>
      </c>
    </row>
    <row r="189" spans="1:14" ht="17" x14ac:dyDescent="0.25">
      <c r="A189" s="1">
        <v>176</v>
      </c>
      <c r="B189" s="1" t="s">
        <v>386</v>
      </c>
      <c r="C189" s="1">
        <v>2024</v>
      </c>
      <c r="D189" s="1" t="s">
        <v>103</v>
      </c>
      <c r="E189" s="1" t="s">
        <v>282</v>
      </c>
      <c r="F189" s="1" t="s">
        <v>368</v>
      </c>
      <c r="G189" s="1" t="s">
        <v>363</v>
      </c>
      <c r="H189" s="1" t="s">
        <v>369</v>
      </c>
      <c r="I189" s="1" t="s">
        <v>52</v>
      </c>
      <c r="J189" s="3">
        <v>45590</v>
      </c>
      <c r="K189" s="1"/>
      <c r="L189" s="7">
        <v>-9000</v>
      </c>
      <c r="M189" s="11">
        <f t="shared" si="2"/>
        <v>282738.598</v>
      </c>
      <c r="N189" s="1" t="s">
        <v>42</v>
      </c>
    </row>
    <row r="190" spans="1:14" ht="17" x14ac:dyDescent="0.25">
      <c r="A190" s="1">
        <v>178</v>
      </c>
      <c r="B190" s="1" t="s">
        <v>387</v>
      </c>
      <c r="C190" s="1">
        <v>2024</v>
      </c>
      <c r="D190" s="1" t="s">
        <v>103</v>
      </c>
      <c r="E190" s="1" t="s">
        <v>208</v>
      </c>
      <c r="F190" s="1" t="s">
        <v>368</v>
      </c>
      <c r="G190" s="1" t="s">
        <v>363</v>
      </c>
      <c r="H190" s="1" t="s">
        <v>369</v>
      </c>
      <c r="I190" s="1" t="s">
        <v>52</v>
      </c>
      <c r="J190" s="3">
        <v>45590</v>
      </c>
      <c r="K190" s="1"/>
      <c r="L190" s="7">
        <v>-9000</v>
      </c>
      <c r="M190" s="11">
        <f t="shared" si="2"/>
        <v>273738.598</v>
      </c>
      <c r="N190" s="1" t="s">
        <v>42</v>
      </c>
    </row>
    <row r="191" spans="1:14" ht="17" x14ac:dyDescent="0.25">
      <c r="A191" s="1">
        <v>180</v>
      </c>
      <c r="B191" s="1" t="s">
        <v>388</v>
      </c>
      <c r="C191" s="1">
        <v>2024</v>
      </c>
      <c r="D191" s="1" t="s">
        <v>103</v>
      </c>
      <c r="E191" s="1" t="s">
        <v>17</v>
      </c>
      <c r="F191" s="1" t="s">
        <v>368</v>
      </c>
      <c r="G191" s="1" t="s">
        <v>363</v>
      </c>
      <c r="H191" s="1" t="s">
        <v>369</v>
      </c>
      <c r="I191" s="1" t="s">
        <v>52</v>
      </c>
      <c r="J191" s="3">
        <v>45590</v>
      </c>
      <c r="K191" s="1"/>
      <c r="L191" s="7">
        <v>-9000</v>
      </c>
      <c r="M191" s="11">
        <f t="shared" si="2"/>
        <v>264738.598</v>
      </c>
      <c r="N191" s="1" t="s">
        <v>42</v>
      </c>
    </row>
    <row r="192" spans="1:14" ht="17" x14ac:dyDescent="0.25">
      <c r="A192" s="1">
        <v>182</v>
      </c>
      <c r="B192" s="1" t="s">
        <v>389</v>
      </c>
      <c r="C192" s="1">
        <v>2024</v>
      </c>
      <c r="D192" s="1" t="s">
        <v>103</v>
      </c>
      <c r="E192" s="1" t="s">
        <v>324</v>
      </c>
      <c r="F192" s="1" t="s">
        <v>368</v>
      </c>
      <c r="G192" s="1" t="s">
        <v>363</v>
      </c>
      <c r="H192" s="1" t="s">
        <v>369</v>
      </c>
      <c r="I192" s="1" t="s">
        <v>52</v>
      </c>
      <c r="J192" s="3">
        <v>45590</v>
      </c>
      <c r="K192" s="1"/>
      <c r="L192" s="7">
        <v>-9000</v>
      </c>
      <c r="M192" s="11">
        <f t="shared" si="2"/>
        <v>255738.598</v>
      </c>
      <c r="N192" s="1" t="s">
        <v>42</v>
      </c>
    </row>
    <row r="193" spans="1:14" ht="17" x14ac:dyDescent="0.25">
      <c r="A193" s="1">
        <v>184</v>
      </c>
      <c r="B193" s="1" t="s">
        <v>390</v>
      </c>
      <c r="C193" s="1">
        <v>2024</v>
      </c>
      <c r="D193" s="1" t="s">
        <v>103</v>
      </c>
      <c r="E193" s="1" t="s">
        <v>330</v>
      </c>
      <c r="F193" s="1" t="s">
        <v>368</v>
      </c>
      <c r="G193" s="1" t="s">
        <v>363</v>
      </c>
      <c r="H193" s="1" t="s">
        <v>369</v>
      </c>
      <c r="I193" s="1" t="s">
        <v>52</v>
      </c>
      <c r="J193" s="3">
        <v>45590</v>
      </c>
      <c r="K193" s="1"/>
      <c r="L193" s="7">
        <v>-9000</v>
      </c>
      <c r="M193" s="11">
        <f t="shared" si="2"/>
        <v>246738.598</v>
      </c>
      <c r="N193" s="1" t="s">
        <v>42</v>
      </c>
    </row>
    <row r="194" spans="1:14" ht="17" x14ac:dyDescent="0.25">
      <c r="A194" s="1">
        <v>186</v>
      </c>
      <c r="B194" s="1" t="s">
        <v>391</v>
      </c>
      <c r="C194" s="1">
        <v>2024</v>
      </c>
      <c r="D194" s="1" t="s">
        <v>103</v>
      </c>
      <c r="E194" s="1" t="s">
        <v>17</v>
      </c>
      <c r="F194" s="1" t="s">
        <v>370</v>
      </c>
      <c r="G194" s="1" t="s">
        <v>371</v>
      </c>
      <c r="H194" s="1" t="s">
        <v>369</v>
      </c>
      <c r="I194" s="1" t="s">
        <v>52</v>
      </c>
      <c r="J194" s="3">
        <v>45595</v>
      </c>
      <c r="K194" s="1"/>
      <c r="L194" s="7">
        <v>-5000</v>
      </c>
      <c r="M194" s="11">
        <f t="shared" si="2"/>
        <v>241738.598</v>
      </c>
      <c r="N194" s="1" t="s">
        <v>42</v>
      </c>
    </row>
    <row r="195" spans="1:14" ht="17" x14ac:dyDescent="0.25">
      <c r="A195" s="1">
        <v>188</v>
      </c>
      <c r="B195" s="1" t="s">
        <v>392</v>
      </c>
      <c r="C195" s="1">
        <v>2024</v>
      </c>
      <c r="D195" s="1" t="s">
        <v>103</v>
      </c>
      <c r="E195" s="1" t="s">
        <v>330</v>
      </c>
      <c r="F195" s="1" t="s">
        <v>370</v>
      </c>
      <c r="G195" s="1" t="s">
        <v>371</v>
      </c>
      <c r="H195" s="1" t="s">
        <v>369</v>
      </c>
      <c r="I195" s="1" t="s">
        <v>52</v>
      </c>
      <c r="J195" s="3">
        <v>45595</v>
      </c>
      <c r="K195" s="1"/>
      <c r="L195" s="7">
        <v>-5000</v>
      </c>
      <c r="M195" s="11">
        <f t="shared" si="2"/>
        <v>236738.598</v>
      </c>
      <c r="N195" s="1" t="s">
        <v>42</v>
      </c>
    </row>
    <row r="196" spans="1:14" ht="17" x14ac:dyDescent="0.25">
      <c r="A196" s="1">
        <v>190</v>
      </c>
      <c r="B196" s="1" t="s">
        <v>393</v>
      </c>
      <c r="C196" s="1">
        <v>2024</v>
      </c>
      <c r="D196" s="1" t="s">
        <v>103</v>
      </c>
      <c r="E196" s="1" t="s">
        <v>208</v>
      </c>
      <c r="F196" s="1" t="s">
        <v>370</v>
      </c>
      <c r="G196" s="1" t="s">
        <v>371</v>
      </c>
      <c r="H196" s="1" t="s">
        <v>369</v>
      </c>
      <c r="I196" s="1" t="s">
        <v>52</v>
      </c>
      <c r="J196" s="3">
        <v>45595</v>
      </c>
      <c r="K196" s="1"/>
      <c r="L196" s="7">
        <v>-5000</v>
      </c>
      <c r="M196" s="11">
        <f t="shared" ref="M196:M211" si="3">M195+L196</f>
        <v>231738.598</v>
      </c>
      <c r="N196" s="1" t="s">
        <v>42</v>
      </c>
    </row>
    <row r="197" spans="1:14" ht="17" x14ac:dyDescent="0.25">
      <c r="A197" s="1">
        <v>192</v>
      </c>
      <c r="B197" s="1" t="s">
        <v>394</v>
      </c>
      <c r="C197" s="1">
        <v>2024</v>
      </c>
      <c r="D197" s="1" t="s">
        <v>103</v>
      </c>
      <c r="E197" s="1" t="s">
        <v>33</v>
      </c>
      <c r="F197" s="1" t="s">
        <v>370</v>
      </c>
      <c r="G197" s="1" t="s">
        <v>371</v>
      </c>
      <c r="H197" s="1" t="s">
        <v>369</v>
      </c>
      <c r="I197" s="1" t="s">
        <v>52</v>
      </c>
      <c r="J197" s="3">
        <v>45595</v>
      </c>
      <c r="K197" s="1"/>
      <c r="L197" s="7">
        <v>-5000</v>
      </c>
      <c r="M197" s="11">
        <f t="shared" si="3"/>
        <v>226738.598</v>
      </c>
      <c r="N197" s="1" t="s">
        <v>42</v>
      </c>
    </row>
    <row r="198" spans="1:14" ht="17" x14ac:dyDescent="0.25">
      <c r="A198" s="1">
        <v>194</v>
      </c>
      <c r="B198" s="1" t="s">
        <v>395</v>
      </c>
      <c r="C198" s="1">
        <v>2024</v>
      </c>
      <c r="D198" s="1" t="s">
        <v>103</v>
      </c>
      <c r="E198" s="1" t="s">
        <v>30</v>
      </c>
      <c r="F198" s="1" t="s">
        <v>370</v>
      </c>
      <c r="G198" s="1" t="s">
        <v>371</v>
      </c>
      <c r="H198" s="1" t="s">
        <v>369</v>
      </c>
      <c r="I198" s="1" t="s">
        <v>52</v>
      </c>
      <c r="J198" s="3">
        <v>45595</v>
      </c>
      <c r="K198" s="1"/>
      <c r="L198" s="7">
        <v>-5000</v>
      </c>
      <c r="M198" s="11">
        <f t="shared" si="3"/>
        <v>221738.598</v>
      </c>
      <c r="N198" s="1" t="s">
        <v>42</v>
      </c>
    </row>
    <row r="199" spans="1:14" ht="17" x14ac:dyDescent="0.25">
      <c r="A199" s="1">
        <v>196</v>
      </c>
      <c r="B199" s="1" t="s">
        <v>396</v>
      </c>
      <c r="C199" s="1">
        <v>2024</v>
      </c>
      <c r="D199" s="1" t="s">
        <v>103</v>
      </c>
      <c r="E199" s="2" t="s">
        <v>31</v>
      </c>
      <c r="F199" s="1" t="s">
        <v>370</v>
      </c>
      <c r="G199" s="1" t="s">
        <v>371</v>
      </c>
      <c r="H199" s="1" t="s">
        <v>369</v>
      </c>
      <c r="I199" s="1" t="s">
        <v>52</v>
      </c>
      <c r="J199" s="3">
        <v>45595</v>
      </c>
      <c r="K199" s="1"/>
      <c r="L199" s="7">
        <v>-5000</v>
      </c>
      <c r="M199" s="11">
        <f t="shared" si="3"/>
        <v>216738.598</v>
      </c>
      <c r="N199" s="1" t="s">
        <v>42</v>
      </c>
    </row>
    <row r="200" spans="1:14" ht="17" x14ac:dyDescent="0.25">
      <c r="A200" s="1">
        <v>198</v>
      </c>
      <c r="B200" s="1" t="s">
        <v>397</v>
      </c>
      <c r="C200" s="1">
        <v>2024</v>
      </c>
      <c r="D200" s="1" t="s">
        <v>103</v>
      </c>
      <c r="E200" s="1" t="s">
        <v>32</v>
      </c>
      <c r="F200" s="1" t="s">
        <v>370</v>
      </c>
      <c r="G200" s="1" t="s">
        <v>371</v>
      </c>
      <c r="H200" s="1" t="s">
        <v>369</v>
      </c>
      <c r="I200" s="1" t="s">
        <v>52</v>
      </c>
      <c r="J200" s="3">
        <v>45595</v>
      </c>
      <c r="K200" s="1"/>
      <c r="L200" s="7">
        <v>-5000</v>
      </c>
      <c r="M200" s="11">
        <f t="shared" si="3"/>
        <v>211738.598</v>
      </c>
      <c r="N200" s="1" t="s">
        <v>42</v>
      </c>
    </row>
    <row r="201" spans="1:14" ht="17" x14ac:dyDescent="0.25">
      <c r="A201" s="1">
        <v>200</v>
      </c>
      <c r="B201" s="1" t="s">
        <v>398</v>
      </c>
      <c r="C201" s="1">
        <v>2024</v>
      </c>
      <c r="D201" s="1" t="s">
        <v>103</v>
      </c>
      <c r="E201" s="1" t="s">
        <v>28</v>
      </c>
      <c r="F201" s="1" t="s">
        <v>370</v>
      </c>
      <c r="G201" s="1" t="s">
        <v>371</v>
      </c>
      <c r="H201" s="1" t="s">
        <v>369</v>
      </c>
      <c r="I201" s="1" t="s">
        <v>52</v>
      </c>
      <c r="J201" s="3">
        <v>45595</v>
      </c>
      <c r="K201" s="1"/>
      <c r="L201" s="7">
        <v>-5000</v>
      </c>
      <c r="M201" s="11">
        <f t="shared" si="3"/>
        <v>206738.598</v>
      </c>
      <c r="N201" s="1" t="s">
        <v>42</v>
      </c>
    </row>
    <row r="202" spans="1:14" ht="17" x14ac:dyDescent="0.25">
      <c r="A202" s="1">
        <v>202</v>
      </c>
      <c r="B202" s="1" t="s">
        <v>399</v>
      </c>
      <c r="C202" s="1">
        <v>2024</v>
      </c>
      <c r="D202" s="1" t="s">
        <v>103</v>
      </c>
      <c r="E202" s="1" t="s">
        <v>20</v>
      </c>
      <c r="F202" s="1" t="s">
        <v>370</v>
      </c>
      <c r="G202" s="1" t="s">
        <v>371</v>
      </c>
      <c r="H202" s="1" t="s">
        <v>369</v>
      </c>
      <c r="I202" s="1" t="s">
        <v>52</v>
      </c>
      <c r="J202" s="3">
        <v>45595</v>
      </c>
      <c r="K202" s="1"/>
      <c r="L202" s="7">
        <v>-5000</v>
      </c>
      <c r="M202" s="11">
        <f t="shared" si="3"/>
        <v>201738.598</v>
      </c>
      <c r="N202" s="1" t="s">
        <v>42</v>
      </c>
    </row>
    <row r="203" spans="1:14" ht="17" x14ac:dyDescent="0.25">
      <c r="A203" s="1">
        <v>204</v>
      </c>
      <c r="B203" s="1" t="s">
        <v>400</v>
      </c>
      <c r="C203" s="1">
        <v>2024</v>
      </c>
      <c r="D203" s="1" t="s">
        <v>103</v>
      </c>
      <c r="E203" s="1" t="s">
        <v>35</v>
      </c>
      <c r="F203" s="1" t="s">
        <v>370</v>
      </c>
      <c r="G203" s="1" t="s">
        <v>371</v>
      </c>
      <c r="H203" s="1" t="s">
        <v>369</v>
      </c>
      <c r="I203" s="1" t="s">
        <v>52</v>
      </c>
      <c r="J203" s="3">
        <v>45595</v>
      </c>
      <c r="K203" s="1"/>
      <c r="L203" s="7">
        <v>-5000</v>
      </c>
      <c r="M203" s="11">
        <f t="shared" si="3"/>
        <v>196738.598</v>
      </c>
      <c r="N203" s="1" t="s">
        <v>42</v>
      </c>
    </row>
    <row r="204" spans="1:14" ht="17" x14ac:dyDescent="0.25">
      <c r="A204" s="1"/>
      <c r="B204" s="1" t="s">
        <v>426</v>
      </c>
      <c r="C204" s="1">
        <v>2024</v>
      </c>
      <c r="D204" s="1" t="s">
        <v>103</v>
      </c>
      <c r="E204" s="1" t="s">
        <v>28</v>
      </c>
      <c r="F204" s="1" t="s">
        <v>462</v>
      </c>
      <c r="G204" s="1" t="s">
        <v>463</v>
      </c>
      <c r="H204" s="1" t="s">
        <v>464</v>
      </c>
      <c r="I204" s="1" t="s">
        <v>52</v>
      </c>
      <c r="J204" s="3">
        <v>45595</v>
      </c>
      <c r="K204" s="1"/>
      <c r="L204" s="7">
        <v>-12209</v>
      </c>
      <c r="M204" s="11">
        <f t="shared" si="3"/>
        <v>184529.598</v>
      </c>
      <c r="N204" s="1" t="s">
        <v>42</v>
      </c>
    </row>
    <row r="205" spans="1:14" ht="17" x14ac:dyDescent="0.25">
      <c r="A205" s="1">
        <v>164</v>
      </c>
      <c r="B205" s="1" t="s">
        <v>164</v>
      </c>
      <c r="C205" s="1">
        <v>2024</v>
      </c>
      <c r="D205" s="1" t="s">
        <v>105</v>
      </c>
      <c r="E205" s="1" t="s">
        <v>33</v>
      </c>
      <c r="F205" s="1" t="s">
        <v>93</v>
      </c>
      <c r="G205" s="1" t="s">
        <v>77</v>
      </c>
      <c r="H205" s="1" t="s">
        <v>34</v>
      </c>
      <c r="I205" s="1" t="s">
        <v>52</v>
      </c>
      <c r="J205" s="3">
        <v>45608</v>
      </c>
      <c r="K205" s="1"/>
      <c r="L205" s="7">
        <v>-37500</v>
      </c>
      <c r="M205" s="11">
        <f t="shared" si="3"/>
        <v>147029.598</v>
      </c>
      <c r="N205" s="1" t="s">
        <v>42</v>
      </c>
    </row>
    <row r="206" spans="1:14" ht="17" x14ac:dyDescent="0.25">
      <c r="A206" s="1">
        <v>165</v>
      </c>
      <c r="B206" s="1" t="s">
        <v>165</v>
      </c>
      <c r="C206" s="1">
        <v>2024</v>
      </c>
      <c r="D206" s="1" t="s">
        <v>105</v>
      </c>
      <c r="E206" s="1" t="s">
        <v>30</v>
      </c>
      <c r="F206" s="1" t="s">
        <v>93</v>
      </c>
      <c r="G206" s="1" t="s">
        <v>77</v>
      </c>
      <c r="H206" s="1" t="s">
        <v>34</v>
      </c>
      <c r="I206" s="1" t="s">
        <v>52</v>
      </c>
      <c r="J206" s="3">
        <v>45608</v>
      </c>
      <c r="K206" s="1"/>
      <c r="L206" s="7">
        <v>-50000</v>
      </c>
      <c r="M206" s="11">
        <f t="shared" si="3"/>
        <v>97029.597999999998</v>
      </c>
      <c r="N206" s="1" t="s">
        <v>42</v>
      </c>
    </row>
    <row r="207" spans="1:14" ht="17" x14ac:dyDescent="0.25">
      <c r="A207" s="1">
        <v>166</v>
      </c>
      <c r="B207" s="1" t="s">
        <v>166</v>
      </c>
      <c r="C207" s="1">
        <v>2024</v>
      </c>
      <c r="D207" s="1" t="s">
        <v>105</v>
      </c>
      <c r="E207" s="1" t="s">
        <v>31</v>
      </c>
      <c r="F207" s="1" t="s">
        <v>93</v>
      </c>
      <c r="G207" s="1" t="s">
        <v>77</v>
      </c>
      <c r="H207" s="1" t="s">
        <v>34</v>
      </c>
      <c r="I207" s="1" t="s">
        <v>52</v>
      </c>
      <c r="J207" s="3">
        <v>45608</v>
      </c>
      <c r="K207" s="1"/>
      <c r="L207" s="7">
        <v>-50000</v>
      </c>
      <c r="M207" s="11">
        <f t="shared" si="3"/>
        <v>47029.597999999998</v>
      </c>
      <c r="N207" s="1" t="s">
        <v>42</v>
      </c>
    </row>
    <row r="208" spans="1:14" ht="17" x14ac:dyDescent="0.25">
      <c r="A208" s="1">
        <v>167</v>
      </c>
      <c r="B208" s="1" t="s">
        <v>167</v>
      </c>
      <c r="C208" s="1">
        <v>2024</v>
      </c>
      <c r="D208" s="1" t="s">
        <v>105</v>
      </c>
      <c r="E208" s="1" t="s">
        <v>32</v>
      </c>
      <c r="F208" s="1" t="s">
        <v>93</v>
      </c>
      <c r="G208" s="1" t="s">
        <v>77</v>
      </c>
      <c r="H208" s="1" t="s">
        <v>34</v>
      </c>
      <c r="I208" s="1" t="s">
        <v>52</v>
      </c>
      <c r="J208" s="3">
        <v>45608</v>
      </c>
      <c r="K208" s="1"/>
      <c r="L208" s="7">
        <v>-27731.75</v>
      </c>
      <c r="M208" s="11">
        <f t="shared" si="3"/>
        <v>19297.847999999998</v>
      </c>
      <c r="N208" s="1" t="s">
        <v>42</v>
      </c>
    </row>
    <row r="209" spans="1:14" ht="17" x14ac:dyDescent="0.25">
      <c r="A209" s="1">
        <v>169</v>
      </c>
      <c r="B209" s="1" t="s">
        <v>244</v>
      </c>
      <c r="C209" s="1">
        <v>2024</v>
      </c>
      <c r="D209" s="1" t="s">
        <v>105</v>
      </c>
      <c r="E209" s="1" t="s">
        <v>17</v>
      </c>
      <c r="F209" s="1" t="s">
        <v>193</v>
      </c>
      <c r="G209" s="1" t="s">
        <v>194</v>
      </c>
      <c r="H209" s="1" t="s">
        <v>18</v>
      </c>
      <c r="I209" s="1" t="s">
        <v>52</v>
      </c>
      <c r="J209" s="3">
        <v>45611</v>
      </c>
      <c r="K209" s="1"/>
      <c r="L209" s="7">
        <v>-24414.35</v>
      </c>
      <c r="M209" s="11">
        <f t="shared" si="3"/>
        <v>-5116.5020000000004</v>
      </c>
      <c r="N209" s="1" t="s">
        <v>42</v>
      </c>
    </row>
    <row r="210" spans="1:14" ht="17" x14ac:dyDescent="0.25">
      <c r="A210" s="1">
        <v>206</v>
      </c>
      <c r="B210" s="1" t="s">
        <v>242</v>
      </c>
      <c r="C210" s="1">
        <v>2024</v>
      </c>
      <c r="D210" s="1" t="s">
        <v>103</v>
      </c>
      <c r="E210" s="1" t="s">
        <v>17</v>
      </c>
      <c r="F210" s="1" t="s">
        <v>189</v>
      </c>
      <c r="G210" s="1" t="s">
        <v>84</v>
      </c>
      <c r="H210" s="1" t="s">
        <v>18</v>
      </c>
      <c r="I210" s="1" t="s">
        <v>52</v>
      </c>
      <c r="J210" s="3">
        <v>45611</v>
      </c>
      <c r="K210" s="1"/>
      <c r="L210" s="7">
        <v>-21144.22</v>
      </c>
      <c r="M210" s="11">
        <f t="shared" si="3"/>
        <v>-26260.722000000002</v>
      </c>
      <c r="N210" s="1" t="s">
        <v>42</v>
      </c>
    </row>
    <row r="211" spans="1:14" ht="17" x14ac:dyDescent="0.25">
      <c r="A211" s="1">
        <v>170</v>
      </c>
      <c r="B211" s="1" t="s">
        <v>357</v>
      </c>
      <c r="C211" s="23">
        <v>2024</v>
      </c>
      <c r="D211" s="23" t="s">
        <v>350</v>
      </c>
      <c r="E211" s="23" t="s">
        <v>330</v>
      </c>
      <c r="F211" s="23" t="s">
        <v>345</v>
      </c>
      <c r="G211" s="23" t="s">
        <v>79</v>
      </c>
      <c r="H211" s="23" t="s">
        <v>346</v>
      </c>
      <c r="I211" s="23" t="s">
        <v>52</v>
      </c>
      <c r="J211" s="24">
        <v>45646</v>
      </c>
      <c r="K211" s="1"/>
      <c r="L211" s="7">
        <v>-49230</v>
      </c>
      <c r="M211" s="11">
        <f t="shared" si="3"/>
        <v>-75490.722000000009</v>
      </c>
      <c r="N211" s="1" t="s">
        <v>42</v>
      </c>
    </row>
    <row r="212" spans="1:14" ht="1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3"/>
      <c r="K212" s="1"/>
      <c r="L212" s="7"/>
      <c r="M212" s="11"/>
    </row>
    <row r="213" spans="1:14" ht="1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3"/>
      <c r="K213" s="1"/>
      <c r="L213" s="7"/>
      <c r="M213" s="11"/>
    </row>
    <row r="214" spans="1:14" ht="1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3"/>
      <c r="K214" s="1"/>
      <c r="L214" s="7"/>
      <c r="M214" s="11"/>
    </row>
    <row r="215" spans="1:14" ht="1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3"/>
      <c r="K215" s="1"/>
      <c r="L215" s="7"/>
      <c r="M215" s="11"/>
    </row>
    <row r="216" spans="1:14" ht="1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3"/>
      <c r="K216" s="1"/>
      <c r="L216" s="7"/>
      <c r="M216" s="11"/>
    </row>
    <row r="217" spans="1:14" ht="1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3"/>
      <c r="K217" s="1"/>
      <c r="L217" s="7"/>
      <c r="M217" s="11"/>
    </row>
    <row r="218" spans="1:14" ht="1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3"/>
      <c r="K218" s="1"/>
      <c r="L218" s="7"/>
      <c r="M218" s="11"/>
    </row>
    <row r="219" spans="1:14" ht="1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3"/>
      <c r="K219" s="1"/>
      <c r="L219" s="7"/>
      <c r="M219" s="11"/>
    </row>
    <row r="220" spans="1:14" ht="1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3"/>
      <c r="K220" s="1"/>
      <c r="L220" s="7"/>
      <c r="M220" s="11"/>
    </row>
    <row r="221" spans="1:14" ht="1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3"/>
      <c r="K221" s="1"/>
      <c r="L221" s="7"/>
      <c r="M221" s="11"/>
    </row>
    <row r="222" spans="1:14" ht="1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3"/>
      <c r="K222" s="1"/>
      <c r="L222" s="7"/>
      <c r="M222" s="11"/>
    </row>
    <row r="223" spans="1:14" ht="1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3"/>
      <c r="K223" s="1"/>
      <c r="L223" s="7"/>
      <c r="M223" s="11"/>
    </row>
    <row r="224" spans="1:14" ht="1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3"/>
      <c r="K224" s="1"/>
      <c r="L224" s="7"/>
      <c r="M224" s="11"/>
    </row>
    <row r="225" spans="1:13" ht="17" x14ac:dyDescent="0.25">
      <c r="A225" s="1"/>
      <c r="B225" s="1"/>
      <c r="C225" s="1"/>
      <c r="D225" s="1"/>
      <c r="E225" s="1"/>
      <c r="F225" s="1"/>
      <c r="G225" s="1"/>
      <c r="H225" s="28"/>
      <c r="I225" s="1"/>
      <c r="J225" s="3"/>
      <c r="K225" s="1"/>
      <c r="L225" s="7"/>
      <c r="M225" s="11"/>
    </row>
    <row r="226" spans="1:13" ht="1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3"/>
      <c r="K226" s="1"/>
      <c r="L226" s="7"/>
      <c r="M226" s="11"/>
    </row>
    <row r="227" spans="1:13" ht="1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3"/>
      <c r="K227" s="1"/>
      <c r="L227" s="7"/>
      <c r="M227" s="11"/>
    </row>
    <row r="228" spans="1:13" ht="1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3"/>
      <c r="K228" s="1"/>
      <c r="L228" s="7"/>
      <c r="M228" s="11"/>
    </row>
    <row r="229" spans="1:13" ht="1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3"/>
      <c r="K229" s="1"/>
      <c r="L229" s="7"/>
      <c r="M229" s="11"/>
    </row>
    <row r="230" spans="1:13" ht="1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3"/>
      <c r="K230" s="1"/>
      <c r="L230" s="7"/>
      <c r="M230" s="11"/>
    </row>
    <row r="231" spans="1:13" ht="1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3"/>
      <c r="K231" s="1"/>
      <c r="L231" s="7"/>
      <c r="M231" s="11"/>
    </row>
    <row r="232" spans="1:13" ht="1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3"/>
      <c r="K232" s="1"/>
      <c r="L232" s="7"/>
      <c r="M232" s="11"/>
    </row>
    <row r="233" spans="1:13" ht="1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3"/>
      <c r="K233" s="1"/>
      <c r="L233" s="7"/>
      <c r="M233" s="11"/>
    </row>
    <row r="234" spans="1:13" ht="1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3"/>
      <c r="K234" s="1"/>
      <c r="L234" s="7"/>
      <c r="M234" s="11"/>
    </row>
    <row r="235" spans="1:13" ht="1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3"/>
      <c r="K235" s="1"/>
      <c r="L235" s="7"/>
      <c r="M235" s="11"/>
    </row>
    <row r="236" spans="1:13" ht="1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3"/>
      <c r="K236" s="1"/>
      <c r="L236" s="7"/>
      <c r="M236" s="11"/>
    </row>
    <row r="237" spans="1:13" ht="1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3"/>
      <c r="K237" s="1"/>
      <c r="L237" s="7"/>
      <c r="M237" s="11"/>
    </row>
    <row r="238" spans="1:13" ht="1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3"/>
      <c r="K238" s="1"/>
      <c r="L238" s="7"/>
      <c r="M238" s="11"/>
    </row>
    <row r="239" spans="1:13" ht="1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3"/>
      <c r="K239" s="1"/>
      <c r="L239" s="7"/>
      <c r="M239" s="11"/>
    </row>
    <row r="240" spans="1:13" ht="1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3"/>
      <c r="K240" s="1"/>
      <c r="L240" s="7"/>
      <c r="M240" s="11"/>
    </row>
    <row r="241" spans="1:13" ht="1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3"/>
      <c r="K241" s="1"/>
      <c r="L241" s="7"/>
      <c r="M241" s="11"/>
    </row>
    <row r="242" spans="1:13" ht="1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3"/>
      <c r="K242" s="1"/>
      <c r="L242" s="7"/>
      <c r="M242" s="11"/>
    </row>
    <row r="243" spans="1:13" ht="1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3"/>
      <c r="K243" s="1"/>
      <c r="L243" s="7"/>
      <c r="M243" s="11"/>
    </row>
    <row r="244" spans="1:13" ht="1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3"/>
      <c r="K244" s="1"/>
      <c r="L244" s="7"/>
      <c r="M244" s="11"/>
    </row>
    <row r="245" spans="1:13" ht="1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3"/>
      <c r="K245" s="1"/>
      <c r="L245" s="7"/>
      <c r="M245" s="11"/>
    </row>
    <row r="246" spans="1:13" ht="1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3"/>
      <c r="K246" s="1"/>
      <c r="L246" s="7"/>
      <c r="M246" s="11"/>
    </row>
    <row r="247" spans="1:13" ht="1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3"/>
      <c r="K247" s="1"/>
      <c r="L247" s="7"/>
      <c r="M247" s="11"/>
    </row>
    <row r="248" spans="1:13" ht="1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3"/>
      <c r="K248" s="1"/>
      <c r="L248" s="7"/>
      <c r="M248" s="11"/>
    </row>
    <row r="249" spans="1:13" ht="1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3"/>
      <c r="K249" s="1"/>
      <c r="L249" s="7"/>
      <c r="M249" s="11"/>
    </row>
    <row r="250" spans="1:13" ht="1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3"/>
      <c r="K250" s="1"/>
      <c r="L250" s="7"/>
      <c r="M250" s="11"/>
    </row>
    <row r="251" spans="1:13" ht="1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3"/>
      <c r="K251" s="1"/>
      <c r="L251" s="7"/>
      <c r="M251" s="11"/>
    </row>
    <row r="252" spans="1:13" ht="1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3"/>
      <c r="K252" s="1"/>
      <c r="L252" s="7"/>
      <c r="M252" s="11"/>
    </row>
    <row r="253" spans="1:13" ht="1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3"/>
      <c r="K253" s="1"/>
      <c r="L253" s="7"/>
      <c r="M253" s="11"/>
    </row>
    <row r="254" spans="1:13" ht="1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3"/>
      <c r="K254" s="1"/>
      <c r="L254" s="7"/>
      <c r="M254" s="11"/>
    </row>
    <row r="255" spans="1:13" ht="1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3"/>
      <c r="K255" s="1"/>
      <c r="L255" s="7"/>
      <c r="M255" s="11"/>
    </row>
    <row r="256" spans="1:13" ht="1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3"/>
      <c r="K256" s="1"/>
      <c r="L256" s="7"/>
      <c r="M256" s="11"/>
    </row>
    <row r="257" spans="1:13" ht="1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3"/>
      <c r="K257" s="1"/>
      <c r="L257" s="7"/>
      <c r="M257" s="11"/>
    </row>
    <row r="258" spans="1:13" ht="1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3"/>
      <c r="K258" s="1"/>
      <c r="L258" s="7"/>
      <c r="M258" s="11"/>
    </row>
    <row r="259" spans="1:13" ht="1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3"/>
      <c r="K259" s="1"/>
      <c r="L259" s="7"/>
      <c r="M259" s="11"/>
    </row>
    <row r="260" spans="1:13" ht="1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3"/>
      <c r="K260" s="1"/>
      <c r="L260" s="7"/>
      <c r="M260" s="11"/>
    </row>
    <row r="261" spans="1:13" ht="1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3"/>
      <c r="K261" s="1"/>
      <c r="L261" s="7"/>
      <c r="M261" s="11"/>
    </row>
    <row r="262" spans="1:13" ht="1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3"/>
      <c r="K262" s="1"/>
      <c r="L262" s="7"/>
      <c r="M262" s="11"/>
    </row>
    <row r="263" spans="1:13" ht="1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3"/>
      <c r="K263" s="1"/>
      <c r="L263" s="7"/>
      <c r="M263" s="11"/>
    </row>
    <row r="264" spans="1:13" ht="1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3"/>
      <c r="K264" s="1"/>
      <c r="L264" s="7"/>
      <c r="M264" s="11"/>
    </row>
    <row r="265" spans="1:13" ht="1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3"/>
      <c r="K265" s="1"/>
      <c r="L265" s="7"/>
      <c r="M265" s="11"/>
    </row>
    <row r="266" spans="1:13" ht="1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3"/>
      <c r="K266" s="1"/>
      <c r="L266" s="7"/>
      <c r="M266" s="11"/>
    </row>
    <row r="267" spans="1:13" ht="1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3"/>
      <c r="K267" s="1"/>
      <c r="L267" s="7"/>
      <c r="M267" s="11"/>
    </row>
    <row r="268" spans="1:13" ht="1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3"/>
      <c r="K268" s="1"/>
      <c r="L268" s="7"/>
      <c r="M268" s="11"/>
    </row>
    <row r="269" spans="1:13" ht="1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3"/>
      <c r="K269" s="1"/>
      <c r="L269" s="7"/>
      <c r="M269" s="11"/>
    </row>
    <row r="270" spans="1:13" ht="1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3"/>
      <c r="K270" s="1"/>
      <c r="L270" s="7"/>
      <c r="M270" s="11"/>
    </row>
    <row r="271" spans="1:13" ht="1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3"/>
      <c r="K271" s="1"/>
      <c r="L271" s="7"/>
      <c r="M271" s="11"/>
    </row>
    <row r="272" spans="1:13" ht="1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3"/>
      <c r="K272" s="1"/>
      <c r="L272" s="7"/>
      <c r="M272" s="11"/>
    </row>
    <row r="273" spans="1:13" ht="1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3"/>
      <c r="K273" s="1"/>
      <c r="L273" s="7"/>
      <c r="M273" s="11"/>
    </row>
    <row r="274" spans="1:13" ht="1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3"/>
      <c r="K274" s="1"/>
      <c r="L274" s="7"/>
      <c r="M274" s="11"/>
    </row>
    <row r="275" spans="1:13" ht="1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3"/>
      <c r="K275" s="1"/>
      <c r="L275" s="7"/>
      <c r="M275" s="11"/>
    </row>
    <row r="276" spans="1:13" ht="1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3"/>
      <c r="K276" s="1"/>
      <c r="L276" s="7"/>
      <c r="M276" s="11"/>
    </row>
    <row r="277" spans="1:13" ht="1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3"/>
      <c r="K277" s="1"/>
      <c r="L277" s="7"/>
      <c r="M277" s="11"/>
    </row>
    <row r="278" spans="1:13" ht="1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3"/>
      <c r="K278" s="1"/>
      <c r="L278" s="7"/>
      <c r="M278" s="11"/>
    </row>
    <row r="279" spans="1:13" ht="1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3"/>
      <c r="K279" s="1"/>
      <c r="L279" s="7"/>
      <c r="M279" s="11"/>
    </row>
    <row r="280" spans="1:13" ht="1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3"/>
      <c r="K280" s="1"/>
      <c r="L280" s="7"/>
      <c r="M280" s="11"/>
    </row>
    <row r="281" spans="1:13" ht="1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3"/>
      <c r="K281" s="1"/>
      <c r="L281" s="7"/>
      <c r="M281" s="11"/>
    </row>
    <row r="282" spans="1:13" ht="1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3"/>
      <c r="K282" s="1"/>
      <c r="L282" s="7"/>
      <c r="M282" s="11"/>
    </row>
    <row r="283" spans="1:13" ht="1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3"/>
      <c r="K283" s="1"/>
      <c r="L283" s="7"/>
      <c r="M283" s="11"/>
    </row>
    <row r="284" spans="1:13" ht="1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3"/>
      <c r="K284" s="1"/>
      <c r="L284" s="7"/>
      <c r="M284" s="11"/>
    </row>
    <row r="285" spans="1:13" ht="1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3"/>
      <c r="K285" s="1"/>
      <c r="L285" s="7"/>
      <c r="M285" s="11"/>
    </row>
    <row r="286" spans="1:13" ht="1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3"/>
      <c r="K286" s="1"/>
      <c r="L286" s="7"/>
      <c r="M286" s="11"/>
    </row>
    <row r="287" spans="1:13" ht="1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3"/>
      <c r="K287" s="1"/>
      <c r="L287" s="7"/>
      <c r="M287" s="11"/>
    </row>
    <row r="288" spans="1:13" ht="1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3"/>
      <c r="K288" s="1"/>
      <c r="L288" s="7"/>
      <c r="M288" s="11"/>
    </row>
    <row r="289" spans="1:13" ht="1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3"/>
      <c r="K289" s="1"/>
      <c r="L289" s="7"/>
      <c r="M289" s="11"/>
    </row>
    <row r="290" spans="1:13" ht="1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3"/>
      <c r="K290" s="1"/>
      <c r="L290" s="7"/>
      <c r="M290" s="11"/>
    </row>
    <row r="291" spans="1:13" ht="1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3"/>
      <c r="K291" s="1"/>
      <c r="L291" s="7"/>
      <c r="M291" s="11"/>
    </row>
    <row r="292" spans="1:13" ht="1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3"/>
      <c r="K292" s="1"/>
      <c r="L292" s="7"/>
      <c r="M292" s="11"/>
    </row>
    <row r="293" spans="1:13" ht="1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3"/>
      <c r="K293" s="1"/>
      <c r="L293" s="7"/>
      <c r="M293" s="11"/>
    </row>
    <row r="294" spans="1:13" ht="1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3"/>
      <c r="K294" s="1"/>
      <c r="L294" s="7"/>
      <c r="M294" s="11"/>
    </row>
    <row r="295" spans="1:13" ht="1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3"/>
      <c r="K295" s="1"/>
      <c r="L295" s="7"/>
      <c r="M295" s="11"/>
    </row>
    <row r="296" spans="1:13" ht="1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3"/>
      <c r="K296" s="1"/>
      <c r="L296" s="7"/>
      <c r="M296" s="11"/>
    </row>
    <row r="297" spans="1:13" ht="1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3"/>
      <c r="K297" s="1"/>
      <c r="L297" s="7"/>
      <c r="M297" s="11"/>
    </row>
    <row r="298" spans="1:13" ht="1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3"/>
      <c r="K298" s="1"/>
      <c r="L298" s="7"/>
      <c r="M298" s="11"/>
    </row>
    <row r="299" spans="1:13" ht="1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3"/>
      <c r="K299" s="1"/>
      <c r="L299" s="7"/>
      <c r="M299" s="11"/>
    </row>
    <row r="300" spans="1:13" ht="1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3"/>
      <c r="K300" s="1"/>
      <c r="L300" s="7"/>
      <c r="M300" s="11"/>
    </row>
    <row r="301" spans="1:13" ht="1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3"/>
      <c r="K301" s="1"/>
      <c r="L301" s="7"/>
      <c r="M301" s="11"/>
    </row>
    <row r="302" spans="1:13" ht="1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3"/>
      <c r="K302" s="1"/>
      <c r="L302" s="7"/>
      <c r="M302" s="11"/>
    </row>
    <row r="303" spans="1:13" ht="1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3"/>
      <c r="K303" s="1"/>
      <c r="L303" s="7"/>
      <c r="M303" s="11"/>
    </row>
    <row r="304" spans="1:13" ht="1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3"/>
      <c r="K304" s="1"/>
      <c r="L304" s="7"/>
      <c r="M304" s="11"/>
    </row>
    <row r="305" spans="1:13" ht="1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3"/>
      <c r="K305" s="1"/>
      <c r="L305" s="7"/>
      <c r="M305" s="11"/>
    </row>
    <row r="306" spans="1:13" ht="1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3"/>
      <c r="K306" s="1"/>
      <c r="L306" s="7"/>
      <c r="M306" s="11"/>
    </row>
    <row r="307" spans="1:13" ht="1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3"/>
      <c r="K307" s="1"/>
      <c r="L307" s="7"/>
      <c r="M307" s="11"/>
    </row>
    <row r="308" spans="1:13" ht="1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3"/>
      <c r="K308" s="1"/>
      <c r="L308" s="7"/>
      <c r="M308" s="11"/>
    </row>
    <row r="309" spans="1:13" ht="1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3"/>
      <c r="K309" s="1"/>
      <c r="L309" s="7"/>
      <c r="M309" s="11"/>
    </row>
    <row r="310" spans="1:13" ht="1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3"/>
      <c r="K310" s="1"/>
      <c r="L310" s="7"/>
      <c r="M310" s="11"/>
    </row>
    <row r="311" spans="1:13" ht="1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3"/>
      <c r="K311" s="1"/>
      <c r="L311" s="7"/>
      <c r="M311" s="11"/>
    </row>
    <row r="312" spans="1:13" ht="1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3"/>
      <c r="K312" s="1"/>
      <c r="L312" s="7"/>
      <c r="M312" s="11"/>
    </row>
    <row r="313" spans="1:13" ht="1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3"/>
      <c r="K313" s="1"/>
      <c r="L313" s="7"/>
      <c r="M313" s="11"/>
    </row>
    <row r="314" spans="1:13" ht="1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3"/>
      <c r="K314" s="1"/>
      <c r="L314" s="7"/>
      <c r="M314" s="11"/>
    </row>
    <row r="315" spans="1:13" ht="1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3"/>
      <c r="K315" s="1"/>
      <c r="L315" s="7"/>
      <c r="M315" s="11"/>
    </row>
    <row r="316" spans="1:13" ht="1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3"/>
      <c r="K316" s="1"/>
      <c r="L316" s="7"/>
      <c r="M316" s="11"/>
    </row>
    <row r="317" spans="1:13" ht="1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3"/>
      <c r="K317" s="1"/>
      <c r="L317" s="7"/>
      <c r="M317" s="11"/>
    </row>
    <row r="318" spans="1:13" ht="1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3"/>
      <c r="K318" s="1"/>
      <c r="L318" s="7"/>
      <c r="M318" s="11"/>
    </row>
    <row r="319" spans="1:13" ht="1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3"/>
      <c r="K319" s="1"/>
      <c r="L319" s="7"/>
      <c r="M319" s="11"/>
    </row>
    <row r="320" spans="1:13" ht="1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3"/>
      <c r="K320" s="1"/>
      <c r="L320" s="7"/>
      <c r="M320" s="11"/>
    </row>
    <row r="321" spans="1:13" ht="1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3"/>
      <c r="K321" s="1"/>
      <c r="L321" s="7"/>
      <c r="M321" s="11"/>
    </row>
    <row r="322" spans="1:13" ht="1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3"/>
      <c r="K322" s="1"/>
      <c r="L322" s="7"/>
      <c r="M322" s="11"/>
    </row>
    <row r="323" spans="1:13" ht="1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3"/>
      <c r="K323" s="1"/>
      <c r="L323" s="7"/>
      <c r="M323" s="11"/>
    </row>
    <row r="324" spans="1:13" ht="1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3"/>
      <c r="K324" s="1"/>
      <c r="L324" s="7"/>
      <c r="M324" s="11"/>
    </row>
    <row r="325" spans="1:13" ht="1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3"/>
      <c r="K325" s="1"/>
      <c r="L325" s="7"/>
      <c r="M325" s="11"/>
    </row>
    <row r="326" spans="1:13" ht="1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3"/>
      <c r="K326" s="1"/>
      <c r="L326" s="7"/>
      <c r="M326" s="11"/>
    </row>
    <row r="327" spans="1:13" ht="1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3"/>
      <c r="K327" s="1"/>
      <c r="L327" s="7"/>
      <c r="M327" s="11"/>
    </row>
    <row r="328" spans="1:13" ht="1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3"/>
      <c r="K328" s="1"/>
      <c r="L328" s="7"/>
      <c r="M328" s="11"/>
    </row>
    <row r="329" spans="1:13" ht="1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3"/>
      <c r="K329" s="1"/>
      <c r="L329" s="7"/>
      <c r="M329" s="11"/>
    </row>
    <row r="330" spans="1:13" ht="1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3"/>
      <c r="K330" s="1"/>
      <c r="L330" s="7"/>
      <c r="M330" s="11"/>
    </row>
    <row r="331" spans="1:13" ht="1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3"/>
      <c r="K331" s="1"/>
      <c r="L331" s="7"/>
      <c r="M331" s="11"/>
    </row>
    <row r="332" spans="1:13" ht="1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3"/>
      <c r="K332" s="1"/>
      <c r="L332" s="7"/>
      <c r="M332" s="11"/>
    </row>
    <row r="333" spans="1:13" ht="1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3"/>
      <c r="K333" s="1"/>
      <c r="L333" s="7"/>
      <c r="M333" s="11"/>
    </row>
    <row r="334" spans="1:13" ht="1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3"/>
      <c r="K334" s="1"/>
      <c r="L334" s="7"/>
      <c r="M334" s="11"/>
    </row>
    <row r="335" spans="1:13" ht="1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3"/>
      <c r="K335" s="1"/>
      <c r="L335" s="7"/>
      <c r="M335" s="11"/>
    </row>
    <row r="336" spans="1:13" ht="1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3"/>
      <c r="K336" s="1"/>
      <c r="L336" s="7"/>
      <c r="M336" s="11"/>
    </row>
    <row r="337" spans="1:13" ht="1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3"/>
      <c r="K337" s="1"/>
      <c r="L337" s="7"/>
      <c r="M337" s="11"/>
    </row>
    <row r="338" spans="1:13" ht="1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3"/>
      <c r="K338" s="1"/>
      <c r="L338" s="7"/>
      <c r="M338" s="11"/>
    </row>
    <row r="339" spans="1:13" ht="1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3"/>
      <c r="K339" s="1"/>
      <c r="L339" s="7"/>
      <c r="M339" s="11"/>
    </row>
    <row r="340" spans="1:13" ht="1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3"/>
      <c r="K340" s="1"/>
      <c r="L340" s="7"/>
      <c r="M340" s="11"/>
    </row>
    <row r="341" spans="1:13" ht="1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3"/>
      <c r="K341" s="1"/>
      <c r="L341" s="7"/>
      <c r="M341" s="11"/>
    </row>
    <row r="342" spans="1:13" ht="1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3"/>
      <c r="K342" s="1"/>
      <c r="L342" s="7"/>
      <c r="M342" s="11"/>
    </row>
    <row r="343" spans="1:13" ht="1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3"/>
      <c r="K343" s="1"/>
      <c r="L343" s="7"/>
      <c r="M343" s="11"/>
    </row>
    <row r="344" spans="1:13" ht="1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3"/>
      <c r="K344" s="1"/>
      <c r="L344" s="7"/>
      <c r="M344" s="11"/>
    </row>
    <row r="345" spans="1:13" ht="1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3"/>
      <c r="K345" s="1"/>
      <c r="L345" s="7"/>
      <c r="M345" s="11"/>
    </row>
    <row r="346" spans="1:13" ht="1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3"/>
      <c r="K346" s="1"/>
      <c r="L346" s="7"/>
      <c r="M346" s="11"/>
    </row>
    <row r="347" spans="1:13" ht="1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3"/>
      <c r="K347" s="1"/>
      <c r="L347" s="7"/>
      <c r="M347" s="11"/>
    </row>
    <row r="348" spans="1:13" ht="1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3"/>
      <c r="K348" s="1"/>
      <c r="L348" s="7"/>
      <c r="M348" s="11"/>
    </row>
    <row r="349" spans="1:13" ht="1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3"/>
      <c r="K349" s="1"/>
      <c r="L349" s="7"/>
      <c r="M349" s="11"/>
    </row>
    <row r="350" spans="1:13" ht="1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3"/>
      <c r="K350" s="1"/>
      <c r="L350" s="7"/>
      <c r="M350" s="11"/>
    </row>
    <row r="351" spans="1:13" ht="1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3"/>
      <c r="K351" s="1"/>
      <c r="L351" s="7"/>
      <c r="M351" s="11"/>
    </row>
    <row r="352" spans="1:13" ht="1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3"/>
      <c r="K352" s="1"/>
      <c r="L352" s="7"/>
      <c r="M352" s="11"/>
    </row>
    <row r="353" spans="1:13" ht="1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3"/>
      <c r="K353" s="1"/>
      <c r="L353" s="7"/>
      <c r="M353" s="11"/>
    </row>
    <row r="354" spans="1:13" ht="1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3"/>
      <c r="K354" s="1"/>
      <c r="L354" s="7"/>
      <c r="M354" s="11"/>
    </row>
    <row r="355" spans="1:13" ht="1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3"/>
      <c r="K355" s="1"/>
      <c r="L355" s="7"/>
      <c r="M355" s="11"/>
    </row>
    <row r="356" spans="1:13" ht="1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3"/>
      <c r="K356" s="1"/>
      <c r="L356" s="7"/>
      <c r="M356" s="11"/>
    </row>
    <row r="357" spans="1:13" ht="1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3"/>
      <c r="K357" s="1"/>
      <c r="L357" s="7"/>
      <c r="M357" s="11"/>
    </row>
    <row r="358" spans="1:13" ht="1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3"/>
      <c r="K358" s="1"/>
      <c r="L358" s="7"/>
      <c r="M358" s="11"/>
    </row>
    <row r="359" spans="1:13" ht="1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3"/>
      <c r="K359" s="1"/>
      <c r="L359" s="7"/>
      <c r="M359" s="11"/>
    </row>
    <row r="360" spans="1:13" ht="1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3"/>
      <c r="K360" s="1"/>
      <c r="L360" s="7"/>
      <c r="M360" s="11"/>
    </row>
    <row r="361" spans="1:13" ht="1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3"/>
      <c r="K361" s="1"/>
      <c r="L361" s="7"/>
      <c r="M361" s="11"/>
    </row>
    <row r="362" spans="1:13" ht="1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3"/>
      <c r="K362" s="1"/>
      <c r="L362" s="7"/>
      <c r="M362" s="11"/>
    </row>
    <row r="363" spans="1:13" ht="1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3"/>
      <c r="K363" s="1"/>
      <c r="L363" s="7"/>
      <c r="M363" s="11"/>
    </row>
    <row r="364" spans="1:13" ht="1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3"/>
      <c r="K364" s="1"/>
      <c r="L364" s="7"/>
      <c r="M364" s="11"/>
    </row>
    <row r="365" spans="1:13" ht="1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3"/>
      <c r="K365" s="1"/>
      <c r="L365" s="7"/>
      <c r="M365" s="11"/>
    </row>
    <row r="366" spans="1:13" ht="1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3"/>
      <c r="K366" s="1"/>
      <c r="L366" s="7"/>
      <c r="M366" s="11"/>
    </row>
    <row r="367" spans="1:13" ht="1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3"/>
      <c r="K367" s="1"/>
      <c r="L367" s="7"/>
      <c r="M367" s="11"/>
    </row>
    <row r="368" spans="1:13" ht="1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3"/>
      <c r="K368" s="1"/>
      <c r="L368" s="7"/>
      <c r="M368" s="11"/>
    </row>
    <row r="369" spans="1:13" ht="1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3"/>
      <c r="K369" s="1"/>
      <c r="L369" s="7"/>
      <c r="M369" s="11"/>
    </row>
    <row r="370" spans="1:13" ht="1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3"/>
      <c r="K370" s="1"/>
      <c r="L370" s="7"/>
      <c r="M370" s="11"/>
    </row>
    <row r="371" spans="1:13" ht="1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3"/>
      <c r="K371" s="1"/>
      <c r="L371" s="7"/>
      <c r="M371" s="11"/>
    </row>
    <row r="372" spans="1:13" ht="1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3"/>
      <c r="K372" s="1"/>
      <c r="L372" s="7"/>
      <c r="M372" s="11"/>
    </row>
    <row r="373" spans="1:13" ht="1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3"/>
      <c r="K373" s="1"/>
      <c r="L373" s="7"/>
      <c r="M373" s="11"/>
    </row>
    <row r="374" spans="1:13" ht="1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3"/>
      <c r="K374" s="1"/>
      <c r="L374" s="7"/>
      <c r="M374" s="11"/>
    </row>
    <row r="375" spans="1:13" ht="1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3"/>
      <c r="K375" s="1"/>
      <c r="L375" s="7"/>
      <c r="M375" s="11"/>
    </row>
    <row r="376" spans="1:13" ht="1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3"/>
      <c r="K376" s="1"/>
      <c r="L376" s="7"/>
      <c r="M376" s="11"/>
    </row>
    <row r="377" spans="1:13" ht="1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3"/>
      <c r="K377" s="1"/>
      <c r="L377" s="7"/>
      <c r="M377" s="11"/>
    </row>
    <row r="378" spans="1:13" ht="1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3"/>
      <c r="K378" s="1"/>
      <c r="L378" s="7"/>
      <c r="M378" s="11"/>
    </row>
    <row r="379" spans="1:13" ht="1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3"/>
      <c r="K379" s="1"/>
      <c r="L379" s="7"/>
      <c r="M379" s="11"/>
    </row>
    <row r="380" spans="1:13" ht="1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3"/>
      <c r="K380" s="1"/>
      <c r="L380" s="7"/>
      <c r="M380" s="11"/>
    </row>
    <row r="381" spans="1:13" ht="1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3"/>
      <c r="K381" s="1"/>
      <c r="L381" s="7"/>
      <c r="M381" s="11"/>
    </row>
    <row r="382" spans="1:13" ht="1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3"/>
      <c r="K382" s="1"/>
      <c r="L382" s="7"/>
      <c r="M382" s="11"/>
    </row>
    <row r="383" spans="1:13" ht="1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3"/>
      <c r="K383" s="1"/>
      <c r="L383" s="7"/>
      <c r="M383" s="11"/>
    </row>
    <row r="384" spans="1:13" ht="1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3"/>
      <c r="K384" s="1"/>
      <c r="L384" s="7"/>
      <c r="M384" s="11"/>
    </row>
    <row r="385" spans="1:13" ht="1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3"/>
      <c r="K385" s="1"/>
      <c r="L385" s="7"/>
      <c r="M385" s="11"/>
    </row>
    <row r="386" spans="1:13" ht="1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3"/>
      <c r="K386" s="1"/>
      <c r="L386" s="7"/>
      <c r="M386" s="11"/>
    </row>
    <row r="387" spans="1:13" ht="1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3"/>
      <c r="K387" s="1"/>
      <c r="L387" s="7"/>
      <c r="M387" s="11"/>
    </row>
    <row r="388" spans="1:13" ht="1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3"/>
      <c r="K388" s="1"/>
      <c r="L388" s="7"/>
      <c r="M388" s="11"/>
    </row>
    <row r="389" spans="1:13" ht="1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3"/>
      <c r="K389" s="1"/>
      <c r="L389" s="7"/>
      <c r="M389" s="11"/>
    </row>
    <row r="390" spans="1:13" ht="1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3"/>
      <c r="K390" s="1"/>
      <c r="L390" s="7"/>
      <c r="M390" s="11"/>
    </row>
    <row r="391" spans="1:13" ht="1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3"/>
      <c r="K391" s="1"/>
      <c r="L391" s="7"/>
      <c r="M391" s="11"/>
    </row>
    <row r="392" spans="1:13" ht="1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3"/>
      <c r="K392" s="1"/>
      <c r="L392" s="7"/>
      <c r="M392" s="11"/>
    </row>
    <row r="393" spans="1:13" ht="1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3"/>
      <c r="K393" s="1"/>
      <c r="L393" s="7"/>
      <c r="M393" s="11"/>
    </row>
    <row r="394" spans="1:13" ht="1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3"/>
      <c r="K394" s="1"/>
      <c r="L394" s="7"/>
      <c r="M394" s="11"/>
    </row>
    <row r="395" spans="1:13" ht="1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3"/>
      <c r="K395" s="1"/>
      <c r="L395" s="7"/>
      <c r="M395" s="11"/>
    </row>
    <row r="396" spans="1:13" ht="1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3"/>
      <c r="K396" s="1"/>
      <c r="L396" s="7"/>
      <c r="M396" s="11"/>
    </row>
    <row r="397" spans="1:13" ht="1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3"/>
      <c r="K397" s="1"/>
      <c r="L397" s="7"/>
      <c r="M397" s="11"/>
    </row>
    <row r="398" spans="1:13" ht="1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3"/>
      <c r="K398" s="1"/>
      <c r="L398" s="7"/>
      <c r="M398" s="11"/>
    </row>
    <row r="399" spans="1:13" ht="1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3"/>
      <c r="K399" s="1"/>
      <c r="L399" s="7"/>
      <c r="M399" s="11"/>
    </row>
    <row r="400" spans="1:13" ht="1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3"/>
      <c r="K400" s="1"/>
      <c r="L400" s="7"/>
      <c r="M400" s="11"/>
    </row>
    <row r="401" spans="1:13" ht="1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3"/>
      <c r="K401" s="1"/>
      <c r="L401" s="7"/>
      <c r="M401" s="11"/>
    </row>
    <row r="402" spans="1:13" ht="1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3"/>
      <c r="K402" s="1"/>
      <c r="L402" s="7"/>
      <c r="M402" s="11"/>
    </row>
    <row r="403" spans="1:13" ht="1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3"/>
      <c r="K403" s="1"/>
      <c r="L403" s="7"/>
      <c r="M403" s="11"/>
    </row>
    <row r="404" spans="1:13" ht="1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3"/>
      <c r="K404" s="1"/>
      <c r="L404" s="7"/>
      <c r="M404" s="11"/>
    </row>
    <row r="405" spans="1:13" ht="1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3"/>
      <c r="K405" s="1"/>
      <c r="L405" s="7"/>
      <c r="M405" s="11"/>
    </row>
    <row r="406" spans="1:13" ht="1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3"/>
      <c r="K406" s="1"/>
      <c r="L406" s="7"/>
      <c r="M406" s="11"/>
    </row>
    <row r="407" spans="1:13" ht="1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3"/>
      <c r="K407" s="1"/>
      <c r="L407" s="7"/>
      <c r="M407" s="11"/>
    </row>
    <row r="408" spans="1:13" ht="1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3"/>
      <c r="K408" s="1"/>
      <c r="L408" s="7"/>
      <c r="M408" s="11"/>
    </row>
    <row r="409" spans="1:13" ht="1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3"/>
      <c r="K409" s="1"/>
      <c r="L409" s="7"/>
      <c r="M409" s="11"/>
    </row>
    <row r="410" spans="1:13" ht="1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3"/>
      <c r="K410" s="1"/>
      <c r="L410" s="7"/>
      <c r="M410" s="11"/>
    </row>
    <row r="411" spans="1:13" ht="1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3"/>
      <c r="K411" s="1"/>
      <c r="L411" s="7"/>
      <c r="M411" s="11"/>
    </row>
    <row r="412" spans="1:13" ht="1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3"/>
      <c r="K412" s="1"/>
      <c r="L412" s="7"/>
      <c r="M412" s="11"/>
    </row>
    <row r="413" spans="1:13" ht="1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3"/>
      <c r="K413" s="1"/>
      <c r="L413" s="7"/>
      <c r="M413" s="11"/>
    </row>
    <row r="414" spans="1:13" ht="1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3"/>
      <c r="K414" s="1"/>
      <c r="L414" s="7"/>
      <c r="M414" s="11"/>
    </row>
    <row r="415" spans="1:13" ht="1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3"/>
      <c r="K415" s="1"/>
      <c r="L415" s="7"/>
      <c r="M415" s="11"/>
    </row>
    <row r="416" spans="1:13" ht="1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3"/>
      <c r="K416" s="1"/>
      <c r="L416" s="7"/>
      <c r="M416" s="11"/>
    </row>
    <row r="417" spans="1:13" ht="1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3"/>
      <c r="K417" s="1"/>
      <c r="L417" s="7"/>
      <c r="M417" s="11"/>
    </row>
    <row r="418" spans="1:13" ht="1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3"/>
      <c r="K418" s="1"/>
      <c r="L418" s="7"/>
      <c r="M418" s="11"/>
    </row>
    <row r="419" spans="1:13" ht="1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3"/>
      <c r="K419" s="1"/>
      <c r="L419" s="7"/>
      <c r="M419" s="11"/>
    </row>
    <row r="420" spans="1:13" ht="1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3"/>
      <c r="K420" s="1"/>
      <c r="L420" s="7"/>
      <c r="M420" s="11"/>
    </row>
    <row r="421" spans="1:13" ht="1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3"/>
      <c r="K421" s="1"/>
      <c r="L421" s="7"/>
      <c r="M421" s="11"/>
    </row>
    <row r="422" spans="1:13" ht="1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3"/>
      <c r="K422" s="1"/>
      <c r="L422" s="7"/>
      <c r="M422" s="11"/>
    </row>
    <row r="423" spans="1:13" ht="1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3"/>
      <c r="K423" s="1"/>
      <c r="L423" s="7"/>
      <c r="M423" s="11"/>
    </row>
    <row r="424" spans="1:13" ht="1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3"/>
      <c r="K424" s="1"/>
      <c r="L424" s="7"/>
      <c r="M424" s="11"/>
    </row>
    <row r="425" spans="1:13" ht="1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3"/>
      <c r="K425" s="1"/>
      <c r="L425" s="7"/>
      <c r="M425" s="11"/>
    </row>
    <row r="426" spans="1:13" ht="1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3"/>
      <c r="K426" s="1"/>
      <c r="L426" s="7"/>
      <c r="M426" s="11"/>
    </row>
    <row r="427" spans="1:13" ht="1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3"/>
      <c r="K427" s="1"/>
      <c r="L427" s="7"/>
      <c r="M427" s="11"/>
    </row>
    <row r="428" spans="1:13" ht="1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3"/>
      <c r="K428" s="1"/>
      <c r="L428" s="7"/>
      <c r="M428" s="11"/>
    </row>
    <row r="429" spans="1:13" ht="1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3"/>
      <c r="K429" s="1"/>
      <c r="L429" s="7"/>
      <c r="M429" s="11"/>
    </row>
    <row r="430" spans="1:13" ht="1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3"/>
      <c r="K430" s="1"/>
      <c r="L430" s="7"/>
      <c r="M430" s="11"/>
    </row>
    <row r="431" spans="1:13" ht="1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3"/>
      <c r="K431" s="1"/>
      <c r="L431" s="7"/>
      <c r="M431" s="11"/>
    </row>
    <row r="432" spans="1:13" ht="1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3"/>
      <c r="K432" s="1"/>
      <c r="L432" s="7"/>
      <c r="M432" s="11"/>
    </row>
    <row r="433" spans="1:13" ht="1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3"/>
      <c r="K433" s="1"/>
      <c r="L433" s="7"/>
      <c r="M433" s="11"/>
    </row>
    <row r="434" spans="1:13" ht="1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3"/>
      <c r="K434" s="1"/>
      <c r="L434" s="7"/>
      <c r="M434" s="11"/>
    </row>
    <row r="435" spans="1:13" ht="1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3"/>
      <c r="K435" s="1"/>
      <c r="L435" s="7"/>
      <c r="M435" s="11"/>
    </row>
    <row r="436" spans="1:13" ht="1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3"/>
      <c r="K436" s="1"/>
      <c r="L436" s="7"/>
      <c r="M436" s="11"/>
    </row>
    <row r="437" spans="1:13" ht="1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3"/>
      <c r="K437" s="1"/>
      <c r="L437" s="7"/>
      <c r="M437" s="11"/>
    </row>
    <row r="438" spans="1:13" ht="1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3"/>
      <c r="K438" s="1"/>
      <c r="L438" s="7"/>
      <c r="M438" s="11"/>
    </row>
    <row r="439" spans="1:13" ht="1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3"/>
      <c r="K439" s="1"/>
      <c r="L439" s="7"/>
      <c r="M439" s="11"/>
    </row>
    <row r="440" spans="1:13" ht="1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3"/>
      <c r="K440" s="1"/>
      <c r="L440" s="7"/>
      <c r="M440" s="11"/>
    </row>
    <row r="441" spans="1:13" ht="1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3"/>
      <c r="K441" s="1"/>
      <c r="L441" s="7"/>
      <c r="M441" s="11"/>
    </row>
    <row r="442" spans="1:13" ht="1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3"/>
      <c r="K442" s="1"/>
      <c r="L442" s="7"/>
      <c r="M442" s="11"/>
    </row>
    <row r="443" spans="1:13" ht="1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3"/>
      <c r="K443" s="1"/>
      <c r="L443" s="7"/>
      <c r="M443" s="11"/>
    </row>
    <row r="444" spans="1:13" ht="1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3"/>
      <c r="K444" s="1"/>
      <c r="L444" s="7"/>
      <c r="M444" s="11"/>
    </row>
    <row r="445" spans="1:13" ht="1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3"/>
      <c r="K445" s="1"/>
      <c r="L445" s="7"/>
      <c r="M445" s="11"/>
    </row>
    <row r="446" spans="1:13" ht="1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3"/>
      <c r="K446" s="1"/>
      <c r="L446" s="7"/>
      <c r="M446" s="11"/>
    </row>
    <row r="447" spans="1:13" ht="1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3"/>
      <c r="K447" s="1"/>
      <c r="L447" s="7"/>
      <c r="M447" s="11"/>
    </row>
    <row r="448" spans="1:13" ht="1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3"/>
      <c r="K448" s="1"/>
      <c r="L448" s="7"/>
      <c r="M448" s="11"/>
    </row>
    <row r="449" spans="1:13" ht="1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3"/>
      <c r="K449" s="1"/>
      <c r="L449" s="7"/>
      <c r="M449" s="11"/>
    </row>
    <row r="450" spans="1:13" ht="1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3"/>
      <c r="K450" s="1"/>
      <c r="L450" s="7"/>
      <c r="M450" s="11"/>
    </row>
    <row r="451" spans="1:13" ht="1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3"/>
      <c r="K451" s="1"/>
      <c r="L451" s="7"/>
      <c r="M451" s="11"/>
    </row>
    <row r="452" spans="1:13" ht="1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3"/>
      <c r="K452" s="1"/>
      <c r="L452" s="7"/>
      <c r="M452" s="11"/>
    </row>
    <row r="453" spans="1:13" ht="1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3"/>
      <c r="K453" s="1"/>
      <c r="L453" s="7"/>
      <c r="M453" s="11"/>
    </row>
    <row r="454" spans="1:13" ht="1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3"/>
      <c r="K454" s="1"/>
      <c r="L454" s="7"/>
      <c r="M454" s="11"/>
    </row>
    <row r="455" spans="1:13" ht="1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3"/>
      <c r="K455" s="1"/>
      <c r="L455" s="7"/>
      <c r="M455" s="11"/>
    </row>
    <row r="456" spans="1:13" ht="1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3"/>
      <c r="K456" s="1"/>
      <c r="L456" s="7"/>
      <c r="M456" s="11"/>
    </row>
    <row r="457" spans="1:13" ht="1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3"/>
      <c r="K457" s="1"/>
      <c r="L457" s="7"/>
      <c r="M457" s="11"/>
    </row>
    <row r="458" spans="1:13" ht="1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3"/>
      <c r="K458" s="1"/>
      <c r="L458" s="7"/>
      <c r="M458" s="11"/>
    </row>
    <row r="459" spans="1:13" ht="1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3"/>
      <c r="K459" s="1"/>
      <c r="L459" s="7"/>
      <c r="M459" s="11"/>
    </row>
    <row r="460" spans="1:13" ht="1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3"/>
      <c r="K460" s="1"/>
      <c r="L460" s="7"/>
      <c r="M460" s="11"/>
    </row>
    <row r="461" spans="1:13" ht="1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3"/>
      <c r="K461" s="1"/>
      <c r="L461" s="7"/>
      <c r="M461" s="11"/>
    </row>
    <row r="462" spans="1:13" ht="1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3"/>
      <c r="K462" s="1"/>
      <c r="L462" s="7"/>
      <c r="M462" s="11"/>
    </row>
    <row r="463" spans="1:13" ht="1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3"/>
      <c r="K463" s="1"/>
      <c r="L463" s="7"/>
      <c r="M463" s="11"/>
    </row>
    <row r="464" spans="1:13" ht="1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3"/>
      <c r="K464" s="1"/>
      <c r="L464" s="7"/>
      <c r="M464" s="11"/>
    </row>
    <row r="465" spans="1:13" ht="1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3"/>
      <c r="K465" s="1"/>
      <c r="L465" s="7"/>
      <c r="M465" s="11"/>
    </row>
    <row r="466" spans="1:13" ht="1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3"/>
      <c r="K466" s="1"/>
      <c r="L466" s="7"/>
      <c r="M466" s="11"/>
    </row>
    <row r="467" spans="1:13" ht="1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3"/>
      <c r="K467" s="1"/>
      <c r="L467" s="7"/>
      <c r="M467" s="11"/>
    </row>
    <row r="468" spans="1:13" ht="1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3"/>
      <c r="K468" s="1"/>
      <c r="L468" s="7"/>
      <c r="M468" s="11"/>
    </row>
    <row r="469" spans="1:13" ht="1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3"/>
      <c r="K469" s="1"/>
      <c r="L469" s="7"/>
      <c r="M469" s="11"/>
    </row>
    <row r="470" spans="1:13" ht="1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3"/>
      <c r="K470" s="1"/>
      <c r="L470" s="7"/>
      <c r="M470" s="11"/>
    </row>
    <row r="471" spans="1:13" ht="1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3"/>
      <c r="K471" s="1"/>
      <c r="L471" s="7"/>
      <c r="M471" s="11"/>
    </row>
    <row r="472" spans="1:13" ht="1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3"/>
      <c r="K472" s="1"/>
      <c r="L472" s="7"/>
      <c r="M472" s="11"/>
    </row>
    <row r="473" spans="1:13" ht="1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3"/>
      <c r="K473" s="1"/>
      <c r="L473" s="7"/>
      <c r="M473" s="11"/>
    </row>
    <row r="474" spans="1:13" ht="1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3"/>
      <c r="K474" s="1"/>
      <c r="L474" s="7"/>
      <c r="M474" s="11"/>
    </row>
    <row r="475" spans="1:13" ht="1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3"/>
      <c r="K475" s="1"/>
      <c r="L475" s="7"/>
      <c r="M475" s="11"/>
    </row>
    <row r="476" spans="1:13" ht="1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3"/>
      <c r="K476" s="1"/>
      <c r="L476" s="7"/>
      <c r="M476" s="11"/>
    </row>
    <row r="477" spans="1:13" ht="1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3"/>
      <c r="K477" s="1"/>
      <c r="L477" s="7"/>
      <c r="M477" s="11"/>
    </row>
    <row r="478" spans="1:13" ht="1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3"/>
      <c r="K478" s="1"/>
      <c r="L478" s="7"/>
      <c r="M478" s="11"/>
    </row>
    <row r="479" spans="1:13" ht="1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3"/>
      <c r="K479" s="1"/>
      <c r="L479" s="7"/>
      <c r="M479" s="11"/>
    </row>
    <row r="480" spans="1:13" ht="1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3"/>
      <c r="K480" s="1"/>
      <c r="L480" s="7"/>
      <c r="M480" s="11"/>
    </row>
    <row r="481" spans="1:13" ht="1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3"/>
      <c r="K481" s="1"/>
      <c r="L481" s="7"/>
      <c r="M481" s="11"/>
    </row>
    <row r="482" spans="1:13" ht="1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3"/>
      <c r="K482" s="1"/>
      <c r="L482" s="7"/>
      <c r="M482" s="11"/>
    </row>
    <row r="483" spans="1:13" ht="1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3"/>
      <c r="K483" s="1"/>
      <c r="L483" s="7"/>
      <c r="M483" s="11"/>
    </row>
    <row r="484" spans="1:13" ht="1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3"/>
      <c r="K484" s="1"/>
      <c r="L484" s="7"/>
      <c r="M484" s="11"/>
    </row>
    <row r="485" spans="1:13" ht="1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3"/>
      <c r="K485" s="1"/>
      <c r="L485" s="7"/>
      <c r="M485" s="11"/>
    </row>
    <row r="486" spans="1:13" ht="1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3"/>
      <c r="K486" s="1"/>
      <c r="L486" s="7"/>
      <c r="M486" s="11"/>
    </row>
    <row r="487" spans="1:13" ht="1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3"/>
      <c r="K487" s="1"/>
      <c r="L487" s="7"/>
      <c r="M487" s="11"/>
    </row>
    <row r="488" spans="1:13" ht="1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3"/>
      <c r="K488" s="1"/>
      <c r="L488" s="7"/>
      <c r="M488" s="11"/>
    </row>
    <row r="489" spans="1:13" ht="1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3"/>
      <c r="K489" s="1"/>
      <c r="L489" s="7"/>
      <c r="M489" s="11"/>
    </row>
    <row r="490" spans="1:13" ht="1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3"/>
      <c r="K490" s="1"/>
      <c r="L490" s="7"/>
      <c r="M490" s="11"/>
    </row>
    <row r="491" spans="1:13" ht="1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3"/>
      <c r="K491" s="1"/>
      <c r="L491" s="7"/>
      <c r="M491" s="11"/>
    </row>
    <row r="492" spans="1:13" ht="1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3"/>
      <c r="K492" s="1"/>
      <c r="L492" s="7"/>
      <c r="M492" s="11"/>
    </row>
    <row r="493" spans="1:13" ht="1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3"/>
      <c r="K493" s="1"/>
      <c r="L493" s="7"/>
      <c r="M493" s="11"/>
    </row>
    <row r="494" spans="1:13" ht="1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3"/>
      <c r="K494" s="1"/>
      <c r="L494" s="7"/>
      <c r="M494" s="11"/>
    </row>
    <row r="495" spans="1:13" ht="1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3"/>
      <c r="K495" s="1"/>
      <c r="L495" s="7"/>
      <c r="M495" s="11"/>
    </row>
    <row r="496" spans="1:13" ht="1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3"/>
      <c r="K496" s="1"/>
      <c r="L496" s="7"/>
      <c r="M496" s="11"/>
    </row>
    <row r="497" spans="1:13" ht="1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3"/>
      <c r="K497" s="1"/>
      <c r="L497" s="7"/>
      <c r="M497" s="11"/>
    </row>
    <row r="498" spans="1:13" ht="1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3"/>
      <c r="K498" s="1"/>
      <c r="L498" s="7"/>
      <c r="M498" s="11"/>
    </row>
    <row r="499" spans="1:13" ht="1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3"/>
      <c r="K499" s="1"/>
      <c r="L499" s="7"/>
      <c r="M499" s="11"/>
    </row>
    <row r="500" spans="1:13" ht="1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3"/>
      <c r="K500" s="1"/>
      <c r="L500" s="7"/>
      <c r="M500" s="11"/>
    </row>
    <row r="501" spans="1:13" ht="1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3"/>
      <c r="K501" s="1"/>
      <c r="L501" s="7"/>
      <c r="M501" s="11"/>
    </row>
    <row r="502" spans="1:13" ht="1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3"/>
      <c r="K502" s="1"/>
      <c r="L502" s="7"/>
      <c r="M502" s="11"/>
    </row>
    <row r="503" spans="1:13" ht="1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3"/>
      <c r="K503" s="1"/>
      <c r="L503" s="7"/>
      <c r="M503" s="11"/>
    </row>
    <row r="504" spans="1:13" ht="1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3"/>
      <c r="K504" s="1"/>
      <c r="L504" s="7"/>
      <c r="M504" s="11"/>
    </row>
    <row r="505" spans="1:13" ht="1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3"/>
      <c r="K505" s="1"/>
      <c r="L505" s="7"/>
      <c r="M505" s="11"/>
    </row>
    <row r="506" spans="1:13" ht="1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3"/>
      <c r="K506" s="1"/>
      <c r="L506" s="7"/>
      <c r="M506" s="11"/>
    </row>
    <row r="507" spans="1:13" ht="1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3"/>
      <c r="K507" s="1"/>
      <c r="L507" s="7"/>
      <c r="M507" s="11"/>
    </row>
    <row r="508" spans="1:13" ht="1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3"/>
      <c r="K508" s="1"/>
      <c r="L508" s="7"/>
      <c r="M508" s="11"/>
    </row>
    <row r="509" spans="1:13" ht="1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3"/>
      <c r="K509" s="1"/>
      <c r="L509" s="7"/>
      <c r="M509" s="11"/>
    </row>
    <row r="510" spans="1:13" ht="1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3"/>
      <c r="K510" s="1"/>
      <c r="L510" s="7"/>
      <c r="M510" s="11"/>
    </row>
    <row r="511" spans="1:13" ht="1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3"/>
      <c r="K511" s="1"/>
      <c r="L511" s="7"/>
      <c r="M511" s="11"/>
    </row>
    <row r="512" spans="1:13" ht="1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3"/>
      <c r="K512" s="1"/>
      <c r="L512" s="7"/>
      <c r="M512" s="11"/>
    </row>
    <row r="513" spans="1:13" ht="1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3"/>
      <c r="K513" s="1"/>
      <c r="L513" s="7"/>
      <c r="M513" s="11"/>
    </row>
    <row r="514" spans="1:13" ht="1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3"/>
      <c r="K514" s="1"/>
      <c r="L514" s="7"/>
      <c r="M514" s="11"/>
    </row>
    <row r="515" spans="1:13" ht="1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3"/>
      <c r="K515" s="1"/>
      <c r="L515" s="7"/>
      <c r="M515" s="11"/>
    </row>
    <row r="516" spans="1:13" ht="1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3"/>
      <c r="K516" s="1"/>
      <c r="L516" s="7"/>
      <c r="M516" s="11"/>
    </row>
    <row r="517" spans="1:13" ht="1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3"/>
      <c r="K517" s="1"/>
      <c r="L517" s="7"/>
      <c r="M517" s="11"/>
    </row>
    <row r="518" spans="1:13" ht="1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3"/>
      <c r="K518" s="1"/>
      <c r="L518" s="7"/>
      <c r="M518" s="11"/>
    </row>
    <row r="519" spans="1:13" ht="1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3"/>
      <c r="K519" s="1"/>
      <c r="L519" s="7"/>
      <c r="M519" s="11"/>
    </row>
    <row r="520" spans="1:13" ht="1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3"/>
      <c r="K520" s="1"/>
      <c r="L520" s="7"/>
      <c r="M520" s="11"/>
    </row>
    <row r="521" spans="1:13" ht="1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3"/>
      <c r="K521" s="1"/>
      <c r="L521" s="7"/>
      <c r="M521" s="11"/>
    </row>
    <row r="522" spans="1:13" ht="1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3"/>
      <c r="K522" s="1"/>
      <c r="L522" s="7"/>
      <c r="M522" s="11"/>
    </row>
    <row r="523" spans="1:13" ht="1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3"/>
      <c r="K523" s="1"/>
      <c r="L523" s="7"/>
      <c r="M523" s="11"/>
    </row>
    <row r="524" spans="1:13" ht="1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3"/>
      <c r="K524" s="1"/>
      <c r="L524" s="7"/>
      <c r="M524" s="11"/>
    </row>
    <row r="525" spans="1:13" ht="1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3"/>
      <c r="K525" s="1"/>
      <c r="L525" s="7"/>
      <c r="M525" s="11"/>
    </row>
    <row r="526" spans="1:13" ht="1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3"/>
      <c r="K526" s="1"/>
      <c r="L526" s="7"/>
      <c r="M526" s="11"/>
    </row>
    <row r="527" spans="1:13" ht="1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3"/>
      <c r="K527" s="1"/>
      <c r="L527" s="7"/>
      <c r="M527" s="11"/>
    </row>
    <row r="528" spans="1:13" ht="1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3"/>
      <c r="K528" s="1"/>
      <c r="L528" s="7"/>
      <c r="M528" s="11"/>
    </row>
    <row r="529" spans="1:13" ht="1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3"/>
      <c r="K529" s="1"/>
      <c r="L529" s="7"/>
      <c r="M529" s="11"/>
    </row>
    <row r="530" spans="1:13" ht="1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3"/>
      <c r="K530" s="1"/>
      <c r="L530" s="7"/>
      <c r="M530" s="11"/>
    </row>
    <row r="531" spans="1:13" ht="1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3"/>
      <c r="K531" s="1"/>
      <c r="L531" s="7"/>
      <c r="M531" s="11"/>
    </row>
    <row r="532" spans="1:13" ht="1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3"/>
      <c r="K532" s="1"/>
      <c r="L532" s="7"/>
      <c r="M532" s="11"/>
    </row>
    <row r="533" spans="1:13" ht="1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3"/>
      <c r="K533" s="1"/>
      <c r="L533" s="7"/>
      <c r="M533" s="11"/>
    </row>
    <row r="534" spans="1:13" ht="1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3"/>
      <c r="K534" s="1"/>
      <c r="L534" s="7"/>
      <c r="M534" s="11"/>
    </row>
    <row r="535" spans="1:13" ht="1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3"/>
      <c r="K535" s="1"/>
      <c r="L535" s="7"/>
      <c r="M535" s="11"/>
    </row>
    <row r="536" spans="1:13" ht="1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3"/>
      <c r="K536" s="1"/>
      <c r="L536" s="7"/>
      <c r="M536" s="11"/>
    </row>
    <row r="537" spans="1:13" ht="1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3"/>
      <c r="K537" s="1"/>
      <c r="L537" s="7"/>
      <c r="M537" s="11"/>
    </row>
    <row r="538" spans="1:13" ht="1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3"/>
      <c r="K538" s="1"/>
      <c r="L538" s="7"/>
      <c r="M538" s="11"/>
    </row>
    <row r="539" spans="1:13" ht="1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3"/>
      <c r="K539" s="1"/>
      <c r="L539" s="7"/>
      <c r="M539" s="11"/>
    </row>
    <row r="540" spans="1:13" ht="1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3"/>
      <c r="K540" s="1"/>
      <c r="L540" s="7"/>
      <c r="M540" s="11"/>
    </row>
    <row r="541" spans="1:13" ht="1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3"/>
      <c r="K541" s="1"/>
      <c r="L541" s="7"/>
      <c r="M541" s="11"/>
    </row>
    <row r="542" spans="1:13" ht="1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3"/>
      <c r="K542" s="1"/>
      <c r="L542" s="7"/>
      <c r="M542" s="11"/>
    </row>
    <row r="543" spans="1:13" ht="1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3"/>
      <c r="K543" s="1"/>
      <c r="L543" s="7"/>
      <c r="M543" s="11"/>
    </row>
    <row r="544" spans="1:13" ht="1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3"/>
      <c r="K544" s="1"/>
      <c r="L544" s="7"/>
      <c r="M544" s="11"/>
    </row>
    <row r="545" spans="1:13" ht="1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3"/>
      <c r="K545" s="1"/>
      <c r="L545" s="7"/>
      <c r="M545" s="11"/>
    </row>
    <row r="546" spans="1:13" ht="1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3"/>
      <c r="K546" s="1"/>
      <c r="L546" s="7"/>
      <c r="M546" s="11"/>
    </row>
    <row r="547" spans="1:13" ht="1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3"/>
      <c r="K547" s="1"/>
      <c r="L547" s="7"/>
      <c r="M547" s="11"/>
    </row>
    <row r="548" spans="1:13" ht="1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3"/>
      <c r="K548" s="1"/>
      <c r="L548" s="7"/>
      <c r="M548" s="11"/>
    </row>
    <row r="549" spans="1:13" ht="1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3"/>
      <c r="K549" s="1"/>
      <c r="L549" s="7"/>
      <c r="M549" s="11"/>
    </row>
    <row r="550" spans="1:13" ht="1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3"/>
      <c r="K550" s="1"/>
      <c r="L550" s="7"/>
      <c r="M550" s="11"/>
    </row>
    <row r="551" spans="1:13" ht="1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3"/>
      <c r="K551" s="1"/>
      <c r="L551" s="7"/>
      <c r="M551" s="11"/>
    </row>
    <row r="552" spans="1:13" ht="1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3"/>
      <c r="K552" s="1"/>
      <c r="L552" s="7"/>
      <c r="M552" s="11"/>
    </row>
    <row r="553" spans="1:13" ht="1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3"/>
      <c r="K553" s="1"/>
      <c r="L553" s="7"/>
      <c r="M553" s="11"/>
    </row>
    <row r="554" spans="1:13" ht="1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3"/>
      <c r="K554" s="1"/>
      <c r="L554" s="7"/>
      <c r="M554" s="11"/>
    </row>
    <row r="555" spans="1:13" ht="1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3"/>
      <c r="K555" s="1"/>
      <c r="L555" s="7"/>
      <c r="M555" s="11"/>
    </row>
    <row r="556" spans="1:13" ht="1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3"/>
      <c r="K556" s="1"/>
      <c r="L556" s="7"/>
      <c r="M556" s="11"/>
    </row>
    <row r="557" spans="1:13" ht="1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3"/>
      <c r="K557" s="1"/>
      <c r="L557" s="7"/>
      <c r="M557" s="11"/>
    </row>
    <row r="558" spans="1:13" ht="1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3"/>
      <c r="K558" s="1"/>
      <c r="L558" s="7"/>
      <c r="M558" s="11"/>
    </row>
    <row r="559" spans="1:13" ht="1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3"/>
      <c r="K559" s="1"/>
      <c r="L559" s="7"/>
      <c r="M559" s="11"/>
    </row>
    <row r="560" spans="1:13" ht="1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3"/>
      <c r="K560" s="1"/>
      <c r="L560" s="7"/>
      <c r="M560" s="11"/>
    </row>
    <row r="561" spans="1:13" ht="1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3"/>
      <c r="K561" s="1"/>
      <c r="L561" s="7"/>
      <c r="M561" s="11"/>
    </row>
    <row r="562" spans="1:13" ht="1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3"/>
      <c r="K562" s="1"/>
      <c r="L562" s="7"/>
      <c r="M562" s="11"/>
    </row>
    <row r="563" spans="1:13" ht="1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3"/>
      <c r="K563" s="1"/>
      <c r="L563" s="7"/>
      <c r="M563" s="11"/>
    </row>
    <row r="564" spans="1:13" ht="1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3"/>
      <c r="K564" s="1"/>
      <c r="L564" s="7"/>
      <c r="M564" s="11"/>
    </row>
    <row r="565" spans="1:13" ht="1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3"/>
      <c r="K565" s="1"/>
      <c r="L565" s="7"/>
      <c r="M565" s="11"/>
    </row>
    <row r="566" spans="1:13" ht="1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3"/>
      <c r="K566" s="1"/>
      <c r="L566" s="7"/>
      <c r="M566" s="11"/>
    </row>
    <row r="567" spans="1:13" ht="1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3"/>
      <c r="K567" s="1"/>
      <c r="L567" s="7"/>
      <c r="M567" s="11"/>
    </row>
    <row r="568" spans="1:13" ht="1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3"/>
      <c r="K568" s="1"/>
      <c r="L568" s="7"/>
      <c r="M568" s="11"/>
    </row>
    <row r="569" spans="1:13" ht="1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3"/>
      <c r="K569" s="1"/>
      <c r="L569" s="7"/>
      <c r="M569" s="11"/>
    </row>
    <row r="570" spans="1:13" ht="1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3"/>
      <c r="K570" s="1"/>
      <c r="L570" s="7"/>
      <c r="M570" s="11"/>
    </row>
    <row r="571" spans="1:13" ht="1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3"/>
      <c r="K571" s="1"/>
      <c r="L571" s="7"/>
      <c r="M571" s="11"/>
    </row>
    <row r="572" spans="1:13" ht="1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3"/>
      <c r="K572" s="1"/>
      <c r="L572" s="7"/>
      <c r="M572" s="11"/>
    </row>
    <row r="573" spans="1:13" ht="1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3"/>
      <c r="K573" s="1"/>
      <c r="L573" s="7"/>
      <c r="M573" s="11"/>
    </row>
    <row r="574" spans="1:13" ht="1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3"/>
      <c r="K574" s="1"/>
      <c r="L574" s="7"/>
      <c r="M574" s="11"/>
    </row>
    <row r="575" spans="1:13" ht="1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3"/>
      <c r="K575" s="1"/>
      <c r="L575" s="7"/>
      <c r="M575" s="11"/>
    </row>
    <row r="576" spans="1:13" ht="1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3"/>
      <c r="K576" s="1"/>
      <c r="L576" s="7"/>
      <c r="M576" s="11"/>
    </row>
    <row r="577" spans="1:13" ht="1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3"/>
      <c r="K577" s="1"/>
      <c r="L577" s="7"/>
      <c r="M577" s="11"/>
    </row>
    <row r="578" spans="1:13" ht="1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3"/>
      <c r="K578" s="1"/>
      <c r="L578" s="7"/>
      <c r="M578" s="11"/>
    </row>
    <row r="579" spans="1:13" ht="1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3"/>
      <c r="K579" s="1"/>
      <c r="L579" s="7"/>
      <c r="M579" s="11"/>
    </row>
    <row r="580" spans="1:13" ht="1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3"/>
      <c r="K580" s="1"/>
      <c r="L580" s="7"/>
      <c r="M580" s="11"/>
    </row>
    <row r="581" spans="1:13" ht="1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3"/>
      <c r="K581" s="1"/>
      <c r="L581" s="7"/>
      <c r="M581" s="11"/>
    </row>
    <row r="582" spans="1:13" ht="1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3"/>
      <c r="K582" s="1"/>
      <c r="L582" s="7"/>
      <c r="M582" s="11"/>
    </row>
    <row r="583" spans="1:13" ht="1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3"/>
      <c r="K583" s="1"/>
      <c r="L583" s="7"/>
      <c r="M583" s="11"/>
    </row>
    <row r="584" spans="1:13" ht="1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3"/>
      <c r="K584" s="1"/>
      <c r="L584" s="7"/>
      <c r="M584" s="11"/>
    </row>
    <row r="585" spans="1:13" ht="1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3"/>
      <c r="K585" s="1"/>
      <c r="L585" s="7"/>
      <c r="M585" s="11"/>
    </row>
    <row r="586" spans="1:13" ht="1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3"/>
      <c r="K586" s="1"/>
      <c r="L586" s="7"/>
      <c r="M586" s="11"/>
    </row>
    <row r="587" spans="1:13" ht="1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3"/>
      <c r="K587" s="1"/>
      <c r="L587" s="7"/>
      <c r="M587" s="11"/>
    </row>
    <row r="588" spans="1:13" ht="1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3"/>
      <c r="K588" s="1"/>
      <c r="L588" s="7"/>
      <c r="M588" s="11"/>
    </row>
    <row r="589" spans="1:13" ht="1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3"/>
      <c r="K589" s="1"/>
      <c r="L589" s="7"/>
      <c r="M589" s="11"/>
    </row>
    <row r="590" spans="1:13" ht="1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3"/>
      <c r="K590" s="1"/>
      <c r="L590" s="7"/>
      <c r="M590" s="11"/>
    </row>
    <row r="591" spans="1:13" ht="1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3"/>
      <c r="K591" s="1"/>
      <c r="L591" s="7"/>
      <c r="M591" s="11"/>
    </row>
    <row r="592" spans="1:13" ht="1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3"/>
      <c r="K592" s="1"/>
      <c r="L592" s="7"/>
      <c r="M592" s="11"/>
    </row>
    <row r="593" spans="1:13" ht="1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3"/>
      <c r="K593" s="1"/>
      <c r="L593" s="7"/>
      <c r="M593" s="11"/>
    </row>
    <row r="594" spans="1:13" ht="1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3"/>
      <c r="K594" s="1"/>
      <c r="L594" s="7"/>
      <c r="M594" s="11"/>
    </row>
    <row r="595" spans="1:13" ht="1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3"/>
      <c r="K595" s="1"/>
      <c r="L595" s="7"/>
      <c r="M595" s="11"/>
    </row>
    <row r="596" spans="1:13" ht="1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3"/>
      <c r="K596" s="1"/>
      <c r="L596" s="7"/>
      <c r="M596" s="11"/>
    </row>
    <row r="597" spans="1:13" ht="1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3"/>
      <c r="K597" s="1"/>
      <c r="L597" s="7"/>
      <c r="M597" s="11"/>
    </row>
    <row r="598" spans="1:13" ht="1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3"/>
      <c r="K598" s="1"/>
      <c r="L598" s="7"/>
      <c r="M598" s="11"/>
    </row>
    <row r="599" spans="1:13" ht="1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3"/>
      <c r="K599" s="1"/>
      <c r="L599" s="7"/>
      <c r="M599" s="11"/>
    </row>
    <row r="600" spans="1:13" ht="1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3"/>
      <c r="K600" s="1"/>
      <c r="L600" s="7"/>
      <c r="M600" s="11"/>
    </row>
    <row r="601" spans="1:13" ht="1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3"/>
      <c r="K601" s="1"/>
      <c r="L601" s="7"/>
      <c r="M601" s="11"/>
    </row>
    <row r="602" spans="1:13" ht="1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3"/>
      <c r="K602" s="1"/>
      <c r="L602" s="7"/>
      <c r="M602" s="11"/>
    </row>
    <row r="603" spans="1:13" ht="1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3"/>
      <c r="K603" s="1"/>
      <c r="L603" s="7"/>
      <c r="M603" s="11"/>
    </row>
    <row r="604" spans="1:13" ht="1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3"/>
      <c r="K604" s="1"/>
      <c r="L604" s="7"/>
      <c r="M604" s="11"/>
    </row>
    <row r="605" spans="1:13" ht="1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3"/>
      <c r="K605" s="1"/>
      <c r="L605" s="7"/>
      <c r="M605" s="11"/>
    </row>
    <row r="606" spans="1:13" ht="1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3"/>
      <c r="K606" s="1"/>
      <c r="L606" s="7"/>
      <c r="M606" s="11"/>
    </row>
    <row r="607" spans="1:13" ht="1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3"/>
      <c r="K607" s="1"/>
      <c r="L607" s="7"/>
      <c r="M607" s="11"/>
    </row>
    <row r="608" spans="1:13" ht="1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3"/>
      <c r="K608" s="1"/>
      <c r="L608" s="7"/>
      <c r="M608" s="11"/>
    </row>
    <row r="609" spans="1:13" ht="1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3"/>
      <c r="K609" s="1"/>
      <c r="L609" s="7"/>
      <c r="M609" s="11"/>
    </row>
    <row r="610" spans="1:13" ht="1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3"/>
      <c r="K610" s="1"/>
      <c r="L610" s="7"/>
      <c r="M610" s="11"/>
    </row>
    <row r="611" spans="1:13" ht="1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3"/>
      <c r="K611" s="1"/>
      <c r="L611" s="7"/>
      <c r="M611" s="11"/>
    </row>
    <row r="612" spans="1:13" ht="1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3"/>
      <c r="K612" s="1"/>
      <c r="L612" s="7"/>
      <c r="M612" s="11"/>
    </row>
    <row r="613" spans="1:13" ht="1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3"/>
      <c r="K613" s="1"/>
      <c r="L613" s="7"/>
      <c r="M613" s="11"/>
    </row>
    <row r="614" spans="1:13" ht="1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3"/>
      <c r="K614" s="1"/>
      <c r="L614" s="7"/>
      <c r="M614" s="11"/>
    </row>
    <row r="615" spans="1:13" ht="1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3"/>
      <c r="K615" s="1"/>
      <c r="L615" s="7"/>
      <c r="M615" s="11"/>
    </row>
    <row r="616" spans="1:13" ht="1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3"/>
      <c r="K616" s="1"/>
      <c r="L616" s="7"/>
      <c r="M616" s="11"/>
    </row>
    <row r="617" spans="1:13" ht="1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3"/>
      <c r="K617" s="1"/>
      <c r="L617" s="7"/>
      <c r="M617" s="11"/>
    </row>
    <row r="618" spans="1:13" ht="1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3"/>
      <c r="K618" s="1"/>
      <c r="L618" s="7"/>
      <c r="M618" s="11"/>
    </row>
    <row r="619" spans="1:13" ht="1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3"/>
      <c r="K619" s="1"/>
      <c r="L619" s="7"/>
      <c r="M619" s="11"/>
    </row>
    <row r="620" spans="1:13" ht="1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3"/>
      <c r="K620" s="1"/>
      <c r="L620" s="7"/>
      <c r="M620" s="11"/>
    </row>
    <row r="621" spans="1:13" ht="1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3"/>
      <c r="K621" s="1"/>
      <c r="L621" s="7"/>
      <c r="M621" s="11"/>
    </row>
    <row r="622" spans="1:13" ht="1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3"/>
      <c r="K622" s="1"/>
      <c r="L622" s="7"/>
      <c r="M622" s="11"/>
    </row>
    <row r="623" spans="1:13" ht="1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3"/>
      <c r="K623" s="1"/>
      <c r="L623" s="7"/>
      <c r="M623" s="11"/>
    </row>
    <row r="624" spans="1:13" ht="1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3"/>
      <c r="K624" s="1"/>
      <c r="L624" s="7"/>
      <c r="M624" s="11"/>
    </row>
    <row r="625" spans="1:13" ht="1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3"/>
      <c r="K625" s="1"/>
      <c r="L625" s="7"/>
      <c r="M625" s="11"/>
    </row>
    <row r="626" spans="1:13" ht="1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3"/>
      <c r="K626" s="1"/>
      <c r="L626" s="7"/>
      <c r="M626" s="11"/>
    </row>
    <row r="627" spans="1:13" ht="1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3"/>
      <c r="K627" s="1"/>
      <c r="L627" s="7"/>
      <c r="M627" s="11"/>
    </row>
    <row r="628" spans="1:13" ht="1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3"/>
      <c r="K628" s="1"/>
      <c r="L628" s="7"/>
      <c r="M628" s="11"/>
    </row>
    <row r="629" spans="1:13" ht="1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3"/>
      <c r="K629" s="1"/>
      <c r="L629" s="7"/>
      <c r="M629" s="11"/>
    </row>
    <row r="630" spans="1:13" ht="1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3"/>
      <c r="K630" s="1"/>
      <c r="L630" s="7"/>
      <c r="M630" s="11"/>
    </row>
    <row r="631" spans="1:13" ht="1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3"/>
      <c r="K631" s="1"/>
      <c r="L631" s="7"/>
      <c r="M631" s="11"/>
    </row>
    <row r="632" spans="1:13" ht="1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3"/>
      <c r="K632" s="1"/>
      <c r="L632" s="7"/>
      <c r="M632" s="11"/>
    </row>
    <row r="633" spans="1:13" ht="1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3"/>
      <c r="K633" s="1"/>
      <c r="L633" s="7"/>
      <c r="M633" s="11"/>
    </row>
    <row r="634" spans="1:13" ht="1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3"/>
      <c r="K634" s="1"/>
      <c r="L634" s="7"/>
      <c r="M634" s="11"/>
    </row>
    <row r="635" spans="1:13" ht="1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3"/>
      <c r="K635" s="1"/>
      <c r="L635" s="7"/>
      <c r="M635" s="11"/>
    </row>
    <row r="636" spans="1:13" ht="1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3"/>
      <c r="K636" s="1"/>
      <c r="L636" s="7"/>
      <c r="M636" s="11"/>
    </row>
    <row r="637" spans="1:13" ht="1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3"/>
      <c r="K637" s="1"/>
      <c r="L637" s="7"/>
      <c r="M637" s="11"/>
    </row>
    <row r="638" spans="1:13" ht="1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3"/>
      <c r="K638" s="1"/>
      <c r="L638" s="7"/>
      <c r="M638" s="11"/>
    </row>
    <row r="639" spans="1:13" ht="1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3"/>
      <c r="K639" s="1"/>
      <c r="L639" s="7"/>
      <c r="M639" s="11"/>
    </row>
    <row r="640" spans="1:13" ht="1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3"/>
      <c r="K640" s="1"/>
      <c r="L640" s="7"/>
      <c r="M640" s="11"/>
    </row>
    <row r="641" spans="1:13" ht="1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3"/>
      <c r="K641" s="1"/>
      <c r="L641" s="7"/>
      <c r="M641" s="11"/>
    </row>
    <row r="642" spans="1:13" ht="1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3"/>
      <c r="K642" s="1"/>
      <c r="L642" s="7"/>
      <c r="M642" s="11"/>
    </row>
    <row r="643" spans="1:13" ht="1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3"/>
      <c r="K643" s="1"/>
      <c r="L643" s="7"/>
      <c r="M643" s="11"/>
    </row>
    <row r="644" spans="1:13" ht="1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3"/>
      <c r="K644" s="1"/>
      <c r="L644" s="7"/>
      <c r="M644" s="11"/>
    </row>
    <row r="645" spans="1:13" ht="1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3"/>
      <c r="K645" s="1"/>
      <c r="L645" s="7"/>
      <c r="M645" s="11"/>
    </row>
    <row r="646" spans="1:13" ht="1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3"/>
      <c r="K646" s="1"/>
      <c r="L646" s="7"/>
      <c r="M646" s="11"/>
    </row>
    <row r="647" spans="1:13" ht="1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3"/>
      <c r="K647" s="1"/>
      <c r="L647" s="7"/>
      <c r="M647" s="11"/>
    </row>
    <row r="648" spans="1:13" ht="1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3"/>
      <c r="K648" s="1"/>
      <c r="L648" s="7"/>
      <c r="M648" s="11"/>
    </row>
    <row r="649" spans="1:13" ht="1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3"/>
      <c r="K649" s="1"/>
      <c r="L649" s="7"/>
      <c r="M649" s="11"/>
    </row>
    <row r="650" spans="1:13" ht="1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3"/>
      <c r="K650" s="1"/>
      <c r="L650" s="7"/>
      <c r="M650" s="11"/>
    </row>
    <row r="651" spans="1:13" ht="1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3"/>
      <c r="K651" s="1"/>
      <c r="L651" s="7"/>
      <c r="M651" s="11"/>
    </row>
    <row r="652" spans="1:13" ht="1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3"/>
      <c r="K652" s="1"/>
      <c r="L652" s="7"/>
      <c r="M652" s="11"/>
    </row>
    <row r="653" spans="1:13" ht="1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3"/>
      <c r="K653" s="1"/>
      <c r="L653" s="7"/>
      <c r="M653" s="11"/>
    </row>
    <row r="654" spans="1:13" ht="1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3"/>
      <c r="K654" s="1"/>
      <c r="L654" s="7"/>
      <c r="M654" s="11"/>
    </row>
    <row r="655" spans="1:13" ht="1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3"/>
      <c r="K655" s="1"/>
      <c r="L655" s="7"/>
      <c r="M655" s="11"/>
    </row>
    <row r="656" spans="1:13" ht="1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3"/>
      <c r="K656" s="1"/>
      <c r="L656" s="7"/>
      <c r="M656" s="11"/>
    </row>
    <row r="657" spans="1:13" ht="1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3"/>
      <c r="K657" s="1"/>
      <c r="L657" s="7"/>
      <c r="M657" s="11"/>
    </row>
    <row r="658" spans="1:13" ht="1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3"/>
      <c r="K658" s="1"/>
      <c r="L658" s="7"/>
      <c r="M658" s="11"/>
    </row>
    <row r="659" spans="1:13" ht="1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3"/>
      <c r="K659" s="1"/>
      <c r="L659" s="7"/>
      <c r="M659" s="11"/>
    </row>
    <row r="660" spans="1:13" ht="1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3"/>
      <c r="K660" s="1"/>
      <c r="L660" s="7"/>
      <c r="M660" s="11"/>
    </row>
    <row r="661" spans="1:13" ht="1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3"/>
      <c r="K661" s="1"/>
      <c r="L661" s="7"/>
      <c r="M661" s="11"/>
    </row>
    <row r="662" spans="1:13" ht="1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3"/>
      <c r="K662" s="1"/>
      <c r="L662" s="7"/>
      <c r="M662" s="11"/>
    </row>
    <row r="663" spans="1:13" ht="1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3"/>
      <c r="K663" s="1"/>
      <c r="L663" s="7"/>
      <c r="M663" s="11"/>
    </row>
    <row r="664" spans="1:13" ht="1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3"/>
      <c r="K664" s="1"/>
      <c r="L664" s="7"/>
      <c r="M664" s="11"/>
    </row>
    <row r="665" spans="1:13" ht="1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3"/>
      <c r="K665" s="1"/>
      <c r="L665" s="7"/>
      <c r="M665" s="11"/>
    </row>
    <row r="666" spans="1:13" ht="1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3"/>
      <c r="K666" s="1"/>
      <c r="L666" s="7"/>
      <c r="M666" s="11"/>
    </row>
    <row r="667" spans="1:13" ht="1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3"/>
      <c r="K667" s="1"/>
      <c r="L667" s="7"/>
      <c r="M667" s="11"/>
    </row>
    <row r="668" spans="1:13" ht="1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3"/>
      <c r="K668" s="1"/>
      <c r="L668" s="7"/>
      <c r="M668" s="11"/>
    </row>
    <row r="669" spans="1:13" ht="1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3"/>
      <c r="K669" s="1"/>
      <c r="L669" s="7"/>
      <c r="M669" s="11"/>
    </row>
    <row r="670" spans="1:13" ht="1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3"/>
      <c r="K670" s="1"/>
      <c r="L670" s="7"/>
      <c r="M670" s="11"/>
    </row>
    <row r="671" spans="1:13" ht="1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3"/>
      <c r="K671" s="1"/>
      <c r="L671" s="7"/>
      <c r="M671" s="11"/>
    </row>
    <row r="672" spans="1:13" ht="1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3"/>
      <c r="K672" s="1"/>
      <c r="L672" s="7"/>
      <c r="M672" s="11"/>
    </row>
    <row r="673" spans="1:13" ht="1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3"/>
      <c r="K673" s="1"/>
      <c r="L673" s="7"/>
      <c r="M673" s="11"/>
    </row>
    <row r="674" spans="1:13" ht="1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3"/>
      <c r="K674" s="1"/>
      <c r="L674" s="7"/>
      <c r="M674" s="11"/>
    </row>
    <row r="675" spans="1:13" ht="1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3"/>
      <c r="K675" s="1"/>
      <c r="L675" s="7"/>
      <c r="M675" s="11"/>
    </row>
    <row r="676" spans="1:13" ht="1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3"/>
      <c r="K676" s="1"/>
      <c r="L676" s="7"/>
      <c r="M676" s="11"/>
    </row>
    <row r="677" spans="1:13" ht="1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3"/>
      <c r="K677" s="1"/>
      <c r="L677" s="7"/>
      <c r="M677" s="11"/>
    </row>
    <row r="678" spans="1:13" ht="1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3"/>
      <c r="K678" s="1"/>
      <c r="L678" s="7"/>
      <c r="M678" s="11"/>
    </row>
    <row r="679" spans="1:13" ht="1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3"/>
      <c r="K679" s="1"/>
      <c r="L679" s="7"/>
      <c r="M679" s="11"/>
    </row>
    <row r="680" spans="1:13" ht="1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3"/>
      <c r="K680" s="1"/>
      <c r="L680" s="7"/>
      <c r="M680" s="11"/>
    </row>
    <row r="681" spans="1:13" ht="1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3"/>
      <c r="K681" s="1"/>
      <c r="L681" s="7"/>
      <c r="M681" s="11"/>
    </row>
    <row r="682" spans="1:13" ht="1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3"/>
      <c r="K682" s="1"/>
      <c r="L682" s="7"/>
      <c r="M682" s="11"/>
    </row>
    <row r="683" spans="1:13" ht="1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3"/>
      <c r="K683" s="1"/>
      <c r="L683" s="7"/>
      <c r="M683" s="11"/>
    </row>
    <row r="684" spans="1:13" ht="1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3"/>
      <c r="K684" s="1"/>
      <c r="L684" s="7"/>
      <c r="M684" s="11"/>
    </row>
    <row r="685" spans="1:13" ht="1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3"/>
      <c r="K685" s="1"/>
      <c r="L685" s="7"/>
      <c r="M685" s="11"/>
    </row>
    <row r="686" spans="1:13" ht="1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3"/>
      <c r="K686" s="1"/>
      <c r="L686" s="7"/>
      <c r="M686" s="11"/>
    </row>
    <row r="687" spans="1:13" ht="1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3"/>
      <c r="K687" s="1"/>
      <c r="L687" s="7"/>
      <c r="M687" s="11"/>
    </row>
    <row r="688" spans="1:13" ht="1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3"/>
      <c r="K688" s="1"/>
      <c r="L688" s="7"/>
      <c r="M688" s="11"/>
    </row>
    <row r="689" spans="1:13" ht="1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3"/>
      <c r="K689" s="1"/>
      <c r="L689" s="7"/>
      <c r="M689" s="11"/>
    </row>
    <row r="690" spans="1:13" ht="1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3"/>
      <c r="K690" s="1"/>
      <c r="L690" s="7"/>
      <c r="M690" s="11"/>
    </row>
    <row r="691" spans="1:13" ht="1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3"/>
      <c r="K691" s="1"/>
      <c r="L691" s="7"/>
      <c r="M691" s="11"/>
    </row>
    <row r="692" spans="1:13" ht="1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3"/>
      <c r="K692" s="1"/>
      <c r="L692" s="7"/>
      <c r="M692" s="11"/>
    </row>
    <row r="693" spans="1:13" ht="1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3"/>
      <c r="K693" s="1"/>
      <c r="L693" s="7"/>
      <c r="M693" s="11"/>
    </row>
    <row r="694" spans="1:13" ht="1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3"/>
      <c r="K694" s="1"/>
      <c r="L694" s="7"/>
      <c r="M694" s="11"/>
    </row>
    <row r="695" spans="1:13" ht="1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3"/>
      <c r="K695" s="1"/>
      <c r="L695" s="7"/>
      <c r="M695" s="11"/>
    </row>
    <row r="696" spans="1:13" ht="1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3"/>
      <c r="K696" s="1"/>
      <c r="L696" s="7"/>
      <c r="M696" s="11"/>
    </row>
    <row r="697" spans="1:13" ht="1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3"/>
      <c r="K697" s="1"/>
      <c r="L697" s="7"/>
      <c r="M697" s="11"/>
    </row>
    <row r="698" spans="1:13" ht="1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3"/>
      <c r="K698" s="1"/>
      <c r="L698" s="7"/>
      <c r="M698" s="11"/>
    </row>
    <row r="699" spans="1:13" ht="1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3"/>
      <c r="K699" s="1"/>
      <c r="L699" s="7"/>
      <c r="M699" s="11"/>
    </row>
    <row r="700" spans="1:13" ht="1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3"/>
      <c r="K700" s="1"/>
      <c r="L700" s="7"/>
      <c r="M700" s="11"/>
    </row>
    <row r="701" spans="1:13" ht="1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3"/>
      <c r="K701" s="1"/>
      <c r="L701" s="7"/>
      <c r="M701" s="11"/>
    </row>
    <row r="702" spans="1:13" ht="1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3"/>
      <c r="K702" s="1"/>
      <c r="L702" s="7"/>
      <c r="M702" s="11"/>
    </row>
    <row r="703" spans="1:13" ht="1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3"/>
      <c r="K703" s="1"/>
      <c r="L703" s="7"/>
      <c r="M703" s="11"/>
    </row>
    <row r="704" spans="1:13" ht="1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3"/>
      <c r="K704" s="1"/>
      <c r="L704" s="7"/>
      <c r="M704" s="11"/>
    </row>
    <row r="705" spans="1:13" ht="1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3"/>
      <c r="K705" s="1"/>
      <c r="L705" s="7"/>
      <c r="M705" s="11"/>
    </row>
    <row r="706" spans="1:13" ht="1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3"/>
      <c r="K706" s="1"/>
      <c r="L706" s="7"/>
      <c r="M706" s="11"/>
    </row>
    <row r="707" spans="1:13" ht="1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3"/>
      <c r="K707" s="1"/>
      <c r="L707" s="7"/>
      <c r="M707" s="11"/>
    </row>
    <row r="708" spans="1:13" ht="1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3"/>
      <c r="K708" s="1"/>
      <c r="L708" s="7"/>
      <c r="M708" s="11"/>
    </row>
    <row r="709" spans="1:13" ht="1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3"/>
      <c r="K709" s="1"/>
      <c r="L709" s="7"/>
      <c r="M709" s="11"/>
    </row>
    <row r="710" spans="1:13" ht="1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3"/>
      <c r="K710" s="1"/>
      <c r="L710" s="7"/>
      <c r="M710" s="11"/>
    </row>
    <row r="711" spans="1:13" ht="1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3"/>
      <c r="K711" s="1"/>
      <c r="L711" s="7"/>
      <c r="M711" s="11"/>
    </row>
    <row r="712" spans="1:13" ht="1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3"/>
      <c r="K712" s="1"/>
      <c r="L712" s="7"/>
      <c r="M712" s="11"/>
    </row>
    <row r="713" spans="1:13" ht="1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3"/>
      <c r="K713" s="1"/>
      <c r="L713" s="7"/>
      <c r="M713" s="11"/>
    </row>
    <row r="714" spans="1:13" ht="1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3"/>
      <c r="K714" s="1"/>
      <c r="L714" s="7"/>
      <c r="M714" s="11"/>
    </row>
    <row r="715" spans="1:13" ht="1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3"/>
      <c r="K715" s="1"/>
      <c r="L715" s="7"/>
      <c r="M715" s="11"/>
    </row>
    <row r="716" spans="1:13" ht="1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3"/>
      <c r="K716" s="1"/>
      <c r="L716" s="7"/>
      <c r="M716" s="11"/>
    </row>
    <row r="717" spans="1:13" ht="1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3"/>
      <c r="K717" s="1"/>
      <c r="L717" s="7"/>
      <c r="M717" s="11"/>
    </row>
    <row r="718" spans="1:13" ht="1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3"/>
      <c r="K718" s="1"/>
      <c r="L718" s="7"/>
      <c r="M718" s="11"/>
    </row>
    <row r="719" spans="1:13" ht="1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3"/>
      <c r="K719" s="1"/>
      <c r="L719" s="7"/>
      <c r="M719" s="11"/>
    </row>
    <row r="720" spans="1:13" ht="1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3"/>
      <c r="K720" s="1"/>
      <c r="L720" s="7"/>
      <c r="M720" s="11"/>
    </row>
    <row r="721" spans="1:13" ht="1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3"/>
      <c r="K721" s="1"/>
      <c r="L721" s="7"/>
      <c r="M721" s="11"/>
    </row>
    <row r="722" spans="1:13" ht="1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3"/>
      <c r="K722" s="1"/>
      <c r="L722" s="7"/>
      <c r="M722" s="11"/>
    </row>
    <row r="723" spans="1:13" ht="1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3"/>
      <c r="K723" s="1"/>
      <c r="L723" s="7"/>
      <c r="M723" s="11"/>
    </row>
    <row r="724" spans="1:13" ht="1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3"/>
      <c r="K724" s="1"/>
      <c r="L724" s="7"/>
      <c r="M724" s="11"/>
    </row>
    <row r="725" spans="1:13" ht="1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3"/>
      <c r="K725" s="1"/>
      <c r="L725" s="7"/>
      <c r="M725" s="11"/>
    </row>
    <row r="726" spans="1:13" ht="1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3"/>
      <c r="K726" s="1"/>
      <c r="L726" s="7"/>
      <c r="M726" s="11"/>
    </row>
    <row r="727" spans="1:13" ht="1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3"/>
      <c r="K727" s="1"/>
      <c r="L727" s="7"/>
      <c r="M727" s="11"/>
    </row>
    <row r="728" spans="1:13" ht="1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3"/>
      <c r="K728" s="1"/>
      <c r="L728" s="7"/>
      <c r="M728" s="11"/>
    </row>
    <row r="729" spans="1:13" ht="1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3"/>
      <c r="K729" s="1"/>
      <c r="L729" s="7"/>
      <c r="M729" s="11"/>
    </row>
    <row r="730" spans="1:13" ht="1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3"/>
      <c r="K730" s="1"/>
      <c r="L730" s="7"/>
      <c r="M730" s="11"/>
    </row>
    <row r="731" spans="1:13" ht="1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3"/>
      <c r="K731" s="1"/>
      <c r="L731" s="7"/>
      <c r="M731" s="11"/>
    </row>
    <row r="732" spans="1:13" ht="1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3"/>
      <c r="K732" s="1"/>
      <c r="L732" s="7"/>
      <c r="M732" s="11"/>
    </row>
    <row r="733" spans="1:13" ht="1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3"/>
      <c r="K733" s="1"/>
      <c r="L733" s="7"/>
      <c r="M733" s="11"/>
    </row>
    <row r="734" spans="1:13" ht="1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3"/>
      <c r="K734" s="1"/>
      <c r="L734" s="7"/>
      <c r="M734" s="11"/>
    </row>
    <row r="735" spans="1:13" ht="1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3"/>
      <c r="K735" s="1"/>
      <c r="L735" s="7"/>
      <c r="M735" s="11"/>
    </row>
    <row r="736" spans="1:13" ht="1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3"/>
      <c r="K736" s="1"/>
      <c r="L736" s="7"/>
      <c r="M736" s="11"/>
    </row>
    <row r="737" spans="1:13" ht="1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3"/>
      <c r="K737" s="1"/>
      <c r="L737" s="7"/>
      <c r="M737" s="11"/>
    </row>
    <row r="738" spans="1:13" ht="1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3"/>
      <c r="K738" s="1"/>
      <c r="L738" s="7"/>
      <c r="M738" s="11"/>
    </row>
    <row r="739" spans="1:13" ht="1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3"/>
      <c r="K739" s="1"/>
      <c r="L739" s="7"/>
      <c r="M739" s="11"/>
    </row>
    <row r="740" spans="1:13" ht="1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3"/>
      <c r="K740" s="1"/>
      <c r="L740" s="7"/>
      <c r="M740" s="11"/>
    </row>
    <row r="741" spans="1:13" ht="1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3"/>
      <c r="K741" s="1"/>
      <c r="L741" s="7"/>
      <c r="M741" s="11"/>
    </row>
    <row r="742" spans="1:13" ht="1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3"/>
      <c r="K742" s="1"/>
      <c r="L742" s="7"/>
      <c r="M742" s="11"/>
    </row>
    <row r="743" spans="1:13" ht="1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3"/>
      <c r="K743" s="1"/>
      <c r="L743" s="7"/>
      <c r="M743" s="11"/>
    </row>
    <row r="744" spans="1:13" ht="1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3"/>
      <c r="K744" s="1"/>
      <c r="L744" s="7"/>
      <c r="M744" s="11"/>
    </row>
    <row r="745" spans="1:13" ht="1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3"/>
      <c r="K745" s="1"/>
      <c r="L745" s="7"/>
      <c r="M745" s="11"/>
    </row>
    <row r="746" spans="1:13" ht="1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3"/>
      <c r="K746" s="1"/>
      <c r="L746" s="7"/>
      <c r="M746" s="11"/>
    </row>
    <row r="747" spans="1:13" ht="1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3"/>
      <c r="K747" s="1"/>
      <c r="L747" s="7"/>
      <c r="M747" s="11"/>
    </row>
    <row r="748" spans="1:13" ht="1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3"/>
      <c r="K748" s="1"/>
      <c r="L748" s="7"/>
      <c r="M748" s="11"/>
    </row>
    <row r="749" spans="1:13" ht="1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3"/>
      <c r="K749" s="1"/>
      <c r="L749" s="7"/>
      <c r="M749" s="11"/>
    </row>
    <row r="750" spans="1:13" ht="1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3"/>
      <c r="K750" s="1"/>
      <c r="L750" s="7"/>
      <c r="M750" s="11"/>
    </row>
    <row r="751" spans="1:13" ht="1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3"/>
      <c r="K751" s="1"/>
      <c r="L751" s="7"/>
      <c r="M751" s="11"/>
    </row>
    <row r="752" spans="1:13" ht="1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3"/>
      <c r="K752" s="1"/>
      <c r="L752" s="7"/>
      <c r="M752" s="11"/>
    </row>
    <row r="753" spans="1:13" ht="1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3"/>
      <c r="K753" s="1"/>
      <c r="L753" s="7"/>
      <c r="M753" s="11"/>
    </row>
    <row r="754" spans="1:13" ht="1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3"/>
      <c r="K754" s="1"/>
      <c r="L754" s="7"/>
      <c r="M754" s="11"/>
    </row>
    <row r="755" spans="1:13" ht="1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3"/>
      <c r="K755" s="1"/>
      <c r="L755" s="7"/>
      <c r="M755" s="11"/>
    </row>
    <row r="756" spans="1:13" ht="1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3"/>
      <c r="K756" s="1"/>
      <c r="L756" s="7"/>
      <c r="M756" s="11"/>
    </row>
    <row r="757" spans="1:13" ht="1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3"/>
      <c r="K757" s="1"/>
      <c r="L757" s="7"/>
      <c r="M757" s="11"/>
    </row>
    <row r="758" spans="1:13" ht="1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3"/>
      <c r="K758" s="1"/>
      <c r="L758" s="7"/>
      <c r="M758" s="11"/>
    </row>
    <row r="759" spans="1:13" ht="1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3"/>
      <c r="K759" s="1"/>
      <c r="L759" s="7"/>
      <c r="M759" s="11"/>
    </row>
    <row r="760" spans="1:13" ht="1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3"/>
      <c r="K760" s="1"/>
      <c r="L760" s="7"/>
      <c r="M760" s="11"/>
    </row>
    <row r="761" spans="1:13" ht="1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3"/>
      <c r="K761" s="1"/>
      <c r="L761" s="7"/>
      <c r="M761" s="11"/>
    </row>
    <row r="762" spans="1:13" ht="1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3"/>
      <c r="K762" s="1"/>
      <c r="L762" s="7"/>
      <c r="M762" s="11"/>
    </row>
    <row r="763" spans="1:13" ht="1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3"/>
      <c r="K763" s="1"/>
      <c r="L763" s="7"/>
      <c r="M763" s="11"/>
    </row>
    <row r="764" spans="1:13" ht="1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3"/>
      <c r="K764" s="1"/>
      <c r="L764" s="7"/>
      <c r="M764" s="11"/>
    </row>
    <row r="765" spans="1:13" ht="1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3"/>
      <c r="K765" s="1"/>
      <c r="L765" s="7"/>
      <c r="M765" s="11"/>
    </row>
    <row r="766" spans="1:13" ht="1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3"/>
      <c r="K766" s="1"/>
      <c r="L766" s="7"/>
      <c r="M766" s="11"/>
    </row>
    <row r="767" spans="1:13" ht="1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3"/>
      <c r="K767" s="1"/>
      <c r="L767" s="7"/>
      <c r="M767" s="11"/>
    </row>
    <row r="768" spans="1:13" ht="1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3"/>
      <c r="K768" s="1"/>
      <c r="L768" s="7"/>
      <c r="M768" s="11"/>
    </row>
    <row r="769" spans="1:13" ht="1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3"/>
      <c r="K769" s="1"/>
      <c r="L769" s="7"/>
      <c r="M769" s="11"/>
    </row>
    <row r="770" spans="1:13" ht="1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3"/>
      <c r="K770" s="1"/>
      <c r="L770" s="7"/>
      <c r="M770" s="11"/>
    </row>
    <row r="771" spans="1:13" ht="1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3"/>
      <c r="K771" s="1"/>
      <c r="L771" s="7"/>
      <c r="M771" s="11"/>
    </row>
    <row r="772" spans="1:13" ht="1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3"/>
      <c r="K772" s="1"/>
      <c r="L772" s="7"/>
      <c r="M772" s="11"/>
    </row>
    <row r="773" spans="1:13" ht="1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3"/>
      <c r="K773" s="1"/>
      <c r="L773" s="7"/>
      <c r="M773" s="11"/>
    </row>
    <row r="774" spans="1:13" ht="1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3"/>
      <c r="K774" s="1"/>
      <c r="L774" s="7"/>
      <c r="M774" s="11"/>
    </row>
    <row r="775" spans="1:13" ht="1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3"/>
      <c r="K775" s="1"/>
      <c r="L775" s="7"/>
      <c r="M775" s="11"/>
    </row>
    <row r="776" spans="1:13" ht="1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3"/>
      <c r="K776" s="1"/>
      <c r="L776" s="7"/>
      <c r="M776" s="11"/>
    </row>
    <row r="777" spans="1:13" ht="1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3"/>
      <c r="K777" s="1"/>
      <c r="L777" s="7"/>
      <c r="M777" s="11"/>
    </row>
    <row r="778" spans="1:13" ht="1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3"/>
      <c r="K778" s="1"/>
      <c r="L778" s="7"/>
      <c r="M778" s="11"/>
    </row>
    <row r="779" spans="1:13" ht="1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3"/>
      <c r="K779" s="1"/>
      <c r="L779" s="7"/>
      <c r="M779" s="11"/>
    </row>
    <row r="780" spans="1:13" ht="1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3"/>
      <c r="K780" s="1"/>
      <c r="L780" s="7"/>
      <c r="M780" s="11"/>
    </row>
    <row r="781" spans="1:13" ht="1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3"/>
      <c r="K781" s="1"/>
      <c r="L781" s="7"/>
      <c r="M781" s="11"/>
    </row>
    <row r="782" spans="1:13" ht="1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3"/>
      <c r="K782" s="1"/>
      <c r="L782" s="7"/>
      <c r="M782" s="11"/>
    </row>
    <row r="783" spans="1:13" ht="1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3"/>
      <c r="K783" s="1"/>
      <c r="L783" s="7"/>
      <c r="M783" s="11"/>
    </row>
    <row r="784" spans="1:13" ht="1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3"/>
      <c r="K784" s="1"/>
      <c r="L784" s="7"/>
      <c r="M784" s="11"/>
    </row>
    <row r="785" spans="1:13" ht="1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3"/>
      <c r="K785" s="1"/>
      <c r="L785" s="7"/>
      <c r="M785" s="11"/>
    </row>
    <row r="786" spans="1:13" ht="1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3"/>
      <c r="K786" s="1"/>
      <c r="L786" s="7"/>
      <c r="M786" s="11"/>
    </row>
    <row r="787" spans="1:13" ht="1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3"/>
      <c r="K787" s="1"/>
      <c r="L787" s="7"/>
      <c r="M787" s="11"/>
    </row>
    <row r="788" spans="1:13" ht="1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3"/>
      <c r="K788" s="1"/>
      <c r="L788" s="7"/>
      <c r="M788" s="11"/>
    </row>
    <row r="789" spans="1:13" ht="1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3"/>
      <c r="K789" s="1"/>
      <c r="L789" s="7"/>
      <c r="M789" s="11"/>
    </row>
    <row r="790" spans="1:13" ht="1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3"/>
      <c r="K790" s="1"/>
      <c r="L790" s="7"/>
      <c r="M790" s="11"/>
    </row>
    <row r="791" spans="1:13" ht="1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3"/>
      <c r="K791" s="1"/>
      <c r="L791" s="7"/>
      <c r="M791" s="11"/>
    </row>
    <row r="792" spans="1:13" ht="1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3"/>
      <c r="K792" s="1"/>
      <c r="L792" s="7"/>
      <c r="M792" s="11"/>
    </row>
    <row r="793" spans="1:13" ht="1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3"/>
      <c r="K793" s="1"/>
      <c r="L793" s="7"/>
      <c r="M793" s="11"/>
    </row>
    <row r="794" spans="1:13" ht="1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3"/>
      <c r="K794" s="1"/>
      <c r="L794" s="7"/>
      <c r="M794" s="11"/>
    </row>
    <row r="795" spans="1:13" ht="1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3"/>
      <c r="K795" s="1"/>
      <c r="L795" s="7"/>
      <c r="M795" s="11"/>
    </row>
    <row r="796" spans="1:13" ht="1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3"/>
      <c r="K796" s="1"/>
      <c r="L796" s="7"/>
      <c r="M796" s="11"/>
    </row>
    <row r="797" spans="1:13" ht="1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3"/>
      <c r="K797" s="1"/>
      <c r="L797" s="7"/>
      <c r="M797" s="11"/>
    </row>
    <row r="798" spans="1:13" ht="1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3"/>
      <c r="K798" s="1"/>
      <c r="L798" s="7"/>
      <c r="M798" s="11"/>
    </row>
    <row r="799" spans="1:13" ht="1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3"/>
      <c r="K799" s="1"/>
      <c r="L799" s="7"/>
      <c r="M799" s="11"/>
    </row>
    <row r="800" spans="1:13" ht="1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3"/>
      <c r="K800" s="1"/>
      <c r="L800" s="7"/>
      <c r="M800" s="11"/>
    </row>
    <row r="801" spans="1:13" ht="1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3"/>
      <c r="K801" s="1"/>
      <c r="L801" s="7"/>
      <c r="M801" s="11"/>
    </row>
    <row r="802" spans="1:13" ht="1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3"/>
      <c r="K802" s="1"/>
      <c r="M802" s="11"/>
    </row>
    <row r="803" spans="1:13" ht="1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3"/>
      <c r="K803" s="1"/>
      <c r="M803" s="11"/>
    </row>
  </sheetData>
  <autoFilter ref="A1:N211" xr:uid="{CF2864D1-CC08-A948-85F8-9352C517FF88}">
    <sortState xmlns:xlrd2="http://schemas.microsoft.com/office/spreadsheetml/2017/richdata2" ref="A5:N211">
      <sortCondition ref="J1:J211"/>
    </sortState>
  </autoFilter>
  <phoneticPr fontId="6" type="noConversion"/>
  <conditionalFormatting sqref="M2:M80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A6E6-AA5B-0743-9C41-4B20FE8FE98F}">
  <dimension ref="A3:D44"/>
  <sheetViews>
    <sheetView showGridLines="0" workbookViewId="0">
      <selection activeCell="B21" sqref="B21"/>
    </sheetView>
  </sheetViews>
  <sheetFormatPr baseColWidth="10" defaultRowHeight="16" x14ac:dyDescent="0.2"/>
  <cols>
    <col min="1" max="1" width="49.1640625" bestFit="1" customWidth="1"/>
    <col min="2" max="2" width="24.33203125" bestFit="1" customWidth="1"/>
    <col min="3" max="4" width="15.1640625" bestFit="1" customWidth="1"/>
  </cols>
  <sheetData>
    <row r="3" spans="1:4" ht="17" x14ac:dyDescent="0.25">
      <c r="A3" s="4" t="s">
        <v>49</v>
      </c>
      <c r="B3" s="4" t="s">
        <v>43</v>
      </c>
      <c r="C3" s="2"/>
      <c r="D3" s="2"/>
    </row>
    <row r="4" spans="1:4" ht="17" x14ac:dyDescent="0.25">
      <c r="A4" s="4" t="s">
        <v>45</v>
      </c>
      <c r="B4" s="2" t="s">
        <v>42</v>
      </c>
      <c r="C4" s="2" t="s">
        <v>180</v>
      </c>
      <c r="D4" s="2" t="s">
        <v>44</v>
      </c>
    </row>
    <row r="5" spans="1:4" ht="17" x14ac:dyDescent="0.25">
      <c r="A5" s="5" t="s">
        <v>46</v>
      </c>
      <c r="B5" s="6"/>
      <c r="C5" s="6">
        <v>1093007.2150000003</v>
      </c>
      <c r="D5" s="6">
        <v>1093007.2150000003</v>
      </c>
    </row>
    <row r="6" spans="1:4" ht="17" x14ac:dyDescent="0.25">
      <c r="A6" s="16">
        <v>45511</v>
      </c>
      <c r="B6" s="6"/>
      <c r="C6" s="6">
        <v>150000</v>
      </c>
      <c r="D6" s="6">
        <v>150000</v>
      </c>
    </row>
    <row r="7" spans="1:4" ht="17" x14ac:dyDescent="0.25">
      <c r="A7" s="17" t="s">
        <v>106</v>
      </c>
      <c r="B7" s="6"/>
      <c r="C7" s="6">
        <v>150000</v>
      </c>
      <c r="D7" s="6">
        <v>150000</v>
      </c>
    </row>
    <row r="8" spans="1:4" ht="17" x14ac:dyDescent="0.25">
      <c r="A8" s="18" t="s">
        <v>113</v>
      </c>
      <c r="B8" s="6"/>
      <c r="C8" s="6">
        <v>150000</v>
      </c>
      <c r="D8" s="6">
        <v>150000</v>
      </c>
    </row>
    <row r="9" spans="1:4" ht="17" x14ac:dyDescent="0.25">
      <c r="A9" s="16">
        <v>45513</v>
      </c>
      <c r="B9" s="6"/>
      <c r="C9" s="6">
        <v>333333.33</v>
      </c>
      <c r="D9" s="6">
        <v>333333.33</v>
      </c>
    </row>
    <row r="10" spans="1:4" ht="17" x14ac:dyDescent="0.25">
      <c r="A10" s="17" t="s">
        <v>107</v>
      </c>
      <c r="B10" s="6"/>
      <c r="C10" s="6">
        <v>333333.33</v>
      </c>
      <c r="D10" s="6">
        <v>333333.33</v>
      </c>
    </row>
    <row r="11" spans="1:4" ht="17" x14ac:dyDescent="0.25">
      <c r="A11" s="18" t="s">
        <v>110</v>
      </c>
      <c r="B11" s="6"/>
      <c r="C11" s="6">
        <v>333333.33</v>
      </c>
      <c r="D11" s="6">
        <v>333333.33</v>
      </c>
    </row>
    <row r="12" spans="1:4" ht="17" x14ac:dyDescent="0.25">
      <c r="A12" s="16">
        <v>45520</v>
      </c>
      <c r="B12" s="6"/>
      <c r="C12" s="6">
        <v>-117690.16</v>
      </c>
      <c r="D12" s="6">
        <v>-117690.16</v>
      </c>
    </row>
    <row r="13" spans="1:4" ht="17" x14ac:dyDescent="0.25">
      <c r="A13" s="17" t="s">
        <v>35</v>
      </c>
      <c r="B13" s="6"/>
      <c r="C13" s="6">
        <v>-117690.16</v>
      </c>
      <c r="D13" s="6">
        <v>-117690.16</v>
      </c>
    </row>
    <row r="14" spans="1:4" ht="17" x14ac:dyDescent="0.25">
      <c r="A14" s="16">
        <v>45526</v>
      </c>
      <c r="B14" s="6"/>
      <c r="C14" s="6">
        <v>484775</v>
      </c>
      <c r="D14" s="6">
        <v>484775</v>
      </c>
    </row>
    <row r="15" spans="1:4" ht="17" x14ac:dyDescent="0.25">
      <c r="A15" s="17" t="s">
        <v>169</v>
      </c>
      <c r="B15" s="6"/>
      <c r="C15" s="6">
        <v>500000</v>
      </c>
      <c r="D15" s="6">
        <v>500000</v>
      </c>
    </row>
    <row r="16" spans="1:4" ht="17" x14ac:dyDescent="0.25">
      <c r="A16" s="18" t="s">
        <v>170</v>
      </c>
      <c r="B16" s="6"/>
      <c r="C16" s="6">
        <v>500000</v>
      </c>
      <c r="D16" s="6">
        <v>500000</v>
      </c>
    </row>
    <row r="17" spans="1:4" ht="17" x14ac:dyDescent="0.25">
      <c r="A17" s="17" t="s">
        <v>127</v>
      </c>
      <c r="B17" s="6"/>
      <c r="C17" s="6">
        <v>-15225</v>
      </c>
      <c r="D17" s="6">
        <v>-15225</v>
      </c>
    </row>
    <row r="18" spans="1:4" ht="17" x14ac:dyDescent="0.25">
      <c r="A18" s="18" t="s">
        <v>128</v>
      </c>
      <c r="B18" s="6"/>
      <c r="C18" s="6">
        <v>-15225</v>
      </c>
      <c r="D18" s="6">
        <v>-15225</v>
      </c>
    </row>
    <row r="19" spans="1:4" ht="17" x14ac:dyDescent="0.25">
      <c r="A19" s="16">
        <v>45532</v>
      </c>
      <c r="B19" s="6"/>
      <c r="C19" s="6">
        <v>-10341.34</v>
      </c>
      <c r="D19" s="6">
        <v>-10341.34</v>
      </c>
    </row>
    <row r="20" spans="1:4" ht="17" x14ac:dyDescent="0.25">
      <c r="A20" s="17" t="s">
        <v>11</v>
      </c>
      <c r="B20" s="6"/>
      <c r="C20" s="6">
        <v>-10341.34</v>
      </c>
      <c r="D20" s="6">
        <v>-10341.34</v>
      </c>
    </row>
    <row r="21" spans="1:4" ht="17" x14ac:dyDescent="0.25">
      <c r="A21" s="16">
        <v>45517</v>
      </c>
      <c r="B21" s="6"/>
      <c r="C21" s="6">
        <v>-57382.294999999998</v>
      </c>
      <c r="D21" s="6">
        <v>-57382.294999999998</v>
      </c>
    </row>
    <row r="22" spans="1:4" ht="17" x14ac:dyDescent="0.25">
      <c r="A22" s="17" t="s">
        <v>11</v>
      </c>
      <c r="B22" s="6"/>
      <c r="C22" s="6">
        <v>-15978</v>
      </c>
      <c r="D22" s="6">
        <v>-15978</v>
      </c>
    </row>
    <row r="23" spans="1:4" ht="17" x14ac:dyDescent="0.25">
      <c r="A23" s="17" t="s">
        <v>25</v>
      </c>
      <c r="B23" s="6"/>
      <c r="C23" s="6">
        <v>-41404.294999999998</v>
      </c>
      <c r="D23" s="6">
        <v>-41404.294999999998</v>
      </c>
    </row>
    <row r="24" spans="1:4" ht="17" x14ac:dyDescent="0.25">
      <c r="A24" s="16">
        <v>45516</v>
      </c>
      <c r="B24" s="6"/>
      <c r="C24" s="6">
        <v>500000</v>
      </c>
      <c r="D24" s="6">
        <v>500000</v>
      </c>
    </row>
    <row r="25" spans="1:4" ht="17" x14ac:dyDescent="0.25">
      <c r="A25" s="17" t="s">
        <v>108</v>
      </c>
      <c r="B25" s="6"/>
      <c r="C25" s="6">
        <v>500000</v>
      </c>
      <c r="D25" s="6">
        <v>500000</v>
      </c>
    </row>
    <row r="26" spans="1:4" ht="17" x14ac:dyDescent="0.25">
      <c r="A26" s="18" t="s">
        <v>109</v>
      </c>
      <c r="B26" s="6"/>
      <c r="C26" s="6">
        <v>500000</v>
      </c>
      <c r="D26" s="6">
        <v>500000</v>
      </c>
    </row>
    <row r="27" spans="1:4" ht="17" x14ac:dyDescent="0.25">
      <c r="A27" s="16">
        <v>45524</v>
      </c>
      <c r="B27" s="6"/>
      <c r="C27" s="6">
        <v>-126065.39</v>
      </c>
      <c r="D27" s="6">
        <v>-126065.39</v>
      </c>
    </row>
    <row r="28" spans="1:4" ht="17" x14ac:dyDescent="0.25">
      <c r="A28" s="17" t="s">
        <v>28</v>
      </c>
      <c r="B28" s="6"/>
      <c r="C28" s="6">
        <v>-85198</v>
      </c>
      <c r="D28" s="6">
        <v>-85198</v>
      </c>
    </row>
    <row r="29" spans="1:4" ht="17" x14ac:dyDescent="0.25">
      <c r="A29" s="17" t="s">
        <v>35</v>
      </c>
      <c r="B29" s="6"/>
      <c r="C29" s="6">
        <v>-4999.5</v>
      </c>
      <c r="D29" s="6">
        <v>-4999.5</v>
      </c>
    </row>
    <row r="30" spans="1:4" ht="17" x14ac:dyDescent="0.25">
      <c r="A30" s="17" t="s">
        <v>131</v>
      </c>
      <c r="B30" s="6"/>
      <c r="C30" s="6">
        <v>-35867.89</v>
      </c>
      <c r="D30" s="6">
        <v>-35867.89</v>
      </c>
    </row>
    <row r="31" spans="1:4" ht="17" x14ac:dyDescent="0.25">
      <c r="A31" s="18" t="s">
        <v>132</v>
      </c>
      <c r="B31" s="6"/>
      <c r="C31" s="6">
        <v>-19467.3</v>
      </c>
      <c r="D31" s="6">
        <v>-19467.3</v>
      </c>
    </row>
    <row r="32" spans="1:4" ht="17" x14ac:dyDescent="0.25">
      <c r="A32" s="18" t="s">
        <v>135</v>
      </c>
      <c r="B32" s="6"/>
      <c r="C32" s="6">
        <v>-5330</v>
      </c>
      <c r="D32" s="6">
        <v>-5330</v>
      </c>
    </row>
    <row r="33" spans="1:4" ht="17" x14ac:dyDescent="0.25">
      <c r="A33" s="18" t="s">
        <v>140</v>
      </c>
      <c r="B33" s="6"/>
      <c r="C33" s="6">
        <v>-5825.95</v>
      </c>
      <c r="D33" s="6">
        <v>-5825.95</v>
      </c>
    </row>
    <row r="34" spans="1:4" ht="17" x14ac:dyDescent="0.25">
      <c r="A34" s="18" t="s">
        <v>144</v>
      </c>
      <c r="B34" s="6"/>
      <c r="C34" s="6">
        <v>-5244.64</v>
      </c>
      <c r="D34" s="6">
        <v>-5244.64</v>
      </c>
    </row>
    <row r="35" spans="1:4" ht="17" x14ac:dyDescent="0.25">
      <c r="A35" s="16">
        <v>45518</v>
      </c>
      <c r="B35" s="6"/>
      <c r="C35" s="6">
        <v>-2175</v>
      </c>
      <c r="D35" s="6">
        <v>-2175</v>
      </c>
    </row>
    <row r="36" spans="1:4" ht="17" x14ac:dyDescent="0.25">
      <c r="A36" s="17" t="s">
        <v>11</v>
      </c>
      <c r="B36" s="6"/>
      <c r="C36" s="6">
        <v>-2175</v>
      </c>
      <c r="D36" s="6">
        <v>-2175</v>
      </c>
    </row>
    <row r="37" spans="1:4" ht="17" x14ac:dyDescent="0.25">
      <c r="A37" s="16">
        <v>45525</v>
      </c>
      <c r="B37" s="6"/>
      <c r="C37" s="6">
        <v>-61446.93</v>
      </c>
      <c r="D37" s="6">
        <v>-61446.93</v>
      </c>
    </row>
    <row r="38" spans="1:4" ht="17" x14ac:dyDescent="0.25">
      <c r="A38" s="17" t="s">
        <v>11</v>
      </c>
      <c r="B38" s="6"/>
      <c r="C38" s="6">
        <v>-14698</v>
      </c>
      <c r="D38" s="6">
        <v>-14698</v>
      </c>
    </row>
    <row r="39" spans="1:4" ht="17" x14ac:dyDescent="0.25">
      <c r="A39" s="17" t="s">
        <v>20</v>
      </c>
      <c r="B39" s="6"/>
      <c r="C39" s="6">
        <v>-46748.93</v>
      </c>
      <c r="D39" s="6">
        <v>-46748.93</v>
      </c>
    </row>
    <row r="40" spans="1:4" ht="17" x14ac:dyDescent="0.25">
      <c r="A40" s="5" t="s">
        <v>47</v>
      </c>
      <c r="B40" s="6">
        <v>-275777.03200000001</v>
      </c>
      <c r="C40" s="6">
        <v>-76469.503000000026</v>
      </c>
      <c r="D40" s="6">
        <v>-352246.53500000003</v>
      </c>
    </row>
    <row r="41" spans="1:4" ht="17" x14ac:dyDescent="0.25">
      <c r="A41" s="5" t="s">
        <v>48</v>
      </c>
      <c r="B41" s="6">
        <v>-551464.43200000003</v>
      </c>
      <c r="C41" s="6">
        <v>-4650</v>
      </c>
      <c r="D41" s="6">
        <v>-556114.43200000003</v>
      </c>
    </row>
    <row r="42" spans="1:4" ht="17" x14ac:dyDescent="0.25">
      <c r="A42" s="5" t="s">
        <v>104</v>
      </c>
      <c r="B42" s="6">
        <v>-210790.32</v>
      </c>
      <c r="C42" s="6"/>
      <c r="D42" s="6">
        <v>-210790.32</v>
      </c>
    </row>
    <row r="43" spans="1:4" ht="17" x14ac:dyDescent="0.25">
      <c r="A43" s="5" t="s">
        <v>461</v>
      </c>
      <c r="B43" s="6">
        <v>-49230</v>
      </c>
      <c r="C43" s="6"/>
      <c r="D43" s="6">
        <v>-49230</v>
      </c>
    </row>
    <row r="44" spans="1:4" ht="17" x14ac:dyDescent="0.25">
      <c r="A44" s="5" t="s">
        <v>44</v>
      </c>
      <c r="B44" s="6">
        <v>-1087261.784</v>
      </c>
      <c r="C44" s="6">
        <v>1011887.7120000003</v>
      </c>
      <c r="D44" s="6">
        <v>-75374.071999999753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Status</vt:lpstr>
      <vt:lpstr>Base_Geral_Pagamentos</vt:lpstr>
      <vt:lpstr>Fluxo_Mensal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Rodrigues</dc:creator>
  <cp:lastModifiedBy>Raquel Rodrigues</cp:lastModifiedBy>
  <dcterms:created xsi:type="dcterms:W3CDTF">2024-07-26T17:52:51Z</dcterms:created>
  <dcterms:modified xsi:type="dcterms:W3CDTF">2024-10-03T18:53:41Z</dcterms:modified>
</cp:coreProperties>
</file>