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phaPaiN\Downloads\"/>
    </mc:Choice>
  </mc:AlternateContent>
  <xr:revisionPtr revIDLastSave="0" documentId="8_{59E2978B-AB77-4BBA-B1E4-B09B8B73F8CB}" xr6:coauthVersionLast="47" xr6:coauthVersionMax="47" xr10:uidLastSave="{00000000-0000-0000-0000-000000000000}"/>
  <bookViews>
    <workbookView xWindow="-120" yWindow="-120" windowWidth="18480" windowHeight="11040" xr2:uid="{36A5E6A9-3AB6-49F0-8591-41E17F57286E}"/>
  </bookViews>
  <sheets>
    <sheet name="Planilha1" sheetId="1" r:id="rId1"/>
    <sheet name="Planilha2" sheetId="2" r:id="rId2"/>
  </sheets>
  <definedNames>
    <definedName name="aporte">Planilha1!$D$19</definedName>
    <definedName name="dividendos">Planilha1!$D$23</definedName>
    <definedName name="patrimonio">Planilha1!$D$22</definedName>
    <definedName name="qtt_anos">Planilha1!$D$20</definedName>
    <definedName name="rendimento_carteira">Planilha1!$D$14</definedName>
    <definedName name="salario">Planilha1!$D$13</definedName>
    <definedName name="sugestao_investimento">Planilha1!$B$15</definedName>
    <definedName name="taxa_mensal">Planilha1!$D$21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37" i="1"/>
  <c r="D35" i="1"/>
  <c r="D15" i="1"/>
  <c r="C28" i="1"/>
  <c r="D28" i="1" s="1"/>
  <c r="C29" i="1"/>
  <c r="D29" i="1" s="1"/>
  <c r="C30" i="1"/>
  <c r="D30" i="1" s="1"/>
  <c r="C31" i="1"/>
  <c r="D31" i="1" s="1"/>
  <c r="C27" i="1"/>
  <c r="D27" i="1" s="1"/>
  <c r="D22" i="1"/>
  <c r="D23" i="1" s="1"/>
  <c r="D37" i="1" l="1"/>
  <c r="D42" i="1"/>
  <c r="D41" i="1"/>
  <c r="D40" i="1"/>
  <c r="D39" i="1"/>
  <c r="D38" i="1"/>
  <c r="D43" i="1" l="1"/>
</calcChain>
</file>

<file path=xl/sharedStrings.xml><?xml version="1.0" encoding="utf-8"?>
<sst xmlns="http://schemas.openxmlformats.org/spreadsheetml/2006/main" count="87" uniqueCount="52">
  <si>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</si>
  <si>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</si>
  <si>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</si>
  <si>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</si>
  <si>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</si>
  <si>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</si>
  <si>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Quanto em 2 Anos ?</t>
  </si>
  <si>
    <t>Quanto em 5 Anos ?</t>
  </si>
  <si>
    <t>Quanto em 10 Anos ?</t>
  </si>
  <si>
    <t>Quanto em 20 Anos ?</t>
  </si>
  <si>
    <t>Quanto em 30 Anos ?</t>
  </si>
  <si>
    <t>Salário</t>
  </si>
  <si>
    <t>Rendimento Carteira</t>
  </si>
  <si>
    <t>Sugestão de Investimento(30%)</t>
  </si>
  <si>
    <t>CONFIGURAÇÃO</t>
  </si>
  <si>
    <t>CENÁRIOS</t>
  </si>
  <si>
    <t>DIVIDENDO</t>
  </si>
  <si>
    <t>PERFIL</t>
  </si>
  <si>
    <t>VALOR A SER INVESTIDO POR MÊS</t>
  </si>
  <si>
    <t>TIPO DE FII</t>
  </si>
  <si>
    <t>Percentual Sugerido</t>
  </si>
  <si>
    <t>PAPEL</t>
  </si>
  <si>
    <t>TIJOLO</t>
  </si>
  <si>
    <t>HÍBRIDOS</t>
  </si>
  <si>
    <t>FOFs</t>
  </si>
  <si>
    <t>DESENVOLVIMENTO</t>
  </si>
  <si>
    <t>HOTELARIAS</t>
  </si>
  <si>
    <t>Valores</t>
  </si>
  <si>
    <t>Conservador</t>
  </si>
  <si>
    <t xml:space="preserve">Agressivo </t>
  </si>
  <si>
    <t>Percentual</t>
  </si>
  <si>
    <t>Conservador-PAPEL</t>
  </si>
  <si>
    <t>Conservador-TIJOLO</t>
  </si>
  <si>
    <t>Conservador-HÍBRIDOS</t>
  </si>
  <si>
    <t>Conservador-FOFs</t>
  </si>
  <si>
    <t>Conservador-DESENVOLVIMENTO</t>
  </si>
  <si>
    <t>Conservador-HOTELARIAS</t>
  </si>
  <si>
    <t>Chave</t>
  </si>
  <si>
    <t>Moderado</t>
  </si>
  <si>
    <t>Moderado-PAPEL</t>
  </si>
  <si>
    <t>Moderado-TIJOLO</t>
  </si>
  <si>
    <t>Moderado-HÍBRIDOS</t>
  </si>
  <si>
    <t>Moderado-FOFs</t>
  </si>
  <si>
    <t>Moderado-DESENVOLVIMENTO</t>
  </si>
  <si>
    <t>Moderado-HOTELARIAS</t>
  </si>
  <si>
    <t>Agressivo -PAPEL</t>
  </si>
  <si>
    <t>Agressivo -TIJOLO</t>
  </si>
  <si>
    <t>Agressivo -HÍBRIDOS</t>
  </si>
  <si>
    <t>Agressivo -FOFs</t>
  </si>
  <si>
    <t>Agressivo -DESENVOLVIMENTO</t>
  </si>
  <si>
    <t>Agressivo -HOTELARIAS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</si>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</sst>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7" formatCode="0.00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color theme="2" tint="-0.74999237037263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theme="0" tint="-0.14996795556505021"/>
      </left>
      <right/>
      <top style="thick">
        <color theme="0" tint="-0.14996795556505021"/>
      </top>
      <bottom/>
      <diagonal/>
    </border>
    <border>
      <left/>
      <right/>
      <top style="thick">
        <color theme="0" tint="-0.14996795556505021"/>
      </top>
      <bottom/>
      <diagonal/>
    </border>
    <border>
      <left/>
      <right style="thick">
        <color theme="0" tint="-0.14996795556505021"/>
      </right>
      <top style="thick">
        <color theme="0" tint="-0.14996795556505021"/>
      </top>
      <bottom/>
      <diagonal/>
    </border>
    <border>
      <left style="thick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theme="0" tint="-0.14996795556505021"/>
      </right>
      <top/>
      <bottom style="thin">
        <color theme="0" tint="-0.14996795556505021"/>
      </bottom>
      <diagonal/>
    </border>
    <border>
      <left style="thick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theme="0" tint="-0.14996795556505021"/>
      </bottom>
      <diagonal/>
    </border>
    <border>
      <left style="thin">
        <color theme="0" tint="-0.14996795556505021"/>
      </left>
      <right style="thick">
        <color theme="0" tint="-0.14996795556505021"/>
      </right>
      <top style="thin">
        <color theme="0" tint="-0.14996795556505021"/>
      </top>
      <bottom style="thick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14996795556505021"/>
      </bottom>
      <diagonal/>
    </border>
    <border>
      <left style="thick">
        <color theme="0" tint="-0.14996795556505021"/>
      </left>
      <right/>
      <top style="thick">
        <color theme="0" tint="-0.14996795556505021"/>
      </top>
      <bottom style="thick">
        <color theme="0" tint="-0.14993743705557422"/>
      </bottom>
      <diagonal/>
    </border>
    <border>
      <left/>
      <right/>
      <top style="thick">
        <color theme="0" tint="-0.14996795556505021"/>
      </top>
      <bottom style="thick">
        <color theme="0" tint="-0.14993743705557422"/>
      </bottom>
      <diagonal/>
    </border>
    <border>
      <left style="thick">
        <color theme="0" tint="-0.14993743705557422"/>
      </left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ck">
        <color theme="0" tint="-0.14993743705557422"/>
      </left>
      <right/>
      <top style="thick">
        <color theme="0" tint="-0.14993743705557422"/>
      </top>
      <bottom style="thick">
        <color theme="0" tint="-0.14993743705557422"/>
      </bottom>
      <diagonal/>
    </border>
    <border>
      <left/>
      <right/>
      <top style="thick">
        <color theme="0" tint="-0.14993743705557422"/>
      </top>
      <bottom style="thick">
        <color theme="0" tint="-0.14993743705557422"/>
      </bottom>
      <diagonal/>
    </border>
    <border>
      <left/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ck">
        <color theme="0" tint="-0.14990691854609822"/>
      </left>
      <right style="thick">
        <color theme="0" tint="-0.14990691854609822"/>
      </right>
      <top style="thick">
        <color theme="0" tint="-0.14990691854609822"/>
      </top>
      <bottom style="thick">
        <color theme="0" tint="-0.14990691854609822"/>
      </bottom>
      <diagonal/>
    </border>
    <border>
      <left/>
      <right/>
      <top style="thin">
        <color theme="0" tint="-0.14996795556505021"/>
      </top>
      <bottom style="thick">
        <color theme="0" tint="-0.14996795556505021"/>
      </bottom>
      <diagonal/>
    </border>
    <border>
      <left style="thick">
        <color theme="0" tint="-0.14996795556505021"/>
      </left>
      <right/>
      <top style="thin">
        <color theme="0" tint="-0.14996795556505021"/>
      </top>
      <bottom style="thick">
        <color theme="0" tint="-0.14996795556505021"/>
      </bottom>
      <diagonal/>
    </border>
    <border>
      <left/>
      <right style="thick">
        <color theme="0" tint="-0.14996795556505021"/>
      </right>
      <top style="thin">
        <color theme="0" tint="-0.14996795556505021"/>
      </top>
      <bottom style="thick">
        <color theme="0" tint="-0.14996795556505021"/>
      </bottom>
      <diagonal/>
    </border>
    <border>
      <left style="thick">
        <color theme="0" tint="-0.14996795556505021"/>
      </left>
      <right/>
      <top/>
      <bottom/>
      <diagonal/>
    </border>
    <border>
      <left/>
      <right style="thick">
        <color theme="0" tint="-0.14996795556505021"/>
      </right>
      <top/>
      <bottom/>
      <diagonal/>
    </border>
    <border>
      <left style="thick">
        <color theme="0" tint="-0.14996795556505021"/>
      </left>
      <right/>
      <top/>
      <bottom style="thick">
        <color theme="0" tint="-0.14996795556505021"/>
      </bottom>
      <diagonal/>
    </border>
    <border>
      <left/>
      <right/>
      <top/>
      <bottom style="thick">
        <color theme="0" tint="-0.14996795556505021"/>
      </bottom>
      <diagonal/>
    </border>
    <border>
      <left/>
      <right style="thick">
        <color theme="0" tint="-0.14996795556505021"/>
      </right>
      <top/>
      <bottom style="thick">
        <color theme="0" tint="-0.149967955565050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5" borderId="0" xfId="0" applyFont="1" applyFill="1"/>
    <xf numFmtId="8" fontId="3" fillId="7" borderId="2" xfId="0" applyNumberFormat="1" applyFont="1" applyFill="1" applyBorder="1"/>
    <xf numFmtId="164" fontId="3" fillId="9" borderId="8" xfId="1" applyNumberFormat="1" applyFont="1" applyFill="1" applyBorder="1"/>
    <xf numFmtId="10" fontId="3" fillId="9" borderId="10" xfId="0" applyNumberFormat="1" applyFont="1" applyFill="1" applyBorder="1"/>
    <xf numFmtId="164" fontId="3" fillId="9" borderId="13" xfId="1" applyNumberFormat="1" applyFont="1" applyFill="1" applyBorder="1"/>
    <xf numFmtId="1" fontId="0" fillId="9" borderId="10" xfId="0" applyNumberFormat="1" applyFill="1" applyBorder="1" applyAlignment="1">
      <alignment horizontal="center"/>
    </xf>
    <xf numFmtId="167" fontId="0" fillId="9" borderId="10" xfId="2" applyNumberFormat="1" applyFont="1" applyFill="1" applyBorder="1" applyAlignment="1">
      <alignment horizontal="center"/>
    </xf>
    <xf numFmtId="8" fontId="3" fillId="7" borderId="8" xfId="0" applyNumberFormat="1" applyFont="1" applyFill="1" applyBorder="1"/>
    <xf numFmtId="8" fontId="3" fillId="7" borderId="10" xfId="0" applyNumberFormat="1" applyFont="1" applyFill="1" applyBorder="1"/>
    <xf numFmtId="8" fontId="3" fillId="7" borderId="14" xfId="0" applyNumberFormat="1" applyFont="1" applyFill="1" applyBorder="1"/>
    <xf numFmtId="8" fontId="3" fillId="7" borderId="13" xfId="0" applyNumberFormat="1" applyFont="1" applyFill="1" applyBorder="1"/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/>
    </xf>
    <xf numFmtId="0" fontId="5" fillId="8" borderId="19" xfId="0" applyFont="1" applyFill="1" applyBorder="1" applyAlignment="1">
      <alignment horizontal="center"/>
    </xf>
    <xf numFmtId="0" fontId="5" fillId="8" borderId="20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left" indent="1"/>
    </xf>
    <xf numFmtId="0" fontId="3" fillId="7" borderId="9" xfId="0" applyFont="1" applyFill="1" applyBorder="1" applyAlignment="1">
      <alignment horizontal="left" indent="1"/>
    </xf>
    <xf numFmtId="0" fontId="3" fillId="7" borderId="11" xfId="0" applyFont="1" applyFill="1" applyBorder="1" applyAlignment="1">
      <alignment horizontal="left" indent="1"/>
    </xf>
    <xf numFmtId="0" fontId="3" fillId="9" borderId="7" xfId="0" applyFont="1" applyFill="1" applyBorder="1" applyAlignment="1">
      <alignment horizontal="left" indent="1"/>
    </xf>
    <xf numFmtId="0" fontId="3" fillId="9" borderId="2" xfId="0" applyFont="1" applyFill="1" applyBorder="1" applyAlignment="1">
      <alignment horizontal="left" indent="1"/>
    </xf>
    <xf numFmtId="0" fontId="3" fillId="9" borderId="9" xfId="0" applyFont="1" applyFill="1" applyBorder="1" applyAlignment="1">
      <alignment horizontal="left" indent="1"/>
    </xf>
    <xf numFmtId="0" fontId="3" fillId="9" borderId="3" xfId="0" applyFont="1" applyFill="1" applyBorder="1" applyAlignment="1">
      <alignment horizontal="left" indent="1"/>
    </xf>
    <xf numFmtId="0" fontId="3" fillId="9" borderId="11" xfId="0" applyFont="1" applyFill="1" applyBorder="1" applyAlignment="1">
      <alignment horizontal="left" indent="1"/>
    </xf>
    <xf numFmtId="0" fontId="3" fillId="9" borderId="12" xfId="0" applyFont="1" applyFill="1" applyBorder="1" applyAlignment="1">
      <alignment horizontal="left" indent="1"/>
    </xf>
    <xf numFmtId="8" fontId="2" fillId="6" borderId="10" xfId="1" applyNumberFormat="1" applyFont="1" applyFill="1" applyBorder="1" applyAlignment="1">
      <alignment horizontal="center"/>
    </xf>
    <xf numFmtId="0" fontId="4" fillId="6" borderId="9" xfId="0" applyFont="1" applyFill="1" applyBorder="1" applyAlignment="1">
      <alignment horizontal="left" indent="1"/>
    </xf>
    <xf numFmtId="0" fontId="4" fillId="6" borderId="3" xfId="0" applyFont="1" applyFill="1" applyBorder="1" applyAlignment="1">
      <alignment horizontal="left" indent="1"/>
    </xf>
    <xf numFmtId="0" fontId="4" fillId="6" borderId="11" xfId="0" applyFont="1" applyFill="1" applyBorder="1" applyAlignment="1">
      <alignment horizontal="left" indent="1"/>
    </xf>
    <xf numFmtId="0" fontId="4" fillId="6" borderId="12" xfId="0" applyFont="1" applyFill="1" applyBorder="1" applyAlignment="1">
      <alignment horizontal="left" indent="1"/>
    </xf>
    <xf numFmtId="8" fontId="4" fillId="6" borderId="13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11" borderId="1" xfId="0" applyFill="1" applyBorder="1"/>
    <xf numFmtId="0" fontId="5" fillId="10" borderId="18" xfId="0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164" fontId="3" fillId="7" borderId="8" xfId="0" applyNumberFormat="1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right"/>
    </xf>
    <xf numFmtId="9" fontId="3" fillId="7" borderId="3" xfId="2" applyFont="1" applyFill="1" applyBorder="1"/>
    <xf numFmtId="164" fontId="3" fillId="7" borderId="10" xfId="0" applyNumberFormat="1" applyFont="1" applyFill="1" applyBorder="1"/>
    <xf numFmtId="0" fontId="3" fillId="6" borderId="23" xfId="0" applyFont="1" applyFill="1" applyBorder="1"/>
    <xf numFmtId="164" fontId="4" fillId="6" borderId="24" xfId="0" applyNumberFormat="1" applyFont="1" applyFill="1" applyBorder="1"/>
    <xf numFmtId="0" fontId="4" fillId="6" borderId="22" xfId="0" applyFont="1" applyFill="1" applyBorder="1" applyAlignment="1">
      <alignment horizontal="right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25" xfId="0" applyFill="1" applyBorder="1"/>
    <xf numFmtId="0" fontId="0" fillId="5" borderId="0" xfId="0" applyFill="1" applyBorder="1"/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/>
    <xf numFmtId="0" fontId="0" fillId="5" borderId="29" xfId="0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Planilha1!$C$36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Planilha1!$C$37:$C$42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7-4563-83CC-C62F1CFEF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57934364043907"/>
          <c:y val="0.23793449176517165"/>
          <c:w val="0.26482211621357549"/>
          <c:h val="0.46735891590193562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>
                <a:outerShdw blurRad="50800" dist="50800" dir="5400000" sx="1000" sy="1000" algn="ctr" rotWithShape="0">
                  <a:srgbClr val="000000">
                    <a:alpha val="45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45</xdr:row>
      <xdr:rowOff>1905</xdr:rowOff>
    </xdr:from>
    <xdr:to>
      <xdr:col>4</xdr:col>
      <xdr:colOff>0</xdr:colOff>
      <xdr:row>61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32AD69-0891-7CD4-61BD-EF770A87F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19050</xdr:colOff>
      <xdr:row>1</xdr:row>
      <xdr:rowOff>8036</xdr:rowOff>
    </xdr:from>
    <xdr:to>
      <xdr:col>3</xdr:col>
      <xdr:colOff>1419225</xdr:colOff>
      <xdr:row>9</xdr:row>
      <xdr:rowOff>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4541F50-7E0D-EC76-6A91-A72B68FFE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208061"/>
          <a:ext cx="5153025" cy="15350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6EF5-B975-48CB-B413-16E014E11C77}">
  <dimension ref="A1:XEZ64"/>
  <sheetViews>
    <sheetView tabSelected="1" zoomScaleNormal="100" workbookViewId="0">
      <selection activeCell="A65" sqref="A65:XFD98"/>
    </sheetView>
  </sheetViews>
  <sheetFormatPr defaultColWidth="9.140625" defaultRowHeight="15" zeroHeight="1" x14ac:dyDescent="0.25"/>
  <cols>
    <col min="1" max="1" width="9.140625" style="4" customWidth="1"/>
    <col min="2" max="2" width="25.42578125" style="4" customWidth="1"/>
    <col min="3" max="3" width="30.85546875" style="4" bestFit="1" customWidth="1"/>
    <col min="4" max="4" width="21.5703125" style="4" bestFit="1" customWidth="1"/>
    <col min="5" max="5" width="23.42578125" style="4" customWidth="1"/>
    <col min="6" max="6" width="22.140625" style="4" hidden="1" customWidth="1"/>
    <col min="7" max="8" width="19.28515625" style="4" hidden="1" customWidth="1"/>
    <col min="9" max="9" width="17.85546875" style="4" hidden="1" customWidth="1"/>
    <col min="10" max="10" width="34.140625" style="4" hidden="1" customWidth="1"/>
    <col min="11" max="16380" width="0" hidden="1" customWidth="1"/>
    <col min="16381" max="16382" width="9.140625" hidden="1" customWidth="1"/>
    <col min="16383" max="16383" width="9.140625" hidden="1"/>
    <col min="16384" max="16384" width="9.140625" hidden="1" customWidth="1"/>
  </cols>
  <sheetData>
    <row r="1" spans="2:11" ht="15.75" thickBot="1" x14ac:dyDescent="0.3"/>
    <row r="2" spans="2:11" ht="15.75" thickTop="1" x14ac:dyDescent="0.25">
      <c r="B2" s="58"/>
      <c r="C2" s="59"/>
      <c r="D2" s="60"/>
    </row>
    <row r="3" spans="2:11" x14ac:dyDescent="0.25">
      <c r="B3" s="61"/>
      <c r="C3" s="62"/>
      <c r="D3" s="63"/>
    </row>
    <row r="4" spans="2:11" x14ac:dyDescent="0.25">
      <c r="B4" s="61"/>
      <c r="C4" s="62"/>
      <c r="D4" s="63"/>
    </row>
    <row r="5" spans="2:11" x14ac:dyDescent="0.25">
      <c r="B5" s="61"/>
      <c r="C5" s="62"/>
      <c r="D5" s="63"/>
    </row>
    <row r="6" spans="2:11" x14ac:dyDescent="0.25">
      <c r="B6" s="61"/>
      <c r="C6" s="62"/>
      <c r="D6" s="63"/>
    </row>
    <row r="7" spans="2:11" x14ac:dyDescent="0.25">
      <c r="B7" s="61"/>
      <c r="C7" s="62"/>
      <c r="D7" s="63"/>
    </row>
    <row r="8" spans="2:11" x14ac:dyDescent="0.25">
      <c r="B8" s="61"/>
      <c r="C8" s="62"/>
      <c r="D8" s="63"/>
    </row>
    <row r="9" spans="2:11" ht="15.75" thickBot="1" x14ac:dyDescent="0.3">
      <c r="B9" s="64"/>
      <c r="C9" s="65"/>
      <c r="D9" s="66"/>
    </row>
    <row r="10" spans="2:11" ht="15.75" thickTop="1" x14ac:dyDescent="0.25"/>
    <row r="11" spans="2:11" ht="15.75" thickBot="1" x14ac:dyDescent="0.3">
      <c r="K11" s="3"/>
    </row>
    <row r="12" spans="2:11" ht="27.75" thickTop="1" thickBot="1" x14ac:dyDescent="0.45">
      <c r="B12" s="23" t="s">
        <v>14</v>
      </c>
      <c r="C12" s="24"/>
      <c r="D12" s="25"/>
    </row>
    <row r="13" spans="2:11" ht="16.5" thickTop="1" x14ac:dyDescent="0.25">
      <c r="B13" s="29" t="s">
        <v>11</v>
      </c>
      <c r="C13" s="30"/>
      <c r="D13" s="7">
        <v>5000</v>
      </c>
    </row>
    <row r="14" spans="2:11" ht="15.75" x14ac:dyDescent="0.25">
      <c r="B14" s="31" t="s">
        <v>12</v>
      </c>
      <c r="C14" s="32"/>
      <c r="D14" s="8">
        <v>0.01</v>
      </c>
    </row>
    <row r="15" spans="2:11" ht="16.5" thickBot="1" x14ac:dyDescent="0.3">
      <c r="B15" s="33" t="s">
        <v>13</v>
      </c>
      <c r="C15" s="34"/>
      <c r="D15" s="9">
        <f>salario*30%</f>
        <v>1500</v>
      </c>
    </row>
    <row r="16" spans="2:11" ht="15.75" thickTop="1" x14ac:dyDescent="0.25"/>
    <row r="17" spans="1:13" ht="15.75" thickBot="1" x14ac:dyDescent="0.3"/>
    <row r="18" spans="1:13" ht="27.75" thickTop="1" thickBot="1" x14ac:dyDescent="0.3">
      <c r="B18" s="20" t="s">
        <v>0</v>
      </c>
      <c r="C18" s="21"/>
      <c r="D18" s="22"/>
      <c r="M18" s="2"/>
    </row>
    <row r="19" spans="1:13" ht="16.5" thickTop="1" x14ac:dyDescent="0.25">
      <c r="B19" s="29" t="s">
        <v>1</v>
      </c>
      <c r="C19" s="30"/>
      <c r="D19" s="19">
        <v>500</v>
      </c>
    </row>
    <row r="20" spans="1:13" ht="15.75" x14ac:dyDescent="0.25">
      <c r="B20" s="31" t="s">
        <v>2</v>
      </c>
      <c r="C20" s="32"/>
      <c r="D20" s="10">
        <v>5</v>
      </c>
    </row>
    <row r="21" spans="1:13" ht="15.75" x14ac:dyDescent="0.25">
      <c r="B21" s="31" t="s">
        <v>3</v>
      </c>
      <c r="C21" s="32"/>
      <c r="D21" s="11">
        <v>1.0789999999999999E-2</v>
      </c>
    </row>
    <row r="22" spans="1:13" ht="15.75" x14ac:dyDescent="0.25">
      <c r="B22" s="36" t="s">
        <v>4</v>
      </c>
      <c r="C22" s="37"/>
      <c r="D22" s="35">
        <f>FV(taxa_mensal,qtt_anos*12,aporte*-1)</f>
        <v>41888.456999243819</v>
      </c>
    </row>
    <row r="23" spans="1:13" ht="16.5" thickBot="1" x14ac:dyDescent="0.3">
      <c r="B23" s="38" t="s">
        <v>5</v>
      </c>
      <c r="C23" s="39"/>
      <c r="D23" s="40">
        <f>D22*$D$14</f>
        <v>418.88456999243817</v>
      </c>
    </row>
    <row r="24" spans="1:13" ht="15.75" thickTop="1" x14ac:dyDescent="0.25"/>
    <row r="25" spans="1:13" ht="15.75" thickBot="1" x14ac:dyDescent="0.3"/>
    <row r="26" spans="1:13" ht="27.75" thickTop="1" thickBot="1" x14ac:dyDescent="0.45">
      <c r="B26" s="16" t="s">
        <v>15</v>
      </c>
      <c r="C26" s="17"/>
      <c r="D26" s="18" t="s">
        <v>16</v>
      </c>
    </row>
    <row r="27" spans="1:13" ht="16.5" thickTop="1" x14ac:dyDescent="0.25">
      <c r="A27" s="5">
        <v>2</v>
      </c>
      <c r="B27" s="26" t="s">
        <v>6</v>
      </c>
      <c r="C27" s="6">
        <f>FV(taxa_mensal, A27*12, aporte * -1)</f>
        <v>13613.813648822608</v>
      </c>
      <c r="D27" s="12">
        <f>C27*rendimento_carteira</f>
        <v>136.13813648822608</v>
      </c>
    </row>
    <row r="28" spans="1:13" ht="15.75" x14ac:dyDescent="0.25">
      <c r="A28" s="5">
        <v>5</v>
      </c>
      <c r="B28" s="27" t="s">
        <v>7</v>
      </c>
      <c r="C28" s="6">
        <f>FV(taxa_mensal, A28*12, aporte * -1)</f>
        <v>41888.456999243819</v>
      </c>
      <c r="D28" s="13">
        <f>C28*rendimento_carteira</f>
        <v>418.88456999243817</v>
      </c>
    </row>
    <row r="29" spans="1:13" ht="15.75" x14ac:dyDescent="0.25">
      <c r="A29" s="5">
        <v>10</v>
      </c>
      <c r="B29" s="27" t="s">
        <v>8</v>
      </c>
      <c r="C29" s="6">
        <f>FV(taxa_mensal, A29*12, aporte * -1)</f>
        <v>121642.1062650861</v>
      </c>
      <c r="D29" s="13">
        <f>C29*rendimento_carteira</f>
        <v>1216.4210626508609</v>
      </c>
    </row>
    <row r="30" spans="1:13" ht="15.75" x14ac:dyDescent="0.25">
      <c r="A30" s="5">
        <v>20</v>
      </c>
      <c r="B30" s="27" t="s">
        <v>9</v>
      </c>
      <c r="C30" s="6">
        <f>FV(taxa_mensal, A30*12, aporte * -1)</f>
        <v>562599.20004854025</v>
      </c>
      <c r="D30" s="13">
        <f>C30*rendimento_carteira</f>
        <v>5625.992000485403</v>
      </c>
    </row>
    <row r="31" spans="1:13" ht="16.5" thickBot="1" x14ac:dyDescent="0.3">
      <c r="A31" s="5">
        <v>30</v>
      </c>
      <c r="B31" s="28" t="s">
        <v>10</v>
      </c>
      <c r="C31" s="14">
        <f>FV(taxa_mensal, A31*12, aporte * -1)</f>
        <v>2161084.8275023573</v>
      </c>
      <c r="D31" s="15">
        <f>C31*rendimento_carteira</f>
        <v>21610.848275023574</v>
      </c>
    </row>
    <row r="32" spans="1:13" ht="15.75" thickTop="1" x14ac:dyDescent="0.25"/>
    <row r="33" spans="2:4" ht="15.75" thickBot="1" x14ac:dyDescent="0.3"/>
    <row r="34" spans="2:4" ht="27.75" thickTop="1" thickBot="1" x14ac:dyDescent="0.45">
      <c r="B34" s="44" t="s">
        <v>17</v>
      </c>
      <c r="C34" s="45"/>
      <c r="D34" s="46" t="s">
        <v>29</v>
      </c>
    </row>
    <row r="35" spans="2:4" ht="16.5" thickTop="1" x14ac:dyDescent="0.25">
      <c r="B35" s="47" t="s">
        <v>18</v>
      </c>
      <c r="C35" s="48"/>
      <c r="D35" s="49">
        <f>aporte</f>
        <v>500</v>
      </c>
    </row>
    <row r="36" spans="2:4" ht="15.75" x14ac:dyDescent="0.25">
      <c r="B36" s="50" t="s">
        <v>19</v>
      </c>
      <c r="C36" s="51" t="s">
        <v>20</v>
      </c>
      <c r="D36" s="52" t="s">
        <v>27</v>
      </c>
    </row>
    <row r="37" spans="2:4" ht="15.75" x14ac:dyDescent="0.25">
      <c r="B37" s="27" t="s">
        <v>21</v>
      </c>
      <c r="C37" s="53">
        <f>VLOOKUP($D$34&amp;"-"&amp;B37,Planilha2!$A:$D,4,FALSE)</f>
        <v>0.5</v>
      </c>
      <c r="D37" s="54">
        <f>C37*$D$35</f>
        <v>250</v>
      </c>
    </row>
    <row r="38" spans="2:4" ht="15.75" x14ac:dyDescent="0.25">
      <c r="B38" s="27" t="s">
        <v>22</v>
      </c>
      <c r="C38" s="53">
        <f>VLOOKUP($D$34&amp;"-"&amp;B38,Planilha2!$A:$D,4,FALSE)</f>
        <v>0.1</v>
      </c>
      <c r="D38" s="54">
        <f t="shared" ref="D38:D42" si="0">C38*$D$35</f>
        <v>50</v>
      </c>
    </row>
    <row r="39" spans="2:4" ht="15.75" x14ac:dyDescent="0.25">
      <c r="B39" s="27" t="s">
        <v>23</v>
      </c>
      <c r="C39" s="53">
        <f>VLOOKUP($D$34&amp;"-"&amp;B39,Planilha2!$A:$D,4,FALSE)</f>
        <v>0.05</v>
      </c>
      <c r="D39" s="54">
        <f t="shared" si="0"/>
        <v>25</v>
      </c>
    </row>
    <row r="40" spans="2:4" ht="15.75" x14ac:dyDescent="0.25">
      <c r="B40" s="27" t="s">
        <v>24</v>
      </c>
      <c r="C40" s="53">
        <f>VLOOKUP($D$34&amp;"-"&amp;B40,Planilha2!$A:$D,4,FALSE)</f>
        <v>0.05</v>
      </c>
      <c r="D40" s="54">
        <f t="shared" si="0"/>
        <v>25</v>
      </c>
    </row>
    <row r="41" spans="2:4" ht="15.75" x14ac:dyDescent="0.25">
      <c r="B41" s="27" t="s">
        <v>25</v>
      </c>
      <c r="C41" s="53">
        <f>VLOOKUP($D$34&amp;"-"&amp;B41,Planilha2!$A:$D,4,FALSE)</f>
        <v>0.2</v>
      </c>
      <c r="D41" s="54">
        <f t="shared" si="0"/>
        <v>100</v>
      </c>
    </row>
    <row r="42" spans="2:4" ht="15.75" x14ac:dyDescent="0.25">
      <c r="B42" s="27" t="s">
        <v>26</v>
      </c>
      <c r="C42" s="53">
        <f>VLOOKUP($D$34&amp;"-"&amp;B42,Planilha2!$A:$D,4,FALSE)</f>
        <v>0.1</v>
      </c>
      <c r="D42" s="54">
        <f t="shared" si="0"/>
        <v>50</v>
      </c>
    </row>
    <row r="43" spans="2:4" ht="16.5" thickBot="1" x14ac:dyDescent="0.3">
      <c r="B43" s="55"/>
      <c r="C43" s="57"/>
      <c r="D43" s="56">
        <f>SUM(D37:D42)</f>
        <v>500</v>
      </c>
    </row>
    <row r="44" spans="2:4" ht="15.75" thickTop="1" x14ac:dyDescent="0.25"/>
    <row r="45" spans="2:4" x14ac:dyDescent="0.25"/>
    <row r="46" spans="2:4" x14ac:dyDescent="0.25"/>
    <row r="47" spans="2:4" x14ac:dyDescent="0.25"/>
    <row r="48" spans="2: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</sheetData>
  <mergeCells count="13">
    <mergeCell ref="B23:C23"/>
    <mergeCell ref="B18:D18"/>
    <mergeCell ref="B12:D12"/>
    <mergeCell ref="B34:C34"/>
    <mergeCell ref="B35:C35"/>
    <mergeCell ref="B26:C26"/>
    <mergeCell ref="B13:C13"/>
    <mergeCell ref="B14:C14"/>
    <mergeCell ref="B15:C15"/>
    <mergeCell ref="B19:C19"/>
    <mergeCell ref="B20:C20"/>
    <mergeCell ref="B21:C21"/>
    <mergeCell ref="B22:C22"/>
  </mergeCells>
  <dataValidations count="1">
    <dataValidation type="list" allowBlank="1" showInputMessage="1" showErrorMessage="1" sqref="D34" xr:uid="{171C8F0E-4C05-4129-A512-DDC2FD5A5CEB}">
      <formula1>"Conservador, Moderado, Agressivo 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E92B-5053-40FF-B3F3-F916D057E723}">
  <dimension ref="A3:D21"/>
  <sheetViews>
    <sheetView workbookViewId="0">
      <selection activeCell="F8" sqref="F8"/>
    </sheetView>
  </sheetViews>
  <sheetFormatPr defaultRowHeight="15" x14ac:dyDescent="0.25"/>
  <cols>
    <col min="1" max="1" width="30.85546875" bestFit="1" customWidth="1"/>
    <col min="2" max="2" width="16.42578125" customWidth="1"/>
    <col min="3" max="3" width="20.42578125" customWidth="1"/>
    <col min="4" max="4" width="10.42578125" bestFit="1" customWidth="1"/>
  </cols>
  <sheetData>
    <row r="3" spans="1:4" ht="15.75" thickBot="1" x14ac:dyDescent="0.3">
      <c r="A3" s="43" t="s">
        <v>37</v>
      </c>
      <c r="B3" s="43" t="s">
        <v>17</v>
      </c>
      <c r="C3" s="43" t="s">
        <v>19</v>
      </c>
      <c r="D3" s="43" t="s">
        <v>30</v>
      </c>
    </row>
    <row r="4" spans="1:4" x14ac:dyDescent="0.25">
      <c r="A4" t="s">
        <v>31</v>
      </c>
      <c r="B4" t="s">
        <v>28</v>
      </c>
      <c r="C4" t="s">
        <v>21</v>
      </c>
      <c r="D4" s="41">
        <v>0.3</v>
      </c>
    </row>
    <row r="5" spans="1:4" x14ac:dyDescent="0.25">
      <c r="A5" t="s">
        <v>32</v>
      </c>
      <c r="B5" t="s">
        <v>28</v>
      </c>
      <c r="C5" t="s">
        <v>22</v>
      </c>
      <c r="D5" s="41">
        <v>0.5</v>
      </c>
    </row>
    <row r="6" spans="1:4" x14ac:dyDescent="0.25">
      <c r="A6" t="s">
        <v>33</v>
      </c>
      <c r="B6" t="s">
        <v>28</v>
      </c>
      <c r="C6" t="s">
        <v>23</v>
      </c>
      <c r="D6" s="41">
        <v>0.1</v>
      </c>
    </row>
    <row r="7" spans="1:4" x14ac:dyDescent="0.25">
      <c r="A7" t="s">
        <v>34</v>
      </c>
      <c r="B7" t="s">
        <v>28</v>
      </c>
      <c r="C7" t="s">
        <v>24</v>
      </c>
      <c r="D7" s="41">
        <v>0.1</v>
      </c>
    </row>
    <row r="8" spans="1:4" x14ac:dyDescent="0.25">
      <c r="A8" t="s">
        <v>35</v>
      </c>
      <c r="B8" t="s">
        <v>28</v>
      </c>
      <c r="C8" t="s">
        <v>25</v>
      </c>
      <c r="D8" s="41">
        <v>0</v>
      </c>
    </row>
    <row r="9" spans="1:4" ht="15.75" thickBot="1" x14ac:dyDescent="0.3">
      <c r="A9" s="1" t="s">
        <v>36</v>
      </c>
      <c r="B9" s="1" t="s">
        <v>28</v>
      </c>
      <c r="C9" s="1" t="s">
        <v>26</v>
      </c>
      <c r="D9" s="42">
        <v>0</v>
      </c>
    </row>
    <row r="10" spans="1:4" x14ac:dyDescent="0.25">
      <c r="A10" t="s">
        <v>39</v>
      </c>
      <c r="B10" t="s">
        <v>38</v>
      </c>
      <c r="C10" t="s">
        <v>21</v>
      </c>
      <c r="D10" s="41">
        <v>0.32</v>
      </c>
    </row>
    <row r="11" spans="1:4" x14ac:dyDescent="0.25">
      <c r="A11" t="s">
        <v>40</v>
      </c>
      <c r="B11" t="s">
        <v>38</v>
      </c>
      <c r="C11" t="s">
        <v>22</v>
      </c>
      <c r="D11" s="41">
        <v>0.35</v>
      </c>
    </row>
    <row r="12" spans="1:4" x14ac:dyDescent="0.25">
      <c r="A12" t="s">
        <v>41</v>
      </c>
      <c r="B12" t="s">
        <v>38</v>
      </c>
      <c r="C12" t="s">
        <v>23</v>
      </c>
      <c r="D12" s="41">
        <v>0.08</v>
      </c>
    </row>
    <row r="13" spans="1:4" x14ac:dyDescent="0.25">
      <c r="A13" t="s">
        <v>42</v>
      </c>
      <c r="B13" t="s">
        <v>38</v>
      </c>
      <c r="C13" t="s">
        <v>24</v>
      </c>
      <c r="D13" s="41">
        <v>0.05</v>
      </c>
    </row>
    <row r="14" spans="1:4" x14ac:dyDescent="0.25">
      <c r="A14" t="s">
        <v>43</v>
      </c>
      <c r="B14" t="s">
        <v>38</v>
      </c>
      <c r="C14" t="s">
        <v>25</v>
      </c>
      <c r="D14" s="41">
        <v>0.1</v>
      </c>
    </row>
    <row r="15" spans="1:4" ht="15.75" thickBot="1" x14ac:dyDescent="0.3">
      <c r="A15" s="1" t="s">
        <v>44</v>
      </c>
      <c r="B15" s="1" t="s">
        <v>38</v>
      </c>
      <c r="C15" s="1" t="s">
        <v>26</v>
      </c>
      <c r="D15" s="42">
        <v>0.1</v>
      </c>
    </row>
    <row r="16" spans="1:4" x14ac:dyDescent="0.25">
      <c r="A16" t="s">
        <v>45</v>
      </c>
      <c r="B16" t="s">
        <v>51</v>
      </c>
      <c r="C16" t="s">
        <v>21</v>
      </c>
      <c r="D16" s="41">
        <v>0.5</v>
      </c>
    </row>
    <row r="17" spans="1:4" x14ac:dyDescent="0.25">
      <c r="A17" t="s">
        <v>46</v>
      </c>
      <c r="B17" t="s">
        <v>51</v>
      </c>
      <c r="C17" t="s">
        <v>22</v>
      </c>
      <c r="D17" s="41">
        <v>0.1</v>
      </c>
    </row>
    <row r="18" spans="1:4" x14ac:dyDescent="0.25">
      <c r="A18" t="s">
        <v>47</v>
      </c>
      <c r="B18" t="s">
        <v>51</v>
      </c>
      <c r="C18" t="s">
        <v>23</v>
      </c>
      <c r="D18" s="41">
        <v>0.05</v>
      </c>
    </row>
    <row r="19" spans="1:4" x14ac:dyDescent="0.25">
      <c r="A19" t="s">
        <v>48</v>
      </c>
      <c r="B19" t="s">
        <v>51</v>
      </c>
      <c r="C19" t="s">
        <v>24</v>
      </c>
      <c r="D19" s="41">
        <v>0.05</v>
      </c>
    </row>
    <row r="20" spans="1:4" x14ac:dyDescent="0.25">
      <c r="A20" t="s">
        <v>49</v>
      </c>
      <c r="B20" t="s">
        <v>51</v>
      </c>
      <c r="C20" t="s">
        <v>25</v>
      </c>
      <c r="D20" s="41">
        <v>0.2</v>
      </c>
    </row>
    <row r="21" spans="1:4" ht="15.75" thickBot="1" x14ac:dyDescent="0.3">
      <c r="A21" s="1" t="s">
        <v>50</v>
      </c>
      <c r="B21" s="1" t="s">
        <v>51</v>
      </c>
      <c r="C21" s="1" t="s">
        <v>26</v>
      </c>
      <c r="D21" s="4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Planilha1</vt:lpstr>
      <vt:lpstr>Planilha2</vt:lpstr>
      <vt:lpstr>aporte</vt:lpstr>
      <vt:lpstr>dividendos</vt:lpstr>
      <vt:lpstr>patrimonio</vt:lpstr>
      <vt:lpstr>qtt_anos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 PIERRE TORRES GOMES</dc:creator>
  <cp:lastModifiedBy>JEAN  PIERRE TORRES GOMES</cp:lastModifiedBy>
  <dcterms:created xsi:type="dcterms:W3CDTF">2025-06-29T22:36:11Z</dcterms:created>
  <dcterms:modified xsi:type="dcterms:W3CDTF">2025-06-30T19:01:45Z</dcterms:modified>
</cp:coreProperties>
</file>