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36B9B660-9BEA-41D5-A0DF-CFB0FD58723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definedNames>
    <definedName name="_xlchart.v1.0" hidden="1">Hoja1!$B$2:$B$102</definedName>
    <definedName name="_xlchart.v1.1" hidden="1">Hoja1!$B$2:$B$102</definedName>
    <definedName name="_xlchart.v1.2" hidden="1">Hoja1!$B$2:$B$102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N23" i="1"/>
  <c r="N24" i="1"/>
  <c r="N25" i="1"/>
  <c r="N26" i="1"/>
  <c r="N27" i="1"/>
  <c r="N21" i="1"/>
  <c r="L22" i="1"/>
  <c r="L23" i="1"/>
  <c r="L24" i="1"/>
  <c r="L25" i="1"/>
  <c r="L26" i="1"/>
  <c r="L27" i="1"/>
  <c r="L21" i="1"/>
  <c r="I21" i="1"/>
  <c r="N17" i="1"/>
  <c r="J21" i="1" s="1"/>
  <c r="K21" i="1" s="1"/>
  <c r="M21" i="1" s="1"/>
  <c r="N16" i="1"/>
  <c r="G8" i="1" a="1"/>
  <c r="G8" i="1" s="1"/>
  <c r="G7" i="1"/>
  <c r="G6" i="1"/>
  <c r="I6" i="1"/>
  <c r="H6" i="1"/>
  <c r="G4" i="1"/>
  <c r="G3" i="1"/>
  <c r="G5" i="1" s="1"/>
  <c r="G2" i="1"/>
  <c r="I22" i="1" l="1"/>
  <c r="G12" i="1"/>
  <c r="G9" i="1"/>
  <c r="G11" i="1"/>
  <c r="G10" i="1"/>
  <c r="J22" i="1" l="1"/>
  <c r="I23" i="1" s="1"/>
  <c r="J23" i="1" l="1"/>
  <c r="I24" i="1" s="1"/>
  <c r="K23" i="1"/>
  <c r="K22" i="1"/>
  <c r="M22" i="1" s="1"/>
  <c r="M23" i="1" l="1"/>
  <c r="J24" i="1"/>
  <c r="I25" i="1" s="1"/>
  <c r="K24" i="1"/>
  <c r="J25" i="1" l="1"/>
  <c r="I26" i="1" s="1"/>
  <c r="M24" i="1"/>
  <c r="J26" i="1" l="1"/>
  <c r="I27" i="1" s="1"/>
  <c r="K26" i="1"/>
  <c r="K25" i="1"/>
  <c r="M25" i="1" s="1"/>
  <c r="M26" i="1" l="1"/>
  <c r="J27" i="1"/>
  <c r="K27" i="1"/>
  <c r="M27" i="1" l="1"/>
</calcChain>
</file>

<file path=xl/sharedStrings.xml><?xml version="1.0" encoding="utf-8"?>
<sst xmlns="http://schemas.openxmlformats.org/spreadsheetml/2006/main" count="40" uniqueCount="39">
  <si>
    <t>Hogar</t>
  </si>
  <si>
    <t>Consumo Eléctrico (Bimensual) KWh</t>
  </si>
  <si>
    <t>Promedio</t>
  </si>
  <si>
    <t>Desv std</t>
  </si>
  <si>
    <t>Varianza</t>
  </si>
  <si>
    <t>CV</t>
  </si>
  <si>
    <t>Rango</t>
  </si>
  <si>
    <t>x</t>
  </si>
  <si>
    <t>s</t>
  </si>
  <si>
    <t>s2</t>
  </si>
  <si>
    <t>mediana</t>
  </si>
  <si>
    <t>moda</t>
  </si>
  <si>
    <t>C.V</t>
  </si>
  <si>
    <t>Hay una dispercion promedio con respecto a la media (consumo electrico)</t>
  </si>
  <si>
    <t>Hay una dispercion promedio con respecto a la media al cuadrado(consumo electrico)</t>
  </si>
  <si>
    <t>el numero que mas se repite</t>
  </si>
  <si>
    <t>num mas alto - num mas bajo</t>
  </si>
  <si>
    <t>el numero que esta en el medio geometricamente ordenados de menor a mayor</t>
  </si>
  <si>
    <t>Media de todos los numeros</t>
  </si>
  <si>
    <t>Desviacion std entre la media, por cada kwh de la media se incrementa la desviacion estandar en 0.26</t>
  </si>
  <si>
    <t>Tabla de frecuencia</t>
  </si>
  <si>
    <t>Consumo</t>
  </si>
  <si>
    <t>Frecuencia</t>
  </si>
  <si>
    <t>Grupo 1</t>
  </si>
  <si>
    <t>Grupo 2</t>
  </si>
  <si>
    <t>Grupo 3</t>
  </si>
  <si>
    <t>Grupo 4</t>
  </si>
  <si>
    <t>Grupo 5</t>
  </si>
  <si>
    <t>Grupo 6</t>
  </si>
  <si>
    <t>Grupo 7</t>
  </si>
  <si>
    <t>Minimo</t>
  </si>
  <si>
    <t>Maximo</t>
  </si>
  <si>
    <t>7 grupos</t>
  </si>
  <si>
    <t>rango grupo</t>
  </si>
  <si>
    <t>Rango total</t>
  </si>
  <si>
    <t>Agrupacion de datos</t>
  </si>
  <si>
    <t>Frec acum</t>
  </si>
  <si>
    <t>Porcentaje</t>
  </si>
  <si>
    <t>Porc. Acum.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</si>
</sst>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1" applyFo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1" applyNumberFormat="1" applyFont="1" applyFill="1" applyBorder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F7F6A90-7E75-48FF-B682-188DDB3C9EAB}">
          <cx:dataLabels/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Histograma 7 grupos con OJIVA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Histograma 7 grupos con OJIVA</a:t>
          </a:r>
        </a:p>
      </cx:txPr>
    </cx:title>
    <cx:plotArea>
      <cx:plotAreaRegion>
        <cx:series layoutId="clusteredColumn" uniqueId="{AF07AE35-6CDE-41C4-B55D-43131C70C941}">
          <cx:dataLabels/>
          <cx:dataId val="0"/>
          <cx:layoutPr>
            <cx:binning intervalClosed="r">
              <cx:binCount val="7"/>
            </cx:binning>
          </cx:layoutPr>
          <cx:axisId val="1"/>
        </cx:series>
        <cx:series layoutId="paretoLine" ownerIdx="0" uniqueId="{C4D1D1B0-2AEA-4FC7-B77D-17EA6ABDA62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28</xdr:row>
      <xdr:rowOff>57149</xdr:rowOff>
    </xdr:from>
    <xdr:to>
      <xdr:col>14</xdr:col>
      <xdr:colOff>657224</xdr:colOff>
      <xdr:row>52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6524FA-61D0-5D92-79C0-68C90A346F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4" y="5772149"/>
              <a:ext cx="6010275" cy="4543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197302</xdr:colOff>
      <xdr:row>28</xdr:row>
      <xdr:rowOff>27214</xdr:rowOff>
    </xdr:from>
    <xdr:to>
      <xdr:col>23</xdr:col>
      <xdr:colOff>342900</xdr:colOff>
      <xdr:row>52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B98BF3-CEA1-E5B2-C378-2F5196FA5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4977" y="5742214"/>
              <a:ext cx="6241598" cy="4708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F26" zoomScaleNormal="100" workbookViewId="0">
      <selection activeCell="X49" sqref="X49"/>
    </sheetView>
  </sheetViews>
  <sheetFormatPr defaultColWidth="11.42578125" defaultRowHeight="15" x14ac:dyDescent="0.25"/>
  <cols>
    <col min="2" max="2" width="17.42578125" bestFit="1" customWidth="1"/>
    <col min="13" max="13" width="11.5703125" bestFit="1" customWidth="1"/>
    <col min="14" max="14" width="12" bestFit="1" customWidth="1"/>
  </cols>
  <sheetData>
    <row r="1" spans="1:16" ht="45" x14ac:dyDescent="0.25">
      <c r="A1" t="s">
        <v>0</v>
      </c>
      <c r="B1" s="1" t="s">
        <v>1</v>
      </c>
    </row>
    <row r="2" spans="1:16" x14ac:dyDescent="0.25">
      <c r="A2">
        <v>1</v>
      </c>
      <c r="B2">
        <v>1204.8800000000001</v>
      </c>
      <c r="E2" s="3" t="s">
        <v>2</v>
      </c>
      <c r="F2" s="4" t="s">
        <v>7</v>
      </c>
      <c r="G2" s="5">
        <f>AVERAGE(B2:B102)</f>
        <v>1709.1381188118817</v>
      </c>
      <c r="I2" s="7" t="s">
        <v>18</v>
      </c>
      <c r="J2" s="7"/>
      <c r="K2" s="7"/>
    </row>
    <row r="3" spans="1:16" x14ac:dyDescent="0.25">
      <c r="A3">
        <v>2</v>
      </c>
      <c r="B3">
        <v>1684.08</v>
      </c>
      <c r="E3" s="3" t="s">
        <v>3</v>
      </c>
      <c r="F3" s="4" t="s">
        <v>8</v>
      </c>
      <c r="G3" s="5">
        <f>_xlfn.STDEV.P(B2:B102)</f>
        <v>451.71752890739225</v>
      </c>
      <c r="I3" s="7" t="s">
        <v>13</v>
      </c>
      <c r="J3" s="7"/>
      <c r="K3" s="7"/>
      <c r="L3" s="7"/>
      <c r="M3" s="7"/>
      <c r="N3" s="7"/>
    </row>
    <row r="4" spans="1:16" x14ac:dyDescent="0.25">
      <c r="A4">
        <v>3</v>
      </c>
      <c r="B4">
        <v>1619.02</v>
      </c>
      <c r="E4" s="3" t="s">
        <v>4</v>
      </c>
      <c r="F4" s="4" t="s">
        <v>9</v>
      </c>
      <c r="G4" s="6">
        <f>_xlfn.VAR.P(B2:B102)</f>
        <v>204048.72592220077</v>
      </c>
      <c r="I4" s="7" t="s">
        <v>14</v>
      </c>
      <c r="J4" s="7"/>
      <c r="K4" s="7"/>
      <c r="L4" s="7"/>
      <c r="M4" s="7"/>
      <c r="N4" s="7"/>
      <c r="O4" s="7"/>
    </row>
    <row r="5" spans="1:16" x14ac:dyDescent="0.25">
      <c r="A5">
        <v>4</v>
      </c>
      <c r="B5">
        <v>1608.8</v>
      </c>
      <c r="E5" s="3" t="s">
        <v>5</v>
      </c>
      <c r="F5" s="4" t="s">
        <v>12</v>
      </c>
      <c r="G5" s="6">
        <f>G3/G2</f>
        <v>0.26429550890913756</v>
      </c>
      <c r="I5" s="7" t="s">
        <v>19</v>
      </c>
      <c r="J5" s="7"/>
      <c r="K5" s="7"/>
      <c r="L5" s="7"/>
      <c r="M5" s="7"/>
      <c r="N5" s="7"/>
      <c r="O5" s="7"/>
      <c r="P5" s="7"/>
    </row>
    <row r="6" spans="1:16" x14ac:dyDescent="0.25">
      <c r="A6">
        <v>5</v>
      </c>
      <c r="B6">
        <v>1946.73</v>
      </c>
      <c r="E6" s="3" t="s">
        <v>6</v>
      </c>
      <c r="F6" s="4"/>
      <c r="G6" s="6">
        <f>H6-I6</f>
        <v>2312.08</v>
      </c>
      <c r="H6">
        <f>MAX(B2:B102)</f>
        <v>2913.35</v>
      </c>
      <c r="I6">
        <f>MIN(B2:B102)</f>
        <v>601.27</v>
      </c>
      <c r="J6" t="s">
        <v>16</v>
      </c>
    </row>
    <row r="7" spans="1:16" x14ac:dyDescent="0.25">
      <c r="A7">
        <v>6</v>
      </c>
      <c r="B7">
        <v>1618.21</v>
      </c>
      <c r="E7" s="3" t="s">
        <v>10</v>
      </c>
      <c r="F7" s="4"/>
      <c r="G7" s="6">
        <f>MEDIAN(B2:B102)</f>
        <v>1709.41</v>
      </c>
      <c r="I7" s="7" t="s">
        <v>17</v>
      </c>
      <c r="J7" s="7"/>
      <c r="K7" s="7"/>
      <c r="L7" s="7"/>
      <c r="M7" s="7"/>
      <c r="N7" s="7"/>
      <c r="O7" s="7"/>
    </row>
    <row r="8" spans="1:16" x14ac:dyDescent="0.25">
      <c r="A8">
        <v>7</v>
      </c>
      <c r="B8">
        <v>1501.76</v>
      </c>
      <c r="E8" s="3" t="s">
        <v>11</v>
      </c>
      <c r="F8" s="4"/>
      <c r="G8" s="6" t="e">
        <f t="array" ref="G8:G12">_xlfn.MODE.MULT(B2:B102)</f>
        <v>#N/A</v>
      </c>
      <c r="I8" t="s">
        <v>15</v>
      </c>
    </row>
    <row r="9" spans="1:16" x14ac:dyDescent="0.25">
      <c r="A9">
        <v>8</v>
      </c>
      <c r="B9">
        <v>2637.27</v>
      </c>
      <c r="G9" t="e">
        <v>#N/A</v>
      </c>
    </row>
    <row r="10" spans="1:16" x14ac:dyDescent="0.25">
      <c r="A10">
        <v>9</v>
      </c>
      <c r="B10">
        <v>1155.18</v>
      </c>
      <c r="G10" t="e">
        <v>#N/A</v>
      </c>
    </row>
    <row r="11" spans="1:16" x14ac:dyDescent="0.25">
      <c r="A11">
        <v>10</v>
      </c>
      <c r="B11">
        <v>1672.96</v>
      </c>
      <c r="G11" t="e">
        <v>#N/A</v>
      </c>
    </row>
    <row r="12" spans="1:16" x14ac:dyDescent="0.25">
      <c r="A12">
        <v>11</v>
      </c>
      <c r="B12">
        <v>1306.5899999999999</v>
      </c>
      <c r="G12" t="e">
        <v>#N/A</v>
      </c>
    </row>
    <row r="13" spans="1:16" x14ac:dyDescent="0.25">
      <c r="A13">
        <v>12</v>
      </c>
      <c r="B13">
        <v>1357.93</v>
      </c>
    </row>
    <row r="14" spans="1:16" x14ac:dyDescent="0.25">
      <c r="A14">
        <v>13</v>
      </c>
      <c r="B14">
        <v>2307.3000000000002</v>
      </c>
    </row>
    <row r="15" spans="1:16" x14ac:dyDescent="0.25">
      <c r="A15">
        <v>14</v>
      </c>
      <c r="B15">
        <v>1452.12</v>
      </c>
    </row>
    <row r="16" spans="1:16" x14ac:dyDescent="0.25">
      <c r="A16">
        <v>15</v>
      </c>
      <c r="B16">
        <v>2110.41</v>
      </c>
      <c r="M16" s="2" t="s">
        <v>34</v>
      </c>
      <c r="N16" s="2">
        <f>G6</f>
        <v>2312.08</v>
      </c>
    </row>
    <row r="17" spans="1:15" x14ac:dyDescent="0.25">
      <c r="A17">
        <v>16</v>
      </c>
      <c r="B17">
        <v>2268.7199999999998</v>
      </c>
      <c r="E17" s="8" t="s">
        <v>20</v>
      </c>
      <c r="F17" s="9"/>
      <c r="H17" s="7" t="s">
        <v>35</v>
      </c>
      <c r="I17" s="7"/>
      <c r="J17" t="s">
        <v>32</v>
      </c>
      <c r="M17" s="2" t="s">
        <v>33</v>
      </c>
      <c r="N17" s="2">
        <f>N16/7</f>
        <v>330.29714285714283</v>
      </c>
    </row>
    <row r="18" spans="1:15" x14ac:dyDescent="0.25">
      <c r="A18">
        <v>17</v>
      </c>
      <c r="B18">
        <v>1711.61</v>
      </c>
      <c r="E18" s="2" t="s">
        <v>21</v>
      </c>
      <c r="F18" s="2" t="s">
        <v>22</v>
      </c>
    </row>
    <row r="19" spans="1:15" x14ac:dyDescent="0.25">
      <c r="A19">
        <v>18</v>
      </c>
      <c r="B19">
        <v>2128.1799999999998</v>
      </c>
      <c r="E19" s="2">
        <v>1204.8800000000001</v>
      </c>
      <c r="F19" s="2">
        <v>1</v>
      </c>
    </row>
    <row r="20" spans="1:15" x14ac:dyDescent="0.25">
      <c r="A20">
        <v>19</v>
      </c>
      <c r="B20">
        <v>2193.35</v>
      </c>
      <c r="E20" s="2">
        <v>1684.08</v>
      </c>
      <c r="F20" s="2">
        <v>1</v>
      </c>
      <c r="H20" s="2"/>
      <c r="I20" s="12" t="s">
        <v>30</v>
      </c>
      <c r="J20" s="12" t="s">
        <v>31</v>
      </c>
      <c r="K20" s="12" t="s">
        <v>22</v>
      </c>
      <c r="L20" s="12" t="s">
        <v>37</v>
      </c>
      <c r="M20" s="12" t="s">
        <v>36</v>
      </c>
      <c r="N20" s="12" t="s">
        <v>38</v>
      </c>
      <c r="O20" s="10"/>
    </row>
    <row r="21" spans="1:15" x14ac:dyDescent="0.25">
      <c r="A21">
        <v>20</v>
      </c>
      <c r="B21">
        <v>1390.18</v>
      </c>
      <c r="E21" s="2">
        <v>1619.02</v>
      </c>
      <c r="F21" s="2">
        <v>1</v>
      </c>
      <c r="H21" s="13" t="s">
        <v>23</v>
      </c>
      <c r="I21" s="14">
        <f>I6</f>
        <v>601.27</v>
      </c>
      <c r="J21" s="14">
        <f>I21+N17</f>
        <v>931.56714285714281</v>
      </c>
      <c r="K21" s="15">
        <f>COUNTIFS(B:B,"&gt;="&amp;I21,B:B,"&lt;="&amp;J21)</f>
        <v>4</v>
      </c>
      <c r="L21" s="16">
        <f>K21/101</f>
        <v>3.9603960396039604E-2</v>
      </c>
      <c r="M21" s="15">
        <f>K21</f>
        <v>4</v>
      </c>
      <c r="N21" s="16">
        <f>M21/101</f>
        <v>3.9603960396039604E-2</v>
      </c>
      <c r="O21" s="11"/>
    </row>
    <row r="22" spans="1:15" x14ac:dyDescent="0.25">
      <c r="A22">
        <v>21</v>
      </c>
      <c r="B22">
        <v>1594.02</v>
      </c>
      <c r="E22" s="2">
        <v>1608.8</v>
      </c>
      <c r="F22" s="2">
        <v>1</v>
      </c>
      <c r="H22" s="13" t="s">
        <v>24</v>
      </c>
      <c r="I22" s="14">
        <f>J21</f>
        <v>931.56714285714281</v>
      </c>
      <c r="J22" s="14">
        <f>I22+N17</f>
        <v>1261.8642857142856</v>
      </c>
      <c r="K22" s="15">
        <f>COUNTIFS(B:B,"&gt;="&amp;I22,B:B,"&lt;="&amp;J22)</f>
        <v>15</v>
      </c>
      <c r="L22" s="16">
        <f t="shared" ref="L22:L27" si="0">K22/101</f>
        <v>0.14851485148514851</v>
      </c>
      <c r="M22" s="15">
        <f>M21+K22</f>
        <v>19</v>
      </c>
      <c r="N22" s="16">
        <f t="shared" ref="N22:N27" si="1">M22/101</f>
        <v>0.18811881188118812</v>
      </c>
      <c r="O22" s="11"/>
    </row>
    <row r="23" spans="1:15" x14ac:dyDescent="0.25">
      <c r="A23">
        <v>22</v>
      </c>
      <c r="B23">
        <v>2227.34</v>
      </c>
      <c r="E23" s="2">
        <v>1946.73</v>
      </c>
      <c r="F23" s="2">
        <v>1</v>
      </c>
      <c r="H23" s="13" t="s">
        <v>25</v>
      </c>
      <c r="I23" s="14">
        <f>J22</f>
        <v>1261.8642857142856</v>
      </c>
      <c r="J23" s="14">
        <f>I23+$N$17</f>
        <v>1592.1614285714286</v>
      </c>
      <c r="K23" s="15">
        <f>COUNTIFS(B:B,"&gt;="&amp;I23,B:B,"&lt;="&amp;J23)</f>
        <v>18</v>
      </c>
      <c r="L23" s="16">
        <f t="shared" si="0"/>
        <v>0.17821782178217821</v>
      </c>
      <c r="M23" s="15">
        <f>M22+K23</f>
        <v>37</v>
      </c>
      <c r="N23" s="16">
        <f t="shared" si="1"/>
        <v>0.36633663366336633</v>
      </c>
    </row>
    <row r="24" spans="1:15" x14ac:dyDescent="0.25">
      <c r="A24">
        <v>23</v>
      </c>
      <c r="B24">
        <v>2109.15</v>
      </c>
      <c r="E24" s="2">
        <v>1618.21</v>
      </c>
      <c r="F24" s="2">
        <v>1</v>
      </c>
      <c r="H24" s="13" t="s">
        <v>26</v>
      </c>
      <c r="I24" s="14">
        <f t="shared" ref="I24:I27" si="2">J23</f>
        <v>1592.1614285714286</v>
      </c>
      <c r="J24" s="14">
        <f>I24+$N$17</f>
        <v>1922.4585714285713</v>
      </c>
      <c r="K24" s="15">
        <f>COUNTIFS(B:B,"&gt;="&amp;I24,B:B,"&lt;="&amp;J24)</f>
        <v>29</v>
      </c>
      <c r="L24" s="16">
        <f t="shared" si="0"/>
        <v>0.28712871287128711</v>
      </c>
      <c r="M24" s="15">
        <f>M23+K24</f>
        <v>66</v>
      </c>
      <c r="N24" s="16">
        <f t="shared" si="1"/>
        <v>0.65346534653465349</v>
      </c>
    </row>
    <row r="25" spans="1:15" x14ac:dyDescent="0.25">
      <c r="A25">
        <v>24</v>
      </c>
      <c r="B25">
        <v>1487.79</v>
      </c>
      <c r="E25" s="2">
        <v>1501.76</v>
      </c>
      <c r="F25" s="2">
        <v>1</v>
      </c>
      <c r="H25" s="13" t="s">
        <v>27</v>
      </c>
      <c r="I25" s="14">
        <f t="shared" si="2"/>
        <v>1922.4585714285713</v>
      </c>
      <c r="J25" s="14">
        <f>I25+$N$17</f>
        <v>2252.755714285714</v>
      </c>
      <c r="K25" s="15">
        <f>COUNTIFS(B:B,"&gt;="&amp;I25,B:B,"&lt;="&amp;J25)</f>
        <v>25</v>
      </c>
      <c r="L25" s="16">
        <f t="shared" si="0"/>
        <v>0.24752475247524752</v>
      </c>
      <c r="M25" s="15">
        <f>M24+K25</f>
        <v>91</v>
      </c>
      <c r="N25" s="16">
        <f t="shared" si="1"/>
        <v>0.90099009900990101</v>
      </c>
    </row>
    <row r="26" spans="1:15" x14ac:dyDescent="0.25">
      <c r="A26">
        <v>25</v>
      </c>
      <c r="B26">
        <v>1588.31</v>
      </c>
      <c r="E26" s="2">
        <v>2637.27</v>
      </c>
      <c r="F26" s="2">
        <v>1</v>
      </c>
      <c r="H26" s="13" t="s">
        <v>28</v>
      </c>
      <c r="I26" s="14">
        <f t="shared" si="2"/>
        <v>2252.755714285714</v>
      </c>
      <c r="J26" s="14">
        <f>I26+$N$17</f>
        <v>2583.0528571428567</v>
      </c>
      <c r="K26" s="15">
        <f>COUNTIFS(B:B,"&gt;="&amp;I26,B:B,"&lt;="&amp;J26)</f>
        <v>6</v>
      </c>
      <c r="L26" s="16">
        <f t="shared" si="0"/>
        <v>5.9405940594059403E-2</v>
      </c>
      <c r="M26" s="15">
        <f>M25+K26</f>
        <v>97</v>
      </c>
      <c r="N26" s="16">
        <f t="shared" si="1"/>
        <v>0.96039603960396036</v>
      </c>
    </row>
    <row r="27" spans="1:15" x14ac:dyDescent="0.25">
      <c r="A27">
        <v>26</v>
      </c>
      <c r="B27">
        <v>878.4</v>
      </c>
      <c r="E27" s="2">
        <v>1155.18</v>
      </c>
      <c r="F27" s="2">
        <v>1</v>
      </c>
      <c r="H27" s="13" t="s">
        <v>29</v>
      </c>
      <c r="I27" s="14">
        <f t="shared" si="2"/>
        <v>2583.0528571428567</v>
      </c>
      <c r="J27" s="14">
        <f>I27+$N$17</f>
        <v>2913.3499999999995</v>
      </c>
      <c r="K27" s="15">
        <f>COUNTIFS(B:B,"&gt;="&amp;I27,B:B,"&lt;="&amp;J27)</f>
        <v>4</v>
      </c>
      <c r="L27" s="16">
        <f t="shared" si="0"/>
        <v>3.9603960396039604E-2</v>
      </c>
      <c r="M27" s="15">
        <f>M26+K27</f>
        <v>101</v>
      </c>
      <c r="N27" s="16">
        <f t="shared" si="1"/>
        <v>1</v>
      </c>
    </row>
    <row r="28" spans="1:15" x14ac:dyDescent="0.25">
      <c r="A28">
        <v>27</v>
      </c>
      <c r="B28">
        <v>1731.55</v>
      </c>
      <c r="E28" s="2">
        <v>1672.96</v>
      </c>
      <c r="F28" s="2">
        <v>1</v>
      </c>
    </row>
    <row r="29" spans="1:15" x14ac:dyDescent="0.25">
      <c r="A29">
        <v>28</v>
      </c>
      <c r="B29">
        <v>1955.76</v>
      </c>
      <c r="E29" s="2">
        <v>1306.5899999999999</v>
      </c>
      <c r="F29" s="2">
        <v>1</v>
      </c>
    </row>
    <row r="30" spans="1:15" x14ac:dyDescent="0.25">
      <c r="A30">
        <v>29</v>
      </c>
      <c r="B30">
        <v>1631.01</v>
      </c>
      <c r="E30" s="2">
        <v>1357.93</v>
      </c>
      <c r="F30" s="2">
        <v>1</v>
      </c>
    </row>
    <row r="31" spans="1:15" x14ac:dyDescent="0.25">
      <c r="A31">
        <v>30</v>
      </c>
      <c r="B31">
        <v>1978.27</v>
      </c>
      <c r="E31" s="2">
        <v>2307.3000000000002</v>
      </c>
      <c r="F31" s="2">
        <v>1</v>
      </c>
    </row>
    <row r="32" spans="1:15" x14ac:dyDescent="0.25">
      <c r="A32">
        <v>31</v>
      </c>
      <c r="B32">
        <v>2422.06</v>
      </c>
      <c r="E32" s="2">
        <v>1452.12</v>
      </c>
      <c r="F32" s="2">
        <v>1</v>
      </c>
    </row>
    <row r="33" spans="1:11" x14ac:dyDescent="0.25">
      <c r="A33">
        <v>32</v>
      </c>
      <c r="B33">
        <v>1561.48</v>
      </c>
      <c r="E33" s="2">
        <v>2110.41</v>
      </c>
      <c r="F33" s="2">
        <v>1</v>
      </c>
      <c r="K33" s="17"/>
    </row>
    <row r="34" spans="1:11" x14ac:dyDescent="0.25">
      <c r="A34">
        <v>33</v>
      </c>
      <c r="B34">
        <v>1073.99</v>
      </c>
      <c r="E34" s="2">
        <v>2268.7199999999998</v>
      </c>
      <c r="F34" s="2">
        <v>1</v>
      </c>
    </row>
    <row r="35" spans="1:11" x14ac:dyDescent="0.25">
      <c r="A35">
        <v>34</v>
      </c>
      <c r="B35">
        <v>1933.28</v>
      </c>
      <c r="E35" s="2">
        <v>1711.61</v>
      </c>
      <c r="F35" s="2">
        <v>1</v>
      </c>
    </row>
    <row r="36" spans="1:11" x14ac:dyDescent="0.25">
      <c r="A36">
        <v>35</v>
      </c>
      <c r="B36">
        <v>2300.2399999999998</v>
      </c>
      <c r="E36" s="2">
        <v>2128.1799999999998</v>
      </c>
      <c r="F36" s="2">
        <v>1</v>
      </c>
    </row>
    <row r="37" spans="1:11" x14ac:dyDescent="0.25">
      <c r="A37">
        <v>36</v>
      </c>
      <c r="B37">
        <v>1407.71</v>
      </c>
      <c r="E37" s="2">
        <v>2193.35</v>
      </c>
      <c r="F37" s="2">
        <v>1</v>
      </c>
    </row>
    <row r="38" spans="1:11" x14ac:dyDescent="0.25">
      <c r="A38">
        <v>37</v>
      </c>
      <c r="B38">
        <v>2012.04</v>
      </c>
      <c r="E38" s="2">
        <v>1390.18</v>
      </c>
      <c r="F38" s="2">
        <v>1</v>
      </c>
    </row>
    <row r="39" spans="1:11" x14ac:dyDescent="0.25">
      <c r="A39">
        <v>38</v>
      </c>
      <c r="B39">
        <v>1675.37</v>
      </c>
      <c r="E39" s="2">
        <v>1594.02</v>
      </c>
      <c r="F39" s="2">
        <v>1</v>
      </c>
    </row>
    <row r="40" spans="1:11" x14ac:dyDescent="0.25">
      <c r="A40">
        <v>39</v>
      </c>
      <c r="B40">
        <v>2031.4</v>
      </c>
      <c r="E40" s="2">
        <v>2227.34</v>
      </c>
      <c r="F40" s="2">
        <v>1</v>
      </c>
    </row>
    <row r="41" spans="1:11" x14ac:dyDescent="0.25">
      <c r="A41">
        <v>40</v>
      </c>
      <c r="B41">
        <v>2698.02</v>
      </c>
      <c r="E41" s="2">
        <v>2109.15</v>
      </c>
      <c r="F41" s="2">
        <v>1</v>
      </c>
    </row>
    <row r="42" spans="1:11" x14ac:dyDescent="0.25">
      <c r="A42">
        <v>41</v>
      </c>
      <c r="B42">
        <v>1788.58</v>
      </c>
      <c r="E42" s="2">
        <v>1487.79</v>
      </c>
      <c r="F42" s="2">
        <v>1</v>
      </c>
    </row>
    <row r="43" spans="1:11" x14ac:dyDescent="0.25">
      <c r="A43">
        <v>42</v>
      </c>
      <c r="B43">
        <v>1496.53</v>
      </c>
      <c r="E43" s="2">
        <v>1588.31</v>
      </c>
      <c r="F43" s="2">
        <v>1</v>
      </c>
    </row>
    <row r="44" spans="1:11" x14ac:dyDescent="0.25">
      <c r="A44">
        <v>43</v>
      </c>
      <c r="B44">
        <v>1923.12</v>
      </c>
      <c r="E44" s="2">
        <v>878.4</v>
      </c>
      <c r="F44" s="2">
        <v>1</v>
      </c>
    </row>
    <row r="45" spans="1:11" x14ac:dyDescent="0.25">
      <c r="A45">
        <v>44</v>
      </c>
      <c r="B45">
        <v>1893.01</v>
      </c>
      <c r="E45" s="2">
        <v>1731.55</v>
      </c>
      <c r="F45" s="2">
        <v>1</v>
      </c>
    </row>
    <row r="46" spans="1:11" x14ac:dyDescent="0.25">
      <c r="A46">
        <v>45</v>
      </c>
      <c r="B46">
        <v>1837.68</v>
      </c>
      <c r="E46" s="2">
        <v>1955.76</v>
      </c>
      <c r="F46" s="2">
        <v>1</v>
      </c>
    </row>
    <row r="47" spans="1:11" x14ac:dyDescent="0.25">
      <c r="A47">
        <v>46</v>
      </c>
      <c r="B47">
        <v>1251.23</v>
      </c>
      <c r="E47" s="2">
        <v>1631.01</v>
      </c>
      <c r="F47" s="2">
        <v>1</v>
      </c>
    </row>
    <row r="48" spans="1:11" x14ac:dyDescent="0.25">
      <c r="A48">
        <v>47</v>
      </c>
      <c r="B48">
        <v>1805.1</v>
      </c>
      <c r="E48" s="2">
        <v>1978.27</v>
      </c>
      <c r="F48" s="2">
        <v>1</v>
      </c>
    </row>
    <row r="49" spans="1:6" x14ac:dyDescent="0.25">
      <c r="A49">
        <v>48</v>
      </c>
      <c r="B49">
        <v>1147.6099999999999</v>
      </c>
      <c r="E49" s="2">
        <v>2422.06</v>
      </c>
      <c r="F49" s="2">
        <v>1</v>
      </c>
    </row>
    <row r="50" spans="1:6" x14ac:dyDescent="0.25">
      <c r="A50">
        <v>49</v>
      </c>
      <c r="B50">
        <v>2356.96</v>
      </c>
      <c r="E50" s="2">
        <v>1561.48</v>
      </c>
      <c r="F50" s="2">
        <v>1</v>
      </c>
    </row>
    <row r="51" spans="1:6" x14ac:dyDescent="0.25">
      <c r="A51">
        <v>50</v>
      </c>
      <c r="B51">
        <v>1756.27</v>
      </c>
      <c r="E51" s="2">
        <v>1073.99</v>
      </c>
      <c r="F51" s="2">
        <v>1</v>
      </c>
    </row>
    <row r="52" spans="1:6" x14ac:dyDescent="0.25">
      <c r="A52">
        <v>51</v>
      </c>
      <c r="B52">
        <v>2086.65</v>
      </c>
      <c r="E52" s="2">
        <v>1933.28</v>
      </c>
      <c r="F52" s="2">
        <v>1</v>
      </c>
    </row>
    <row r="53" spans="1:6" x14ac:dyDescent="0.25">
      <c r="A53">
        <v>52</v>
      </c>
      <c r="B53">
        <v>1625.32</v>
      </c>
      <c r="E53" s="2">
        <v>2300.2399999999998</v>
      </c>
      <c r="F53" s="2">
        <v>1</v>
      </c>
    </row>
    <row r="54" spans="1:6" x14ac:dyDescent="0.25">
      <c r="A54">
        <v>53</v>
      </c>
      <c r="B54">
        <v>2130.46</v>
      </c>
      <c r="E54" s="2">
        <v>1407.71</v>
      </c>
      <c r="F54" s="2">
        <v>1</v>
      </c>
    </row>
    <row r="55" spans="1:6" x14ac:dyDescent="0.25">
      <c r="A55">
        <v>54</v>
      </c>
      <c r="B55">
        <v>1326.67</v>
      </c>
      <c r="E55" s="2">
        <v>2012.04</v>
      </c>
      <c r="F55" s="2">
        <v>1</v>
      </c>
    </row>
    <row r="56" spans="1:6" x14ac:dyDescent="0.25">
      <c r="A56">
        <v>55</v>
      </c>
      <c r="B56">
        <v>1208.52</v>
      </c>
      <c r="E56" s="2">
        <v>1675.37</v>
      </c>
      <c r="F56" s="2">
        <v>1</v>
      </c>
    </row>
    <row r="57" spans="1:6" x14ac:dyDescent="0.25">
      <c r="A57">
        <v>56</v>
      </c>
      <c r="B57">
        <v>1339.02</v>
      </c>
      <c r="E57" s="2">
        <v>2031.4</v>
      </c>
      <c r="F57" s="2">
        <v>1</v>
      </c>
    </row>
    <row r="58" spans="1:6" x14ac:dyDescent="0.25">
      <c r="A58">
        <v>57</v>
      </c>
      <c r="B58">
        <v>1648.14</v>
      </c>
      <c r="E58" s="2">
        <v>2698.02</v>
      </c>
      <c r="F58" s="2">
        <v>1</v>
      </c>
    </row>
    <row r="59" spans="1:6" x14ac:dyDescent="0.25">
      <c r="A59">
        <v>58</v>
      </c>
      <c r="B59">
        <v>2339.8000000000002</v>
      </c>
      <c r="E59" s="2">
        <v>1788.58</v>
      </c>
      <c r="F59" s="2">
        <v>1</v>
      </c>
    </row>
    <row r="60" spans="1:6" x14ac:dyDescent="0.25">
      <c r="A60">
        <v>59</v>
      </c>
      <c r="B60">
        <v>1053.58</v>
      </c>
      <c r="E60" s="2">
        <v>1496.53</v>
      </c>
      <c r="F60" s="2">
        <v>1</v>
      </c>
    </row>
    <row r="61" spans="1:6" x14ac:dyDescent="0.25">
      <c r="A61">
        <v>60</v>
      </c>
      <c r="B61">
        <v>2110.9699999999998</v>
      </c>
      <c r="E61" s="2">
        <v>1923.12</v>
      </c>
      <c r="F61" s="2">
        <v>1</v>
      </c>
    </row>
    <row r="62" spans="1:6" x14ac:dyDescent="0.25">
      <c r="A62">
        <v>61</v>
      </c>
      <c r="B62">
        <v>1294.79</v>
      </c>
      <c r="E62" s="2">
        <v>1893.01</v>
      </c>
      <c r="F62" s="2">
        <v>1</v>
      </c>
    </row>
    <row r="63" spans="1:6" x14ac:dyDescent="0.25">
      <c r="A63">
        <v>62</v>
      </c>
      <c r="B63">
        <v>1190.04</v>
      </c>
      <c r="E63" s="2">
        <v>1837.68</v>
      </c>
      <c r="F63" s="2">
        <v>1</v>
      </c>
    </row>
    <row r="64" spans="1:6" x14ac:dyDescent="0.25">
      <c r="A64">
        <v>63</v>
      </c>
      <c r="B64">
        <v>1345.19</v>
      </c>
      <c r="E64" s="2">
        <v>1251.23</v>
      </c>
      <c r="F64" s="2">
        <v>1</v>
      </c>
    </row>
    <row r="65" spans="1:6" x14ac:dyDescent="0.25">
      <c r="A65">
        <v>64</v>
      </c>
      <c r="B65">
        <v>2156.2399999999998</v>
      </c>
      <c r="E65" s="2">
        <v>1805.1</v>
      </c>
      <c r="F65" s="2">
        <v>1</v>
      </c>
    </row>
    <row r="66" spans="1:6" x14ac:dyDescent="0.25">
      <c r="A66">
        <v>65</v>
      </c>
      <c r="B66">
        <v>2130.1</v>
      </c>
      <c r="E66" s="2">
        <v>1147.6099999999999</v>
      </c>
      <c r="F66" s="2">
        <v>1</v>
      </c>
    </row>
    <row r="67" spans="1:6" x14ac:dyDescent="0.25">
      <c r="A67">
        <v>66</v>
      </c>
      <c r="B67">
        <v>2153.91</v>
      </c>
      <c r="E67" s="2">
        <v>2356.96</v>
      </c>
      <c r="F67" s="2">
        <v>1</v>
      </c>
    </row>
    <row r="68" spans="1:6" x14ac:dyDescent="0.25">
      <c r="A68">
        <v>67</v>
      </c>
      <c r="B68">
        <v>1709.04</v>
      </c>
      <c r="E68" s="2">
        <v>1756.27</v>
      </c>
      <c r="F68" s="2">
        <v>1</v>
      </c>
    </row>
    <row r="69" spans="1:6" x14ac:dyDescent="0.25">
      <c r="A69">
        <v>68</v>
      </c>
      <c r="B69">
        <v>979.34</v>
      </c>
      <c r="E69" s="2">
        <v>2086.65</v>
      </c>
      <c r="F69" s="2">
        <v>1</v>
      </c>
    </row>
    <row r="70" spans="1:6" x14ac:dyDescent="0.25">
      <c r="A70">
        <v>69</v>
      </c>
      <c r="B70">
        <v>1738.94</v>
      </c>
      <c r="E70" s="2">
        <v>1625.32</v>
      </c>
      <c r="F70" s="2">
        <v>1</v>
      </c>
    </row>
    <row r="71" spans="1:6" x14ac:dyDescent="0.25">
      <c r="A71">
        <v>70</v>
      </c>
      <c r="B71">
        <v>1788.05</v>
      </c>
      <c r="E71" s="2">
        <v>2130.46</v>
      </c>
      <c r="F71" s="2">
        <v>1</v>
      </c>
    </row>
    <row r="72" spans="1:6" x14ac:dyDescent="0.25">
      <c r="A72">
        <v>71</v>
      </c>
      <c r="B72">
        <v>1251.42</v>
      </c>
      <c r="E72" s="2">
        <v>1326.67</v>
      </c>
      <c r="F72" s="2">
        <v>1</v>
      </c>
    </row>
    <row r="73" spans="1:6" x14ac:dyDescent="0.25">
      <c r="A73">
        <v>72</v>
      </c>
      <c r="B73">
        <v>2118.09</v>
      </c>
      <c r="E73" s="2">
        <v>1208.52</v>
      </c>
      <c r="F73" s="2">
        <v>1</v>
      </c>
    </row>
    <row r="74" spans="1:6" x14ac:dyDescent="0.25">
      <c r="A74">
        <v>73</v>
      </c>
      <c r="B74">
        <v>1511.34</v>
      </c>
      <c r="E74" s="2">
        <v>1339.02</v>
      </c>
      <c r="F74" s="2">
        <v>1</v>
      </c>
    </row>
    <row r="75" spans="1:6" x14ac:dyDescent="0.25">
      <c r="A75">
        <v>74</v>
      </c>
      <c r="B75">
        <v>2068.14</v>
      </c>
      <c r="E75" s="2">
        <v>1648.14</v>
      </c>
      <c r="F75" s="2">
        <v>1</v>
      </c>
    </row>
    <row r="76" spans="1:6" x14ac:dyDescent="0.25">
      <c r="A76">
        <v>75</v>
      </c>
      <c r="B76">
        <v>1004.18</v>
      </c>
      <c r="E76" s="2">
        <v>2339.8000000000002</v>
      </c>
      <c r="F76" s="2">
        <v>1</v>
      </c>
    </row>
    <row r="77" spans="1:6" x14ac:dyDescent="0.25">
      <c r="A77">
        <v>76</v>
      </c>
      <c r="B77">
        <v>1709.41</v>
      </c>
      <c r="E77" s="2">
        <v>1053.58</v>
      </c>
      <c r="F77" s="2">
        <v>1</v>
      </c>
    </row>
    <row r="78" spans="1:6" x14ac:dyDescent="0.25">
      <c r="A78">
        <v>77</v>
      </c>
      <c r="B78">
        <v>1974.3</v>
      </c>
      <c r="E78" s="2">
        <v>2110.9699999999998</v>
      </c>
      <c r="F78" s="2">
        <v>1</v>
      </c>
    </row>
    <row r="79" spans="1:6" x14ac:dyDescent="0.25">
      <c r="A79">
        <v>78</v>
      </c>
      <c r="B79">
        <v>1852.6</v>
      </c>
      <c r="E79" s="2">
        <v>1294.79</v>
      </c>
      <c r="F79" s="2">
        <v>1</v>
      </c>
    </row>
    <row r="80" spans="1:6" x14ac:dyDescent="0.25">
      <c r="A80">
        <v>79</v>
      </c>
      <c r="B80">
        <v>1595.63</v>
      </c>
      <c r="E80" s="2">
        <v>1190.04</v>
      </c>
      <c r="F80" s="2">
        <v>1</v>
      </c>
    </row>
    <row r="81" spans="1:6" x14ac:dyDescent="0.25">
      <c r="A81">
        <v>80</v>
      </c>
      <c r="B81">
        <v>2913.35</v>
      </c>
      <c r="E81" s="2">
        <v>1345.19</v>
      </c>
      <c r="F81" s="2">
        <v>1</v>
      </c>
    </row>
    <row r="82" spans="1:6" x14ac:dyDescent="0.25">
      <c r="A82">
        <v>81</v>
      </c>
      <c r="B82">
        <v>601.27</v>
      </c>
      <c r="E82" s="2">
        <v>2156.2399999999998</v>
      </c>
      <c r="F82" s="2">
        <v>1</v>
      </c>
    </row>
    <row r="83" spans="1:6" x14ac:dyDescent="0.25">
      <c r="A83">
        <v>82</v>
      </c>
      <c r="B83">
        <v>1948.3</v>
      </c>
      <c r="E83" s="2">
        <v>2130.1</v>
      </c>
      <c r="F83" s="2">
        <v>1</v>
      </c>
    </row>
    <row r="84" spans="1:6" x14ac:dyDescent="0.25">
      <c r="A84">
        <v>83</v>
      </c>
      <c r="B84">
        <v>2224.64</v>
      </c>
      <c r="E84" s="2">
        <v>2153.91</v>
      </c>
      <c r="F84" s="2">
        <v>1</v>
      </c>
    </row>
    <row r="85" spans="1:6" x14ac:dyDescent="0.25">
      <c r="A85">
        <v>84</v>
      </c>
      <c r="B85">
        <v>2724.05</v>
      </c>
      <c r="E85" s="2">
        <v>1709.04</v>
      </c>
      <c r="F85" s="2">
        <v>1</v>
      </c>
    </row>
    <row r="86" spans="1:6" x14ac:dyDescent="0.25">
      <c r="A86">
        <v>85</v>
      </c>
      <c r="B86">
        <v>1367.04</v>
      </c>
      <c r="E86" s="2">
        <v>979.34</v>
      </c>
      <c r="F86" s="2">
        <v>1</v>
      </c>
    </row>
    <row r="87" spans="1:6" x14ac:dyDescent="0.25">
      <c r="A87">
        <v>86</v>
      </c>
      <c r="B87">
        <v>1216.72</v>
      </c>
      <c r="E87" s="2">
        <v>1738.94</v>
      </c>
      <c r="F87" s="2">
        <v>1</v>
      </c>
    </row>
    <row r="88" spans="1:6" x14ac:dyDescent="0.25">
      <c r="A88">
        <v>87</v>
      </c>
      <c r="B88">
        <v>1901.17</v>
      </c>
      <c r="E88" s="2">
        <v>1788.05</v>
      </c>
      <c r="F88" s="2">
        <v>1</v>
      </c>
    </row>
    <row r="89" spans="1:6" x14ac:dyDescent="0.25">
      <c r="A89">
        <v>88</v>
      </c>
      <c r="B89">
        <v>1429.34</v>
      </c>
      <c r="E89" s="2">
        <v>1251.42</v>
      </c>
      <c r="F89" s="2">
        <v>1</v>
      </c>
    </row>
    <row r="90" spans="1:6" x14ac:dyDescent="0.25">
      <c r="A90">
        <v>89</v>
      </c>
      <c r="B90">
        <v>1107.9000000000001</v>
      </c>
      <c r="E90" s="2">
        <v>2118.09</v>
      </c>
      <c r="F90" s="2">
        <v>1</v>
      </c>
    </row>
    <row r="91" spans="1:6" x14ac:dyDescent="0.25">
      <c r="A91">
        <v>90</v>
      </c>
      <c r="B91">
        <v>939.82</v>
      </c>
      <c r="E91" s="2">
        <v>1511.34</v>
      </c>
      <c r="F91" s="2">
        <v>1</v>
      </c>
    </row>
    <row r="92" spans="1:6" x14ac:dyDescent="0.25">
      <c r="A92">
        <v>91</v>
      </c>
      <c r="B92">
        <v>892.15</v>
      </c>
      <c r="E92" s="2">
        <v>2068.14</v>
      </c>
      <c r="F92" s="2">
        <v>1</v>
      </c>
    </row>
    <row r="93" spans="1:6" x14ac:dyDescent="0.25">
      <c r="A93">
        <v>92</v>
      </c>
      <c r="B93">
        <v>1764.7</v>
      </c>
      <c r="E93" s="2">
        <v>1004.18</v>
      </c>
      <c r="F93" s="2">
        <v>1</v>
      </c>
    </row>
    <row r="94" spans="1:6" x14ac:dyDescent="0.25">
      <c r="A94">
        <v>93</v>
      </c>
      <c r="B94">
        <v>1721.66</v>
      </c>
      <c r="E94" s="2">
        <v>1709.41</v>
      </c>
      <c r="F94" s="2">
        <v>1</v>
      </c>
    </row>
    <row r="95" spans="1:6" x14ac:dyDescent="0.25">
      <c r="A95">
        <v>94</v>
      </c>
      <c r="B95">
        <v>1655.7</v>
      </c>
      <c r="E95" s="2">
        <v>1974.3</v>
      </c>
      <c r="F95" s="2">
        <v>1</v>
      </c>
    </row>
    <row r="96" spans="1:6" x14ac:dyDescent="0.25">
      <c r="A96">
        <v>95</v>
      </c>
      <c r="B96">
        <v>2108.9299999999998</v>
      </c>
      <c r="E96" s="2">
        <v>1852.6</v>
      </c>
      <c r="F96" s="2">
        <v>1</v>
      </c>
    </row>
    <row r="97" spans="1:6" x14ac:dyDescent="0.25">
      <c r="A97">
        <v>96</v>
      </c>
      <c r="B97">
        <v>1524.01</v>
      </c>
      <c r="E97" s="2">
        <v>1595.63</v>
      </c>
      <c r="F97" s="2">
        <v>1</v>
      </c>
    </row>
    <row r="98" spans="1:6" x14ac:dyDescent="0.25">
      <c r="A98">
        <v>97</v>
      </c>
      <c r="B98">
        <v>2213.6</v>
      </c>
      <c r="E98" s="2">
        <v>2913.35</v>
      </c>
      <c r="F98" s="2">
        <v>1</v>
      </c>
    </row>
    <row r="99" spans="1:6" x14ac:dyDescent="0.25">
      <c r="A99">
        <v>98</v>
      </c>
      <c r="B99">
        <v>1771.5</v>
      </c>
      <c r="E99" s="2">
        <v>601.27</v>
      </c>
      <c r="F99" s="2">
        <v>1</v>
      </c>
    </row>
    <row r="100" spans="1:6" x14ac:dyDescent="0.25">
      <c r="A100">
        <v>99</v>
      </c>
      <c r="B100">
        <v>819.35</v>
      </c>
      <c r="E100" s="2">
        <v>1948.3</v>
      </c>
      <c r="F100" s="2">
        <v>1</v>
      </c>
    </row>
    <row r="101" spans="1:6" x14ac:dyDescent="0.25">
      <c r="A101">
        <v>100</v>
      </c>
      <c r="B101">
        <v>1711.98</v>
      </c>
      <c r="E101" s="2">
        <v>2224.64</v>
      </c>
      <c r="F101" s="2">
        <v>1</v>
      </c>
    </row>
    <row r="102" spans="1:6" x14ac:dyDescent="0.25">
      <c r="A102">
        <v>101</v>
      </c>
      <c r="B102">
        <v>1197.33</v>
      </c>
      <c r="E102" s="2">
        <v>2724.05</v>
      </c>
      <c r="F102" s="2">
        <v>1</v>
      </c>
    </row>
    <row r="103" spans="1:6" x14ac:dyDescent="0.25">
      <c r="E103" s="2">
        <v>1367.04</v>
      </c>
      <c r="F103" s="2">
        <v>1</v>
      </c>
    </row>
    <row r="104" spans="1:6" x14ac:dyDescent="0.25">
      <c r="E104" s="2">
        <v>1216.72</v>
      </c>
      <c r="F104" s="2">
        <v>1</v>
      </c>
    </row>
    <row r="105" spans="1:6" x14ac:dyDescent="0.25">
      <c r="E105" s="2">
        <v>1901.17</v>
      </c>
      <c r="F105" s="2">
        <v>1</v>
      </c>
    </row>
    <row r="106" spans="1:6" x14ac:dyDescent="0.25">
      <c r="E106" s="2">
        <v>1429.34</v>
      </c>
      <c r="F106" s="2">
        <v>1</v>
      </c>
    </row>
    <row r="107" spans="1:6" x14ac:dyDescent="0.25">
      <c r="E107" s="2">
        <v>1107.9000000000001</v>
      </c>
      <c r="F107" s="2">
        <v>1</v>
      </c>
    </row>
    <row r="108" spans="1:6" x14ac:dyDescent="0.25">
      <c r="E108" s="2">
        <v>939.82</v>
      </c>
      <c r="F108" s="2">
        <v>1</v>
      </c>
    </row>
    <row r="109" spans="1:6" x14ac:dyDescent="0.25">
      <c r="E109" s="2">
        <v>892.15</v>
      </c>
      <c r="F109" s="2">
        <v>1</v>
      </c>
    </row>
    <row r="110" spans="1:6" x14ac:dyDescent="0.25">
      <c r="E110" s="2">
        <v>1764.7</v>
      </c>
      <c r="F110" s="2">
        <v>1</v>
      </c>
    </row>
    <row r="111" spans="1:6" x14ac:dyDescent="0.25">
      <c r="E111" s="2">
        <v>1721.66</v>
      </c>
      <c r="F111" s="2">
        <v>1</v>
      </c>
    </row>
    <row r="112" spans="1:6" x14ac:dyDescent="0.25">
      <c r="E112" s="2">
        <v>1655.7</v>
      </c>
      <c r="F112" s="2">
        <v>1</v>
      </c>
    </row>
    <row r="113" spans="5:6" x14ac:dyDescent="0.25">
      <c r="E113" s="2">
        <v>2108.9299999999998</v>
      </c>
      <c r="F113" s="2">
        <v>1</v>
      </c>
    </row>
    <row r="114" spans="5:6" x14ac:dyDescent="0.25">
      <c r="E114" s="2">
        <v>1524.01</v>
      </c>
      <c r="F114" s="2">
        <v>1</v>
      </c>
    </row>
    <row r="115" spans="5:6" x14ac:dyDescent="0.25">
      <c r="E115" s="2">
        <v>2213.6</v>
      </c>
      <c r="F115" s="2">
        <v>1</v>
      </c>
    </row>
    <row r="116" spans="5:6" x14ac:dyDescent="0.25">
      <c r="E116" s="2">
        <v>1771.5</v>
      </c>
      <c r="F116" s="2">
        <v>1</v>
      </c>
    </row>
    <row r="117" spans="5:6" x14ac:dyDescent="0.25">
      <c r="E117" s="2">
        <v>819.35</v>
      </c>
      <c r="F117" s="2">
        <v>1</v>
      </c>
    </row>
    <row r="118" spans="5:6" x14ac:dyDescent="0.25">
      <c r="E118" s="2">
        <v>1711.98</v>
      </c>
      <c r="F118" s="2">
        <v>1</v>
      </c>
    </row>
    <row r="119" spans="5:6" x14ac:dyDescent="0.25">
      <c r="E119" s="2">
        <v>1197.33</v>
      </c>
      <c r="F119" s="2">
        <v>1</v>
      </c>
    </row>
  </sheetData>
  <mergeCells count="7">
    <mergeCell ref="E17:F17"/>
    <mergeCell ref="H17:I17"/>
    <mergeCell ref="I3:N3"/>
    <mergeCell ref="I7:O7"/>
    <mergeCell ref="I4:O4"/>
    <mergeCell ref="I2:K2"/>
    <mergeCell ref="I5:P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Jorge Parra Hidalgo</cp:lastModifiedBy>
  <dcterms:created xsi:type="dcterms:W3CDTF">2025-02-24T20:31:35Z</dcterms:created>
  <dcterms:modified xsi:type="dcterms:W3CDTF">2025-02-24T22:54:02Z</dcterms:modified>
</cp:coreProperties>
</file>