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13_ncr:1_{B102C07C-28AA-481A-A6A6-FF028DA756A1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p1" sheetId="1" r:id="rId1"/>
    <sheet name="p2" sheetId="2" r:id="rId2"/>
    <sheet name="combinacion si se repi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3" l="1"/>
  <c r="E40" i="3"/>
  <c r="E29" i="3"/>
  <c r="O8" i="3"/>
  <c r="C119" i="2"/>
  <c r="H115" i="2"/>
  <c r="F115" i="2"/>
  <c r="C99" i="2"/>
  <c r="H94" i="2"/>
  <c r="F94" i="2"/>
  <c r="B76" i="2"/>
  <c r="C78" i="2" s="1"/>
  <c r="D76" i="2"/>
  <c r="C58" i="2"/>
  <c r="D56" i="2"/>
  <c r="C38" i="2"/>
  <c r="R9" i="2"/>
  <c r="S5" i="2"/>
  <c r="Q5" i="2"/>
  <c r="B11" i="2"/>
  <c r="M79" i="1"/>
  <c r="M78" i="1"/>
  <c r="M80" i="1" s="1"/>
  <c r="M70" i="1"/>
  <c r="M69" i="1"/>
  <c r="M71" i="1"/>
  <c r="M64" i="1"/>
  <c r="B80" i="1"/>
  <c r="B71" i="1"/>
  <c r="B64" i="1"/>
  <c r="Q54" i="1"/>
  <c r="P48" i="1"/>
  <c r="Q48" i="1" s="1"/>
  <c r="Q46" i="1"/>
  <c r="Q44" i="1"/>
  <c r="Q43" i="1"/>
  <c r="L33" i="1"/>
  <c r="M33" i="1" s="1"/>
  <c r="P31" i="1"/>
  <c r="L24" i="1"/>
  <c r="M24" i="1" s="1"/>
  <c r="J19" i="1" l="1"/>
</calcChain>
</file>

<file path=xl/sharedStrings.xml><?xml version="1.0" encoding="utf-8"?>
<sst xmlns="http://schemas.openxmlformats.org/spreadsheetml/2006/main" count="198" uniqueCount="101">
  <si>
    <t>x</t>
  </si>
  <si>
    <t>=</t>
  </si>
  <si>
    <t>posibles combinaciones</t>
  </si>
  <si>
    <t>1 Etapa (almacenista) 7 prospect.</t>
  </si>
  <si>
    <t>2 Etapa (tecnicos) 4 prospect.</t>
  </si>
  <si>
    <t>3 Etapa (Ingenieros) 3 prospect.</t>
  </si>
  <si>
    <t>Abel</t>
  </si>
  <si>
    <t>Bencomo</t>
  </si>
  <si>
    <t>Carlos</t>
  </si>
  <si>
    <t>Daniel</t>
  </si>
  <si>
    <t>Eustaquio</t>
  </si>
  <si>
    <t>Fernando</t>
  </si>
  <si>
    <t>Gerardo</t>
  </si>
  <si>
    <t>Ana</t>
  </si>
  <si>
    <t>Berenice</t>
  </si>
  <si>
    <t>Carmen</t>
  </si>
  <si>
    <t>Danna</t>
  </si>
  <si>
    <t>Anacleto</t>
  </si>
  <si>
    <t>Bertha</t>
  </si>
  <si>
    <t>Cassandra</t>
  </si>
  <si>
    <t>¿Cuál es la probabilidad de obtener una combinación especifica en los tres puestos?</t>
  </si>
  <si>
    <t>R:Una combinacion especifica de 84 posibles = 1/84</t>
  </si>
  <si>
    <t xml:space="preserve">La probabilidad de obtener una combinación específica es de 1.19% </t>
  </si>
  <si>
    <t>¿Cuál es la probabilidad de obtener una combinación en dónde esté el sobrino del JEFE (Eustaquio) en los seleccionados?</t>
  </si>
  <si>
    <t>2 Etapa</t>
  </si>
  <si>
    <t>3 Etapa</t>
  </si>
  <si>
    <t>1 Etapa</t>
  </si>
  <si>
    <t xml:space="preserve">12 de 84 </t>
  </si>
  <si>
    <t>R: La probabilidad de que Eustaquio este dentro de los seleccionados es de 14.29%</t>
  </si>
  <si>
    <t>¿Cuál es la probabilidad de que Eustaquio o Gerardo Salgan seleccionados?</t>
  </si>
  <si>
    <t>Eust o Gerardo</t>
  </si>
  <si>
    <t>¿Cuál es la probabilidad de que estén entre los seleccionados Ana y Bertha?</t>
  </si>
  <si>
    <t>Ana y Bertha</t>
  </si>
  <si>
    <r>
      <t>1.</t>
    </r>
    <r>
      <rPr>
        <b/>
        <sz val="14"/>
        <color rgb="FF000000"/>
        <rFont val="Calibri"/>
        <family val="2"/>
        <scheme val="minor"/>
      </rPr>
      <t>En una clase de 24 alumnos quieren elegir un comité de 3 alumnos, el comité está formado por presidente, secretario y tesorero. ¿De cuantas formas se pueden elegir ese comité?</t>
    </r>
  </si>
  <si>
    <t>n</t>
  </si>
  <si>
    <t>r</t>
  </si>
  <si>
    <t>Permutacion</t>
  </si>
  <si>
    <r>
      <t>2.</t>
    </r>
    <r>
      <rPr>
        <b/>
        <sz val="16"/>
        <color rgb="FF000000"/>
        <rFont val="Calibri"/>
        <family val="2"/>
        <scheme val="minor"/>
      </rPr>
      <t>Una consultora cuenta con 12 auditores, se desean auditar 7 empresas, de cuantas formas podemos enviar a un consultor a cada empresa si el orden SI IMPORTA.</t>
    </r>
  </si>
  <si>
    <r>
      <t>3.</t>
    </r>
    <r>
      <rPr>
        <b/>
        <sz val="16"/>
        <color rgb="FF000000"/>
        <rFont val="Calibri"/>
        <family val="2"/>
        <scheme val="minor"/>
      </rPr>
      <t>El departamento de ITIT tiene 4 ingenieros, existen 9 tickets para resolver, cada ticket tiene un tiempo de procesamiento, por lo que los 9 tickets son distintos, ¿de cuantas formas tenemos para asignar los tickets?</t>
    </r>
  </si>
  <si>
    <t>AHORA CON COMBINACIONES</t>
  </si>
  <si>
    <t>Combinacion</t>
  </si>
  <si>
    <t>Hay 12144 posibles permutaciones</t>
  </si>
  <si>
    <t>Hay 3991680 posibles permutaciones</t>
  </si>
  <si>
    <t>Hay 3024 posibles permutaciones</t>
  </si>
  <si>
    <t>Hay 2024 posibles combinaciones</t>
  </si>
  <si>
    <t>Hay 792 posibles combinaciones</t>
  </si>
  <si>
    <t>Hay 126 posibles combinaciones</t>
  </si>
  <si>
    <t>Ahora SI IMPORTA EL ORDEN</t>
  </si>
  <si>
    <t>NO hay sustitucion o no se repite</t>
  </si>
  <si>
    <t>boletos</t>
  </si>
  <si>
    <t>personas(A,B,C,D,E)</t>
  </si>
  <si>
    <t>Permutacion normal</t>
  </si>
  <si>
    <t>Beto</t>
  </si>
  <si>
    <t>No se repite</t>
  </si>
  <si>
    <t>Si se repite</t>
  </si>
  <si>
    <t>N</t>
  </si>
  <si>
    <t xml:space="preserve"> =&gt;</t>
  </si>
  <si>
    <t>a+b</t>
  </si>
  <si>
    <t xml:space="preserve"> </t>
  </si>
  <si>
    <t>Formula</t>
  </si>
  <si>
    <t>Ejercicios</t>
  </si>
  <si>
    <t>Formas diferentes de asignar los boletos a las personas</t>
  </si>
  <si>
    <t>Permutacion sin repeticiones</t>
  </si>
  <si>
    <t>SI importa el orden</t>
  </si>
  <si>
    <t>No hay repeticion</t>
  </si>
  <si>
    <t>caracteres</t>
  </si>
  <si>
    <t>tamano del password</t>
  </si>
  <si>
    <t>Total</t>
  </si>
  <si>
    <t>Passwords distintos con los caracteres de "rojas"</t>
  </si>
  <si>
    <t>Passwords distintos con los caracteres de "yahoo"</t>
  </si>
  <si>
    <t>SI hay repeticion</t>
  </si>
  <si>
    <t>Permutacion con repeticiones</t>
  </si>
  <si>
    <t>a</t>
  </si>
  <si>
    <t>Se repite el caracter 2 veces</t>
  </si>
  <si>
    <t>3 caracteres que no se repiten</t>
  </si>
  <si>
    <t>2 caracteres que no se repiten</t>
  </si>
  <si>
    <t>b</t>
  </si>
  <si>
    <t>Passwords distintos con los caracteres de "Google"</t>
  </si>
  <si>
    <t>Empresas</t>
  </si>
  <si>
    <t>si importa el orden</t>
  </si>
  <si>
    <t>si hay repeticion</t>
  </si>
  <si>
    <t>Paneles</t>
  </si>
  <si>
    <t>Kits Aerogeneradires</t>
  </si>
  <si>
    <t>no se repite</t>
  </si>
  <si>
    <t>Gen diesel</t>
  </si>
  <si>
    <t>Reactor arc</t>
  </si>
  <si>
    <t>Formas distintas de instalar todo eso en 9 empresas importando el orden</t>
  </si>
  <si>
    <t>c</t>
  </si>
  <si>
    <t>m</t>
  </si>
  <si>
    <t>5 combinaciones de 3</t>
  </si>
  <si>
    <t>5CR3</t>
  </si>
  <si>
    <t>Formas de acomodar 5 camisas de 3 colores</t>
  </si>
  <si>
    <t>6 combinaciones de 2</t>
  </si>
  <si>
    <t>6CR2</t>
  </si>
  <si>
    <t>Formulas</t>
  </si>
  <si>
    <t>Posibles formas  de hacer los paquetes de 6 camisas con 2 colores que se repiten</t>
  </si>
  <si>
    <t>6 combinaciones de 4</t>
  </si>
  <si>
    <t>6CR4</t>
  </si>
  <si>
    <t>Formas de hacer 6 paquetes de camisas con 4 colores que se repiten</t>
  </si>
  <si>
    <t>32 combinaciones de 11</t>
  </si>
  <si>
    <t>32CR11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</si>
</sst>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+mj-lt"/>
    </font>
    <font>
      <b/>
      <sz val="16"/>
      <color rgb="FF000000"/>
      <name val="Calibri"/>
      <family val="2"/>
      <scheme val="minor"/>
    </font>
    <font>
      <sz val="14"/>
      <color theme="1"/>
      <name val="+mj-lt"/>
    </font>
    <font>
      <b/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5" fillId="0" borderId="0" xfId="0" applyFont="1" applyAlignment="1">
      <alignment vertical="center" readingOrder="1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 readingOrder="1"/>
    </xf>
    <xf numFmtId="0" fontId="0" fillId="6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57582</xdr:colOff>
      <xdr:row>5</xdr:row>
      <xdr:rowOff>136887</xdr:rowOff>
    </xdr:from>
    <xdr:to>
      <xdr:col>15</xdr:col>
      <xdr:colOff>386916</xdr:colOff>
      <xdr:row>16</xdr:row>
      <xdr:rowOff>122465</xdr:rowOff>
    </xdr:to>
    <xdr:sp macro="" textlink="">
      <xdr:nvSpPr>
        <xdr:cNvPr id="2" name="Tít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/>
        </xdr:cNvSpPr>
      </xdr:nvSpPr>
      <xdr:spPr>
        <a:xfrm>
          <a:off x="57582" y="1089387"/>
          <a:ext cx="11759334" cy="2081078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sz="3200" b="1">
              <a:latin typeface="+mn-lt"/>
            </a:rPr>
            <a:t>Una empresa de telecomunicaciones necesita contratar personal para tres puestos: almacenista, técnico, ingeniero. Se presentan 7, 4 y 3 prospectos a la entrevista: ¿de cuantas formas se podrían cubrir las vacantes con esos prospectos?. </a:t>
          </a:r>
          <a:endParaRPr lang="es-ES" sz="3200" b="1">
            <a:latin typeface="+mn-lt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444499</xdr:colOff>
      <xdr:row>4</xdr:row>
      <xdr:rowOff>68997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874499" cy="8309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4800" b="1" i="1" u="sng">
              <a:solidFill>
                <a:schemeClr val="accent5">
                  <a:lumMod val="75000"/>
                </a:schemeClr>
              </a:solidFill>
            </a:rPr>
            <a:t>Ejercicio </a:t>
          </a:r>
          <a:endParaRPr lang="es-ES" sz="4800" b="1" i="1" u="sng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435429</xdr:colOff>
      <xdr:row>23</xdr:row>
      <xdr:rowOff>0</xdr:rowOff>
    </xdr:from>
    <xdr:to>
      <xdr:col>3</xdr:col>
      <xdr:colOff>285750</xdr:colOff>
      <xdr:row>31</xdr:row>
      <xdr:rowOff>108858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197429" y="4585607"/>
          <a:ext cx="1374321" cy="1632858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25</xdr:row>
      <xdr:rowOff>95250</xdr:rowOff>
    </xdr:from>
    <xdr:to>
      <xdr:col>3</xdr:col>
      <xdr:colOff>326571</xdr:colOff>
      <xdr:row>31</xdr:row>
      <xdr:rowOff>122465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211036" y="5061857"/>
          <a:ext cx="1401535" cy="11702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28</xdr:row>
      <xdr:rowOff>27214</xdr:rowOff>
    </xdr:from>
    <xdr:to>
      <xdr:col>3</xdr:col>
      <xdr:colOff>285750</xdr:colOff>
      <xdr:row>31</xdr:row>
      <xdr:rowOff>81643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238250" y="5565321"/>
          <a:ext cx="1333500" cy="62592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449036</xdr:colOff>
      <xdr:row>30</xdr:row>
      <xdr:rowOff>81643</xdr:rowOff>
    </xdr:from>
    <xdr:to>
      <xdr:col>3</xdr:col>
      <xdr:colOff>258536</xdr:colOff>
      <xdr:row>31</xdr:row>
      <xdr:rowOff>108857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211036" y="6000750"/>
          <a:ext cx="1333500" cy="2177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31</xdr:row>
      <xdr:rowOff>122465</xdr:rowOff>
    </xdr:from>
    <xdr:to>
      <xdr:col>3</xdr:col>
      <xdr:colOff>299357</xdr:colOff>
      <xdr:row>32</xdr:row>
      <xdr:rowOff>27214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238250" y="6232072"/>
          <a:ext cx="1347107" cy="952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34</xdr:row>
      <xdr:rowOff>40821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197429" y="6218464"/>
          <a:ext cx="1374321" cy="50346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435429</xdr:colOff>
      <xdr:row>31</xdr:row>
      <xdr:rowOff>108857</xdr:rowOff>
    </xdr:from>
    <xdr:to>
      <xdr:col>3</xdr:col>
      <xdr:colOff>285750</xdr:colOff>
      <xdr:row>36</xdr:row>
      <xdr:rowOff>122464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197429" y="6218464"/>
          <a:ext cx="1374321" cy="966107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274865</xdr:colOff>
      <xdr:row>21</xdr:row>
      <xdr:rowOff>95250</xdr:rowOff>
    </xdr:from>
    <xdr:to>
      <xdr:col>6</xdr:col>
      <xdr:colOff>312964</xdr:colOff>
      <xdr:row>23</xdr:row>
      <xdr:rowOff>16330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2560865" y="4299857"/>
          <a:ext cx="2324099" cy="30208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23</xdr:row>
      <xdr:rowOff>54430</xdr:rowOff>
    </xdr:from>
    <xdr:to>
      <xdr:col>6</xdr:col>
      <xdr:colOff>299357</xdr:colOff>
      <xdr:row>23</xdr:row>
      <xdr:rowOff>68036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2571750" y="4640037"/>
          <a:ext cx="2299607" cy="13606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23</xdr:row>
      <xdr:rowOff>81644</xdr:rowOff>
    </xdr:from>
    <xdr:to>
      <xdr:col>6</xdr:col>
      <xdr:colOff>258536</xdr:colOff>
      <xdr:row>25</xdr:row>
      <xdr:rowOff>81643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558143" y="4667251"/>
          <a:ext cx="2272393" cy="38099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312964</xdr:colOff>
      <xdr:row>23</xdr:row>
      <xdr:rowOff>81643</xdr:rowOff>
    </xdr:from>
    <xdr:to>
      <xdr:col>6</xdr:col>
      <xdr:colOff>244929</xdr:colOff>
      <xdr:row>27</xdr:row>
      <xdr:rowOff>122464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2598964" y="4667250"/>
          <a:ext cx="2217965" cy="802821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332015</xdr:colOff>
      <xdr:row>25</xdr:row>
      <xdr:rowOff>155123</xdr:rowOff>
    </xdr:from>
    <xdr:to>
      <xdr:col>6</xdr:col>
      <xdr:colOff>217714</xdr:colOff>
      <xdr:row>30</xdr:row>
      <xdr:rowOff>108857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618015" y="5121730"/>
          <a:ext cx="2171699" cy="90623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26</xdr:row>
      <xdr:rowOff>2723</xdr:rowOff>
    </xdr:from>
    <xdr:to>
      <xdr:col>6</xdr:col>
      <xdr:colOff>285750</xdr:colOff>
      <xdr:row>32</xdr:row>
      <xdr:rowOff>136072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628900" y="5159830"/>
          <a:ext cx="2228850" cy="1276349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329293</xdr:colOff>
      <xdr:row>26</xdr:row>
      <xdr:rowOff>29937</xdr:rowOff>
    </xdr:from>
    <xdr:to>
      <xdr:col>6</xdr:col>
      <xdr:colOff>326571</xdr:colOff>
      <xdr:row>34</xdr:row>
      <xdr:rowOff>108857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2615293" y="5187044"/>
          <a:ext cx="2283278" cy="160292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370114</xdr:colOff>
      <xdr:row>26</xdr:row>
      <xdr:rowOff>29936</xdr:rowOff>
    </xdr:from>
    <xdr:to>
      <xdr:col>6</xdr:col>
      <xdr:colOff>231321</xdr:colOff>
      <xdr:row>36</xdr:row>
      <xdr:rowOff>95250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2656114" y="5187043"/>
          <a:ext cx="2147207" cy="19703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299357</xdr:colOff>
      <xdr:row>21</xdr:row>
      <xdr:rowOff>95250</xdr:rowOff>
    </xdr:from>
    <xdr:to>
      <xdr:col>9</xdr:col>
      <xdr:colOff>517071</xdr:colOff>
      <xdr:row>21</xdr:row>
      <xdr:rowOff>122464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4871357" y="4299857"/>
          <a:ext cx="2503714" cy="2721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122464</xdr:rowOff>
    </xdr:from>
    <xdr:to>
      <xdr:col>9</xdr:col>
      <xdr:colOff>530679</xdr:colOff>
      <xdr:row>22</xdr:row>
      <xdr:rowOff>163286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4816929" y="4327071"/>
          <a:ext cx="2571750" cy="231322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244929</xdr:colOff>
      <xdr:row>21</xdr:row>
      <xdr:rowOff>136072</xdr:rowOff>
    </xdr:from>
    <xdr:to>
      <xdr:col>9</xdr:col>
      <xdr:colOff>517071</xdr:colOff>
      <xdr:row>24</xdr:row>
      <xdr:rowOff>136072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816929" y="4340679"/>
          <a:ext cx="2558142" cy="5715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240196</xdr:colOff>
      <xdr:row>8</xdr:row>
      <xdr:rowOff>157368</xdr:rowOff>
    </xdr:from>
    <xdr:to>
      <xdr:col>13</xdr:col>
      <xdr:colOff>257312</xdr:colOff>
      <xdr:row>18</xdr:row>
      <xdr:rowOff>166654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13A1A4-BB7A-9DF0-44B3-1A668B2F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7892" y="1681368"/>
          <a:ext cx="5533333" cy="1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24</xdr:row>
      <xdr:rowOff>66261</xdr:rowOff>
    </xdr:from>
    <xdr:to>
      <xdr:col>12</xdr:col>
      <xdr:colOff>133719</xdr:colOff>
      <xdr:row>28</xdr:row>
      <xdr:rowOff>113785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2ECF6-9F18-F960-36D1-07CE9229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1" y="4638261"/>
          <a:ext cx="10304762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12</xdr:col>
      <xdr:colOff>96029</xdr:colOff>
      <xdr:row>44</xdr:row>
      <xdr:rowOff>85619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2D08CE-8A69-3BB2-A6F8-08359243B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10333333" cy="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91109</xdr:rowOff>
    </xdr:from>
    <xdr:to>
      <xdr:col>12</xdr:col>
      <xdr:colOff>105553</xdr:colOff>
      <xdr:row>63</xdr:row>
      <xdr:rowOff>138633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352D16-84BA-3594-C904-2D8E5A6D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330609"/>
          <a:ext cx="10342857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12</xdr:col>
      <xdr:colOff>76982</xdr:colOff>
      <xdr:row>87</xdr:row>
      <xdr:rowOff>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5B28A-7760-5F23-5FE4-B9DFF7F8E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049500"/>
          <a:ext cx="10314286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101</xdr:row>
      <xdr:rowOff>33131</xdr:rowOff>
    </xdr:from>
    <xdr:to>
      <xdr:col>12</xdr:col>
      <xdr:colOff>28121</xdr:colOff>
      <xdr:row>107</xdr:row>
      <xdr:rowOff>88890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2DCF07-04A8-6506-9E6F-0F9FB1EE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2" y="19273631"/>
          <a:ext cx="10257143" cy="1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285750</xdr:colOff>
      <xdr:row>20</xdr:row>
      <xdr:rowOff>169011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98D2EF-F5C3-EE32-528A-2DD8BF1A6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15175" cy="3979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16</xdr:col>
      <xdr:colOff>294003</xdr:colOff>
      <xdr:row>25</xdr:row>
      <xdr:rowOff>142786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6DC99-7DF8-4777-8452-CC62ED38F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1017142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265432</xdr:colOff>
      <xdr:row>36</xdr:row>
      <xdr:rowOff>152310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6BB06B-170C-0EF8-D1A8-80DBE4891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0142857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227337</xdr:colOff>
      <xdr:row>49</xdr:row>
      <xdr:rowOff>57024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D06EF-EA3A-7B74-7BD8-C89201B4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10104762" cy="10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37</xdr:row>
      <xdr:rowOff>66675</xdr:rowOff>
    </xdr:from>
    <xdr:to>
      <xdr:col>20</xdr:col>
      <xdr:colOff>313794</xdr:colOff>
      <xdr:row>43</xdr:row>
      <xdr:rowOff>66532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5F126B-680E-D2C8-D5EF-2444226E6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8175" y="7115175"/>
          <a:ext cx="4247619" cy="1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R80"/>
  <sheetViews>
    <sheetView topLeftCell="A65" zoomScaleNormal="100" workbookViewId="0">
      <selection activeCell="F52" sqref="F52"/>
    </sheetView>
  </sheetViews>
  <sheetFormatPr defaultColWidth="11.42578125" defaultRowHeight="15"/>
  <cols>
    <col min="1" max="1" width="12.42578125" customWidth="1"/>
    <col min="12" max="12" width="13" customWidth="1"/>
  </cols>
  <sheetData>
    <row r="19" spans="2:18" ht="31.5">
      <c r="B19" s="1"/>
      <c r="C19" s="1"/>
      <c r="D19" s="2">
        <v>7</v>
      </c>
      <c r="E19" s="2" t="s">
        <v>0</v>
      </c>
      <c r="F19" s="2">
        <v>4</v>
      </c>
      <c r="G19" s="2" t="s">
        <v>0</v>
      </c>
      <c r="H19" s="2">
        <v>3</v>
      </c>
      <c r="I19" s="2" t="s">
        <v>1</v>
      </c>
      <c r="J19" s="1">
        <f>7*4*3</f>
        <v>84</v>
      </c>
      <c r="K19" s="1"/>
      <c r="L19" s="1" t="s">
        <v>2</v>
      </c>
      <c r="M19" s="1"/>
      <c r="N19" s="1"/>
      <c r="O19" s="1"/>
      <c r="P19" s="1"/>
      <c r="Q19" s="1"/>
    </row>
    <row r="21" spans="2:18">
      <c r="B21" s="17" t="s">
        <v>3</v>
      </c>
      <c r="C21" s="17"/>
      <c r="D21" s="17"/>
      <c r="E21" s="18" t="s">
        <v>4</v>
      </c>
      <c r="F21" s="18"/>
      <c r="G21" s="18"/>
      <c r="H21" s="19" t="s">
        <v>5</v>
      </c>
      <c r="I21" s="19"/>
      <c r="J21" s="19"/>
      <c r="L21" t="s">
        <v>20</v>
      </c>
    </row>
    <row r="22" spans="2:18">
      <c r="B22" s="3"/>
      <c r="C22" s="3"/>
      <c r="D22" s="3"/>
      <c r="E22" s="4"/>
      <c r="F22" s="4"/>
      <c r="G22" s="4"/>
      <c r="H22" s="5"/>
      <c r="I22" s="5"/>
      <c r="J22" s="5"/>
    </row>
    <row r="23" spans="2:18">
      <c r="B23" s="3"/>
      <c r="C23" s="3"/>
      <c r="D23" s="3"/>
      <c r="E23" s="4"/>
      <c r="F23" s="4"/>
      <c r="G23" s="4"/>
      <c r="H23" s="5"/>
      <c r="I23" s="5"/>
      <c r="J23" s="5"/>
      <c r="L23" t="s">
        <v>21</v>
      </c>
    </row>
    <row r="24" spans="2:18">
      <c r="B24" s="3"/>
      <c r="C24" s="3"/>
      <c r="D24" s="3"/>
      <c r="E24" s="4"/>
      <c r="F24" s="4"/>
      <c r="G24" s="4"/>
      <c r="H24" s="5"/>
      <c r="I24" s="5"/>
      <c r="J24" s="5"/>
      <c r="L24">
        <f>1/84</f>
        <v>1.1904761904761904E-2</v>
      </c>
      <c r="M24" s="6">
        <f>L24</f>
        <v>1.1904761904761904E-2</v>
      </c>
    </row>
    <row r="25" spans="2:18">
      <c r="B25" s="3"/>
      <c r="C25" s="3"/>
      <c r="D25" s="3"/>
      <c r="E25" s="4"/>
      <c r="F25" s="4"/>
      <c r="G25" s="4"/>
      <c r="H25" s="5"/>
      <c r="I25" s="5"/>
      <c r="J25" s="5"/>
    </row>
    <row r="26" spans="2:18">
      <c r="B26" s="3"/>
      <c r="C26" s="3"/>
      <c r="D26" s="3"/>
      <c r="E26" s="4"/>
      <c r="F26" s="4"/>
      <c r="G26" s="4"/>
      <c r="H26" s="5"/>
      <c r="I26" s="5"/>
      <c r="J26" s="5"/>
      <c r="L26" t="s">
        <v>22</v>
      </c>
    </row>
    <row r="27" spans="2:18">
      <c r="B27" s="3"/>
      <c r="C27" s="3"/>
      <c r="D27" s="3"/>
      <c r="E27" s="4"/>
      <c r="F27" s="4"/>
      <c r="G27" s="4"/>
      <c r="H27" s="5"/>
      <c r="I27" s="5"/>
      <c r="J27" s="5"/>
    </row>
    <row r="28" spans="2:18">
      <c r="B28" s="3"/>
      <c r="C28" s="3"/>
      <c r="D28" s="3"/>
      <c r="E28" s="4"/>
      <c r="F28" s="4"/>
      <c r="G28" s="4"/>
      <c r="H28" s="5"/>
      <c r="I28" s="5"/>
      <c r="J28" s="5"/>
      <c r="L28" t="s">
        <v>23</v>
      </c>
    </row>
    <row r="29" spans="2:18">
      <c r="B29" s="3"/>
      <c r="C29" s="3"/>
      <c r="D29" s="3"/>
      <c r="E29" s="4"/>
      <c r="F29" s="4"/>
      <c r="G29" s="4"/>
      <c r="H29" s="5"/>
      <c r="I29" s="5"/>
      <c r="J29" s="5"/>
    </row>
    <row r="30" spans="2:18">
      <c r="B30" s="3"/>
      <c r="C30" s="3"/>
      <c r="D30" s="3"/>
      <c r="E30" s="4"/>
      <c r="F30" s="4"/>
      <c r="G30" s="4"/>
      <c r="H30" s="5"/>
      <c r="I30" s="5"/>
      <c r="J30" s="5"/>
      <c r="L30" s="7" t="s">
        <v>26</v>
      </c>
      <c r="M30" s="7" t="s">
        <v>24</v>
      </c>
      <c r="N30" s="7" t="s">
        <v>25</v>
      </c>
    </row>
    <row r="31" spans="2:18">
      <c r="B31" s="3"/>
      <c r="C31" s="3"/>
      <c r="D31" s="3"/>
      <c r="E31" s="4"/>
      <c r="F31" s="4"/>
      <c r="G31" s="4"/>
      <c r="H31" s="5"/>
      <c r="I31" s="5"/>
      <c r="J31" s="5"/>
      <c r="L31" s="7">
        <v>1</v>
      </c>
      <c r="M31" s="7">
        <v>4</v>
      </c>
      <c r="N31" s="7">
        <v>3</v>
      </c>
      <c r="O31" t="s">
        <v>1</v>
      </c>
      <c r="P31">
        <f>L31*M31*N31</f>
        <v>12</v>
      </c>
      <c r="R31" t="s">
        <v>27</v>
      </c>
    </row>
    <row r="32" spans="2:18">
      <c r="B32" s="3"/>
      <c r="C32" s="3"/>
      <c r="D32" s="3"/>
      <c r="E32" s="4"/>
      <c r="F32" s="4"/>
      <c r="G32" s="4"/>
      <c r="H32" s="5"/>
      <c r="I32" s="5"/>
      <c r="J32" s="5"/>
    </row>
    <row r="33" spans="2:18">
      <c r="B33" s="3"/>
      <c r="C33" s="3"/>
      <c r="D33" s="3"/>
      <c r="E33" s="4"/>
      <c r="F33" s="4"/>
      <c r="G33" s="4"/>
      <c r="H33" s="5"/>
      <c r="I33" s="5"/>
      <c r="J33" s="5"/>
      <c r="L33">
        <f>12/84</f>
        <v>0.14285714285714285</v>
      </c>
      <c r="M33" s="6">
        <f>L33</f>
        <v>0.14285714285714285</v>
      </c>
    </row>
    <row r="34" spans="2:18">
      <c r="B34" s="3"/>
      <c r="C34" s="3"/>
      <c r="D34" s="3"/>
      <c r="E34" s="4"/>
      <c r="F34" s="4"/>
      <c r="G34" s="4"/>
      <c r="H34" s="5"/>
      <c r="I34" s="5"/>
      <c r="J34" s="5"/>
    </row>
    <row r="35" spans="2:18">
      <c r="B35" s="3"/>
      <c r="C35" s="3"/>
      <c r="D35" s="3"/>
      <c r="E35" s="4"/>
      <c r="F35" s="4"/>
      <c r="G35" s="4"/>
      <c r="H35" s="5"/>
      <c r="I35" s="5"/>
      <c r="J35" s="5"/>
      <c r="L35" t="s">
        <v>28</v>
      </c>
    </row>
    <row r="36" spans="2:18">
      <c r="B36" s="3"/>
      <c r="C36" s="3"/>
      <c r="D36" s="3"/>
      <c r="E36" s="4"/>
      <c r="F36" s="4"/>
      <c r="G36" s="4"/>
      <c r="H36" s="5"/>
      <c r="I36" s="5"/>
      <c r="J36" s="5"/>
    </row>
    <row r="37" spans="2:18">
      <c r="B37" s="3"/>
      <c r="C37" s="3"/>
      <c r="D37" s="3"/>
      <c r="E37" s="4"/>
      <c r="F37" s="4"/>
      <c r="G37" s="4"/>
      <c r="H37" s="5"/>
      <c r="I37" s="5"/>
      <c r="J37" s="5"/>
    </row>
    <row r="38" spans="2:18">
      <c r="B38" s="3"/>
      <c r="C38" s="3"/>
      <c r="D38" s="3"/>
      <c r="E38" s="4"/>
      <c r="F38" s="4"/>
      <c r="G38" s="4"/>
      <c r="H38" s="5"/>
      <c r="I38" s="5"/>
      <c r="J38" s="5"/>
      <c r="L38" t="s">
        <v>29</v>
      </c>
    </row>
    <row r="39" spans="2:18">
      <c r="B39" s="3"/>
      <c r="C39" s="3"/>
      <c r="D39" s="3"/>
      <c r="E39" s="4"/>
      <c r="F39" s="4"/>
      <c r="G39" s="4"/>
      <c r="H39" s="5"/>
      <c r="I39" s="5"/>
      <c r="J39" s="5"/>
    </row>
    <row r="40" spans="2:18">
      <c r="B40" s="3"/>
      <c r="C40" s="3"/>
      <c r="D40" s="3"/>
      <c r="E40" s="4"/>
      <c r="F40" s="4"/>
      <c r="G40" s="4"/>
      <c r="H40" s="5"/>
      <c r="I40" s="5"/>
      <c r="J40" s="5"/>
    </row>
    <row r="41" spans="2:18">
      <c r="B41" s="3"/>
      <c r="C41" s="3"/>
      <c r="D41" s="3"/>
      <c r="E41" s="4"/>
      <c r="F41" s="4"/>
      <c r="G41" s="4"/>
      <c r="H41" s="5"/>
      <c r="I41" s="5"/>
      <c r="J41" s="5"/>
      <c r="L41" t="s">
        <v>26</v>
      </c>
      <c r="M41" t="s">
        <v>24</v>
      </c>
      <c r="N41" t="s">
        <v>25</v>
      </c>
    </row>
    <row r="42" spans="2:18">
      <c r="B42" s="3"/>
      <c r="C42" s="3"/>
      <c r="D42" s="3"/>
      <c r="E42" s="4"/>
      <c r="F42" s="4"/>
      <c r="G42" s="4"/>
      <c r="H42" s="5"/>
      <c r="I42" s="5"/>
      <c r="J42" s="5"/>
    </row>
    <row r="43" spans="2:18">
      <c r="K43" s="10" t="s">
        <v>10</v>
      </c>
      <c r="L43" s="10">
        <v>1</v>
      </c>
      <c r="M43" s="10">
        <v>4</v>
      </c>
      <c r="N43" s="10">
        <v>3</v>
      </c>
      <c r="O43" s="10" t="s">
        <v>1</v>
      </c>
      <c r="P43" s="10">
        <v>12</v>
      </c>
      <c r="Q43" s="11">
        <f>12/84</f>
        <v>0.14285714285714285</v>
      </c>
    </row>
    <row r="44" spans="2:18">
      <c r="B44">
        <v>1</v>
      </c>
      <c r="C44" t="s">
        <v>6</v>
      </c>
      <c r="E44">
        <v>1</v>
      </c>
      <c r="F44" t="s">
        <v>13</v>
      </c>
      <c r="H44">
        <v>1</v>
      </c>
      <c r="I44" t="s">
        <v>17</v>
      </c>
      <c r="K44" s="10" t="s">
        <v>12</v>
      </c>
      <c r="L44" s="10">
        <v>1</v>
      </c>
      <c r="M44" s="10">
        <v>4</v>
      </c>
      <c r="N44" s="10">
        <v>3</v>
      </c>
      <c r="O44" s="10" t="s">
        <v>1</v>
      </c>
      <c r="P44" s="10">
        <v>12</v>
      </c>
      <c r="Q44" s="11">
        <f>12/84</f>
        <v>0.14285714285714285</v>
      </c>
    </row>
    <row r="45" spans="2:18">
      <c r="B45">
        <v>2</v>
      </c>
      <c r="C45" t="s">
        <v>7</v>
      </c>
      <c r="E45">
        <v>2</v>
      </c>
      <c r="F45" t="s">
        <v>14</v>
      </c>
      <c r="H45">
        <v>2</v>
      </c>
      <c r="I45" t="s">
        <v>18</v>
      </c>
      <c r="P45" s="8"/>
      <c r="Q45" s="8"/>
      <c r="R45" s="8"/>
    </row>
    <row r="46" spans="2:18">
      <c r="B46">
        <v>3</v>
      </c>
      <c r="C46" t="s">
        <v>8</v>
      </c>
      <c r="E46">
        <v>3</v>
      </c>
      <c r="F46" t="s">
        <v>15</v>
      </c>
      <c r="H46">
        <v>3</v>
      </c>
      <c r="I46" t="s">
        <v>19</v>
      </c>
      <c r="Q46" s="9">
        <f>SUM(Q43:Q44)</f>
        <v>0.2857142857142857</v>
      </c>
    </row>
    <row r="47" spans="2:18">
      <c r="B47">
        <v>4</v>
      </c>
      <c r="C47" t="s">
        <v>9</v>
      </c>
      <c r="E47">
        <v>4</v>
      </c>
      <c r="F47" t="s">
        <v>16</v>
      </c>
    </row>
    <row r="48" spans="2:18">
      <c r="B48">
        <v>5</v>
      </c>
      <c r="C48" t="s">
        <v>10</v>
      </c>
      <c r="J48" s="20" t="s">
        <v>30</v>
      </c>
      <c r="K48" s="20"/>
      <c r="L48" s="10">
        <v>2</v>
      </c>
      <c r="M48" s="10">
        <v>4</v>
      </c>
      <c r="N48" s="10">
        <v>3</v>
      </c>
      <c r="O48" s="10" t="s">
        <v>1</v>
      </c>
      <c r="P48" s="10">
        <f>L48*M48*N48</f>
        <v>24</v>
      </c>
      <c r="Q48" s="11">
        <f>P48/84</f>
        <v>0.2857142857142857</v>
      </c>
    </row>
    <row r="49" spans="1:18">
      <c r="B49">
        <v>6</v>
      </c>
      <c r="C49" t="s">
        <v>11</v>
      </c>
    </row>
    <row r="50" spans="1:18">
      <c r="B50">
        <v>7</v>
      </c>
      <c r="C50" t="s">
        <v>12</v>
      </c>
    </row>
    <row r="51" spans="1:18">
      <c r="L51" t="s">
        <v>31</v>
      </c>
    </row>
    <row r="53" spans="1:18">
      <c r="L53" s="7" t="s">
        <v>26</v>
      </c>
      <c r="M53" s="7" t="s">
        <v>24</v>
      </c>
      <c r="N53" s="7" t="s">
        <v>25</v>
      </c>
      <c r="O53" s="7"/>
      <c r="P53" s="7"/>
      <c r="Q53" s="7"/>
    </row>
    <row r="54" spans="1:18">
      <c r="J54" t="s">
        <v>32</v>
      </c>
      <c r="L54" s="10">
        <v>7</v>
      </c>
      <c r="M54" s="10">
        <v>1</v>
      </c>
      <c r="N54" s="10">
        <v>1</v>
      </c>
      <c r="O54" s="10" t="s">
        <v>1</v>
      </c>
      <c r="P54" s="10">
        <v>7</v>
      </c>
      <c r="Q54" s="11">
        <f>P54/84</f>
        <v>8.3333333333333329E-2</v>
      </c>
    </row>
    <row r="59" spans="1:18" ht="18.75" customHeight="1">
      <c r="A59" s="12" t="s">
        <v>33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H61" s="21" t="s">
        <v>39</v>
      </c>
      <c r="I61" s="21"/>
      <c r="J61" s="21"/>
    </row>
    <row r="62" spans="1:18">
      <c r="A62" s="10" t="s">
        <v>34</v>
      </c>
      <c r="B62" s="10">
        <v>24</v>
      </c>
      <c r="L62" s="10" t="s">
        <v>34</v>
      </c>
      <c r="M62" s="10">
        <v>24</v>
      </c>
    </row>
    <row r="63" spans="1:18">
      <c r="A63" s="10" t="s">
        <v>35</v>
      </c>
      <c r="B63" s="10">
        <v>3</v>
      </c>
      <c r="L63" s="10" t="s">
        <v>35</v>
      </c>
      <c r="M63" s="10">
        <v>3</v>
      </c>
    </row>
    <row r="64" spans="1:18">
      <c r="A64" s="10" t="s">
        <v>36</v>
      </c>
      <c r="B64" s="13">
        <f>PERMUT(B62,B63)</f>
        <v>12144</v>
      </c>
      <c r="D64" s="18" t="s">
        <v>41</v>
      </c>
      <c r="E64" s="18"/>
      <c r="F64" s="18"/>
      <c r="L64" s="10" t="s">
        <v>40</v>
      </c>
      <c r="M64" s="13">
        <f>COMBIN(M62,M63)</f>
        <v>2024.0000000000002</v>
      </c>
      <c r="O64" s="18" t="s">
        <v>44</v>
      </c>
      <c r="P64" s="18"/>
      <c r="Q64" s="18"/>
    </row>
    <row r="67" spans="1:18" ht="21">
      <c r="A67" s="22" t="s">
        <v>37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9" spans="1:18">
      <c r="A69" s="10" t="s">
        <v>34</v>
      </c>
      <c r="B69" s="10">
        <v>12</v>
      </c>
      <c r="H69" s="21" t="s">
        <v>39</v>
      </c>
      <c r="I69" s="21"/>
      <c r="J69" s="21"/>
      <c r="L69" s="10" t="s">
        <v>34</v>
      </c>
      <c r="M69" s="10">
        <f>B69</f>
        <v>12</v>
      </c>
    </row>
    <row r="70" spans="1:18">
      <c r="A70" s="10" t="s">
        <v>35</v>
      </c>
      <c r="B70" s="10">
        <v>7</v>
      </c>
      <c r="L70" s="10" t="s">
        <v>35</v>
      </c>
      <c r="M70" s="10">
        <f>B70</f>
        <v>7</v>
      </c>
    </row>
    <row r="71" spans="1:18">
      <c r="A71" s="10" t="s">
        <v>36</v>
      </c>
      <c r="B71" s="13">
        <f>PERMUT(B69,B70)</f>
        <v>3991680</v>
      </c>
      <c r="D71" s="18" t="s">
        <v>42</v>
      </c>
      <c r="E71" s="18"/>
      <c r="F71" s="18"/>
      <c r="L71" s="10" t="s">
        <v>40</v>
      </c>
      <c r="M71" s="13">
        <f>COMBIN(M69,M70)</f>
        <v>792</v>
      </c>
      <c r="O71" s="18" t="s">
        <v>45</v>
      </c>
      <c r="P71" s="18"/>
      <c r="Q71" s="18"/>
    </row>
    <row r="74" spans="1:18" ht="15.75" customHeight="1">
      <c r="A74" s="23" t="s">
        <v>38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8" spans="1:18">
      <c r="A78" s="10" t="s">
        <v>34</v>
      </c>
      <c r="B78" s="10">
        <v>9</v>
      </c>
      <c r="H78" s="21" t="s">
        <v>39</v>
      </c>
      <c r="I78" s="21"/>
      <c r="J78" s="21"/>
      <c r="L78" s="10" t="s">
        <v>34</v>
      </c>
      <c r="M78" s="10">
        <f>B78</f>
        <v>9</v>
      </c>
    </row>
    <row r="79" spans="1:18">
      <c r="A79" s="10" t="s">
        <v>35</v>
      </c>
      <c r="B79" s="10">
        <v>4</v>
      </c>
      <c r="L79" s="10" t="s">
        <v>35</v>
      </c>
      <c r="M79" s="10">
        <f>B79</f>
        <v>4</v>
      </c>
    </row>
    <row r="80" spans="1:18">
      <c r="A80" s="10" t="s">
        <v>36</v>
      </c>
      <c r="B80" s="13">
        <f>PERMUT(B78,B79)</f>
        <v>3024</v>
      </c>
      <c r="D80" s="18" t="s">
        <v>43</v>
      </c>
      <c r="E80" s="18"/>
      <c r="F80" s="18"/>
      <c r="L80" s="10" t="s">
        <v>40</v>
      </c>
      <c r="M80" s="13">
        <f>COMBIN(M78,M79)</f>
        <v>126</v>
      </c>
      <c r="O80" s="18" t="s">
        <v>46</v>
      </c>
      <c r="P80" s="18"/>
      <c r="Q80" s="18"/>
    </row>
  </sheetData>
  <mergeCells count="15">
    <mergeCell ref="O64:Q64"/>
    <mergeCell ref="O71:Q71"/>
    <mergeCell ref="O80:Q80"/>
    <mergeCell ref="A67:R67"/>
    <mergeCell ref="A74:R76"/>
    <mergeCell ref="D64:F64"/>
    <mergeCell ref="D71:F71"/>
    <mergeCell ref="B21:D21"/>
    <mergeCell ref="E21:G21"/>
    <mergeCell ref="H21:J21"/>
    <mergeCell ref="J48:K48"/>
    <mergeCell ref="D80:F80"/>
    <mergeCell ref="H61:J61"/>
    <mergeCell ref="H69:J69"/>
    <mergeCell ref="H78:J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DA3A-4A42-4F00-97FE-DE4EA473FF7F}">
  <dimension ref="A2:X119"/>
  <sheetViews>
    <sheetView topLeftCell="A71" zoomScale="115" zoomScaleNormal="115" workbookViewId="0">
      <selection activeCell="K109" sqref="K109"/>
    </sheetView>
  </sheetViews>
  <sheetFormatPr defaultRowHeight="15"/>
  <cols>
    <col min="2" max="2" width="30.85546875" bestFit="1" customWidth="1"/>
    <col min="4" max="4" width="30.85546875" bestFit="1" customWidth="1"/>
    <col min="15" max="15" width="11.85546875" bestFit="1" customWidth="1"/>
  </cols>
  <sheetData>
    <row r="2" spans="2:24">
      <c r="B2" t="s">
        <v>47</v>
      </c>
    </row>
    <row r="3" spans="2:24">
      <c r="B3" t="s">
        <v>48</v>
      </c>
    </row>
    <row r="4" spans="2:24">
      <c r="M4" s="10" t="s">
        <v>34</v>
      </c>
      <c r="N4" s="10">
        <v>5</v>
      </c>
      <c r="Q4" s="10" t="s">
        <v>55</v>
      </c>
      <c r="R4" s="10" t="s">
        <v>56</v>
      </c>
      <c r="S4" s="10" t="s">
        <v>57</v>
      </c>
    </row>
    <row r="5" spans="2:24">
      <c r="M5" s="10" t="s">
        <v>13</v>
      </c>
      <c r="N5" s="10">
        <v>2</v>
      </c>
      <c r="O5" s="10" t="s">
        <v>54</v>
      </c>
      <c r="Q5" s="10">
        <f>N4</f>
        <v>5</v>
      </c>
      <c r="R5" s="10" t="s">
        <v>56</v>
      </c>
      <c r="S5" s="10">
        <f>N5+N6</f>
        <v>4</v>
      </c>
    </row>
    <row r="6" spans="2:24">
      <c r="B6" s="10" t="s">
        <v>34</v>
      </c>
      <c r="C6" s="10">
        <v>5</v>
      </c>
      <c r="D6" s="10" t="s">
        <v>49</v>
      </c>
      <c r="E6" s="7"/>
      <c r="M6" s="10" t="s">
        <v>52</v>
      </c>
      <c r="N6" s="10">
        <v>2</v>
      </c>
      <c r="O6" s="10" t="s">
        <v>54</v>
      </c>
      <c r="R6" t="s">
        <v>58</v>
      </c>
    </row>
    <row r="7" spans="2:24">
      <c r="B7" s="10" t="s">
        <v>35</v>
      </c>
      <c r="C7" s="10">
        <v>5</v>
      </c>
      <c r="D7" s="10" t="s">
        <v>50</v>
      </c>
      <c r="E7" s="7"/>
      <c r="M7" s="10" t="s">
        <v>8</v>
      </c>
      <c r="N7" s="10">
        <v>1</v>
      </c>
      <c r="O7" s="10" t="s">
        <v>53</v>
      </c>
    </row>
    <row r="9" spans="2:24">
      <c r="Q9" s="10" t="s">
        <v>59</v>
      </c>
      <c r="R9" s="10">
        <f>FACT(N4)/(FACT(N5)*FACT(N6))</f>
        <v>30</v>
      </c>
      <c r="S9" s="20" t="s">
        <v>61</v>
      </c>
      <c r="T9" s="20"/>
      <c r="U9" s="20"/>
      <c r="V9" s="20"/>
      <c r="W9" s="20"/>
      <c r="X9" s="20"/>
    </row>
    <row r="10" spans="2:24">
      <c r="B10" s="20" t="s">
        <v>51</v>
      </c>
      <c r="C10" s="20"/>
    </row>
    <row r="11" spans="2:24">
      <c r="B11" s="20">
        <f>PERMUT(C6,C7)</f>
        <v>120</v>
      </c>
      <c r="C11" s="20"/>
    </row>
    <row r="23" spans="1:4">
      <c r="A23" s="30" t="s">
        <v>60</v>
      </c>
      <c r="B23" s="30"/>
      <c r="C23" s="30"/>
    </row>
    <row r="24" spans="1:4">
      <c r="A24" s="30"/>
      <c r="B24" s="30"/>
      <c r="C24" s="30"/>
    </row>
    <row r="31" spans="1:4">
      <c r="B31" s="24" t="s">
        <v>62</v>
      </c>
      <c r="C31" s="24"/>
      <c r="D31" s="24"/>
    </row>
    <row r="32" spans="1:4">
      <c r="B32" s="24" t="s">
        <v>63</v>
      </c>
      <c r="C32" s="24"/>
      <c r="D32" s="24"/>
    </row>
    <row r="33" spans="2:7">
      <c r="B33" s="24" t="s">
        <v>64</v>
      </c>
      <c r="C33" s="24"/>
      <c r="D33" s="24"/>
    </row>
    <row r="35" spans="2:7">
      <c r="B35" s="15" t="s">
        <v>34</v>
      </c>
      <c r="C35" s="15">
        <v>5</v>
      </c>
      <c r="D35" s="15" t="s">
        <v>65</v>
      </c>
    </row>
    <row r="36" spans="2:7">
      <c r="B36" s="15" t="s">
        <v>35</v>
      </c>
      <c r="C36" s="15">
        <v>5</v>
      </c>
      <c r="D36" s="15" t="s">
        <v>66</v>
      </c>
    </row>
    <row r="38" spans="2:7">
      <c r="B38" s="14" t="s">
        <v>67</v>
      </c>
      <c r="C38" s="14">
        <f>PERMUT(C35,C36)</f>
        <v>120</v>
      </c>
      <c r="D38" s="29" t="s">
        <v>68</v>
      </c>
      <c r="E38" s="29"/>
      <c r="F38" s="29"/>
      <c r="G38" s="29"/>
    </row>
    <row r="47" spans="2:7">
      <c r="B47" s="24" t="s">
        <v>71</v>
      </c>
      <c r="C47" s="24"/>
      <c r="D47" s="24"/>
    </row>
    <row r="48" spans="2:7">
      <c r="B48" s="24" t="s">
        <v>63</v>
      </c>
      <c r="C48" s="24"/>
      <c r="D48" s="24"/>
    </row>
    <row r="49" spans="2:8">
      <c r="B49" s="24" t="s">
        <v>70</v>
      </c>
      <c r="C49" s="24"/>
      <c r="D49" s="24"/>
    </row>
    <row r="51" spans="2:8">
      <c r="B51" s="15" t="s">
        <v>34</v>
      </c>
      <c r="C51" s="15">
        <v>5</v>
      </c>
      <c r="D51" s="15" t="s">
        <v>66</v>
      </c>
    </row>
    <row r="52" spans="2:8">
      <c r="B52" s="15" t="s">
        <v>72</v>
      </c>
      <c r="C52" s="15">
        <v>2</v>
      </c>
      <c r="D52" s="15" t="s">
        <v>73</v>
      </c>
    </row>
    <row r="53" spans="2:8">
      <c r="B53" s="28" t="s">
        <v>74</v>
      </c>
      <c r="C53" s="28"/>
      <c r="D53" s="28"/>
    </row>
    <row r="55" spans="2:8">
      <c r="B55" s="16" t="s">
        <v>34</v>
      </c>
      <c r="C55" s="16" t="s">
        <v>56</v>
      </c>
      <c r="D55" s="16" t="s">
        <v>72</v>
      </c>
    </row>
    <row r="56" spans="2:8">
      <c r="B56" s="16">
        <v>5</v>
      </c>
      <c r="C56" s="16" t="s">
        <v>56</v>
      </c>
      <c r="D56" s="16">
        <f>C52</f>
        <v>2</v>
      </c>
    </row>
    <row r="58" spans="2:8">
      <c r="B58" s="14" t="s">
        <v>67</v>
      </c>
      <c r="C58" s="14">
        <f>FACT(B56)/FACT(D56)</f>
        <v>60</v>
      </c>
      <c r="D58" s="29" t="s">
        <v>69</v>
      </c>
      <c r="E58" s="29"/>
      <c r="F58" s="29"/>
      <c r="G58" s="29"/>
      <c r="H58" s="29"/>
    </row>
    <row r="66" spans="2:8">
      <c r="B66" s="24" t="s">
        <v>71</v>
      </c>
      <c r="C66" s="24"/>
      <c r="D66" s="24"/>
    </row>
    <row r="67" spans="2:8">
      <c r="B67" s="24" t="s">
        <v>63</v>
      </c>
      <c r="C67" s="24"/>
      <c r="D67" s="24"/>
    </row>
    <row r="68" spans="2:8">
      <c r="B68" s="24" t="s">
        <v>70</v>
      </c>
      <c r="C68" s="24"/>
      <c r="D68" s="24"/>
    </row>
    <row r="70" spans="2:8">
      <c r="B70" s="15" t="s">
        <v>34</v>
      </c>
      <c r="C70" s="15">
        <v>6</v>
      </c>
      <c r="D70" s="15" t="s">
        <v>66</v>
      </c>
    </row>
    <row r="71" spans="2:8">
      <c r="B71" s="15" t="s">
        <v>72</v>
      </c>
      <c r="C71" s="15">
        <v>2</v>
      </c>
      <c r="D71" s="15" t="s">
        <v>73</v>
      </c>
    </row>
    <row r="72" spans="2:8">
      <c r="B72" s="15" t="s">
        <v>76</v>
      </c>
      <c r="C72" s="15">
        <v>2</v>
      </c>
      <c r="D72" s="15" t="s">
        <v>73</v>
      </c>
    </row>
    <row r="73" spans="2:8">
      <c r="B73" s="28" t="s">
        <v>75</v>
      </c>
      <c r="C73" s="28"/>
      <c r="D73" s="28"/>
    </row>
    <row r="75" spans="2:8">
      <c r="B75" s="16" t="s">
        <v>34</v>
      </c>
      <c r="C75" s="16" t="s">
        <v>56</v>
      </c>
      <c r="D75" s="16" t="s">
        <v>57</v>
      </c>
    </row>
    <row r="76" spans="2:8">
      <c r="B76" s="16">
        <f>C70</f>
        <v>6</v>
      </c>
      <c r="C76" s="16" t="s">
        <v>56</v>
      </c>
      <c r="D76" s="16">
        <f>C71+C72</f>
        <v>4</v>
      </c>
    </row>
    <row r="78" spans="2:8">
      <c r="B78" s="14" t="s">
        <v>67</v>
      </c>
      <c r="C78" s="14">
        <f>FACT(B76)/(FACT(C71)*FACT(C72))</f>
        <v>180</v>
      </c>
      <c r="D78" s="25" t="s">
        <v>77</v>
      </c>
      <c r="E78" s="26"/>
      <c r="F78" s="26"/>
      <c r="G78" s="26"/>
      <c r="H78" s="27"/>
    </row>
    <row r="89" spans="2:9">
      <c r="B89" s="24" t="s">
        <v>71</v>
      </c>
      <c r="C89" s="24"/>
      <c r="D89" s="24"/>
    </row>
    <row r="90" spans="2:9">
      <c r="B90" s="24" t="s">
        <v>79</v>
      </c>
      <c r="C90" s="24"/>
      <c r="D90" s="24"/>
    </row>
    <row r="91" spans="2:9">
      <c r="B91" s="24" t="s">
        <v>80</v>
      </c>
      <c r="C91" s="24"/>
      <c r="D91" s="24"/>
    </row>
    <row r="93" spans="2:9">
      <c r="B93" s="15" t="s">
        <v>78</v>
      </c>
      <c r="C93" s="16">
        <v>9</v>
      </c>
      <c r="D93" s="15" t="s">
        <v>34</v>
      </c>
      <c r="E93" s="7"/>
      <c r="F93" s="16" t="s">
        <v>34</v>
      </c>
      <c r="G93" s="16" t="s">
        <v>56</v>
      </c>
      <c r="H93" s="16" t="s">
        <v>57</v>
      </c>
      <c r="I93" s="7"/>
    </row>
    <row r="94" spans="2:9">
      <c r="B94" s="15" t="s">
        <v>81</v>
      </c>
      <c r="C94" s="16">
        <v>3</v>
      </c>
      <c r="D94" s="15" t="s">
        <v>72</v>
      </c>
      <c r="F94" s="16">
        <f>C93</f>
        <v>9</v>
      </c>
      <c r="G94" s="16" t="s">
        <v>56</v>
      </c>
      <c r="H94" s="16">
        <f>C94+C95</f>
        <v>7</v>
      </c>
    </row>
    <row r="95" spans="2:9">
      <c r="B95" s="15" t="s">
        <v>82</v>
      </c>
      <c r="C95" s="16">
        <v>4</v>
      </c>
      <c r="D95" s="15" t="s">
        <v>76</v>
      </c>
    </row>
    <row r="96" spans="2:9">
      <c r="B96" s="15" t="s">
        <v>85</v>
      </c>
      <c r="C96" s="16">
        <v>1</v>
      </c>
      <c r="D96" s="15" t="s">
        <v>83</v>
      </c>
    </row>
    <row r="97" spans="2:8">
      <c r="B97" s="15" t="s">
        <v>84</v>
      </c>
      <c r="C97" s="16">
        <v>1</v>
      </c>
      <c r="D97" s="15" t="s">
        <v>83</v>
      </c>
    </row>
    <row r="99" spans="2:8">
      <c r="B99" s="14" t="s">
        <v>67</v>
      </c>
      <c r="C99" s="14">
        <f>FACT(C93)/(FACT(C94)*FACT(C95))</f>
        <v>2520</v>
      </c>
      <c r="D99" s="25" t="s">
        <v>86</v>
      </c>
      <c r="E99" s="26"/>
      <c r="F99" s="26"/>
      <c r="G99" s="26"/>
      <c r="H99" s="27"/>
    </row>
    <row r="103" spans="2:8" ht="14.25" customHeight="1"/>
    <row r="110" spans="2:8">
      <c r="B110" s="24" t="s">
        <v>71</v>
      </c>
      <c r="C110" s="24"/>
      <c r="D110" s="24"/>
    </row>
    <row r="111" spans="2:8">
      <c r="B111" s="24" t="s">
        <v>79</v>
      </c>
      <c r="C111" s="24"/>
      <c r="D111" s="24"/>
    </row>
    <row r="112" spans="2:8">
      <c r="B112" s="24" t="s">
        <v>80</v>
      </c>
      <c r="C112" s="24"/>
      <c r="D112" s="24"/>
    </row>
    <row r="114" spans="2:8">
      <c r="B114" s="15" t="s">
        <v>78</v>
      </c>
      <c r="C114" s="16">
        <v>9</v>
      </c>
      <c r="D114" s="15" t="s">
        <v>34</v>
      </c>
      <c r="E114" s="7"/>
      <c r="F114" s="16" t="s">
        <v>34</v>
      </c>
      <c r="G114" s="16" t="s">
        <v>56</v>
      </c>
      <c r="H114" s="16" t="s">
        <v>57</v>
      </c>
    </row>
    <row r="115" spans="2:8">
      <c r="B115" s="15" t="s">
        <v>81</v>
      </c>
      <c r="C115" s="16">
        <v>3</v>
      </c>
      <c r="D115" s="15" t="s">
        <v>72</v>
      </c>
      <c r="F115" s="16">
        <f>C114</f>
        <v>9</v>
      </c>
      <c r="G115" s="16" t="s">
        <v>56</v>
      </c>
      <c r="H115" s="16">
        <f>C115+C116+C117</f>
        <v>9</v>
      </c>
    </row>
    <row r="116" spans="2:8">
      <c r="B116" s="15" t="s">
        <v>82</v>
      </c>
      <c r="C116" s="16">
        <v>4</v>
      </c>
      <c r="D116" s="15" t="s">
        <v>76</v>
      </c>
    </row>
    <row r="117" spans="2:8">
      <c r="B117" s="15" t="s">
        <v>85</v>
      </c>
      <c r="C117" s="16">
        <v>2</v>
      </c>
      <c r="D117" s="15" t="s">
        <v>87</v>
      </c>
    </row>
    <row r="119" spans="2:8">
      <c r="B119" s="14" t="s">
        <v>67</v>
      </c>
      <c r="C119" s="14">
        <f>FACT(C114)/(FACT(C115)*FACT(C116)*FACT(C117))</f>
        <v>1260</v>
      </c>
      <c r="D119" s="25" t="s">
        <v>86</v>
      </c>
      <c r="E119" s="26"/>
      <c r="F119" s="26"/>
      <c r="G119" s="26"/>
      <c r="H119" s="27"/>
    </row>
  </sheetData>
  <mergeCells count="26">
    <mergeCell ref="B48:D48"/>
    <mergeCell ref="A23:C24"/>
    <mergeCell ref="S9:X9"/>
    <mergeCell ref="B10:C10"/>
    <mergeCell ref="B11:C11"/>
    <mergeCell ref="B31:D31"/>
    <mergeCell ref="B32:D32"/>
    <mergeCell ref="B33:D33"/>
    <mergeCell ref="D38:G38"/>
    <mergeCell ref="B47:D47"/>
    <mergeCell ref="B49:D49"/>
    <mergeCell ref="D58:H58"/>
    <mergeCell ref="B53:D53"/>
    <mergeCell ref="B66:D66"/>
    <mergeCell ref="B67:D67"/>
    <mergeCell ref="D119:H119"/>
    <mergeCell ref="B68:D68"/>
    <mergeCell ref="B73:D73"/>
    <mergeCell ref="D78:H78"/>
    <mergeCell ref="B89:D89"/>
    <mergeCell ref="B90:D90"/>
    <mergeCell ref="B91:D91"/>
    <mergeCell ref="D99:H99"/>
    <mergeCell ref="B110:D110"/>
    <mergeCell ref="B111:D111"/>
    <mergeCell ref="B112:D1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FF1-F0EB-4158-A4EE-F9A6A0F8C615}">
  <dimension ref="A3:T56"/>
  <sheetViews>
    <sheetView tabSelected="1" topLeftCell="A39" workbookViewId="0">
      <selection activeCell="D63" sqref="D63"/>
    </sheetView>
  </sheetViews>
  <sheetFormatPr defaultRowHeight="15"/>
  <cols>
    <col min="5" max="5" width="11" bestFit="1" customWidth="1"/>
  </cols>
  <sheetData>
    <row r="3" spans="14:20">
      <c r="N3" s="10" t="s">
        <v>34</v>
      </c>
      <c r="O3" s="10">
        <v>5</v>
      </c>
    </row>
    <row r="4" spans="14:20">
      <c r="N4" s="10" t="s">
        <v>88</v>
      </c>
      <c r="O4" s="10">
        <v>3</v>
      </c>
    </row>
    <row r="6" spans="14:20">
      <c r="N6" s="20" t="s">
        <v>89</v>
      </c>
      <c r="O6" s="20"/>
      <c r="P6" s="20"/>
    </row>
    <row r="7" spans="14:20">
      <c r="N7" s="10" t="s">
        <v>90</v>
      </c>
    </row>
    <row r="8" spans="14:20">
      <c r="N8" s="10" t="s">
        <v>59</v>
      </c>
      <c r="O8" s="10">
        <f>FACT(3+5-1)/(FACT(5)*(FACT(3-1)))</f>
        <v>21</v>
      </c>
      <c r="P8" s="20" t="s">
        <v>91</v>
      </c>
      <c r="Q8" s="20"/>
      <c r="R8" s="20"/>
      <c r="S8" s="20"/>
      <c r="T8" s="20"/>
    </row>
    <row r="28" spans="1:13">
      <c r="A28" s="10" t="s">
        <v>34</v>
      </c>
      <c r="B28" s="10">
        <v>6</v>
      </c>
      <c r="E28" s="10" t="s">
        <v>94</v>
      </c>
    </row>
    <row r="29" spans="1:13">
      <c r="A29" s="10" t="s">
        <v>88</v>
      </c>
      <c r="B29" s="10">
        <v>2</v>
      </c>
      <c r="E29" s="10">
        <f>FACT(2+6-1)/(FACT(6)*FACT(2-1))</f>
        <v>7</v>
      </c>
      <c r="F29" s="20" t="s">
        <v>95</v>
      </c>
      <c r="G29" s="20"/>
      <c r="H29" s="20"/>
      <c r="I29" s="20"/>
      <c r="J29" s="20"/>
      <c r="K29" s="20"/>
      <c r="L29" s="20"/>
      <c r="M29" s="20"/>
    </row>
    <row r="31" spans="1:13">
      <c r="A31" s="20" t="s">
        <v>92</v>
      </c>
      <c r="B31" s="20"/>
      <c r="C31" s="20"/>
    </row>
    <row r="32" spans="1:13">
      <c r="A32" s="20" t="s">
        <v>93</v>
      </c>
      <c r="B32" s="20"/>
      <c r="C32" s="20"/>
    </row>
    <row r="39" spans="1:12">
      <c r="A39" s="10" t="s">
        <v>34</v>
      </c>
      <c r="B39" s="10">
        <v>6</v>
      </c>
      <c r="E39" s="10" t="s">
        <v>59</v>
      </c>
    </row>
    <row r="40" spans="1:12">
      <c r="A40" s="10" t="s">
        <v>88</v>
      </c>
      <c r="B40" s="10">
        <v>4</v>
      </c>
      <c r="E40" s="10">
        <f>FACT(B40+B39-1)/(FACT(B39)*FACT(B40-1))</f>
        <v>84</v>
      </c>
      <c r="F40" s="20" t="s">
        <v>98</v>
      </c>
      <c r="G40" s="20"/>
      <c r="H40" s="20"/>
      <c r="I40" s="20"/>
      <c r="J40" s="20"/>
      <c r="K40" s="20"/>
      <c r="L40" s="20"/>
    </row>
    <row r="42" spans="1:12">
      <c r="A42" s="20" t="s">
        <v>96</v>
      </c>
      <c r="B42" s="20"/>
      <c r="C42" s="20"/>
    </row>
    <row r="43" spans="1:12">
      <c r="A43" s="20" t="s">
        <v>97</v>
      </c>
      <c r="B43" s="20"/>
      <c r="C43" s="20"/>
    </row>
    <row r="52" spans="1:12">
      <c r="A52" s="10" t="s">
        <v>34</v>
      </c>
      <c r="B52" s="10">
        <v>11</v>
      </c>
      <c r="E52" s="10" t="s">
        <v>59</v>
      </c>
    </row>
    <row r="53" spans="1:12">
      <c r="A53" s="10" t="s">
        <v>88</v>
      </c>
      <c r="B53" s="10">
        <v>2</v>
      </c>
      <c r="E53" s="10">
        <f>FACT(B53+B52-1)/(FACT(B52)*FACT(B53-1))</f>
        <v>12</v>
      </c>
      <c r="F53" s="20" t="s">
        <v>98</v>
      </c>
      <c r="G53" s="20"/>
      <c r="H53" s="20"/>
      <c r="I53" s="20"/>
      <c r="J53" s="20"/>
      <c r="K53" s="20"/>
      <c r="L53" s="20"/>
    </row>
    <row r="55" spans="1:12">
      <c r="A55" s="20" t="s">
        <v>99</v>
      </c>
      <c r="B55" s="20"/>
      <c r="C55" s="20"/>
    </row>
    <row r="56" spans="1:12">
      <c r="A56" s="20" t="s">
        <v>100</v>
      </c>
      <c r="B56" s="20"/>
      <c r="C56" s="20"/>
    </row>
  </sheetData>
  <mergeCells count="11">
    <mergeCell ref="A43:C43"/>
    <mergeCell ref="A42:C42"/>
    <mergeCell ref="F40:L40"/>
    <mergeCell ref="A55:C55"/>
    <mergeCell ref="A56:C56"/>
    <mergeCell ref="F53:L53"/>
    <mergeCell ref="N6:P6"/>
    <mergeCell ref="P8:T8"/>
    <mergeCell ref="A31:C31"/>
    <mergeCell ref="A32:C32"/>
    <mergeCell ref="F29:M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combinacion si se repiten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2025-02-25T21:18:15Z</dcterms:created>
  <dcterms:modified xsi:type="dcterms:W3CDTF">2025-03-04T22:40:26Z</dcterms:modified>
</cp:coreProperties>
</file>