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jorge\Desktop\Sem6ULSA\ULSA-6th-Semester\ProbabilityAndStatistics\"/>
    </mc:Choice>
  </mc:AlternateContent>
  <xr:revisionPtr revIDLastSave="0" documentId="13_ncr:1_{BDE80DFB-27F3-4BD0-9D26-06BF19609517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Hoja2" sheetId="2" r:id="rId1"/>
  </sheets>
  <definedNames>
    <definedName name="_xlnm._FilterDatabase" localSheetId="0" hidden="1">Hoja2!$A$2:$B$2</definedName>
    <definedName name="_xlchart.v1.0" hidden="1">Hoja2!$B$3:$B$62</definedName>
    <definedName name="_xlchart.v1.1" hidden="1">Hoja2!$B$2</definedName>
    <definedName name="_xlchart.v1.2" hidden="1">Hoja2!$B$3:$B$62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7" i="2" l="1"/>
  <c r="V9" i="2" s="1"/>
  <c r="V6" i="2"/>
  <c r="V5" i="2" a="1"/>
  <c r="V5" i="2" s="1"/>
  <c r="W5" i="2" s="1"/>
  <c r="V4" i="2"/>
  <c r="R31" i="2"/>
  <c r="R32" i="2"/>
  <c r="R33" i="2"/>
  <c r="R34" i="2"/>
  <c r="R30" i="2"/>
  <c r="Q33" i="2"/>
  <c r="Q34" i="2"/>
  <c r="Q32" i="2"/>
  <c r="Q31" i="2"/>
  <c r="O34" i="2"/>
  <c r="N34" i="2"/>
  <c r="O33" i="2"/>
  <c r="N33" i="2"/>
  <c r="O32" i="2"/>
  <c r="N32" i="2"/>
  <c r="O31" i="2"/>
  <c r="N31" i="2"/>
  <c r="O30" i="2"/>
  <c r="T25" i="2"/>
  <c r="P25" i="2"/>
  <c r="K5" i="2"/>
  <c r="K6" i="2"/>
  <c r="K7" i="2"/>
  <c r="K8" i="2"/>
  <c r="K9" i="2"/>
  <c r="K10" i="2"/>
  <c r="K11" i="2"/>
  <c r="K12" i="2"/>
  <c r="K13" i="2"/>
  <c r="K14" i="2"/>
  <c r="K15" i="2"/>
  <c r="K16" i="2"/>
  <c r="K17" i="2"/>
  <c r="K18" i="2"/>
  <c r="K19" i="2"/>
  <c r="K20" i="2"/>
  <c r="K21" i="2"/>
  <c r="K22" i="2"/>
  <c r="K23" i="2"/>
  <c r="K24" i="2"/>
  <c r="K25" i="2"/>
  <c r="K26" i="2"/>
  <c r="K27" i="2"/>
  <c r="K28" i="2"/>
  <c r="K29" i="2"/>
  <c r="K30" i="2"/>
  <c r="K31" i="2"/>
  <c r="K32" i="2"/>
  <c r="K33" i="2"/>
  <c r="K34" i="2"/>
  <c r="K35" i="2"/>
  <c r="K36" i="2"/>
  <c r="K37" i="2"/>
  <c r="K38" i="2"/>
  <c r="K39" i="2"/>
  <c r="K40" i="2"/>
  <c r="K41" i="2"/>
  <c r="K42" i="2"/>
  <c r="K43" i="2"/>
  <c r="K44" i="2"/>
  <c r="K45" i="2"/>
  <c r="K46" i="2"/>
  <c r="K47" i="2"/>
  <c r="K4" i="2"/>
  <c r="H26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5" i="2"/>
  <c r="G26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5" i="2"/>
  <c r="V8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<sst xmlns="http://schemas.openxmlformats.org/spreadsheetml/2006/main" count="30" uniqueCount="28">
  <si>
    <t>Duración de Equipos de Computo en una Empresa (años)</t>
  </si>
  <si>
    <t>Equipo</t>
  </si>
  <si>
    <t>Duración</t>
  </si>
  <si>
    <t>Tabla de frecuencia</t>
  </si>
  <si>
    <t>Anios</t>
  </si>
  <si>
    <t>Frecuencia</t>
  </si>
  <si>
    <t>Total</t>
  </si>
  <si>
    <t>Porcentaje</t>
  </si>
  <si>
    <t>Rango</t>
  </si>
  <si>
    <t>grupos</t>
  </si>
  <si>
    <t>valor</t>
  </si>
  <si>
    <t>Grupo</t>
  </si>
  <si>
    <t>Min</t>
  </si>
  <si>
    <t>Max</t>
  </si>
  <si>
    <t>Frecuencia acum</t>
  </si>
  <si>
    <t>% acum</t>
  </si>
  <si>
    <t>Media</t>
  </si>
  <si>
    <t>El promedio de duracion de los equipos de computo</t>
  </si>
  <si>
    <t>Moda</t>
  </si>
  <si>
    <t>El tiempo de duracion que mas se repite que es de 3.4 años, se repite 5 veces</t>
  </si>
  <si>
    <t>Mediana</t>
  </si>
  <si>
    <t>El dato que geograficamente esta al medio de las durraciones al ordenarlas de menor a mayor</t>
  </si>
  <si>
    <t>Desciacion estandar</t>
  </si>
  <si>
    <t>La variacion de cada duracion con respecto a la media (en promedio)</t>
  </si>
  <si>
    <t>Varrianza</t>
  </si>
  <si>
    <t>La variacion de cada duracion con respecto a la media (en promedio) al cuadrado</t>
  </si>
  <si>
    <t>C.V.</t>
  </si>
  <si>
    <t>Por cada año de duracion de la media, se incrementa la variacion un 0.17 años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</si>
</sst>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10" fontId="0" fillId="0" borderId="1" xfId="1" applyNumberFormat="1" applyFont="1" applyBorder="1" applyAlignment="1">
      <alignment horizontal="center"/>
    </xf>
    <xf numFmtId="10" fontId="0" fillId="0" borderId="1" xfId="0" applyNumberFormat="1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s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clustered"/>
        <c:varyColors val="0"/>
        <c:ser>
          <c:idx val="1"/>
          <c:order val="0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  <a:sp3d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s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95000"/>
                          <a:alpha val="54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Hoja2!$J$4:$J$47</c:f>
              <c:numCache>
                <c:formatCode>General</c:formatCode>
                <c:ptCount val="44"/>
                <c:pt idx="0">
                  <c:v>2.1</c:v>
                </c:pt>
                <c:pt idx="1">
                  <c:v>2.2000000000000002</c:v>
                </c:pt>
                <c:pt idx="2">
                  <c:v>2.2999999999999998</c:v>
                </c:pt>
                <c:pt idx="3">
                  <c:v>2.4</c:v>
                </c:pt>
                <c:pt idx="4">
                  <c:v>2.5</c:v>
                </c:pt>
                <c:pt idx="5">
                  <c:v>2.6</c:v>
                </c:pt>
                <c:pt idx="6">
                  <c:v>2.7</c:v>
                </c:pt>
                <c:pt idx="7">
                  <c:v>2.8</c:v>
                </c:pt>
                <c:pt idx="8">
                  <c:v>2.9</c:v>
                </c:pt>
                <c:pt idx="9">
                  <c:v>3</c:v>
                </c:pt>
                <c:pt idx="10">
                  <c:v>3.1</c:v>
                </c:pt>
                <c:pt idx="11">
                  <c:v>3.2</c:v>
                </c:pt>
                <c:pt idx="12">
                  <c:v>3.3</c:v>
                </c:pt>
                <c:pt idx="13">
                  <c:v>3.4</c:v>
                </c:pt>
                <c:pt idx="14">
                  <c:v>3.5</c:v>
                </c:pt>
                <c:pt idx="15">
                  <c:v>3.6</c:v>
                </c:pt>
                <c:pt idx="16">
                  <c:v>3.7</c:v>
                </c:pt>
                <c:pt idx="17">
                  <c:v>3.8</c:v>
                </c:pt>
                <c:pt idx="18">
                  <c:v>3.9</c:v>
                </c:pt>
                <c:pt idx="19">
                  <c:v>4</c:v>
                </c:pt>
                <c:pt idx="20">
                  <c:v>4.0999999999999996</c:v>
                </c:pt>
                <c:pt idx="21">
                  <c:v>4.2</c:v>
                </c:pt>
                <c:pt idx="22">
                  <c:v>4.3</c:v>
                </c:pt>
                <c:pt idx="23">
                  <c:v>4.4000000000000004</c:v>
                </c:pt>
                <c:pt idx="24">
                  <c:v>4.5</c:v>
                </c:pt>
                <c:pt idx="25">
                  <c:v>4.5999999999999996</c:v>
                </c:pt>
                <c:pt idx="26">
                  <c:v>4.7</c:v>
                </c:pt>
                <c:pt idx="27">
                  <c:v>4.8</c:v>
                </c:pt>
                <c:pt idx="28">
                  <c:v>4.9000000000000004</c:v>
                </c:pt>
                <c:pt idx="29">
                  <c:v>5</c:v>
                </c:pt>
                <c:pt idx="30">
                  <c:v>5.0999999999999996</c:v>
                </c:pt>
                <c:pt idx="31">
                  <c:v>5.2</c:v>
                </c:pt>
                <c:pt idx="32">
                  <c:v>5.3</c:v>
                </c:pt>
                <c:pt idx="33">
                  <c:v>5.4</c:v>
                </c:pt>
                <c:pt idx="34">
                  <c:v>5.5</c:v>
                </c:pt>
                <c:pt idx="35">
                  <c:v>5.6</c:v>
                </c:pt>
                <c:pt idx="36">
                  <c:v>5.7</c:v>
                </c:pt>
                <c:pt idx="37">
                  <c:v>5.8</c:v>
                </c:pt>
                <c:pt idx="38">
                  <c:v>5.9</c:v>
                </c:pt>
                <c:pt idx="39">
                  <c:v>6</c:v>
                </c:pt>
                <c:pt idx="40">
                  <c:v>6.1</c:v>
                </c:pt>
                <c:pt idx="41">
                  <c:v>6.2</c:v>
                </c:pt>
                <c:pt idx="42">
                  <c:v>6.3</c:v>
                </c:pt>
                <c:pt idx="43">
                  <c:v>6.4</c:v>
                </c:pt>
              </c:numCache>
            </c:numRef>
          </c:cat>
          <c:val>
            <c:numRef>
              <c:f>Hoja2!$K$4:$K$47</c:f>
              <c:numCache>
                <c:formatCode>General</c:formatCode>
                <c:ptCount val="44"/>
                <c:pt idx="0">
                  <c:v>1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2</c:v>
                </c:pt>
                <c:pt idx="10">
                  <c:v>4</c:v>
                </c:pt>
                <c:pt idx="11">
                  <c:v>2</c:v>
                </c:pt>
                <c:pt idx="12">
                  <c:v>0</c:v>
                </c:pt>
                <c:pt idx="13">
                  <c:v>5</c:v>
                </c:pt>
                <c:pt idx="14">
                  <c:v>3</c:v>
                </c:pt>
                <c:pt idx="15">
                  <c:v>3</c:v>
                </c:pt>
                <c:pt idx="16">
                  <c:v>3</c:v>
                </c:pt>
                <c:pt idx="17">
                  <c:v>3</c:v>
                </c:pt>
                <c:pt idx="18">
                  <c:v>4</c:v>
                </c:pt>
                <c:pt idx="19">
                  <c:v>4</c:v>
                </c:pt>
                <c:pt idx="20">
                  <c:v>3</c:v>
                </c:pt>
                <c:pt idx="21">
                  <c:v>2</c:v>
                </c:pt>
                <c:pt idx="22">
                  <c:v>4</c:v>
                </c:pt>
                <c:pt idx="23">
                  <c:v>2</c:v>
                </c:pt>
                <c:pt idx="24">
                  <c:v>4</c:v>
                </c:pt>
                <c:pt idx="25">
                  <c:v>2</c:v>
                </c:pt>
                <c:pt idx="26">
                  <c:v>3</c:v>
                </c:pt>
                <c:pt idx="27">
                  <c:v>0</c:v>
                </c:pt>
                <c:pt idx="28">
                  <c:v>3</c:v>
                </c:pt>
                <c:pt idx="29">
                  <c:v>2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E4-4954-BB45-C9C506E44E6F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gapWidth val="150"/>
        <c:shape val="box"/>
        <c:axId val="496302847"/>
        <c:axId val="496303327"/>
        <c:axId val="0"/>
      </c:bar3DChart>
      <c:catAx>
        <c:axId val="49630284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496303327"/>
        <c:crosses val="autoZero"/>
        <c:auto val="1"/>
        <c:lblAlgn val="ctr"/>
        <c:lblOffset val="100"/>
        <c:noMultiLvlLbl val="0"/>
      </c:catAx>
      <c:valAx>
        <c:axId val="49630332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50000"/>
                  <a:lumOff val="5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US"/>
          </a:p>
        </c:txPr>
        <c:crossAx val="496302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s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s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_xlchart.v1.2</cx:f>
      </cx:numDim>
    </cx:data>
  </cx:chartData>
  <cx:chart>
    <cx:title pos="t" align="ctr" overlay="0"/>
    <cx:plotArea>
      <cx:plotAreaRegion>
        <cx:series layoutId="clusteredColumn" uniqueId="{2590C9C7-E754-416D-BB50-3F2402A657FC}">
          <cx:tx>
            <cx:txData>
              <cx:f>_xlchart.v1.1</cx:f>
              <cx:v>Duración</cx:v>
            </cx:txData>
          </cx:tx>
          <cx:dataId val="0"/>
          <cx:layoutPr>
            <cx:binning intervalClosed="r">
              <cx:binCount val="5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/>
    <cx:plotArea>
      <cx:plotAreaRegion>
        <cx:series layoutId="clusteredColumn" uniqueId="{3E6F5212-4BE9-432D-B838-B67A0F4A383E}">
          <cx:dataId val="0"/>
          <cx:layoutPr>
            <cx:binning intervalClosed="r">
              <cx:binCount val="5"/>
            </cx:binning>
          </cx:layoutPr>
          <cx:axisId val="1"/>
        </cx:series>
        <cx:series layoutId="paretoLine" ownerIdx="0" uniqueId="{EFE42723-E782-45BD-8588-446A1B37ACC5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/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50000"/>
            <a:lumOff val="5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dk1">
            <a:lumMod val="60000"/>
            <a:lumOff val="4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/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70">
  <cs:axisTitle>
    <cs:lnRef idx="0"/>
    <cs:fillRef idx="0"/>
    <cs:effectRef idx="0"/>
    <cs:fontRef idx="minor">
      <a:schemeClr val="lt1">
        <a:lumMod val="95000"/>
      </a:schemeClr>
    </cs:fontRef>
    <cs:defRPr sz="900"/>
  </cs:axisTitle>
  <cs:category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/>
  </cs:chartArea>
  <cs:dataLabel>
    <cs:lnRef idx="0"/>
    <cs:fillRef idx="0"/>
    <cs:effectRef idx="0"/>
    <cs:fontRef idx="minor">
      <a:schemeClr val="lt1">
        <a:lumMod val="9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lt1"/>
    </cs:fontRef>
    <cs:spPr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  <a:ln>
        <a:solidFill>
          <a:schemeClr val="tx1"/>
        </a:solidFill>
      </a:ln>
    </cs:spPr>
  </cs:dataPoint>
  <cs:dataPoint3D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</cs:spPr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lt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9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10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95000"/>
      </a:schemeClr>
    </cs:fontRef>
    <cs:defRPr sz="9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9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lt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spc="10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lt1">
        <a:lumMod val="9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95000"/>
      </a:schemeClr>
    </cs:fontRef>
    <cs:defRPr sz="900"/>
  </cs:valueAxis>
  <cs:wall>
    <cs:lnRef idx="0"/>
    <cs:fillRef idx="0"/>
    <cs:effectRef idx="0"/>
    <cs:fontRef idx="minor">
      <a:schemeClr val="lt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331305</xdr:colOff>
      <xdr:row>1</xdr:row>
      <xdr:rowOff>148258</xdr:rowOff>
    </xdr:from>
    <xdr:to>
      <xdr:col>19</xdr:col>
      <xdr:colOff>149087</xdr:colOff>
      <xdr:row>22</xdr:row>
      <xdr:rowOff>115956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DDDEE3-0716-62FB-6840-B6E76614796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728870</xdr:colOff>
      <xdr:row>34</xdr:row>
      <xdr:rowOff>173107</xdr:rowOff>
    </xdr:from>
    <xdr:to>
      <xdr:col>17</xdr:col>
      <xdr:colOff>728870</xdr:colOff>
      <xdr:row>49</xdr:row>
      <xdr:rowOff>58807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5A9C86CE-1CBF-16F8-7895-635366672EA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110870" y="7078732"/>
              <a:ext cx="4867275" cy="27432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11</xdr:col>
      <xdr:colOff>626984</xdr:colOff>
      <xdr:row>50</xdr:row>
      <xdr:rowOff>126507</xdr:rowOff>
    </xdr:from>
    <xdr:to>
      <xdr:col>18</xdr:col>
      <xdr:colOff>18494</xdr:colOff>
      <xdr:row>66</xdr:row>
      <xdr:rowOff>129466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6505707-86C8-06F1-3CC0-BF1620AFC3C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9008984" y="10080132"/>
              <a:ext cx="5020785" cy="3050959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s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62"/>
  <sheetViews>
    <sheetView tabSelected="1" topLeftCell="I1" zoomScale="87" zoomScaleNormal="115" workbookViewId="0">
      <selection activeCell="V2" sqref="V2"/>
    </sheetView>
  </sheetViews>
  <sheetFormatPr defaultColWidth="11.42578125" defaultRowHeight="15" x14ac:dyDescent="0.25"/>
  <cols>
    <col min="17" max="17" width="15.85546875" bestFit="1" customWidth="1"/>
  </cols>
  <sheetData>
    <row r="1" spans="1:24" ht="48.75" customHeight="1" x14ac:dyDescent="0.25">
      <c r="A1" s="6" t="s">
        <v>0</v>
      </c>
      <c r="B1" s="7"/>
    </row>
    <row r="2" spans="1:24" x14ac:dyDescent="0.25">
      <c r="A2" s="1" t="s">
        <v>1</v>
      </c>
      <c r="B2" s="1" t="s">
        <v>2</v>
      </c>
    </row>
    <row r="3" spans="1:24" ht="15" customHeight="1" x14ac:dyDescent="0.25">
      <c r="A3" s="1">
        <v>2</v>
      </c>
      <c r="B3" s="1">
        <v>2.1</v>
      </c>
      <c r="F3" s="8" t="s">
        <v>3</v>
      </c>
      <c r="G3" s="8"/>
      <c r="H3" s="8"/>
    </row>
    <row r="4" spans="1:24" x14ac:dyDescent="0.25">
      <c r="A4" s="1">
        <v>14</v>
      </c>
      <c r="B4" s="1">
        <v>3</v>
      </c>
      <c r="F4" s="1" t="s">
        <v>4</v>
      </c>
      <c r="G4" s="1" t="s">
        <v>5</v>
      </c>
      <c r="H4" s="1" t="s">
        <v>7</v>
      </c>
      <c r="J4">
        <v>2.1</v>
      </c>
      <c r="K4">
        <f>COUNTIF(B:B,J4)</f>
        <v>1</v>
      </c>
      <c r="U4" t="s">
        <v>16</v>
      </c>
      <c r="V4" t="e">
        <f>AVERAGE(I5:I64)</f>
        <v>#DIV/0!</v>
      </c>
      <c r="X4" t="s">
        <v>17</v>
      </c>
    </row>
    <row r="5" spans="1:24" x14ac:dyDescent="0.25">
      <c r="A5" s="1">
        <v>21</v>
      </c>
      <c r="B5" s="1">
        <v>3</v>
      </c>
      <c r="F5" s="1">
        <v>2.1</v>
      </c>
      <c r="G5" s="1">
        <f>COUNTIF($B$3:$B$62,F5)</f>
        <v>1</v>
      </c>
      <c r="H5" s="4">
        <f>G5/$G$26</f>
        <v>1.6666666666666666E-2</v>
      </c>
      <c r="J5">
        <v>2.2000000000000002</v>
      </c>
      <c r="K5">
        <f t="shared" ref="K5:K47" si="0">COUNTIF(B:B,J5)</f>
        <v>0</v>
      </c>
      <c r="U5" t="s">
        <v>18</v>
      </c>
      <c r="V5" t="e" cm="1">
        <f t="array" ref="V5">_xlfn.MODE.MULT(I5:I64)</f>
        <v>#N/A</v>
      </c>
      <c r="W5">
        <f>COUNTIF(I5:I64,V5)</f>
        <v>0</v>
      </c>
      <c r="X5" t="s">
        <v>19</v>
      </c>
    </row>
    <row r="6" spans="1:24" x14ac:dyDescent="0.25">
      <c r="A6" s="1">
        <v>17</v>
      </c>
      <c r="B6" s="1">
        <v>3.1</v>
      </c>
      <c r="F6" s="1">
        <v>3</v>
      </c>
      <c r="G6" s="1">
        <f t="shared" ref="G6:G25" si="1">COUNTIF($B$3:$B$62,F6)</f>
        <v>2</v>
      </c>
      <c r="H6" s="4">
        <f t="shared" ref="H6:H25" si="2">G6/$G$26</f>
        <v>3.3333333333333333E-2</v>
      </c>
      <c r="J6">
        <v>2.2999999999999998</v>
      </c>
      <c r="K6">
        <f t="shared" si="0"/>
        <v>0</v>
      </c>
      <c r="U6" t="s">
        <v>20</v>
      </c>
      <c r="V6" t="e">
        <f>MEDIAN(I5:I64)</f>
        <v>#NUM!</v>
      </c>
      <c r="X6" t="s">
        <v>21</v>
      </c>
    </row>
    <row r="7" spans="1:24" x14ac:dyDescent="0.25">
      <c r="A7" s="1">
        <v>47</v>
      </c>
      <c r="B7" s="1">
        <v>3.1</v>
      </c>
      <c r="F7" s="1">
        <v>3.1</v>
      </c>
      <c r="G7" s="1">
        <f t="shared" si="1"/>
        <v>4</v>
      </c>
      <c r="H7" s="4">
        <f t="shared" si="2"/>
        <v>6.6666666666666666E-2</v>
      </c>
      <c r="J7">
        <v>2.4</v>
      </c>
      <c r="K7">
        <f t="shared" si="0"/>
        <v>0</v>
      </c>
      <c r="U7" t="s">
        <v>22</v>
      </c>
      <c r="V7" t="e">
        <f>_xlfn.STDEV.P(I5:I64)</f>
        <v>#DIV/0!</v>
      </c>
      <c r="X7" t="s">
        <v>23</v>
      </c>
    </row>
    <row r="8" spans="1:24" x14ac:dyDescent="0.25">
      <c r="A8" s="1">
        <v>49</v>
      </c>
      <c r="B8" s="1">
        <v>3.1</v>
      </c>
      <c r="F8" s="1">
        <v>3.2</v>
      </c>
      <c r="G8" s="1">
        <f t="shared" si="1"/>
        <v>2</v>
      </c>
      <c r="H8" s="4">
        <f t="shared" si="2"/>
        <v>3.3333333333333333E-2</v>
      </c>
      <c r="J8">
        <v>2.5</v>
      </c>
      <c r="K8">
        <f t="shared" si="0"/>
        <v>0</v>
      </c>
      <c r="U8" t="s">
        <v>24</v>
      </c>
      <c r="V8" t="e">
        <f>V7^2</f>
        <v>#DIV/0!</v>
      </c>
      <c r="X8" t="s">
        <v>25</v>
      </c>
    </row>
    <row r="9" spans="1:24" x14ac:dyDescent="0.25">
      <c r="A9" s="1">
        <v>57</v>
      </c>
      <c r="B9" s="1">
        <v>3.1</v>
      </c>
      <c r="F9" s="1">
        <v>3.4</v>
      </c>
      <c r="G9" s="1">
        <f t="shared" si="1"/>
        <v>5</v>
      </c>
      <c r="H9" s="4">
        <f t="shared" si="2"/>
        <v>8.3333333333333329E-2</v>
      </c>
      <c r="J9">
        <v>2.6</v>
      </c>
      <c r="K9">
        <f t="shared" si="0"/>
        <v>0</v>
      </c>
      <c r="U9" t="s">
        <v>26</v>
      </c>
      <c r="V9" t="e">
        <f>V7/V4</f>
        <v>#DIV/0!</v>
      </c>
      <c r="X9" t="s">
        <v>27</v>
      </c>
    </row>
    <row r="10" spans="1:24" x14ac:dyDescent="0.25">
      <c r="A10" s="1">
        <v>44</v>
      </c>
      <c r="B10" s="1">
        <v>3.2</v>
      </c>
      <c r="F10" s="1">
        <v>3.5</v>
      </c>
      <c r="G10" s="1">
        <f t="shared" si="1"/>
        <v>3</v>
      </c>
      <c r="H10" s="4">
        <f t="shared" si="2"/>
        <v>0.05</v>
      </c>
      <c r="J10">
        <v>2.7</v>
      </c>
      <c r="K10">
        <f t="shared" si="0"/>
        <v>0</v>
      </c>
    </row>
    <row r="11" spans="1:24" x14ac:dyDescent="0.25">
      <c r="A11" s="1">
        <v>46</v>
      </c>
      <c r="B11" s="1">
        <v>3.2</v>
      </c>
      <c r="F11" s="1">
        <v>3.6</v>
      </c>
      <c r="G11" s="1">
        <f t="shared" si="1"/>
        <v>3</v>
      </c>
      <c r="H11" s="4">
        <f t="shared" si="2"/>
        <v>0.05</v>
      </c>
      <c r="J11">
        <v>2.8</v>
      </c>
      <c r="K11">
        <f t="shared" si="0"/>
        <v>0</v>
      </c>
    </row>
    <row r="12" spans="1:24" x14ac:dyDescent="0.25">
      <c r="A12" s="1">
        <v>9</v>
      </c>
      <c r="B12" s="1">
        <v>3.4</v>
      </c>
      <c r="F12" s="1">
        <v>3.7</v>
      </c>
      <c r="G12" s="1">
        <f t="shared" si="1"/>
        <v>3</v>
      </c>
      <c r="H12" s="4">
        <f t="shared" si="2"/>
        <v>0.05</v>
      </c>
      <c r="J12">
        <v>2.9</v>
      </c>
      <c r="K12">
        <f t="shared" si="0"/>
        <v>0</v>
      </c>
    </row>
    <row r="13" spans="1:24" x14ac:dyDescent="0.25">
      <c r="A13" s="1">
        <v>36</v>
      </c>
      <c r="B13" s="1">
        <v>3.4</v>
      </c>
      <c r="F13" s="1">
        <v>3.8</v>
      </c>
      <c r="G13" s="1">
        <f t="shared" si="1"/>
        <v>3</v>
      </c>
      <c r="H13" s="4">
        <f t="shared" si="2"/>
        <v>0.05</v>
      </c>
      <c r="J13">
        <v>3</v>
      </c>
      <c r="K13">
        <f t="shared" si="0"/>
        <v>2</v>
      </c>
    </row>
    <row r="14" spans="1:24" x14ac:dyDescent="0.25">
      <c r="A14" s="1">
        <v>37</v>
      </c>
      <c r="B14" s="1">
        <v>3.4</v>
      </c>
      <c r="F14" s="1">
        <v>3.9</v>
      </c>
      <c r="G14" s="1">
        <f t="shared" si="1"/>
        <v>4</v>
      </c>
      <c r="H14" s="4">
        <f t="shared" si="2"/>
        <v>6.6666666666666666E-2</v>
      </c>
      <c r="J14">
        <v>3.1</v>
      </c>
      <c r="K14">
        <f t="shared" si="0"/>
        <v>4</v>
      </c>
    </row>
    <row r="15" spans="1:24" x14ac:dyDescent="0.25">
      <c r="A15" s="1">
        <v>41</v>
      </c>
      <c r="B15" s="1">
        <v>3.4</v>
      </c>
      <c r="F15" s="1">
        <v>4</v>
      </c>
      <c r="G15" s="1">
        <f t="shared" si="1"/>
        <v>4</v>
      </c>
      <c r="H15" s="4">
        <f t="shared" si="2"/>
        <v>6.6666666666666666E-2</v>
      </c>
      <c r="J15">
        <v>3.2</v>
      </c>
      <c r="K15">
        <f t="shared" si="0"/>
        <v>2</v>
      </c>
    </row>
    <row r="16" spans="1:24" x14ac:dyDescent="0.25">
      <c r="A16" s="1">
        <v>59</v>
      </c>
      <c r="B16" s="1">
        <v>3.4</v>
      </c>
      <c r="F16" s="1">
        <v>4.0999999999999996</v>
      </c>
      <c r="G16" s="1">
        <f t="shared" si="1"/>
        <v>3</v>
      </c>
      <c r="H16" s="4">
        <f t="shared" si="2"/>
        <v>0.05</v>
      </c>
      <c r="J16">
        <v>3.3</v>
      </c>
      <c r="K16">
        <f t="shared" si="0"/>
        <v>0</v>
      </c>
    </row>
    <row r="17" spans="1:20" x14ac:dyDescent="0.25">
      <c r="A17" s="1">
        <v>1</v>
      </c>
      <c r="B17" s="1">
        <v>3.5</v>
      </c>
      <c r="F17" s="1">
        <v>4.2</v>
      </c>
      <c r="G17" s="1">
        <f t="shared" si="1"/>
        <v>2</v>
      </c>
      <c r="H17" s="4">
        <f t="shared" si="2"/>
        <v>3.3333333333333333E-2</v>
      </c>
      <c r="J17">
        <v>3.4</v>
      </c>
      <c r="K17">
        <f t="shared" si="0"/>
        <v>5</v>
      </c>
    </row>
    <row r="18" spans="1:20" x14ac:dyDescent="0.25">
      <c r="A18" s="1">
        <v>32</v>
      </c>
      <c r="B18" s="1">
        <v>3.5</v>
      </c>
      <c r="F18" s="1">
        <v>4.3</v>
      </c>
      <c r="G18" s="1">
        <f t="shared" si="1"/>
        <v>4</v>
      </c>
      <c r="H18" s="4">
        <f t="shared" si="2"/>
        <v>6.6666666666666666E-2</v>
      </c>
      <c r="J18">
        <v>3.5</v>
      </c>
      <c r="K18">
        <f t="shared" si="0"/>
        <v>3</v>
      </c>
    </row>
    <row r="19" spans="1:20" x14ac:dyDescent="0.25">
      <c r="A19" s="1">
        <v>60</v>
      </c>
      <c r="B19" s="1">
        <v>3.5</v>
      </c>
      <c r="F19" s="1">
        <v>4.4000000000000004</v>
      </c>
      <c r="G19" s="1">
        <f t="shared" si="1"/>
        <v>2</v>
      </c>
      <c r="H19" s="4">
        <f t="shared" si="2"/>
        <v>3.3333333333333333E-2</v>
      </c>
      <c r="J19">
        <v>3.6</v>
      </c>
      <c r="K19">
        <f t="shared" si="0"/>
        <v>3</v>
      </c>
    </row>
    <row r="20" spans="1:20" x14ac:dyDescent="0.25">
      <c r="A20" s="1">
        <v>29</v>
      </c>
      <c r="B20" s="1">
        <v>3.6</v>
      </c>
      <c r="F20" s="1">
        <v>4.5</v>
      </c>
      <c r="G20" s="1">
        <f t="shared" si="1"/>
        <v>4</v>
      </c>
      <c r="H20" s="4">
        <f t="shared" si="2"/>
        <v>6.6666666666666666E-2</v>
      </c>
      <c r="J20">
        <v>3.7</v>
      </c>
      <c r="K20">
        <f t="shared" si="0"/>
        <v>3</v>
      </c>
    </row>
    <row r="21" spans="1:20" x14ac:dyDescent="0.25">
      <c r="A21" s="1">
        <v>39</v>
      </c>
      <c r="B21" s="1">
        <v>3.6</v>
      </c>
      <c r="F21" s="1">
        <v>4.5999999999999996</v>
      </c>
      <c r="G21" s="1">
        <f t="shared" si="1"/>
        <v>2</v>
      </c>
      <c r="H21" s="4">
        <f t="shared" si="2"/>
        <v>3.3333333333333333E-2</v>
      </c>
      <c r="J21">
        <v>3.8</v>
      </c>
      <c r="K21">
        <f t="shared" si="0"/>
        <v>3</v>
      </c>
    </row>
    <row r="22" spans="1:20" x14ac:dyDescent="0.25">
      <c r="A22" s="1">
        <v>56</v>
      </c>
      <c r="B22" s="1">
        <v>3.6</v>
      </c>
      <c r="F22" s="1">
        <v>4.7</v>
      </c>
      <c r="G22" s="1">
        <f t="shared" si="1"/>
        <v>3</v>
      </c>
      <c r="H22" s="4">
        <f t="shared" si="2"/>
        <v>0.05</v>
      </c>
      <c r="J22">
        <v>3.9</v>
      </c>
      <c r="K22">
        <f t="shared" si="0"/>
        <v>4</v>
      </c>
    </row>
    <row r="23" spans="1:20" x14ac:dyDescent="0.25">
      <c r="A23" s="1">
        <v>28</v>
      </c>
      <c r="B23" s="1">
        <v>3.7</v>
      </c>
      <c r="F23" s="1">
        <v>4.9000000000000004</v>
      </c>
      <c r="G23" s="1">
        <f t="shared" si="1"/>
        <v>3</v>
      </c>
      <c r="H23" s="4">
        <f t="shared" si="2"/>
        <v>0.05</v>
      </c>
      <c r="J23">
        <v>4</v>
      </c>
      <c r="K23">
        <f t="shared" si="0"/>
        <v>4</v>
      </c>
    </row>
    <row r="24" spans="1:20" x14ac:dyDescent="0.25">
      <c r="A24" s="1">
        <v>35</v>
      </c>
      <c r="B24" s="1">
        <v>3.7</v>
      </c>
      <c r="F24" s="1">
        <v>5</v>
      </c>
      <c r="G24" s="1">
        <f t="shared" si="1"/>
        <v>2</v>
      </c>
      <c r="H24" s="4">
        <f t="shared" si="2"/>
        <v>3.3333333333333333E-2</v>
      </c>
      <c r="J24">
        <v>4.0999999999999996</v>
      </c>
      <c r="K24">
        <f t="shared" si="0"/>
        <v>3</v>
      </c>
    </row>
    <row r="25" spans="1:20" x14ac:dyDescent="0.25">
      <c r="A25" s="1">
        <v>45</v>
      </c>
      <c r="B25" s="1">
        <v>3.7</v>
      </c>
      <c r="F25" s="1">
        <v>6.4</v>
      </c>
      <c r="G25" s="1">
        <f t="shared" si="1"/>
        <v>1</v>
      </c>
      <c r="H25" s="4">
        <f t="shared" si="2"/>
        <v>1.6666666666666666E-2</v>
      </c>
      <c r="J25">
        <v>4.2</v>
      </c>
      <c r="K25">
        <f t="shared" si="0"/>
        <v>2</v>
      </c>
      <c r="M25" s="2" t="s">
        <v>8</v>
      </c>
      <c r="N25" s="2">
        <v>2.1</v>
      </c>
      <c r="O25" s="2">
        <v>6.4</v>
      </c>
      <c r="P25" s="2">
        <f>O25-N25</f>
        <v>4.3000000000000007</v>
      </c>
      <c r="Q25" s="2" t="s">
        <v>9</v>
      </c>
      <c r="R25" s="2">
        <v>5</v>
      </c>
      <c r="S25" t="s">
        <v>10</v>
      </c>
      <c r="T25">
        <f>P25/R25</f>
        <v>0.8600000000000001</v>
      </c>
    </row>
    <row r="26" spans="1:20" x14ac:dyDescent="0.25">
      <c r="A26" s="1">
        <v>18</v>
      </c>
      <c r="B26" s="1">
        <v>3.8</v>
      </c>
      <c r="F26" s="3" t="s">
        <v>6</v>
      </c>
      <c r="G26" s="1">
        <f>SUM(G5:G25)</f>
        <v>60</v>
      </c>
      <c r="H26" s="5">
        <f>SUM(H5:H25)</f>
        <v>1</v>
      </c>
      <c r="J26">
        <v>4.3</v>
      </c>
      <c r="K26">
        <f t="shared" si="0"/>
        <v>4</v>
      </c>
    </row>
    <row r="27" spans="1:20" x14ac:dyDescent="0.25">
      <c r="A27" s="1">
        <v>27</v>
      </c>
      <c r="B27" s="1">
        <v>3.8</v>
      </c>
      <c r="J27">
        <v>4.4000000000000004</v>
      </c>
      <c r="K27">
        <f t="shared" si="0"/>
        <v>2</v>
      </c>
    </row>
    <row r="28" spans="1:20" ht="15" customHeight="1" x14ac:dyDescent="0.25">
      <c r="A28" s="1">
        <v>50</v>
      </c>
      <c r="B28" s="1">
        <v>3.8</v>
      </c>
      <c r="J28">
        <v>4.5</v>
      </c>
      <c r="K28">
        <f t="shared" si="0"/>
        <v>4</v>
      </c>
      <c r="M28" s="9" t="s">
        <v>3</v>
      </c>
      <c r="N28" s="9"/>
      <c r="O28" s="9"/>
      <c r="P28" s="9"/>
      <c r="Q28" s="9"/>
      <c r="R28" s="9"/>
    </row>
    <row r="29" spans="1:20" x14ac:dyDescent="0.25">
      <c r="A29" s="1">
        <v>16</v>
      </c>
      <c r="B29" s="1">
        <v>3.9</v>
      </c>
      <c r="J29">
        <v>4.5999999999999996</v>
      </c>
      <c r="K29">
        <f t="shared" si="0"/>
        <v>2</v>
      </c>
      <c r="M29" s="1" t="s">
        <v>11</v>
      </c>
      <c r="N29" s="1" t="s">
        <v>12</v>
      </c>
      <c r="O29" s="1" t="s">
        <v>13</v>
      </c>
      <c r="P29" s="1" t="s">
        <v>5</v>
      </c>
      <c r="Q29" s="1" t="s">
        <v>14</v>
      </c>
      <c r="R29" s="1" t="s">
        <v>15</v>
      </c>
    </row>
    <row r="30" spans="1:20" x14ac:dyDescent="0.25">
      <c r="A30" s="1">
        <v>30</v>
      </c>
      <c r="B30" s="1">
        <v>3.9</v>
      </c>
      <c r="J30">
        <v>4.7</v>
      </c>
      <c r="K30">
        <f t="shared" si="0"/>
        <v>3</v>
      </c>
      <c r="M30" s="1">
        <v>1</v>
      </c>
      <c r="N30" s="1">
        <v>2.1</v>
      </c>
      <c r="O30" s="1">
        <f>N30+T25</f>
        <v>2.96</v>
      </c>
      <c r="P30" s="1">
        <v>1</v>
      </c>
      <c r="Q30" s="1">
        <v>1</v>
      </c>
      <c r="R30" s="4">
        <f>Q30/$Q$34</f>
        <v>1.6666666666666666E-2</v>
      </c>
    </row>
    <row r="31" spans="1:20" x14ac:dyDescent="0.25">
      <c r="A31" s="1">
        <v>53</v>
      </c>
      <c r="B31" s="1">
        <v>3.9</v>
      </c>
      <c r="J31">
        <v>4.8</v>
      </c>
      <c r="K31">
        <f t="shared" si="0"/>
        <v>0</v>
      </c>
      <c r="M31" s="1">
        <v>2</v>
      </c>
      <c r="N31" s="1">
        <f>O30</f>
        <v>2.96</v>
      </c>
      <c r="O31" s="1">
        <f>N31+T25</f>
        <v>3.8200000000000003</v>
      </c>
      <c r="P31" s="1">
        <v>25</v>
      </c>
      <c r="Q31" s="1">
        <f>P31+Q30</f>
        <v>26</v>
      </c>
      <c r="R31" s="4">
        <f t="shared" ref="R31:R34" si="3">Q31/$Q$34</f>
        <v>0.43333333333333335</v>
      </c>
    </row>
    <row r="32" spans="1:20" x14ac:dyDescent="0.25">
      <c r="A32" s="1">
        <v>54</v>
      </c>
      <c r="B32" s="1">
        <v>3.9</v>
      </c>
      <c r="J32">
        <v>4.9000000000000004</v>
      </c>
      <c r="K32">
        <f t="shared" si="0"/>
        <v>3</v>
      </c>
      <c r="M32" s="1">
        <v>3</v>
      </c>
      <c r="N32" s="1">
        <f>O31</f>
        <v>3.8200000000000003</v>
      </c>
      <c r="O32" s="1">
        <f>N32+T25</f>
        <v>4.6800000000000006</v>
      </c>
      <c r="P32" s="1">
        <v>25</v>
      </c>
      <c r="Q32" s="1">
        <f>P32+Q31</f>
        <v>51</v>
      </c>
      <c r="R32" s="4">
        <f t="shared" si="3"/>
        <v>0.85</v>
      </c>
    </row>
    <row r="33" spans="1:18" x14ac:dyDescent="0.25">
      <c r="A33" s="1">
        <v>3</v>
      </c>
      <c r="B33" s="1">
        <v>4</v>
      </c>
      <c r="J33">
        <v>5</v>
      </c>
      <c r="K33">
        <f t="shared" si="0"/>
        <v>2</v>
      </c>
      <c r="M33" s="1">
        <v>4</v>
      </c>
      <c r="N33" s="1">
        <f>O32</f>
        <v>4.6800000000000006</v>
      </c>
      <c r="O33" s="1">
        <f>N33+T25</f>
        <v>5.5400000000000009</v>
      </c>
      <c r="P33" s="1">
        <v>8</v>
      </c>
      <c r="Q33" s="1">
        <f>P33+Q32</f>
        <v>59</v>
      </c>
      <c r="R33" s="4">
        <f t="shared" si="3"/>
        <v>0.98333333333333328</v>
      </c>
    </row>
    <row r="34" spans="1:18" x14ac:dyDescent="0.25">
      <c r="A34" s="1">
        <v>10</v>
      </c>
      <c r="B34" s="1">
        <v>4</v>
      </c>
      <c r="J34">
        <v>5.0999999999999996</v>
      </c>
      <c r="K34">
        <f t="shared" si="0"/>
        <v>0</v>
      </c>
      <c r="M34" s="1">
        <v>5</v>
      </c>
      <c r="N34" s="1">
        <f>O33</f>
        <v>5.5400000000000009</v>
      </c>
      <c r="O34" s="1">
        <f>N34+T25</f>
        <v>6.4000000000000012</v>
      </c>
      <c r="P34" s="1">
        <v>1</v>
      </c>
      <c r="Q34" s="1">
        <f>P34+Q33</f>
        <v>60</v>
      </c>
      <c r="R34" s="4">
        <f t="shared" si="3"/>
        <v>1</v>
      </c>
    </row>
    <row r="35" spans="1:18" x14ac:dyDescent="0.25">
      <c r="A35" s="1">
        <v>13</v>
      </c>
      <c r="B35" s="1">
        <v>4</v>
      </c>
      <c r="J35">
        <v>5.2</v>
      </c>
      <c r="K35">
        <f t="shared" si="0"/>
        <v>0</v>
      </c>
    </row>
    <row r="36" spans="1:18" x14ac:dyDescent="0.25">
      <c r="A36" s="1">
        <v>52</v>
      </c>
      <c r="B36" s="1">
        <v>4</v>
      </c>
      <c r="J36">
        <v>5.3</v>
      </c>
      <c r="K36">
        <f t="shared" si="0"/>
        <v>0</v>
      </c>
    </row>
    <row r="37" spans="1:18" x14ac:dyDescent="0.25">
      <c r="A37" s="1">
        <v>20</v>
      </c>
      <c r="B37" s="1">
        <v>4.0999999999999996</v>
      </c>
      <c r="J37">
        <v>5.4</v>
      </c>
      <c r="K37">
        <f t="shared" si="0"/>
        <v>0</v>
      </c>
    </row>
    <row r="38" spans="1:18" x14ac:dyDescent="0.25">
      <c r="A38" s="1">
        <v>22</v>
      </c>
      <c r="B38" s="1">
        <v>4.0999999999999996</v>
      </c>
      <c r="J38">
        <v>5.5</v>
      </c>
      <c r="K38">
        <f t="shared" si="0"/>
        <v>0</v>
      </c>
    </row>
    <row r="39" spans="1:18" x14ac:dyDescent="0.25">
      <c r="A39" s="1">
        <v>23</v>
      </c>
      <c r="B39" s="1">
        <v>4.0999999999999996</v>
      </c>
      <c r="J39">
        <v>5.6</v>
      </c>
      <c r="K39">
        <f t="shared" si="0"/>
        <v>0</v>
      </c>
    </row>
    <row r="40" spans="1:18" x14ac:dyDescent="0.25">
      <c r="A40" s="1">
        <v>4</v>
      </c>
      <c r="B40" s="1">
        <v>4.2</v>
      </c>
      <c r="J40">
        <v>5.7</v>
      </c>
      <c r="K40">
        <f t="shared" si="0"/>
        <v>0</v>
      </c>
    </row>
    <row r="41" spans="1:18" x14ac:dyDescent="0.25">
      <c r="A41" s="1">
        <v>40</v>
      </c>
      <c r="B41" s="1">
        <v>4.2</v>
      </c>
      <c r="J41">
        <v>5.8</v>
      </c>
      <c r="K41">
        <f t="shared" si="0"/>
        <v>0</v>
      </c>
    </row>
    <row r="42" spans="1:18" x14ac:dyDescent="0.25">
      <c r="A42" s="1">
        <v>11</v>
      </c>
      <c r="B42" s="1">
        <v>4.3</v>
      </c>
      <c r="J42">
        <v>5.9</v>
      </c>
      <c r="K42">
        <f t="shared" si="0"/>
        <v>0</v>
      </c>
    </row>
    <row r="43" spans="1:18" x14ac:dyDescent="0.25">
      <c r="A43" s="1">
        <v>33</v>
      </c>
      <c r="B43" s="1">
        <v>4.3</v>
      </c>
      <c r="J43">
        <v>6</v>
      </c>
      <c r="K43">
        <f t="shared" si="0"/>
        <v>0</v>
      </c>
    </row>
    <row r="44" spans="1:18" x14ac:dyDescent="0.25">
      <c r="A44" s="1">
        <v>34</v>
      </c>
      <c r="B44" s="1">
        <v>4.3</v>
      </c>
      <c r="J44">
        <v>6.1</v>
      </c>
      <c r="K44">
        <f t="shared" si="0"/>
        <v>0</v>
      </c>
    </row>
    <row r="45" spans="1:18" x14ac:dyDescent="0.25">
      <c r="A45" s="1">
        <v>55</v>
      </c>
      <c r="B45" s="1">
        <v>4.3</v>
      </c>
      <c r="J45">
        <v>6.2</v>
      </c>
      <c r="K45">
        <f t="shared" si="0"/>
        <v>0</v>
      </c>
    </row>
    <row r="46" spans="1:18" x14ac:dyDescent="0.25">
      <c r="A46" s="1">
        <v>31</v>
      </c>
      <c r="B46" s="1">
        <v>4.4000000000000004</v>
      </c>
      <c r="J46">
        <v>6.3</v>
      </c>
      <c r="K46">
        <f t="shared" si="0"/>
        <v>0</v>
      </c>
    </row>
    <row r="47" spans="1:18" x14ac:dyDescent="0.25">
      <c r="A47" s="1">
        <v>38</v>
      </c>
      <c r="B47" s="1">
        <v>4.4000000000000004</v>
      </c>
      <c r="J47">
        <v>6.4</v>
      </c>
      <c r="K47">
        <f t="shared" si="0"/>
        <v>1</v>
      </c>
    </row>
    <row r="48" spans="1:18" x14ac:dyDescent="0.25">
      <c r="A48" s="1">
        <v>5</v>
      </c>
      <c r="B48" s="1">
        <v>4.5</v>
      </c>
    </row>
    <row r="49" spans="1:2" x14ac:dyDescent="0.25">
      <c r="A49" s="1">
        <v>8</v>
      </c>
      <c r="B49" s="1">
        <v>4.5</v>
      </c>
    </row>
    <row r="50" spans="1:2" x14ac:dyDescent="0.25">
      <c r="A50" s="1">
        <v>26</v>
      </c>
      <c r="B50" s="1">
        <v>4.5</v>
      </c>
    </row>
    <row r="51" spans="1:2" x14ac:dyDescent="0.25">
      <c r="A51" s="1">
        <v>48</v>
      </c>
      <c r="B51" s="1">
        <v>4.5</v>
      </c>
    </row>
    <row r="52" spans="1:2" x14ac:dyDescent="0.25">
      <c r="A52" s="1">
        <v>19</v>
      </c>
      <c r="B52" s="1">
        <v>4.5999999999999996</v>
      </c>
    </row>
    <row r="53" spans="1:2" x14ac:dyDescent="0.25">
      <c r="A53" s="1">
        <v>51</v>
      </c>
      <c r="B53" s="1">
        <v>4.5999999999999996</v>
      </c>
    </row>
    <row r="54" spans="1:2" x14ac:dyDescent="0.25">
      <c r="A54" s="1">
        <v>7</v>
      </c>
      <c r="B54" s="1">
        <v>4.7</v>
      </c>
    </row>
    <row r="55" spans="1:2" x14ac:dyDescent="0.25">
      <c r="A55" s="1">
        <v>25</v>
      </c>
      <c r="B55" s="1">
        <v>4.7</v>
      </c>
    </row>
    <row r="56" spans="1:2" x14ac:dyDescent="0.25">
      <c r="A56" s="1">
        <v>42</v>
      </c>
      <c r="B56" s="1">
        <v>4.7</v>
      </c>
    </row>
    <row r="57" spans="1:2" x14ac:dyDescent="0.25">
      <c r="A57" s="1">
        <v>6</v>
      </c>
      <c r="B57" s="1">
        <v>4.9000000000000004</v>
      </c>
    </row>
    <row r="58" spans="1:2" x14ac:dyDescent="0.25">
      <c r="A58" s="1">
        <v>12</v>
      </c>
      <c r="B58" s="1">
        <v>4.9000000000000004</v>
      </c>
    </row>
    <row r="59" spans="1:2" x14ac:dyDescent="0.25">
      <c r="A59" s="1">
        <v>58</v>
      </c>
      <c r="B59" s="1">
        <v>4.9000000000000004</v>
      </c>
    </row>
    <row r="60" spans="1:2" x14ac:dyDescent="0.25">
      <c r="A60" s="1">
        <v>24</v>
      </c>
      <c r="B60" s="1">
        <v>5</v>
      </c>
    </row>
    <row r="61" spans="1:2" x14ac:dyDescent="0.25">
      <c r="A61" s="1">
        <v>43</v>
      </c>
      <c r="B61" s="1">
        <v>5</v>
      </c>
    </row>
    <row r="62" spans="1:2" x14ac:dyDescent="0.25">
      <c r="A62" s="1">
        <v>15</v>
      </c>
      <c r="B62" s="1">
        <v>6.4</v>
      </c>
    </row>
  </sheetData>
  <autoFilter ref="A2:B62" xr:uid="{00000000-0001-0000-0000-000000000000}">
    <sortState xmlns:xlrd2="http://schemas.microsoft.com/office/spreadsheetml/2017/richdata2" ref="A3:B62">
      <sortCondition ref="B2"/>
    </sortState>
  </autoFilter>
  <mergeCells count="2">
    <mergeCell ref="F3:H3"/>
    <mergeCell ref="M28:R2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Yair Lagunes</dc:creator>
  <cp:lastModifiedBy>Jorge Parra Hidalgo</cp:lastModifiedBy>
  <dcterms:created xsi:type="dcterms:W3CDTF">2025-02-20T20:38:14Z</dcterms:created>
  <dcterms:modified xsi:type="dcterms:W3CDTF">2025-02-21T22:56:25Z</dcterms:modified>
</cp:coreProperties>
</file>