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jorge\Desktop\Sem6ULSA\ULSA-6th-Semester\ProbabilityAndStatistics\"/>
    </mc:Choice>
  </mc:AlternateContent>
  <xr:revisionPtr revIDLastSave="0" documentId="13_ncr:1_{564317CA-B591-4CD6-9A6D-DDD142409CFE}" xr6:coauthVersionLast="47" xr6:coauthVersionMax="47" xr10:uidLastSave="{00000000-0000-0000-0000-000000000000}"/>
  <bookViews>
    <workbookView xWindow="-120" yWindow="-120" windowWidth="24240" windowHeight="13740" activeTab="5" xr2:uid="{00000000-000D-0000-FFFF-FFFF00000000}"/>
  </bookViews>
  <sheets>
    <sheet name="p1" sheetId="1" r:id="rId1"/>
    <sheet name="p2" sheetId="2" r:id="rId2"/>
    <sheet name="combinacion si se repiten" sheetId="3" r:id="rId3"/>
    <sheet name="p3" sheetId="4" r:id="rId4"/>
    <sheet name="venn" sheetId="5" r:id="rId5"/>
    <sheet name="venn tarea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2" i="4" l="1"/>
  <c r="E55" i="4"/>
  <c r="H45" i="4"/>
  <c r="E34" i="4"/>
  <c r="B28" i="4"/>
  <c r="H22" i="4"/>
  <c r="F16" i="4"/>
  <c r="E66" i="3"/>
  <c r="E53" i="3"/>
  <c r="E40" i="3"/>
  <c r="E29" i="3"/>
  <c r="O8" i="3"/>
  <c r="C119" i="2"/>
  <c r="H115" i="2"/>
  <c r="F115" i="2"/>
  <c r="C99" i="2"/>
  <c r="H94" i="2"/>
  <c r="F94" i="2"/>
  <c r="B76" i="2"/>
  <c r="C78" i="2" s="1"/>
  <c r="D76" i="2"/>
  <c r="C58" i="2"/>
  <c r="D56" i="2"/>
  <c r="C38" i="2"/>
  <c r="R9" i="2"/>
  <c r="S5" i="2"/>
  <c r="Q5" i="2"/>
  <c r="B11" i="2"/>
  <c r="M79" i="1"/>
  <c r="M78" i="1"/>
  <c r="M80" i="1" s="1"/>
  <c r="M70" i="1"/>
  <c r="M69" i="1"/>
  <c r="M71" i="1"/>
  <c r="M64" i="1"/>
  <c r="B80" i="1"/>
  <c r="B71" i="1"/>
  <c r="B64" i="1"/>
  <c r="Q54" i="1"/>
  <c r="P48" i="1"/>
  <c r="Q48" i="1" s="1"/>
  <c r="Q46" i="1"/>
  <c r="Q44" i="1"/>
  <c r="Q43" i="1"/>
  <c r="L33" i="1"/>
  <c r="M33" i="1" s="1"/>
  <c r="P31" i="1"/>
  <c r="L24" i="1"/>
  <c r="M24" i="1" s="1"/>
  <c r="J19" i="1" l="1"/>
</calcChain>
</file>

<file path=xl/sharedStrings.xml><?xml version="1.0" encoding="utf-8"?>
<sst xmlns="http://schemas.openxmlformats.org/spreadsheetml/2006/main" count="313" uniqueCount="179">
  <si>
    <t>x</t>
  </si>
  <si>
    <t>=</t>
  </si>
  <si>
    <t>posibles combinaciones</t>
  </si>
  <si>
    <t>1 Etapa (almacenista) 7 prospect.</t>
  </si>
  <si>
    <t>2 Etapa (tecnicos) 4 prospect.</t>
  </si>
  <si>
    <t>3 Etapa (Ingenieros) 3 prospect.</t>
  </si>
  <si>
    <t>Abel</t>
  </si>
  <si>
    <t>Bencomo</t>
  </si>
  <si>
    <t>Carlos</t>
  </si>
  <si>
    <t>Daniel</t>
  </si>
  <si>
    <t>Eustaquio</t>
  </si>
  <si>
    <t>Fernando</t>
  </si>
  <si>
    <t>Gerardo</t>
  </si>
  <si>
    <t>Ana</t>
  </si>
  <si>
    <t>Berenice</t>
  </si>
  <si>
    <t>Carmen</t>
  </si>
  <si>
    <t>Danna</t>
  </si>
  <si>
    <t>Anacleto</t>
  </si>
  <si>
    <t>Bertha</t>
  </si>
  <si>
    <t>Cassandra</t>
  </si>
  <si>
    <t>¿Cuál es la probabilidad de obtener una combinación especifica en los tres puestos?</t>
  </si>
  <si>
    <t>R:Una combinacion especifica de 84 posibles = 1/84</t>
  </si>
  <si>
    <t xml:space="preserve">La probabilidad de obtener una combinación específica es de 1.19% </t>
  </si>
  <si>
    <t>¿Cuál es la probabilidad de obtener una combinación en dónde esté el sobrino del JEFE (Eustaquio) en los seleccionados?</t>
  </si>
  <si>
    <t>2 Etapa</t>
  </si>
  <si>
    <t>3 Etapa</t>
  </si>
  <si>
    <t>1 Etapa</t>
  </si>
  <si>
    <t xml:space="preserve">12 de 84 </t>
  </si>
  <si>
    <t>R: La probabilidad de que Eustaquio este dentro de los seleccionados es de 14.29%</t>
  </si>
  <si>
    <t>¿Cuál es la probabilidad de que Eustaquio o Gerardo Salgan seleccionados?</t>
  </si>
  <si>
    <t>Eust o Gerardo</t>
  </si>
  <si>
    <t>¿Cuál es la probabilidad de que estén entre los seleccionados Ana y Bertha?</t>
  </si>
  <si>
    <t>Ana y Bertha</t>
  </si>
  <si>
    <r>
      <t>1.</t>
    </r>
    <r>
      <rPr>
        <b/>
        <sz val="14"/>
        <color rgb="FF000000"/>
        <rFont val="Calibri"/>
        <family val="2"/>
        <scheme val="minor"/>
      </rPr>
      <t>En una clase de 24 alumnos quieren elegir un comité de 3 alumnos, el comité está formado por presidente, secretario y tesorero. ¿De cuantas formas se pueden elegir ese comité?</t>
    </r>
  </si>
  <si>
    <t>n</t>
  </si>
  <si>
    <t>r</t>
  </si>
  <si>
    <t>Permutacion</t>
  </si>
  <si>
    <r>
      <t>2.</t>
    </r>
    <r>
      <rPr>
        <b/>
        <sz val="16"/>
        <color rgb="FF000000"/>
        <rFont val="Calibri"/>
        <family val="2"/>
        <scheme val="minor"/>
      </rPr>
      <t>Una consultora cuenta con 12 auditores, se desean auditar 7 empresas, de cuantas formas podemos enviar a un consultor a cada empresa si el orden SI IMPORTA.</t>
    </r>
  </si>
  <si>
    <r>
      <t>3.</t>
    </r>
    <r>
      <rPr>
        <b/>
        <sz val="16"/>
        <color rgb="FF000000"/>
        <rFont val="Calibri"/>
        <family val="2"/>
        <scheme val="minor"/>
      </rPr>
      <t>El departamento de ITIT tiene 4 ingenieros, existen 9 tickets para resolver, cada ticket tiene un tiempo de procesamiento, por lo que los 9 tickets son distintos, ¿de cuantas formas tenemos para asignar los tickets?</t>
    </r>
  </si>
  <si>
    <t>AHORA CON COMBINACIONES</t>
  </si>
  <si>
    <t>Combinacion</t>
  </si>
  <si>
    <t>Hay 12144 posibles permutaciones</t>
  </si>
  <si>
    <t>Hay 3991680 posibles permutaciones</t>
  </si>
  <si>
    <t>Hay 3024 posibles permutaciones</t>
  </si>
  <si>
    <t>Hay 2024 posibles combinaciones</t>
  </si>
  <si>
    <t>Hay 792 posibles combinaciones</t>
  </si>
  <si>
    <t>Hay 126 posibles combinaciones</t>
  </si>
  <si>
    <t>Ahora SI IMPORTA EL ORDEN</t>
  </si>
  <si>
    <t>NO hay sustitucion o no se repite</t>
  </si>
  <si>
    <t>boletos</t>
  </si>
  <si>
    <t>personas(A,B,C,D,E)</t>
  </si>
  <si>
    <t>Permutacion normal</t>
  </si>
  <si>
    <t>Beto</t>
  </si>
  <si>
    <t>No se repite</t>
  </si>
  <si>
    <t>Si se repite</t>
  </si>
  <si>
    <t>N</t>
  </si>
  <si>
    <t xml:space="preserve"> =&gt;</t>
  </si>
  <si>
    <t>a+b</t>
  </si>
  <si>
    <t xml:space="preserve"> </t>
  </si>
  <si>
    <t>Formula</t>
  </si>
  <si>
    <t>Ejercicios</t>
  </si>
  <si>
    <t>Formas diferentes de asignar los boletos a las personas</t>
  </si>
  <si>
    <t>Permutacion sin repeticiones</t>
  </si>
  <si>
    <t>SI importa el orden</t>
  </si>
  <si>
    <t>No hay repeticion</t>
  </si>
  <si>
    <t>caracteres</t>
  </si>
  <si>
    <t>tamano del password</t>
  </si>
  <si>
    <t>Total</t>
  </si>
  <si>
    <t>Passwords distintos con los caracteres de "rojas"</t>
  </si>
  <si>
    <t>Passwords distintos con los caracteres de "yahoo"</t>
  </si>
  <si>
    <t>SI hay repeticion</t>
  </si>
  <si>
    <t>Permutacion con repeticiones</t>
  </si>
  <si>
    <t>a</t>
  </si>
  <si>
    <t>Se repite el caracter 2 veces</t>
  </si>
  <si>
    <t>3 caracteres que no se repiten</t>
  </si>
  <si>
    <t>2 caracteres que no se repiten</t>
  </si>
  <si>
    <t>b</t>
  </si>
  <si>
    <t>Passwords distintos con los caracteres de "Google"</t>
  </si>
  <si>
    <t>Empresas</t>
  </si>
  <si>
    <t>si importa el orden</t>
  </si>
  <si>
    <t>si hay repeticion</t>
  </si>
  <si>
    <t>Paneles</t>
  </si>
  <si>
    <t>Kits Aerogeneradires</t>
  </si>
  <si>
    <t>no se repite</t>
  </si>
  <si>
    <t>Gen diesel</t>
  </si>
  <si>
    <t>Reactor arc</t>
  </si>
  <si>
    <t>Formas distintas de instalar todo eso en 9 empresas importando el orden</t>
  </si>
  <si>
    <t>c</t>
  </si>
  <si>
    <t>m</t>
  </si>
  <si>
    <t>5 combinaciones de 3</t>
  </si>
  <si>
    <t>5CR3</t>
  </si>
  <si>
    <t>Formas de acomodar 5 camisas de 3 colores</t>
  </si>
  <si>
    <t>6 combinaciones de 2</t>
  </si>
  <si>
    <t>6CR2</t>
  </si>
  <si>
    <t>Formulas</t>
  </si>
  <si>
    <t>Posibles formas  de hacer los paquetes de 6 camisas con 2 colores que se repiten</t>
  </si>
  <si>
    <t>6 combinaciones de 4</t>
  </si>
  <si>
    <t>6CR4</t>
  </si>
  <si>
    <t>Formas de hacer 6 paquetes de camisas con 4 colores que se repiten</t>
  </si>
  <si>
    <t>32 combinaciones de 11</t>
  </si>
  <si>
    <t>32CR11</t>
  </si>
  <si>
    <t>Formas de acomodar ninos y ninas sin importar el orden en un equipo de 11</t>
  </si>
  <si>
    <t>3 combinaciones de 3</t>
  </si>
  <si>
    <t>3CR3</t>
  </si>
  <si>
    <t>Formas diferentes de distribuir 3 ws 4 lps 3 sts a 3 empleados</t>
  </si>
  <si>
    <t>D</t>
  </si>
  <si>
    <t>J</t>
  </si>
  <si>
    <t>Q</t>
  </si>
  <si>
    <t>K</t>
  </si>
  <si>
    <t>A</t>
  </si>
  <si>
    <t>Seleccionar 2 cartas, de cuantas formas se puede formar una mano?</t>
  </si>
  <si>
    <t>Hay repeticion</t>
  </si>
  <si>
    <t>grupos repetidos</t>
  </si>
  <si>
    <t>m1=</t>
  </si>
  <si>
    <t>m2=</t>
  </si>
  <si>
    <t>m4=</t>
  </si>
  <si>
    <t>m5=</t>
  </si>
  <si>
    <t>m3=</t>
  </si>
  <si>
    <t>&gt;=</t>
  </si>
  <si>
    <t>grupos(n)</t>
  </si>
  <si>
    <t>USAR COMBINACIONES CON REPETICION</t>
  </si>
  <si>
    <t>n=</t>
  </si>
  <si>
    <t>m=</t>
  </si>
  <si>
    <t xml:space="preserve"> =</t>
  </si>
  <si>
    <t>Que probabilidad hay de hacer una jugada con pares?</t>
  </si>
  <si>
    <t>Jugadas con pares</t>
  </si>
  <si>
    <t>Total de jugadas</t>
  </si>
  <si>
    <t>Que probabilidad hay de sacar un As en la jugada</t>
  </si>
  <si>
    <t>Que probabilidad hay de sacar exactamente 1 rey en la jugada</t>
  </si>
  <si>
    <t>jugadas con un solo rey</t>
  </si>
  <si>
    <t>total jugadas</t>
  </si>
  <si>
    <t>si queremos sacar 3 cartas cuandtas jugadas podemos hacer</t>
  </si>
  <si>
    <t>grupos=</t>
  </si>
  <si>
    <t>cartas por mano =</t>
  </si>
  <si>
    <t>m1</t>
  </si>
  <si>
    <t>m2</t>
  </si>
  <si>
    <t>m3</t>
  </si>
  <si>
    <t>m4</t>
  </si>
  <si>
    <t>m5</t>
  </si>
  <si>
    <t>Usamos combinaciones con repeticion</t>
  </si>
  <si>
    <t>Jugadas diferentes con 3 cartas</t>
  </si>
  <si>
    <t>probabilidad de hacer una tercia con 3 cartas iguales</t>
  </si>
  <si>
    <t>3 cartas iguales</t>
  </si>
  <si>
    <t>jugadas iguales</t>
  </si>
  <si>
    <t>probabilidad de hacer un par o dos cartas iguales</t>
  </si>
  <si>
    <t>dos cartas iguales</t>
  </si>
  <si>
    <t>jugadas totales</t>
  </si>
  <si>
    <t>Diagramas venn</t>
  </si>
  <si>
    <t>A={Elementos color amarillo}</t>
  </si>
  <si>
    <t>B={Pares}</t>
  </si>
  <si>
    <t>Todos los pares color amarillo</t>
  </si>
  <si>
    <t>2,4,10</t>
  </si>
  <si>
    <t>C={Estrellas}</t>
  </si>
  <si>
    <t>Todas  estrellas pares</t>
  </si>
  <si>
    <t>6,10,14</t>
  </si>
  <si>
    <t>A n B n C</t>
  </si>
  <si>
    <t>Todas  estrellas pares amarillas</t>
  </si>
  <si>
    <r>
      <t>(A n B n C)</t>
    </r>
    <r>
      <rPr>
        <vertAlign val="superscript"/>
        <sz val="11"/>
        <color theme="1"/>
        <rFont val="Calibri"/>
        <family val="2"/>
        <scheme val="minor"/>
      </rPr>
      <t>c</t>
    </r>
  </si>
  <si>
    <t>Complementario</t>
  </si>
  <si>
    <t>Todas  lo que no es el 10</t>
  </si>
  <si>
    <t>universo quitando el 10</t>
  </si>
  <si>
    <t>B n C</t>
  </si>
  <si>
    <t>A n B</t>
  </si>
  <si>
    <t>A - B</t>
  </si>
  <si>
    <t>La diferencia de los conjuntos A y B, es decir, los elementos de A que no están en B:</t>
  </si>
  <si>
    <t>A−B={1,5,11}</t>
  </si>
  <si>
    <t>B -A</t>
  </si>
  <si>
    <t>La diferencia de los conjuntos B y A, es decir, los elementos de B que no están en A:</t>
  </si>
  <si>
    <t>B−A={6,8,12,14,16,18}</t>
  </si>
  <si>
    <t>A -C</t>
  </si>
  <si>
    <t>La diferencia de los conjuntos AA y CC, es decir, los elementos de AA que no están en CC:</t>
  </si>
  <si>
    <t>A−C={2,4,5,11}</t>
  </si>
  <si>
    <t>C - A</t>
  </si>
  <si>
    <t>La diferencia de los conjuntos C y A, es decir, los elementos de C que no están en A:</t>
  </si>
  <si>
    <t>C−A={3,6,7,14,17}</t>
  </si>
  <si>
    <t>B − C</t>
  </si>
  <si>
    <t>Diagramas tarea Jorge Parra ITIT 13104</t>
  </si>
  <si>
    <t>La diferencia de los conjuntos B y C, es decir, los elementos de B que no están en C:</t>
  </si>
  <si>
    <t>B−C={2,4,8,12,16,18}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</si>
</sst>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+mj-lt"/>
    </font>
    <font>
      <b/>
      <sz val="16"/>
      <color rgb="FF000000"/>
      <name val="Calibri"/>
      <family val="2"/>
      <scheme val="minor"/>
    </font>
    <font>
      <sz val="14"/>
      <color theme="1"/>
      <name val="+mj-lt"/>
    </font>
    <font>
      <b/>
      <sz val="14"/>
      <color rgb="FF000000"/>
      <name val="Calibri"/>
      <family val="2"/>
      <scheme val="minor"/>
    </font>
    <font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6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7030A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10" fontId="0" fillId="0" borderId="0" xfId="1" applyNumberFormat="1" applyFont="1"/>
    <xf numFmtId="0" fontId="0" fillId="0" borderId="0" xfId="0" applyAlignment="1">
      <alignment horizontal="center"/>
    </xf>
    <xf numFmtId="0" fontId="0" fillId="0" borderId="1" xfId="0" applyBorder="1"/>
    <xf numFmtId="10" fontId="0" fillId="0" borderId="0" xfId="0" applyNumberFormat="1" applyAlignment="1">
      <alignment horizontal="center"/>
    </xf>
    <xf numFmtId="0" fontId="0" fillId="0" borderId="2" xfId="0" applyBorder="1" applyAlignment="1">
      <alignment horizontal="center"/>
    </xf>
    <xf numFmtId="10" fontId="0" fillId="0" borderId="2" xfId="1" applyNumberFormat="1" applyFont="1" applyBorder="1" applyAlignment="1">
      <alignment horizontal="center"/>
    </xf>
    <xf numFmtId="0" fontId="5" fillId="0" borderId="0" xfId="0" applyFont="1" applyAlignment="1">
      <alignment vertical="center" readingOrder="1"/>
    </xf>
    <xf numFmtId="0" fontId="0" fillId="5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0" fillId="9" borderId="0" xfId="0" applyFill="1" applyAlignment="1">
      <alignment horizontal="center"/>
    </xf>
    <xf numFmtId="10" fontId="0" fillId="9" borderId="0" xfId="1" applyNumberFormat="1" applyFont="1" applyFill="1"/>
    <xf numFmtId="0" fontId="0" fillId="9" borderId="0" xfId="0" applyFill="1"/>
    <xf numFmtId="0" fontId="0" fillId="3" borderId="0" xfId="0" applyFill="1" applyAlignment="1">
      <alignment horizontal="center"/>
    </xf>
    <xf numFmtId="0" fontId="3" fillId="0" borderId="0" xfId="0" applyFont="1" applyAlignment="1">
      <alignment horizontal="left" vertical="center" readingOrder="1"/>
    </xf>
    <xf numFmtId="0" fontId="3" fillId="0" borderId="0" xfId="0" applyFont="1" applyAlignment="1">
      <alignment horizontal="center" vertical="center" wrapText="1" readingOrder="1"/>
    </xf>
    <xf numFmtId="0" fontId="0" fillId="2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6" borderId="2" xfId="0" applyFill="1" applyBorder="1" applyAlignment="1">
      <alignment horizontal="center"/>
    </xf>
    <xf numFmtId="0" fontId="7" fillId="0" borderId="0" xfId="0" applyFont="1" applyAlignment="1">
      <alignment horizontal="center" wrapText="1"/>
    </xf>
    <xf numFmtId="0" fontId="0" fillId="3" borderId="2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10" borderId="0" xfId="0" applyFill="1" applyAlignment="1">
      <alignment horizontal="center"/>
    </xf>
    <xf numFmtId="0" fontId="9" fillId="12" borderId="2" xfId="0" applyFont="1" applyFill="1" applyBorder="1" applyAlignment="1">
      <alignment horizontal="center"/>
    </xf>
    <xf numFmtId="0" fontId="0" fillId="11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13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14" borderId="0" xfId="0" applyFill="1" applyAlignment="1"/>
    <xf numFmtId="0" fontId="9" fillId="12" borderId="6" xfId="0" applyFont="1" applyFill="1" applyBorder="1" applyAlignment="1">
      <alignment horizontal="center"/>
    </xf>
    <xf numFmtId="0" fontId="9" fillId="12" borderId="0" xfId="0" applyFont="1" applyFill="1" applyBorder="1" applyAlignment="1">
      <alignment horizontal="center"/>
    </xf>
    <xf numFmtId="0" fontId="0" fillId="15" borderId="0" xfId="0" applyFont="1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7" Type="http://schemas.openxmlformats.org/officeDocument/2006/relationships/image" Target="../media/image13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6" Type="http://schemas.openxmlformats.org/officeDocument/2006/relationships/image" Target="../media/image12.png"/><Relationship Id="rId5" Type="http://schemas.openxmlformats.org/officeDocument/2006/relationships/image" Target="../media/image11.png"/><Relationship Id="rId4" Type="http://schemas.openxmlformats.org/officeDocument/2006/relationships/image" Target="../media/image10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7.png"/><Relationship Id="rId7" Type="http://schemas.openxmlformats.org/officeDocument/2006/relationships/image" Target="../media/image21.png"/><Relationship Id="rId2" Type="http://schemas.openxmlformats.org/officeDocument/2006/relationships/image" Target="../media/image16.png"/><Relationship Id="rId1" Type="http://schemas.openxmlformats.org/officeDocument/2006/relationships/image" Target="../media/image15.png"/><Relationship Id="rId6" Type="http://schemas.openxmlformats.org/officeDocument/2006/relationships/image" Target="../media/image20.png"/><Relationship Id="rId5" Type="http://schemas.openxmlformats.org/officeDocument/2006/relationships/image" Target="../media/image19.png"/><Relationship Id="rId4" Type="http://schemas.openxmlformats.org/officeDocument/2006/relationships/image" Target="../media/image1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57582</xdr:colOff>
      <xdr:row>5</xdr:row>
      <xdr:rowOff>136887</xdr:rowOff>
    </xdr:from>
    <xdr:to>
      <xdr:col>15</xdr:col>
      <xdr:colOff>386916</xdr:colOff>
      <xdr:row>16</xdr:row>
      <xdr:rowOff>122465</xdr:rowOff>
    </xdr:to>
    <xdr:sp macro="" textlink="">
      <xdr:nvSpPr>
        <xdr:cNvPr id="2" name="Títul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/>
        </xdr:cNvSpPr>
      </xdr:nvSpPr>
      <xdr:spPr>
        <a:xfrm>
          <a:off x="57582" y="1089387"/>
          <a:ext cx="11759334" cy="2081078"/>
        </a:xfrm>
        <a:prstGeom prst="rect">
          <a:avLst/>
        </a:prstGeom>
      </xdr:spPr>
      <xdr:txBody>
        <a:bodyPr vert="horz" wrap="square" lIns="91440" tIns="45720" rIns="91440" bIns="45720" rtlCol="0" anchor="t">
          <a:noAutofit/>
        </a:bodyPr>
        <a:lstStyle>
          <a:defPPr>
            <a:defRPr lang="es-MX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just"/>
          <a:r>
            <a:rPr lang="es-MX" sz="3200" b="1">
              <a:latin typeface="+mn-lt"/>
            </a:rPr>
            <a:t>Una empresa de telecomunicaciones necesita contratar personal para tres puestos: almacenista, técnico, ingeniero. Se presentan 7, 4 y 3 prospectos a la entrevista: ¿de cuantas formas se podrían cubrir las vacantes con esos prospectos?. </a:t>
          </a:r>
          <a:endParaRPr lang="es-ES" sz="3200" b="1">
            <a:latin typeface="+mn-lt"/>
          </a:endParaRP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444499</xdr:colOff>
      <xdr:row>4</xdr:row>
      <xdr:rowOff>68997</xdr:rowOff>
    </xdr:to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0" y="0"/>
          <a:ext cx="11874499" cy="830997"/>
        </a:xfrm>
        <a:prstGeom prst="rect">
          <a:avLst/>
        </a:prstGeom>
      </xdr:spPr>
      <xdr:txBody>
        <a:bodyPr wrap="square">
          <a:spAutoFit/>
        </a:bodyPr>
        <a:lstStyle>
          <a:defPPr>
            <a:defRPr lang="es-MX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MX" sz="4800" b="1" i="1" u="sng">
              <a:solidFill>
                <a:schemeClr val="accent5">
                  <a:lumMod val="75000"/>
                </a:schemeClr>
              </a:solidFill>
            </a:rPr>
            <a:t>Ejercicio </a:t>
          </a:r>
          <a:endParaRPr lang="es-ES" sz="4800" b="1" i="1" u="sng">
            <a:solidFill>
              <a:schemeClr val="accent5">
                <a:lumMod val="75000"/>
              </a:schemeClr>
            </a:solidFill>
          </a:endParaRPr>
        </a:p>
      </xdr:txBody>
    </xdr:sp>
    <xdr:clientData/>
  </xdr:twoCellAnchor>
  <xdr:twoCellAnchor>
    <xdr:from>
      <xdr:col>1</xdr:col>
      <xdr:colOff>435429</xdr:colOff>
      <xdr:row>23</xdr:row>
      <xdr:rowOff>0</xdr:rowOff>
    </xdr:from>
    <xdr:to>
      <xdr:col>3</xdr:col>
      <xdr:colOff>285750</xdr:colOff>
      <xdr:row>31</xdr:row>
      <xdr:rowOff>108858</xdr:rowOff>
    </xdr:to>
    <xdr:cxnSp macro="">
      <xdr:nvCxnSpPr>
        <xdr:cNvPr id="5" name="Conector recto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 flipV="1">
          <a:off x="1197429" y="4585607"/>
          <a:ext cx="1374321" cy="1632858"/>
        </a:xfrm>
        <a:prstGeom prst="line">
          <a:avLst/>
        </a:prstGeom>
        <a:ln w="3810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449036</xdr:colOff>
      <xdr:row>25</xdr:row>
      <xdr:rowOff>95250</xdr:rowOff>
    </xdr:from>
    <xdr:to>
      <xdr:col>3</xdr:col>
      <xdr:colOff>326571</xdr:colOff>
      <xdr:row>31</xdr:row>
      <xdr:rowOff>122465</xdr:rowOff>
    </xdr:to>
    <xdr:cxnSp macro="">
      <xdr:nvCxnSpPr>
        <xdr:cNvPr id="6" name="Conector recto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CxnSpPr/>
      </xdr:nvCxnSpPr>
      <xdr:spPr>
        <a:xfrm flipV="1">
          <a:off x="1211036" y="5061857"/>
          <a:ext cx="1401535" cy="1170215"/>
        </a:xfrm>
        <a:prstGeom prst="line">
          <a:avLst/>
        </a:prstGeom>
        <a:ln w="3810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476250</xdr:colOff>
      <xdr:row>28</xdr:row>
      <xdr:rowOff>27214</xdr:rowOff>
    </xdr:from>
    <xdr:to>
      <xdr:col>3</xdr:col>
      <xdr:colOff>285750</xdr:colOff>
      <xdr:row>31</xdr:row>
      <xdr:rowOff>81643</xdr:rowOff>
    </xdr:to>
    <xdr:cxnSp macro="">
      <xdr:nvCxnSpPr>
        <xdr:cNvPr id="9" name="Conector recto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CxnSpPr/>
      </xdr:nvCxnSpPr>
      <xdr:spPr>
        <a:xfrm flipV="1">
          <a:off x="1238250" y="5565321"/>
          <a:ext cx="1333500" cy="625929"/>
        </a:xfrm>
        <a:prstGeom prst="line">
          <a:avLst/>
        </a:prstGeom>
        <a:ln w="3810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449036</xdr:colOff>
      <xdr:row>30</xdr:row>
      <xdr:rowOff>81643</xdr:rowOff>
    </xdr:from>
    <xdr:to>
      <xdr:col>3</xdr:col>
      <xdr:colOff>258536</xdr:colOff>
      <xdr:row>31</xdr:row>
      <xdr:rowOff>108857</xdr:rowOff>
    </xdr:to>
    <xdr:cxnSp macro="">
      <xdr:nvCxnSpPr>
        <xdr:cNvPr id="13" name="Conector recto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CxnSpPr/>
      </xdr:nvCxnSpPr>
      <xdr:spPr>
        <a:xfrm flipV="1">
          <a:off x="1211036" y="6000750"/>
          <a:ext cx="1333500" cy="217714"/>
        </a:xfrm>
        <a:prstGeom prst="line">
          <a:avLst/>
        </a:prstGeom>
        <a:ln w="3810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476250</xdr:colOff>
      <xdr:row>31</xdr:row>
      <xdr:rowOff>122465</xdr:rowOff>
    </xdr:from>
    <xdr:to>
      <xdr:col>3</xdr:col>
      <xdr:colOff>299357</xdr:colOff>
      <xdr:row>32</xdr:row>
      <xdr:rowOff>27214</xdr:rowOff>
    </xdr:to>
    <xdr:cxnSp macro="">
      <xdr:nvCxnSpPr>
        <xdr:cNvPr id="16" name="Conector recto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CxnSpPr/>
      </xdr:nvCxnSpPr>
      <xdr:spPr>
        <a:xfrm>
          <a:off x="1238250" y="6232072"/>
          <a:ext cx="1347107" cy="95249"/>
        </a:xfrm>
        <a:prstGeom prst="line">
          <a:avLst/>
        </a:prstGeom>
        <a:ln w="3810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435429</xdr:colOff>
      <xdr:row>31</xdr:row>
      <xdr:rowOff>108857</xdr:rowOff>
    </xdr:from>
    <xdr:to>
      <xdr:col>3</xdr:col>
      <xdr:colOff>285750</xdr:colOff>
      <xdr:row>34</xdr:row>
      <xdr:rowOff>40821</xdr:rowOff>
    </xdr:to>
    <xdr:cxnSp macro="">
      <xdr:nvCxnSpPr>
        <xdr:cNvPr id="19" name="Conector recto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CxnSpPr/>
      </xdr:nvCxnSpPr>
      <xdr:spPr>
        <a:xfrm>
          <a:off x="1197429" y="6218464"/>
          <a:ext cx="1374321" cy="503464"/>
        </a:xfrm>
        <a:prstGeom prst="line">
          <a:avLst/>
        </a:prstGeom>
        <a:ln w="3810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435429</xdr:colOff>
      <xdr:row>31</xdr:row>
      <xdr:rowOff>108857</xdr:rowOff>
    </xdr:from>
    <xdr:to>
      <xdr:col>3</xdr:col>
      <xdr:colOff>285750</xdr:colOff>
      <xdr:row>36</xdr:row>
      <xdr:rowOff>122464</xdr:rowOff>
    </xdr:to>
    <xdr:cxnSp macro="">
      <xdr:nvCxnSpPr>
        <xdr:cNvPr id="22" name="Conector recto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CxnSpPr/>
      </xdr:nvCxnSpPr>
      <xdr:spPr>
        <a:xfrm>
          <a:off x="1197429" y="6218464"/>
          <a:ext cx="1374321" cy="966107"/>
        </a:xfrm>
        <a:prstGeom prst="line">
          <a:avLst/>
        </a:prstGeom>
        <a:ln w="3810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274865</xdr:colOff>
      <xdr:row>21</xdr:row>
      <xdr:rowOff>95250</xdr:rowOff>
    </xdr:from>
    <xdr:to>
      <xdr:col>6</xdr:col>
      <xdr:colOff>312964</xdr:colOff>
      <xdr:row>23</xdr:row>
      <xdr:rowOff>16330</xdr:rowOff>
    </xdr:to>
    <xdr:cxnSp macro="">
      <xdr:nvCxnSpPr>
        <xdr:cNvPr id="25" name="Conector recto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CxnSpPr/>
      </xdr:nvCxnSpPr>
      <xdr:spPr>
        <a:xfrm flipV="1">
          <a:off x="2560865" y="4299857"/>
          <a:ext cx="2324099" cy="302080"/>
        </a:xfrm>
        <a:prstGeom prst="line">
          <a:avLst/>
        </a:prstGeom>
        <a:ln w="3810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285750</xdr:colOff>
      <xdr:row>23</xdr:row>
      <xdr:rowOff>54430</xdr:rowOff>
    </xdr:from>
    <xdr:to>
      <xdr:col>6</xdr:col>
      <xdr:colOff>299357</xdr:colOff>
      <xdr:row>23</xdr:row>
      <xdr:rowOff>68036</xdr:rowOff>
    </xdr:to>
    <xdr:cxnSp macro="">
      <xdr:nvCxnSpPr>
        <xdr:cNvPr id="28" name="Conector recto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CxnSpPr/>
      </xdr:nvCxnSpPr>
      <xdr:spPr>
        <a:xfrm>
          <a:off x="2571750" y="4640037"/>
          <a:ext cx="2299607" cy="13606"/>
        </a:xfrm>
        <a:prstGeom prst="line">
          <a:avLst/>
        </a:prstGeom>
        <a:ln w="3810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272143</xdr:colOff>
      <xdr:row>23</xdr:row>
      <xdr:rowOff>81644</xdr:rowOff>
    </xdr:from>
    <xdr:to>
      <xdr:col>6</xdr:col>
      <xdr:colOff>258536</xdr:colOff>
      <xdr:row>25</xdr:row>
      <xdr:rowOff>81643</xdr:rowOff>
    </xdr:to>
    <xdr:cxnSp macro="">
      <xdr:nvCxnSpPr>
        <xdr:cNvPr id="31" name="Conector recto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CxnSpPr/>
      </xdr:nvCxnSpPr>
      <xdr:spPr>
        <a:xfrm>
          <a:off x="2558143" y="4667251"/>
          <a:ext cx="2272393" cy="380999"/>
        </a:xfrm>
        <a:prstGeom prst="line">
          <a:avLst/>
        </a:prstGeom>
        <a:ln w="3810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312964</xdr:colOff>
      <xdr:row>23</xdr:row>
      <xdr:rowOff>81643</xdr:rowOff>
    </xdr:from>
    <xdr:to>
      <xdr:col>6</xdr:col>
      <xdr:colOff>244929</xdr:colOff>
      <xdr:row>27</xdr:row>
      <xdr:rowOff>122464</xdr:rowOff>
    </xdr:to>
    <xdr:cxnSp macro="">
      <xdr:nvCxnSpPr>
        <xdr:cNvPr id="34" name="Conector recto 3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CxnSpPr/>
      </xdr:nvCxnSpPr>
      <xdr:spPr>
        <a:xfrm>
          <a:off x="2598964" y="4667250"/>
          <a:ext cx="2217965" cy="802821"/>
        </a:xfrm>
        <a:prstGeom prst="line">
          <a:avLst/>
        </a:prstGeom>
        <a:ln w="3810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332015</xdr:colOff>
      <xdr:row>25</xdr:row>
      <xdr:rowOff>155123</xdr:rowOff>
    </xdr:from>
    <xdr:to>
      <xdr:col>6</xdr:col>
      <xdr:colOff>217714</xdr:colOff>
      <xdr:row>30</xdr:row>
      <xdr:rowOff>108857</xdr:rowOff>
    </xdr:to>
    <xdr:cxnSp macro="">
      <xdr:nvCxnSpPr>
        <xdr:cNvPr id="37" name="Conector recto 36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CxnSpPr/>
      </xdr:nvCxnSpPr>
      <xdr:spPr>
        <a:xfrm>
          <a:off x="2618015" y="5121730"/>
          <a:ext cx="2171699" cy="906234"/>
        </a:xfrm>
        <a:prstGeom prst="line">
          <a:avLst/>
        </a:prstGeom>
        <a:ln w="3810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342900</xdr:colOff>
      <xdr:row>26</xdr:row>
      <xdr:rowOff>2723</xdr:rowOff>
    </xdr:from>
    <xdr:to>
      <xdr:col>6</xdr:col>
      <xdr:colOff>285750</xdr:colOff>
      <xdr:row>32</xdr:row>
      <xdr:rowOff>136072</xdr:rowOff>
    </xdr:to>
    <xdr:cxnSp macro="">
      <xdr:nvCxnSpPr>
        <xdr:cNvPr id="38" name="Conector recto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CxnSpPr/>
      </xdr:nvCxnSpPr>
      <xdr:spPr>
        <a:xfrm>
          <a:off x="2628900" y="5159830"/>
          <a:ext cx="2228850" cy="1276349"/>
        </a:xfrm>
        <a:prstGeom prst="line">
          <a:avLst/>
        </a:prstGeom>
        <a:ln w="3810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329293</xdr:colOff>
      <xdr:row>26</xdr:row>
      <xdr:rowOff>29937</xdr:rowOff>
    </xdr:from>
    <xdr:to>
      <xdr:col>6</xdr:col>
      <xdr:colOff>326571</xdr:colOff>
      <xdr:row>34</xdr:row>
      <xdr:rowOff>108857</xdr:rowOff>
    </xdr:to>
    <xdr:cxnSp macro="">
      <xdr:nvCxnSpPr>
        <xdr:cNvPr id="39" name="Conector recto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CxnSpPr/>
      </xdr:nvCxnSpPr>
      <xdr:spPr>
        <a:xfrm>
          <a:off x="2615293" y="5187044"/>
          <a:ext cx="2283278" cy="1602920"/>
        </a:xfrm>
        <a:prstGeom prst="line">
          <a:avLst/>
        </a:prstGeom>
        <a:ln w="3810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370114</xdr:colOff>
      <xdr:row>26</xdr:row>
      <xdr:rowOff>29936</xdr:rowOff>
    </xdr:from>
    <xdr:to>
      <xdr:col>6</xdr:col>
      <xdr:colOff>231321</xdr:colOff>
      <xdr:row>36</xdr:row>
      <xdr:rowOff>95250</xdr:rowOff>
    </xdr:to>
    <xdr:cxnSp macro="">
      <xdr:nvCxnSpPr>
        <xdr:cNvPr id="40" name="Conector recto 39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CxnSpPr/>
      </xdr:nvCxnSpPr>
      <xdr:spPr>
        <a:xfrm>
          <a:off x="2656114" y="5187043"/>
          <a:ext cx="2147207" cy="1970314"/>
        </a:xfrm>
        <a:prstGeom prst="line">
          <a:avLst/>
        </a:prstGeom>
        <a:ln w="3810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299357</xdr:colOff>
      <xdr:row>21</xdr:row>
      <xdr:rowOff>95250</xdr:rowOff>
    </xdr:from>
    <xdr:to>
      <xdr:col>9</xdr:col>
      <xdr:colOff>517071</xdr:colOff>
      <xdr:row>21</xdr:row>
      <xdr:rowOff>122464</xdr:rowOff>
    </xdr:to>
    <xdr:cxnSp macro="">
      <xdr:nvCxnSpPr>
        <xdr:cNvPr id="20" name="Conector recto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CxnSpPr/>
      </xdr:nvCxnSpPr>
      <xdr:spPr>
        <a:xfrm flipV="1">
          <a:off x="4871357" y="4299857"/>
          <a:ext cx="2503714" cy="27214"/>
        </a:xfrm>
        <a:prstGeom prst="line">
          <a:avLst/>
        </a:prstGeom>
        <a:ln w="3810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244929</xdr:colOff>
      <xdr:row>21</xdr:row>
      <xdr:rowOff>122464</xdr:rowOff>
    </xdr:from>
    <xdr:to>
      <xdr:col>9</xdr:col>
      <xdr:colOff>530679</xdr:colOff>
      <xdr:row>22</xdr:row>
      <xdr:rowOff>163286</xdr:rowOff>
    </xdr:to>
    <xdr:cxnSp macro="">
      <xdr:nvCxnSpPr>
        <xdr:cNvPr id="23" name="Conector recto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CxnSpPr/>
      </xdr:nvCxnSpPr>
      <xdr:spPr>
        <a:xfrm>
          <a:off x="4816929" y="4327071"/>
          <a:ext cx="2571750" cy="231322"/>
        </a:xfrm>
        <a:prstGeom prst="line">
          <a:avLst/>
        </a:prstGeom>
        <a:ln w="3810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244929</xdr:colOff>
      <xdr:row>21</xdr:row>
      <xdr:rowOff>136072</xdr:rowOff>
    </xdr:from>
    <xdr:to>
      <xdr:col>9</xdr:col>
      <xdr:colOff>517071</xdr:colOff>
      <xdr:row>24</xdr:row>
      <xdr:rowOff>136072</xdr:rowOff>
    </xdr:to>
    <xdr:cxnSp macro="">
      <xdr:nvCxnSpPr>
        <xdr:cNvPr id="26" name="Conector recto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CxnSpPr/>
      </xdr:nvCxnSpPr>
      <xdr:spPr>
        <a:xfrm>
          <a:off x="4816929" y="4340679"/>
          <a:ext cx="2558142" cy="571500"/>
        </a:xfrm>
        <a:prstGeom prst="line">
          <a:avLst/>
        </a:prstGeom>
        <a:ln w="3810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240196</xdr:colOff>
      <xdr:row>8</xdr:row>
      <xdr:rowOff>157368</xdr:rowOff>
    </xdr:from>
    <xdr:to>
      <xdr:col>13</xdr:col>
      <xdr:colOff>257312</xdr:colOff>
      <xdr:row>18</xdr:row>
      <xdr:rowOff>166654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F13A1A4-BB7A-9DF0-44B3-1A668B2FC3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37892" y="1681368"/>
          <a:ext cx="5533333" cy="1914286"/>
        </a:xfrm>
        <a:prstGeom prst="rect">
          <a:avLst/>
        </a:prstGeom>
      </xdr:spPr>
    </xdr:pic>
    <xdr:clientData/>
  </xdr:twoCellAnchor>
  <xdr:twoCellAnchor editAs="oneCell">
    <xdr:from>
      <xdr:col>0</xdr:col>
      <xdr:colOff>66261</xdr:colOff>
      <xdr:row>24</xdr:row>
      <xdr:rowOff>66261</xdr:rowOff>
    </xdr:from>
    <xdr:to>
      <xdr:col>12</xdr:col>
      <xdr:colOff>133719</xdr:colOff>
      <xdr:row>28</xdr:row>
      <xdr:rowOff>113785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112ECF6-9F18-F960-36D1-07CE9229B7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261" y="4638261"/>
          <a:ext cx="10304762" cy="80952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40</xdr:row>
      <xdr:rowOff>0</xdr:rowOff>
    </xdr:from>
    <xdr:to>
      <xdr:col>12</xdr:col>
      <xdr:colOff>96029</xdr:colOff>
      <xdr:row>44</xdr:row>
      <xdr:rowOff>85619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82D08CE-8A69-3BB2-A6F8-08359243B8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7620000"/>
          <a:ext cx="10333333" cy="84761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59</xdr:row>
      <xdr:rowOff>91109</xdr:rowOff>
    </xdr:from>
    <xdr:to>
      <xdr:col>12</xdr:col>
      <xdr:colOff>105553</xdr:colOff>
      <xdr:row>63</xdr:row>
      <xdr:rowOff>138633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B352D16-84BA-3594-C904-2D8E5A6DCD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1330609"/>
          <a:ext cx="10342857" cy="80952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79</xdr:row>
      <xdr:rowOff>0</xdr:rowOff>
    </xdr:from>
    <xdr:to>
      <xdr:col>12</xdr:col>
      <xdr:colOff>76982</xdr:colOff>
      <xdr:row>87</xdr:row>
      <xdr:rowOff>9333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415B28A-7760-5F23-5FE4-B9DFF7F8ED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15049500"/>
          <a:ext cx="10314286" cy="1533333"/>
        </a:xfrm>
        <a:prstGeom prst="rect">
          <a:avLst/>
        </a:prstGeom>
      </xdr:spPr>
    </xdr:pic>
    <xdr:clientData/>
  </xdr:twoCellAnchor>
  <xdr:twoCellAnchor editAs="oneCell">
    <xdr:from>
      <xdr:col>0</xdr:col>
      <xdr:colOff>8282</xdr:colOff>
      <xdr:row>101</xdr:row>
      <xdr:rowOff>33131</xdr:rowOff>
    </xdr:from>
    <xdr:to>
      <xdr:col>12</xdr:col>
      <xdr:colOff>28121</xdr:colOff>
      <xdr:row>107</xdr:row>
      <xdr:rowOff>88890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A2DCF07-04A8-6506-9E6F-0F9FB1EE16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282" y="19273631"/>
          <a:ext cx="10257143" cy="119047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11</xdr:col>
      <xdr:colOff>285750</xdr:colOff>
      <xdr:row>20</xdr:row>
      <xdr:rowOff>169011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F98D2EF-F5C3-EE32-528A-2DD8BF1A66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7115175" cy="397901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16</xdr:col>
      <xdr:colOff>294003</xdr:colOff>
      <xdr:row>25</xdr:row>
      <xdr:rowOff>142786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846DC99-7DF8-4777-8452-CC62ED38F9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91000"/>
          <a:ext cx="10171428" cy="71428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33</xdr:row>
      <xdr:rowOff>0</xdr:rowOff>
    </xdr:from>
    <xdr:to>
      <xdr:col>16</xdr:col>
      <xdr:colOff>265432</xdr:colOff>
      <xdr:row>36</xdr:row>
      <xdr:rowOff>152310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E6BB06B-170C-0EF8-D1A8-80DBE48910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6286500"/>
          <a:ext cx="10142857" cy="72381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44</xdr:row>
      <xdr:rowOff>0</xdr:rowOff>
    </xdr:from>
    <xdr:to>
      <xdr:col>16</xdr:col>
      <xdr:colOff>227337</xdr:colOff>
      <xdr:row>49</xdr:row>
      <xdr:rowOff>57024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87D06EF-EA3A-7B74-7BD8-C89201B4C4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8382000"/>
          <a:ext cx="10104762" cy="1009524"/>
        </a:xfrm>
        <a:prstGeom prst="rect">
          <a:avLst/>
        </a:prstGeom>
      </xdr:spPr>
    </xdr:pic>
    <xdr:clientData/>
  </xdr:twoCellAnchor>
  <xdr:twoCellAnchor editAs="oneCell">
    <xdr:from>
      <xdr:col>13</xdr:col>
      <xdr:colOff>600075</xdr:colOff>
      <xdr:row>50</xdr:row>
      <xdr:rowOff>0</xdr:rowOff>
    </xdr:from>
    <xdr:to>
      <xdr:col>20</xdr:col>
      <xdr:colOff>580494</xdr:colOff>
      <xdr:row>55</xdr:row>
      <xdr:rowOff>190357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55F126B-680E-D2C8-D5EF-2444226E68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648700" y="9525000"/>
          <a:ext cx="4247619" cy="114285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57</xdr:row>
      <xdr:rowOff>76200</xdr:rowOff>
    </xdr:from>
    <xdr:to>
      <xdr:col>16</xdr:col>
      <xdr:colOff>274956</xdr:colOff>
      <xdr:row>62</xdr:row>
      <xdr:rowOff>171319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936EECC7-59CE-44F5-6111-89415BB7D7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10934700"/>
          <a:ext cx="10152381" cy="104761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70</xdr:row>
      <xdr:rowOff>0</xdr:rowOff>
    </xdr:from>
    <xdr:to>
      <xdr:col>16</xdr:col>
      <xdr:colOff>284480</xdr:colOff>
      <xdr:row>76</xdr:row>
      <xdr:rowOff>28429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56743024-5D91-D38F-CF81-E9FBCEDEC6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13335000"/>
          <a:ext cx="10161905" cy="117142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323850</xdr:colOff>
      <xdr:row>6</xdr:row>
      <xdr:rowOff>47625</xdr:rowOff>
    </xdr:from>
    <xdr:to>
      <xdr:col>12</xdr:col>
      <xdr:colOff>266174</xdr:colOff>
      <xdr:row>12</xdr:row>
      <xdr:rowOff>104625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3C0FA1A-3538-0881-2222-5BAEB7A448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71850" y="1190625"/>
          <a:ext cx="4209524" cy="12000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561974</xdr:colOff>
      <xdr:row>3</xdr:row>
      <xdr:rowOff>162995</xdr:rowOff>
    </xdr:from>
    <xdr:to>
      <xdr:col>19</xdr:col>
      <xdr:colOff>200025</xdr:colOff>
      <xdr:row>20</xdr:row>
      <xdr:rowOff>181565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FEC7E52-3A25-97EB-ACD3-8C170C7B7E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48374" y="810695"/>
          <a:ext cx="5734051" cy="3257070"/>
        </a:xfrm>
        <a:prstGeom prst="rect">
          <a:avLst/>
        </a:prstGeom>
      </xdr:spPr>
    </xdr:pic>
    <xdr:clientData/>
  </xdr:twoCellAnchor>
  <xdr:twoCellAnchor editAs="oneCell">
    <xdr:from>
      <xdr:col>10</xdr:col>
      <xdr:colOff>142875</xdr:colOff>
      <xdr:row>0</xdr:row>
      <xdr:rowOff>57150</xdr:rowOff>
    </xdr:from>
    <xdr:to>
      <xdr:col>13</xdr:col>
      <xdr:colOff>190265</xdr:colOff>
      <xdr:row>3</xdr:row>
      <xdr:rowOff>18974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6672019-8E33-2E6F-8376-ECA3BC927C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38875" y="57150"/>
          <a:ext cx="1876190" cy="609524"/>
        </a:xfrm>
        <a:prstGeom prst="rect">
          <a:avLst/>
        </a:prstGeom>
      </xdr:spPr>
    </xdr:pic>
    <xdr:clientData/>
  </xdr:twoCellAnchor>
  <xdr:twoCellAnchor editAs="oneCell">
    <xdr:from>
      <xdr:col>0</xdr:col>
      <xdr:colOff>590550</xdr:colOff>
      <xdr:row>6</xdr:row>
      <xdr:rowOff>57030</xdr:rowOff>
    </xdr:from>
    <xdr:to>
      <xdr:col>8</xdr:col>
      <xdr:colOff>314326</xdr:colOff>
      <xdr:row>19</xdr:row>
      <xdr:rowOff>171994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3F8B18A-856E-453C-BC41-0AC2417F27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90550" y="1276230"/>
          <a:ext cx="4600576" cy="2591464"/>
        </a:xfrm>
        <a:prstGeom prst="rect">
          <a:avLst/>
        </a:prstGeom>
      </xdr:spPr>
    </xdr:pic>
    <xdr:clientData/>
  </xdr:twoCellAnchor>
  <xdr:twoCellAnchor editAs="oneCell">
    <xdr:from>
      <xdr:col>0</xdr:col>
      <xdr:colOff>447675</xdr:colOff>
      <xdr:row>26</xdr:row>
      <xdr:rowOff>115855</xdr:rowOff>
    </xdr:from>
    <xdr:to>
      <xdr:col>8</xdr:col>
      <xdr:colOff>307068</xdr:colOff>
      <xdr:row>40</xdr:row>
      <xdr:rowOff>114300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28002A1-34B6-456C-7A81-5195497D62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47675" y="5145055"/>
          <a:ext cx="4736193" cy="2665445"/>
        </a:xfrm>
        <a:prstGeom prst="rect">
          <a:avLst/>
        </a:prstGeom>
      </xdr:spPr>
    </xdr:pic>
    <xdr:clientData/>
  </xdr:twoCellAnchor>
  <xdr:twoCellAnchor editAs="oneCell">
    <xdr:from>
      <xdr:col>10</xdr:col>
      <xdr:colOff>247650</xdr:colOff>
      <xdr:row>26</xdr:row>
      <xdr:rowOff>6522</xdr:rowOff>
    </xdr:from>
    <xdr:to>
      <xdr:col>18</xdr:col>
      <xdr:colOff>314325</xdr:colOff>
      <xdr:row>40</xdr:row>
      <xdr:rowOff>106792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1032A51-A6D3-0EF7-F65F-078DCE169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343650" y="5035722"/>
          <a:ext cx="4943475" cy="2767270"/>
        </a:xfrm>
        <a:prstGeom prst="rect">
          <a:avLst/>
        </a:prstGeom>
      </xdr:spPr>
    </xdr:pic>
    <xdr:clientData/>
  </xdr:twoCellAnchor>
  <xdr:twoCellAnchor editAs="oneCell">
    <xdr:from>
      <xdr:col>0</xdr:col>
      <xdr:colOff>323851</xdr:colOff>
      <xdr:row>46</xdr:row>
      <xdr:rowOff>106231</xdr:rowOff>
    </xdr:from>
    <xdr:to>
      <xdr:col>8</xdr:col>
      <xdr:colOff>400051</xdr:colOff>
      <xdr:row>61</xdr:row>
      <xdr:rowOff>46883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8B854846-D5DD-DF64-390E-90AA903BB6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23851" y="8945431"/>
          <a:ext cx="4953000" cy="2798152"/>
        </a:xfrm>
        <a:prstGeom prst="rect">
          <a:avLst/>
        </a:prstGeom>
      </xdr:spPr>
    </xdr:pic>
    <xdr:clientData/>
  </xdr:twoCellAnchor>
  <xdr:twoCellAnchor editAs="oneCell">
    <xdr:from>
      <xdr:col>10</xdr:col>
      <xdr:colOff>104775</xdr:colOff>
      <xdr:row>46</xdr:row>
      <xdr:rowOff>66278</xdr:rowOff>
    </xdr:from>
    <xdr:to>
      <xdr:col>18</xdr:col>
      <xdr:colOff>265385</xdr:colOff>
      <xdr:row>61</xdr:row>
      <xdr:rowOff>46884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7848B44E-3602-9955-C03D-36B11022F3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200775" y="8905478"/>
          <a:ext cx="5037410" cy="28381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9:R80"/>
  <sheetViews>
    <sheetView topLeftCell="A19" zoomScaleNormal="100" workbookViewId="0">
      <selection activeCell="F52" sqref="F52"/>
    </sheetView>
  </sheetViews>
  <sheetFormatPr defaultColWidth="11.42578125" defaultRowHeight="15"/>
  <cols>
    <col min="1" max="1" width="12.42578125" customWidth="1"/>
    <col min="12" max="12" width="13" customWidth="1"/>
  </cols>
  <sheetData>
    <row r="19" spans="2:18" ht="31.5">
      <c r="B19" s="1"/>
      <c r="C19" s="1"/>
      <c r="D19" s="2">
        <v>7</v>
      </c>
      <c r="E19" s="2" t="s">
        <v>0</v>
      </c>
      <c r="F19" s="2">
        <v>4</v>
      </c>
      <c r="G19" s="2" t="s">
        <v>0</v>
      </c>
      <c r="H19" s="2">
        <v>3</v>
      </c>
      <c r="I19" s="2" t="s">
        <v>1</v>
      </c>
      <c r="J19" s="1">
        <f>7*4*3</f>
        <v>84</v>
      </c>
      <c r="K19" s="1"/>
      <c r="L19" s="1" t="s">
        <v>2</v>
      </c>
      <c r="M19" s="1"/>
      <c r="N19" s="1"/>
      <c r="O19" s="1"/>
      <c r="P19" s="1"/>
      <c r="Q19" s="1"/>
    </row>
    <row r="21" spans="2:18">
      <c r="B21" s="23" t="s">
        <v>3</v>
      </c>
      <c r="C21" s="23"/>
      <c r="D21" s="23"/>
      <c r="E21" s="20" t="s">
        <v>4</v>
      </c>
      <c r="F21" s="20"/>
      <c r="G21" s="20"/>
      <c r="H21" s="24" t="s">
        <v>5</v>
      </c>
      <c r="I21" s="24"/>
      <c r="J21" s="24"/>
      <c r="L21" t="s">
        <v>20</v>
      </c>
    </row>
    <row r="22" spans="2:18">
      <c r="B22" s="3"/>
      <c r="C22" s="3"/>
      <c r="D22" s="3"/>
      <c r="E22" s="4"/>
      <c r="F22" s="4"/>
      <c r="G22" s="4"/>
      <c r="H22" s="5"/>
      <c r="I22" s="5"/>
      <c r="J22" s="5"/>
    </row>
    <row r="23" spans="2:18">
      <c r="B23" s="3"/>
      <c r="C23" s="3"/>
      <c r="D23" s="3"/>
      <c r="E23" s="4"/>
      <c r="F23" s="4"/>
      <c r="G23" s="4"/>
      <c r="H23" s="5"/>
      <c r="I23" s="5"/>
      <c r="J23" s="5"/>
      <c r="L23" t="s">
        <v>21</v>
      </c>
    </row>
    <row r="24" spans="2:18">
      <c r="B24" s="3"/>
      <c r="C24" s="3"/>
      <c r="D24" s="3"/>
      <c r="E24" s="4"/>
      <c r="F24" s="4"/>
      <c r="G24" s="4"/>
      <c r="H24" s="5"/>
      <c r="I24" s="5"/>
      <c r="J24" s="5"/>
      <c r="L24">
        <f>1/84</f>
        <v>1.1904761904761904E-2</v>
      </c>
      <c r="M24" s="6">
        <f>L24</f>
        <v>1.1904761904761904E-2</v>
      </c>
    </row>
    <row r="25" spans="2:18">
      <c r="B25" s="3"/>
      <c r="C25" s="3"/>
      <c r="D25" s="3"/>
      <c r="E25" s="4"/>
      <c r="F25" s="4"/>
      <c r="G25" s="4"/>
      <c r="H25" s="5"/>
      <c r="I25" s="5"/>
      <c r="J25" s="5"/>
    </row>
    <row r="26" spans="2:18">
      <c r="B26" s="3"/>
      <c r="C26" s="3"/>
      <c r="D26" s="3"/>
      <c r="E26" s="4"/>
      <c r="F26" s="4"/>
      <c r="G26" s="4"/>
      <c r="H26" s="5"/>
      <c r="I26" s="5"/>
      <c r="J26" s="5"/>
      <c r="L26" t="s">
        <v>22</v>
      </c>
    </row>
    <row r="27" spans="2:18">
      <c r="B27" s="3"/>
      <c r="C27" s="3"/>
      <c r="D27" s="3"/>
      <c r="E27" s="4"/>
      <c r="F27" s="4"/>
      <c r="G27" s="4"/>
      <c r="H27" s="5"/>
      <c r="I27" s="5"/>
      <c r="J27" s="5"/>
    </row>
    <row r="28" spans="2:18">
      <c r="B28" s="3"/>
      <c r="C28" s="3"/>
      <c r="D28" s="3"/>
      <c r="E28" s="4"/>
      <c r="F28" s="4"/>
      <c r="G28" s="4"/>
      <c r="H28" s="5"/>
      <c r="I28" s="5"/>
      <c r="J28" s="5"/>
      <c r="L28" t="s">
        <v>23</v>
      </c>
    </row>
    <row r="29" spans="2:18">
      <c r="B29" s="3"/>
      <c r="C29" s="3"/>
      <c r="D29" s="3"/>
      <c r="E29" s="4"/>
      <c r="F29" s="4"/>
      <c r="G29" s="4"/>
      <c r="H29" s="5"/>
      <c r="I29" s="5"/>
      <c r="J29" s="5"/>
    </row>
    <row r="30" spans="2:18">
      <c r="B30" s="3"/>
      <c r="C30" s="3"/>
      <c r="D30" s="3"/>
      <c r="E30" s="4"/>
      <c r="F30" s="4"/>
      <c r="G30" s="4"/>
      <c r="H30" s="5"/>
      <c r="I30" s="5"/>
      <c r="J30" s="5"/>
      <c r="L30" s="7" t="s">
        <v>26</v>
      </c>
      <c r="M30" s="7" t="s">
        <v>24</v>
      </c>
      <c r="N30" s="7" t="s">
        <v>25</v>
      </c>
    </row>
    <row r="31" spans="2:18">
      <c r="B31" s="3"/>
      <c r="C31" s="3"/>
      <c r="D31" s="3"/>
      <c r="E31" s="4"/>
      <c r="F31" s="4"/>
      <c r="G31" s="4"/>
      <c r="H31" s="5"/>
      <c r="I31" s="5"/>
      <c r="J31" s="5"/>
      <c r="L31" s="7">
        <v>1</v>
      </c>
      <c r="M31" s="7">
        <v>4</v>
      </c>
      <c r="N31" s="7">
        <v>3</v>
      </c>
      <c r="O31" t="s">
        <v>1</v>
      </c>
      <c r="P31">
        <f>L31*M31*N31</f>
        <v>12</v>
      </c>
      <c r="R31" t="s">
        <v>27</v>
      </c>
    </row>
    <row r="32" spans="2:18">
      <c r="B32" s="3"/>
      <c r="C32" s="3"/>
      <c r="D32" s="3"/>
      <c r="E32" s="4"/>
      <c r="F32" s="4"/>
      <c r="G32" s="4"/>
      <c r="H32" s="5"/>
      <c r="I32" s="5"/>
      <c r="J32" s="5"/>
    </row>
    <row r="33" spans="2:18">
      <c r="B33" s="3"/>
      <c r="C33" s="3"/>
      <c r="D33" s="3"/>
      <c r="E33" s="4"/>
      <c r="F33" s="4"/>
      <c r="G33" s="4"/>
      <c r="H33" s="5"/>
      <c r="I33" s="5"/>
      <c r="J33" s="5"/>
      <c r="L33">
        <f>12/84</f>
        <v>0.14285714285714285</v>
      </c>
      <c r="M33" s="6">
        <f>L33</f>
        <v>0.14285714285714285</v>
      </c>
    </row>
    <row r="34" spans="2:18">
      <c r="B34" s="3"/>
      <c r="C34" s="3"/>
      <c r="D34" s="3"/>
      <c r="E34" s="4"/>
      <c r="F34" s="4"/>
      <c r="G34" s="4"/>
      <c r="H34" s="5"/>
      <c r="I34" s="5"/>
      <c r="J34" s="5"/>
    </row>
    <row r="35" spans="2:18">
      <c r="B35" s="3"/>
      <c r="C35" s="3"/>
      <c r="D35" s="3"/>
      <c r="E35" s="4"/>
      <c r="F35" s="4"/>
      <c r="G35" s="4"/>
      <c r="H35" s="5"/>
      <c r="I35" s="5"/>
      <c r="J35" s="5"/>
      <c r="L35" t="s">
        <v>28</v>
      </c>
    </row>
    <row r="36" spans="2:18">
      <c r="B36" s="3"/>
      <c r="C36" s="3"/>
      <c r="D36" s="3"/>
      <c r="E36" s="4"/>
      <c r="F36" s="4"/>
      <c r="G36" s="4"/>
      <c r="H36" s="5"/>
      <c r="I36" s="5"/>
      <c r="J36" s="5"/>
    </row>
    <row r="37" spans="2:18">
      <c r="B37" s="3"/>
      <c r="C37" s="3"/>
      <c r="D37" s="3"/>
      <c r="E37" s="4"/>
      <c r="F37" s="4"/>
      <c r="G37" s="4"/>
      <c r="H37" s="5"/>
      <c r="I37" s="5"/>
      <c r="J37" s="5"/>
    </row>
    <row r="38" spans="2:18">
      <c r="B38" s="3"/>
      <c r="C38" s="3"/>
      <c r="D38" s="3"/>
      <c r="E38" s="4"/>
      <c r="F38" s="4"/>
      <c r="G38" s="4"/>
      <c r="H38" s="5"/>
      <c r="I38" s="5"/>
      <c r="J38" s="5"/>
      <c r="L38" t="s">
        <v>29</v>
      </c>
    </row>
    <row r="39" spans="2:18">
      <c r="B39" s="3"/>
      <c r="C39" s="3"/>
      <c r="D39" s="3"/>
      <c r="E39" s="4"/>
      <c r="F39" s="4"/>
      <c r="G39" s="4"/>
      <c r="H39" s="5"/>
      <c r="I39" s="5"/>
      <c r="J39" s="5"/>
    </row>
    <row r="40" spans="2:18">
      <c r="B40" s="3"/>
      <c r="C40" s="3"/>
      <c r="D40" s="3"/>
      <c r="E40" s="4"/>
      <c r="F40" s="4"/>
      <c r="G40" s="4"/>
      <c r="H40" s="5"/>
      <c r="I40" s="5"/>
      <c r="J40" s="5"/>
    </row>
    <row r="41" spans="2:18">
      <c r="B41" s="3"/>
      <c r="C41" s="3"/>
      <c r="D41" s="3"/>
      <c r="E41" s="4"/>
      <c r="F41" s="4"/>
      <c r="G41" s="4"/>
      <c r="H41" s="5"/>
      <c r="I41" s="5"/>
      <c r="J41" s="5"/>
      <c r="L41" t="s">
        <v>26</v>
      </c>
      <c r="M41" t="s">
        <v>24</v>
      </c>
      <c r="N41" t="s">
        <v>25</v>
      </c>
    </row>
    <row r="42" spans="2:18">
      <c r="B42" s="3"/>
      <c r="C42" s="3"/>
      <c r="D42" s="3"/>
      <c r="E42" s="4"/>
      <c r="F42" s="4"/>
      <c r="G42" s="4"/>
      <c r="H42" s="5"/>
      <c r="I42" s="5"/>
      <c r="J42" s="5"/>
    </row>
    <row r="43" spans="2:18">
      <c r="K43" s="10" t="s">
        <v>10</v>
      </c>
      <c r="L43" s="10">
        <v>1</v>
      </c>
      <c r="M43" s="10">
        <v>4</v>
      </c>
      <c r="N43" s="10">
        <v>3</v>
      </c>
      <c r="O43" s="10" t="s">
        <v>1</v>
      </c>
      <c r="P43" s="10">
        <v>12</v>
      </c>
      <c r="Q43" s="11">
        <f>12/84</f>
        <v>0.14285714285714285</v>
      </c>
    </row>
    <row r="44" spans="2:18">
      <c r="B44">
        <v>1</v>
      </c>
      <c r="C44" t="s">
        <v>6</v>
      </c>
      <c r="E44">
        <v>1</v>
      </c>
      <c r="F44" t="s">
        <v>13</v>
      </c>
      <c r="H44">
        <v>1</v>
      </c>
      <c r="I44" t="s">
        <v>17</v>
      </c>
      <c r="K44" s="10" t="s">
        <v>12</v>
      </c>
      <c r="L44" s="10">
        <v>1</v>
      </c>
      <c r="M44" s="10">
        <v>4</v>
      </c>
      <c r="N44" s="10">
        <v>3</v>
      </c>
      <c r="O44" s="10" t="s">
        <v>1</v>
      </c>
      <c r="P44" s="10">
        <v>12</v>
      </c>
      <c r="Q44" s="11">
        <f>12/84</f>
        <v>0.14285714285714285</v>
      </c>
    </row>
    <row r="45" spans="2:18">
      <c r="B45">
        <v>2</v>
      </c>
      <c r="C45" t="s">
        <v>7</v>
      </c>
      <c r="E45">
        <v>2</v>
      </c>
      <c r="F45" t="s">
        <v>14</v>
      </c>
      <c r="H45">
        <v>2</v>
      </c>
      <c r="I45" t="s">
        <v>18</v>
      </c>
      <c r="P45" s="8"/>
      <c r="Q45" s="8"/>
      <c r="R45" s="8"/>
    </row>
    <row r="46" spans="2:18">
      <c r="B46">
        <v>3</v>
      </c>
      <c r="C46" t="s">
        <v>8</v>
      </c>
      <c r="E46">
        <v>3</v>
      </c>
      <c r="F46" t="s">
        <v>15</v>
      </c>
      <c r="H46">
        <v>3</v>
      </c>
      <c r="I46" t="s">
        <v>19</v>
      </c>
      <c r="Q46" s="9">
        <f>SUM(Q43:Q44)</f>
        <v>0.2857142857142857</v>
      </c>
    </row>
    <row r="47" spans="2:18">
      <c r="B47">
        <v>4</v>
      </c>
      <c r="C47" t="s">
        <v>9</v>
      </c>
      <c r="E47">
        <v>4</v>
      </c>
      <c r="F47" t="s">
        <v>16</v>
      </c>
    </row>
    <row r="48" spans="2:18">
      <c r="B48">
        <v>5</v>
      </c>
      <c r="C48" t="s">
        <v>10</v>
      </c>
      <c r="J48" s="25" t="s">
        <v>30</v>
      </c>
      <c r="K48" s="25"/>
      <c r="L48" s="10">
        <v>2</v>
      </c>
      <c r="M48" s="10">
        <v>4</v>
      </c>
      <c r="N48" s="10">
        <v>3</v>
      </c>
      <c r="O48" s="10" t="s">
        <v>1</v>
      </c>
      <c r="P48" s="10">
        <f>L48*M48*N48</f>
        <v>24</v>
      </c>
      <c r="Q48" s="11">
        <f>P48/84</f>
        <v>0.2857142857142857</v>
      </c>
    </row>
    <row r="49" spans="1:18">
      <c r="B49">
        <v>6</v>
      </c>
      <c r="C49" t="s">
        <v>11</v>
      </c>
    </row>
    <row r="50" spans="1:18">
      <c r="B50">
        <v>7</v>
      </c>
      <c r="C50" t="s">
        <v>12</v>
      </c>
    </row>
    <row r="51" spans="1:18">
      <c r="L51" t="s">
        <v>31</v>
      </c>
    </row>
    <row r="53" spans="1:18">
      <c r="L53" s="7" t="s">
        <v>26</v>
      </c>
      <c r="M53" s="7" t="s">
        <v>24</v>
      </c>
      <c r="N53" s="7" t="s">
        <v>25</v>
      </c>
      <c r="O53" s="7"/>
      <c r="P53" s="7"/>
      <c r="Q53" s="7"/>
    </row>
    <row r="54" spans="1:18">
      <c r="J54" t="s">
        <v>32</v>
      </c>
      <c r="L54" s="10">
        <v>7</v>
      </c>
      <c r="M54" s="10">
        <v>1</v>
      </c>
      <c r="N54" s="10">
        <v>1</v>
      </c>
      <c r="O54" s="10" t="s">
        <v>1</v>
      </c>
      <c r="P54" s="10">
        <v>7</v>
      </c>
      <c r="Q54" s="11">
        <f>P54/84</f>
        <v>8.3333333333333329E-2</v>
      </c>
    </row>
    <row r="59" spans="1:18" ht="18.75" customHeight="1">
      <c r="A59" s="12" t="s">
        <v>33</v>
      </c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</row>
    <row r="60" spans="1:18" ht="15" customHeight="1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</row>
    <row r="61" spans="1:18">
      <c r="H61" s="26" t="s">
        <v>39</v>
      </c>
      <c r="I61" s="26"/>
      <c r="J61" s="26"/>
    </row>
    <row r="62" spans="1:18">
      <c r="A62" s="10" t="s">
        <v>34</v>
      </c>
      <c r="B62" s="10">
        <v>24</v>
      </c>
      <c r="L62" s="10" t="s">
        <v>34</v>
      </c>
      <c r="M62" s="10">
        <v>24</v>
      </c>
    </row>
    <row r="63" spans="1:18">
      <c r="A63" s="10" t="s">
        <v>35</v>
      </c>
      <c r="B63" s="10">
        <v>3</v>
      </c>
      <c r="L63" s="10" t="s">
        <v>35</v>
      </c>
      <c r="M63" s="10">
        <v>3</v>
      </c>
    </row>
    <row r="64" spans="1:18">
      <c r="A64" s="10" t="s">
        <v>36</v>
      </c>
      <c r="B64" s="13">
        <f>PERMUT(B62,B63)</f>
        <v>12144</v>
      </c>
      <c r="D64" s="20" t="s">
        <v>41</v>
      </c>
      <c r="E64" s="20"/>
      <c r="F64" s="20"/>
      <c r="L64" s="10" t="s">
        <v>40</v>
      </c>
      <c r="M64" s="13">
        <f>COMBIN(M62,M63)</f>
        <v>2024.0000000000002</v>
      </c>
      <c r="O64" s="20" t="s">
        <v>44</v>
      </c>
      <c r="P64" s="20"/>
      <c r="Q64" s="20"/>
    </row>
    <row r="67" spans="1:18" ht="21">
      <c r="A67" s="21" t="s">
        <v>37</v>
      </c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</row>
    <row r="69" spans="1:18">
      <c r="A69" s="10" t="s">
        <v>34</v>
      </c>
      <c r="B69" s="10">
        <v>12</v>
      </c>
      <c r="H69" s="26" t="s">
        <v>39</v>
      </c>
      <c r="I69" s="26"/>
      <c r="J69" s="26"/>
      <c r="L69" s="10" t="s">
        <v>34</v>
      </c>
      <c r="M69" s="10">
        <f>B69</f>
        <v>12</v>
      </c>
    </row>
    <row r="70" spans="1:18">
      <c r="A70" s="10" t="s">
        <v>35</v>
      </c>
      <c r="B70" s="10">
        <v>7</v>
      </c>
      <c r="L70" s="10" t="s">
        <v>35</v>
      </c>
      <c r="M70" s="10">
        <f>B70</f>
        <v>7</v>
      </c>
    </row>
    <row r="71" spans="1:18">
      <c r="A71" s="10" t="s">
        <v>36</v>
      </c>
      <c r="B71" s="13">
        <f>PERMUT(B69,B70)</f>
        <v>3991680</v>
      </c>
      <c r="D71" s="20" t="s">
        <v>42</v>
      </c>
      <c r="E71" s="20"/>
      <c r="F71" s="20"/>
      <c r="L71" s="10" t="s">
        <v>40</v>
      </c>
      <c r="M71" s="13">
        <f>COMBIN(M69,M70)</f>
        <v>792</v>
      </c>
      <c r="O71" s="20" t="s">
        <v>45</v>
      </c>
      <c r="P71" s="20"/>
      <c r="Q71" s="20"/>
    </row>
    <row r="74" spans="1:18" ht="15.75" customHeight="1">
      <c r="A74" s="22" t="s">
        <v>38</v>
      </c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</row>
    <row r="75" spans="1:18" ht="15" customHeight="1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</row>
    <row r="76" spans="1:18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</row>
    <row r="78" spans="1:18">
      <c r="A78" s="10" t="s">
        <v>34</v>
      </c>
      <c r="B78" s="10">
        <v>9</v>
      </c>
      <c r="H78" s="26" t="s">
        <v>39</v>
      </c>
      <c r="I78" s="26"/>
      <c r="J78" s="26"/>
      <c r="L78" s="10" t="s">
        <v>34</v>
      </c>
      <c r="M78" s="10">
        <f>B78</f>
        <v>9</v>
      </c>
    </row>
    <row r="79" spans="1:18">
      <c r="A79" s="10" t="s">
        <v>35</v>
      </c>
      <c r="B79" s="10">
        <v>4</v>
      </c>
      <c r="L79" s="10" t="s">
        <v>35</v>
      </c>
      <c r="M79" s="10">
        <f>B79</f>
        <v>4</v>
      </c>
    </row>
    <row r="80" spans="1:18">
      <c r="A80" s="10" t="s">
        <v>36</v>
      </c>
      <c r="B80" s="13">
        <f>PERMUT(B78,B79)</f>
        <v>3024</v>
      </c>
      <c r="D80" s="20" t="s">
        <v>43</v>
      </c>
      <c r="E80" s="20"/>
      <c r="F80" s="20"/>
      <c r="L80" s="10" t="s">
        <v>40</v>
      </c>
      <c r="M80" s="13">
        <f>COMBIN(M78,M79)</f>
        <v>126</v>
      </c>
      <c r="O80" s="20" t="s">
        <v>46</v>
      </c>
      <c r="P80" s="20"/>
      <c r="Q80" s="20"/>
    </row>
  </sheetData>
  <mergeCells count="15">
    <mergeCell ref="B21:D21"/>
    <mergeCell ref="E21:G21"/>
    <mergeCell ref="H21:J21"/>
    <mergeCell ref="J48:K48"/>
    <mergeCell ref="D80:F80"/>
    <mergeCell ref="H61:J61"/>
    <mergeCell ref="H69:J69"/>
    <mergeCell ref="H78:J78"/>
    <mergeCell ref="O64:Q64"/>
    <mergeCell ref="O71:Q71"/>
    <mergeCell ref="O80:Q80"/>
    <mergeCell ref="A67:R67"/>
    <mergeCell ref="A74:R76"/>
    <mergeCell ref="D64:F64"/>
    <mergeCell ref="D71:F7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7DA3A-4A42-4F00-97FE-DE4EA473FF7F}">
  <dimension ref="A2:X119"/>
  <sheetViews>
    <sheetView topLeftCell="A107" zoomScale="115" zoomScaleNormal="115" workbookViewId="0">
      <selection activeCell="K109" sqref="K109"/>
    </sheetView>
  </sheetViews>
  <sheetFormatPr defaultRowHeight="15"/>
  <cols>
    <col min="2" max="2" width="30.85546875" bestFit="1" customWidth="1"/>
    <col min="4" max="4" width="30.85546875" bestFit="1" customWidth="1"/>
    <col min="15" max="15" width="11.85546875" bestFit="1" customWidth="1"/>
  </cols>
  <sheetData>
    <row r="2" spans="2:24">
      <c r="B2" t="s">
        <v>47</v>
      </c>
    </row>
    <row r="3" spans="2:24">
      <c r="B3" t="s">
        <v>48</v>
      </c>
    </row>
    <row r="4" spans="2:24">
      <c r="M4" s="10" t="s">
        <v>34</v>
      </c>
      <c r="N4" s="10">
        <v>5</v>
      </c>
      <c r="Q4" s="10" t="s">
        <v>55</v>
      </c>
      <c r="R4" s="10" t="s">
        <v>56</v>
      </c>
      <c r="S4" s="10" t="s">
        <v>57</v>
      </c>
    </row>
    <row r="5" spans="2:24">
      <c r="M5" s="10" t="s">
        <v>13</v>
      </c>
      <c r="N5" s="10">
        <v>2</v>
      </c>
      <c r="O5" s="10" t="s">
        <v>54</v>
      </c>
      <c r="Q5" s="10">
        <f>N4</f>
        <v>5</v>
      </c>
      <c r="R5" s="10" t="s">
        <v>56</v>
      </c>
      <c r="S5" s="10">
        <f>N5+N6</f>
        <v>4</v>
      </c>
    </row>
    <row r="6" spans="2:24">
      <c r="B6" s="10" t="s">
        <v>34</v>
      </c>
      <c r="C6" s="10">
        <v>5</v>
      </c>
      <c r="D6" s="10" t="s">
        <v>49</v>
      </c>
      <c r="E6" s="7"/>
      <c r="M6" s="10" t="s">
        <v>52</v>
      </c>
      <c r="N6" s="10">
        <v>2</v>
      </c>
      <c r="O6" s="10" t="s">
        <v>54</v>
      </c>
      <c r="R6" t="s">
        <v>58</v>
      </c>
    </row>
    <row r="7" spans="2:24">
      <c r="B7" s="10" t="s">
        <v>35</v>
      </c>
      <c r="C7" s="10">
        <v>5</v>
      </c>
      <c r="D7" s="10" t="s">
        <v>50</v>
      </c>
      <c r="E7" s="7"/>
      <c r="M7" s="10" t="s">
        <v>8</v>
      </c>
      <c r="N7" s="10">
        <v>1</v>
      </c>
      <c r="O7" s="10" t="s">
        <v>53</v>
      </c>
    </row>
    <row r="9" spans="2:24">
      <c r="Q9" s="10" t="s">
        <v>59</v>
      </c>
      <c r="R9" s="10">
        <f>FACT(N4)/(FACT(N5)*FACT(N6))</f>
        <v>30</v>
      </c>
      <c r="S9" s="25" t="s">
        <v>61</v>
      </c>
      <c r="T9" s="25"/>
      <c r="U9" s="25"/>
      <c r="V9" s="25"/>
      <c r="W9" s="25"/>
      <c r="X9" s="25"/>
    </row>
    <row r="10" spans="2:24">
      <c r="B10" s="25" t="s">
        <v>51</v>
      </c>
      <c r="C10" s="25"/>
    </row>
    <row r="11" spans="2:24">
      <c r="B11" s="25">
        <f>PERMUT(C6,C7)</f>
        <v>120</v>
      </c>
      <c r="C11" s="25"/>
    </row>
    <row r="23" spans="1:4">
      <c r="A23" s="28" t="s">
        <v>60</v>
      </c>
      <c r="B23" s="28"/>
      <c r="C23" s="28"/>
    </row>
    <row r="24" spans="1:4">
      <c r="A24" s="28"/>
      <c r="B24" s="28"/>
      <c r="C24" s="28"/>
    </row>
    <row r="31" spans="1:4">
      <c r="B31" s="27" t="s">
        <v>62</v>
      </c>
      <c r="C31" s="27"/>
      <c r="D31" s="27"/>
    </row>
    <row r="32" spans="1:4">
      <c r="B32" s="27" t="s">
        <v>63</v>
      </c>
      <c r="C32" s="27"/>
      <c r="D32" s="27"/>
    </row>
    <row r="33" spans="2:7">
      <c r="B33" s="27" t="s">
        <v>64</v>
      </c>
      <c r="C33" s="27"/>
      <c r="D33" s="27"/>
    </row>
    <row r="35" spans="2:7">
      <c r="B35" s="15" t="s">
        <v>34</v>
      </c>
      <c r="C35" s="15">
        <v>5</v>
      </c>
      <c r="D35" s="15" t="s">
        <v>65</v>
      </c>
    </row>
    <row r="36" spans="2:7">
      <c r="B36" s="15" t="s">
        <v>35</v>
      </c>
      <c r="C36" s="15">
        <v>5</v>
      </c>
      <c r="D36" s="15" t="s">
        <v>66</v>
      </c>
    </row>
    <row r="38" spans="2:7">
      <c r="B38" s="14" t="s">
        <v>67</v>
      </c>
      <c r="C38" s="14">
        <f>PERMUT(C35,C36)</f>
        <v>120</v>
      </c>
      <c r="D38" s="29" t="s">
        <v>68</v>
      </c>
      <c r="E38" s="29"/>
      <c r="F38" s="29"/>
      <c r="G38" s="29"/>
    </row>
    <row r="47" spans="2:7">
      <c r="B47" s="27" t="s">
        <v>71</v>
      </c>
      <c r="C47" s="27"/>
      <c r="D47" s="27"/>
    </row>
    <row r="48" spans="2:7">
      <c r="B48" s="27" t="s">
        <v>63</v>
      </c>
      <c r="C48" s="27"/>
      <c r="D48" s="27"/>
    </row>
    <row r="49" spans="2:8">
      <c r="B49" s="27" t="s">
        <v>70</v>
      </c>
      <c r="C49" s="27"/>
      <c r="D49" s="27"/>
    </row>
    <row r="51" spans="2:8">
      <c r="B51" s="15" t="s">
        <v>34</v>
      </c>
      <c r="C51" s="15">
        <v>5</v>
      </c>
      <c r="D51" s="15" t="s">
        <v>66</v>
      </c>
    </row>
    <row r="52" spans="2:8">
      <c r="B52" s="15" t="s">
        <v>72</v>
      </c>
      <c r="C52" s="15">
        <v>2</v>
      </c>
      <c r="D52" s="15" t="s">
        <v>73</v>
      </c>
    </row>
    <row r="53" spans="2:8">
      <c r="B53" s="30" t="s">
        <v>74</v>
      </c>
      <c r="C53" s="30"/>
      <c r="D53" s="30"/>
    </row>
    <row r="55" spans="2:8">
      <c r="B55" s="16" t="s">
        <v>34</v>
      </c>
      <c r="C55" s="16" t="s">
        <v>56</v>
      </c>
      <c r="D55" s="16" t="s">
        <v>72</v>
      </c>
    </row>
    <row r="56" spans="2:8">
      <c r="B56" s="16">
        <v>5</v>
      </c>
      <c r="C56" s="16" t="s">
        <v>56</v>
      </c>
      <c r="D56" s="16">
        <f>C52</f>
        <v>2</v>
      </c>
    </row>
    <row r="58" spans="2:8">
      <c r="B58" s="14" t="s">
        <v>67</v>
      </c>
      <c r="C58" s="14">
        <f>FACT(B56)/FACT(D56)</f>
        <v>60</v>
      </c>
      <c r="D58" s="29" t="s">
        <v>69</v>
      </c>
      <c r="E58" s="29"/>
      <c r="F58" s="29"/>
      <c r="G58" s="29"/>
      <c r="H58" s="29"/>
    </row>
    <row r="66" spans="2:8">
      <c r="B66" s="27" t="s">
        <v>71</v>
      </c>
      <c r="C66" s="27"/>
      <c r="D66" s="27"/>
    </row>
    <row r="67" spans="2:8">
      <c r="B67" s="27" t="s">
        <v>63</v>
      </c>
      <c r="C67" s="27"/>
      <c r="D67" s="27"/>
    </row>
    <row r="68" spans="2:8">
      <c r="B68" s="27" t="s">
        <v>70</v>
      </c>
      <c r="C68" s="27"/>
      <c r="D68" s="27"/>
    </row>
    <row r="70" spans="2:8">
      <c r="B70" s="15" t="s">
        <v>34</v>
      </c>
      <c r="C70" s="15">
        <v>6</v>
      </c>
      <c r="D70" s="15" t="s">
        <v>66</v>
      </c>
    </row>
    <row r="71" spans="2:8">
      <c r="B71" s="15" t="s">
        <v>72</v>
      </c>
      <c r="C71" s="15">
        <v>2</v>
      </c>
      <c r="D71" s="15" t="s">
        <v>73</v>
      </c>
    </row>
    <row r="72" spans="2:8">
      <c r="B72" s="15" t="s">
        <v>76</v>
      </c>
      <c r="C72" s="15">
        <v>2</v>
      </c>
      <c r="D72" s="15" t="s">
        <v>73</v>
      </c>
    </row>
    <row r="73" spans="2:8">
      <c r="B73" s="30" t="s">
        <v>75</v>
      </c>
      <c r="C73" s="30"/>
      <c r="D73" s="30"/>
    </row>
    <row r="75" spans="2:8">
      <c r="B75" s="16" t="s">
        <v>34</v>
      </c>
      <c r="C75" s="16" t="s">
        <v>56</v>
      </c>
      <c r="D75" s="16" t="s">
        <v>57</v>
      </c>
    </row>
    <row r="76" spans="2:8">
      <c r="B76" s="16">
        <f>C70</f>
        <v>6</v>
      </c>
      <c r="C76" s="16" t="s">
        <v>56</v>
      </c>
      <c r="D76" s="16">
        <f>C71+C72</f>
        <v>4</v>
      </c>
    </row>
    <row r="78" spans="2:8">
      <c r="B78" s="14" t="s">
        <v>67</v>
      </c>
      <c r="C78" s="14">
        <f>FACT(B76)/(FACT(C71)*FACT(C72))</f>
        <v>180</v>
      </c>
      <c r="D78" s="31" t="s">
        <v>77</v>
      </c>
      <c r="E78" s="32"/>
      <c r="F78" s="32"/>
      <c r="G78" s="32"/>
      <c r="H78" s="33"/>
    </row>
    <row r="89" spans="2:9">
      <c r="B89" s="27" t="s">
        <v>71</v>
      </c>
      <c r="C89" s="27"/>
      <c r="D89" s="27"/>
    </row>
    <row r="90" spans="2:9">
      <c r="B90" s="27" t="s">
        <v>79</v>
      </c>
      <c r="C90" s="27"/>
      <c r="D90" s="27"/>
    </row>
    <row r="91" spans="2:9">
      <c r="B91" s="27" t="s">
        <v>80</v>
      </c>
      <c r="C91" s="27"/>
      <c r="D91" s="27"/>
    </row>
    <row r="93" spans="2:9">
      <c r="B93" s="15" t="s">
        <v>78</v>
      </c>
      <c r="C93" s="16">
        <v>9</v>
      </c>
      <c r="D93" s="15" t="s">
        <v>34</v>
      </c>
      <c r="E93" s="7"/>
      <c r="F93" s="16" t="s">
        <v>34</v>
      </c>
      <c r="G93" s="16" t="s">
        <v>56</v>
      </c>
      <c r="H93" s="16" t="s">
        <v>57</v>
      </c>
      <c r="I93" s="7"/>
    </row>
    <row r="94" spans="2:9">
      <c r="B94" s="15" t="s">
        <v>81</v>
      </c>
      <c r="C94" s="16">
        <v>3</v>
      </c>
      <c r="D94" s="15" t="s">
        <v>72</v>
      </c>
      <c r="F94" s="16">
        <f>C93</f>
        <v>9</v>
      </c>
      <c r="G94" s="16" t="s">
        <v>56</v>
      </c>
      <c r="H94" s="16">
        <f>C94+C95</f>
        <v>7</v>
      </c>
    </row>
    <row r="95" spans="2:9">
      <c r="B95" s="15" t="s">
        <v>82</v>
      </c>
      <c r="C95" s="16">
        <v>4</v>
      </c>
      <c r="D95" s="15" t="s">
        <v>76</v>
      </c>
    </row>
    <row r="96" spans="2:9">
      <c r="B96" s="15" t="s">
        <v>85</v>
      </c>
      <c r="C96" s="16">
        <v>1</v>
      </c>
      <c r="D96" s="15" t="s">
        <v>83</v>
      </c>
    </row>
    <row r="97" spans="2:8">
      <c r="B97" s="15" t="s">
        <v>84</v>
      </c>
      <c r="C97" s="16">
        <v>1</v>
      </c>
      <c r="D97" s="15" t="s">
        <v>83</v>
      </c>
    </row>
    <row r="99" spans="2:8">
      <c r="B99" s="14" t="s">
        <v>67</v>
      </c>
      <c r="C99" s="14">
        <f>FACT(C93)/(FACT(C94)*FACT(C95))</f>
        <v>2520</v>
      </c>
      <c r="D99" s="31" t="s">
        <v>86</v>
      </c>
      <c r="E99" s="32"/>
      <c r="F99" s="32"/>
      <c r="G99" s="32"/>
      <c r="H99" s="33"/>
    </row>
    <row r="103" spans="2:8" ht="14.25" customHeight="1"/>
    <row r="110" spans="2:8">
      <c r="B110" s="27" t="s">
        <v>71</v>
      </c>
      <c r="C110" s="27"/>
      <c r="D110" s="27"/>
    </row>
    <row r="111" spans="2:8">
      <c r="B111" s="27" t="s">
        <v>79</v>
      </c>
      <c r="C111" s="27"/>
      <c r="D111" s="27"/>
    </row>
    <row r="112" spans="2:8">
      <c r="B112" s="27" t="s">
        <v>80</v>
      </c>
      <c r="C112" s="27"/>
      <c r="D112" s="27"/>
    </row>
    <row r="114" spans="2:8">
      <c r="B114" s="15" t="s">
        <v>78</v>
      </c>
      <c r="C114" s="16">
        <v>9</v>
      </c>
      <c r="D114" s="15" t="s">
        <v>34</v>
      </c>
      <c r="E114" s="7"/>
      <c r="F114" s="16" t="s">
        <v>34</v>
      </c>
      <c r="G114" s="16" t="s">
        <v>56</v>
      </c>
      <c r="H114" s="16" t="s">
        <v>57</v>
      </c>
    </row>
    <row r="115" spans="2:8">
      <c r="B115" s="15" t="s">
        <v>81</v>
      </c>
      <c r="C115" s="16">
        <v>3</v>
      </c>
      <c r="D115" s="15" t="s">
        <v>72</v>
      </c>
      <c r="F115" s="16">
        <f>C114</f>
        <v>9</v>
      </c>
      <c r="G115" s="16" t="s">
        <v>56</v>
      </c>
      <c r="H115" s="16">
        <f>C115+C116+C117</f>
        <v>9</v>
      </c>
    </row>
    <row r="116" spans="2:8">
      <c r="B116" s="15" t="s">
        <v>82</v>
      </c>
      <c r="C116" s="16">
        <v>4</v>
      </c>
      <c r="D116" s="15" t="s">
        <v>76</v>
      </c>
    </row>
    <row r="117" spans="2:8">
      <c r="B117" s="15" t="s">
        <v>85</v>
      </c>
      <c r="C117" s="16">
        <v>2</v>
      </c>
      <c r="D117" s="15" t="s">
        <v>87</v>
      </c>
    </row>
    <row r="119" spans="2:8">
      <c r="B119" s="14" t="s">
        <v>67</v>
      </c>
      <c r="C119" s="14">
        <f>FACT(C114)/(FACT(C115)*FACT(C116)*FACT(C117))</f>
        <v>1260</v>
      </c>
      <c r="D119" s="31" t="s">
        <v>86</v>
      </c>
      <c r="E119" s="32"/>
      <c r="F119" s="32"/>
      <c r="G119" s="32"/>
      <c r="H119" s="33"/>
    </row>
  </sheetData>
  <mergeCells count="26">
    <mergeCell ref="D119:H119"/>
    <mergeCell ref="B68:D68"/>
    <mergeCell ref="B73:D73"/>
    <mergeCell ref="D78:H78"/>
    <mergeCell ref="B89:D89"/>
    <mergeCell ref="B90:D90"/>
    <mergeCell ref="B91:D91"/>
    <mergeCell ref="D99:H99"/>
    <mergeCell ref="B110:D110"/>
    <mergeCell ref="B111:D111"/>
    <mergeCell ref="B112:D112"/>
    <mergeCell ref="B49:D49"/>
    <mergeCell ref="D58:H58"/>
    <mergeCell ref="B53:D53"/>
    <mergeCell ref="B66:D66"/>
    <mergeCell ref="B67:D67"/>
    <mergeCell ref="B48:D48"/>
    <mergeCell ref="A23:C24"/>
    <mergeCell ref="S9:X9"/>
    <mergeCell ref="B10:C10"/>
    <mergeCell ref="B11:C11"/>
    <mergeCell ref="B31:D31"/>
    <mergeCell ref="B32:D32"/>
    <mergeCell ref="B33:D33"/>
    <mergeCell ref="D38:G38"/>
    <mergeCell ref="B47:D4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CAFF1-F0EB-4158-A4EE-F9A6A0F8C615}">
  <dimension ref="A3:T69"/>
  <sheetViews>
    <sheetView topLeftCell="A36" workbookViewId="0">
      <selection activeCell="D78" sqref="D78"/>
    </sheetView>
  </sheetViews>
  <sheetFormatPr defaultRowHeight="15"/>
  <cols>
    <col min="5" max="5" width="11" bestFit="1" customWidth="1"/>
  </cols>
  <sheetData>
    <row r="3" spans="14:20">
      <c r="N3" s="10" t="s">
        <v>34</v>
      </c>
      <c r="O3" s="10">
        <v>5</v>
      </c>
    </row>
    <row r="4" spans="14:20">
      <c r="N4" s="10" t="s">
        <v>88</v>
      </c>
      <c r="O4" s="10">
        <v>3</v>
      </c>
    </row>
    <row r="6" spans="14:20">
      <c r="N6" s="25" t="s">
        <v>89</v>
      </c>
      <c r="O6" s="25"/>
      <c r="P6" s="25"/>
    </row>
    <row r="7" spans="14:20">
      <c r="N7" s="10" t="s">
        <v>90</v>
      </c>
    </row>
    <row r="8" spans="14:20">
      <c r="N8" s="10" t="s">
        <v>59</v>
      </c>
      <c r="O8" s="10">
        <f>FACT(3+5-1)/(FACT(5)*(FACT(3-1)))</f>
        <v>21</v>
      </c>
      <c r="P8" s="25" t="s">
        <v>91</v>
      </c>
      <c r="Q8" s="25"/>
      <c r="R8" s="25"/>
      <c r="S8" s="25"/>
      <c r="T8" s="25"/>
    </row>
    <row r="28" spans="1:13">
      <c r="A28" s="10" t="s">
        <v>34</v>
      </c>
      <c r="B28" s="10">
        <v>6</v>
      </c>
      <c r="E28" s="10" t="s">
        <v>94</v>
      </c>
    </row>
    <row r="29" spans="1:13">
      <c r="A29" s="10" t="s">
        <v>88</v>
      </c>
      <c r="B29" s="10">
        <v>2</v>
      </c>
      <c r="E29" s="10">
        <f>FACT(2+6-1)/(FACT(6)*FACT(2-1))</f>
        <v>7</v>
      </c>
      <c r="F29" s="25" t="s">
        <v>95</v>
      </c>
      <c r="G29" s="25"/>
      <c r="H29" s="25"/>
      <c r="I29" s="25"/>
      <c r="J29" s="25"/>
      <c r="K29" s="25"/>
      <c r="L29" s="25"/>
      <c r="M29" s="25"/>
    </row>
    <row r="31" spans="1:13">
      <c r="A31" s="25" t="s">
        <v>92</v>
      </c>
      <c r="B31" s="25"/>
      <c r="C31" s="25"/>
    </row>
    <row r="32" spans="1:13">
      <c r="A32" s="25" t="s">
        <v>93</v>
      </c>
      <c r="B32" s="25"/>
      <c r="C32" s="25"/>
    </row>
    <row r="39" spans="1:12">
      <c r="A39" s="10" t="s">
        <v>34</v>
      </c>
      <c r="B39" s="10">
        <v>6</v>
      </c>
      <c r="E39" s="10" t="s">
        <v>59</v>
      </c>
    </row>
    <row r="40" spans="1:12">
      <c r="A40" s="10" t="s">
        <v>88</v>
      </c>
      <c r="B40" s="10">
        <v>4</v>
      </c>
      <c r="E40" s="10">
        <f>FACT(B40+B39-1)/(FACT(B39)*FACT(B40-1))</f>
        <v>84</v>
      </c>
      <c r="F40" s="25" t="s">
        <v>98</v>
      </c>
      <c r="G40" s="25"/>
      <c r="H40" s="25"/>
      <c r="I40" s="25"/>
      <c r="J40" s="25"/>
      <c r="K40" s="25"/>
      <c r="L40" s="25"/>
    </row>
    <row r="42" spans="1:12">
      <c r="A42" s="25" t="s">
        <v>96</v>
      </c>
      <c r="B42" s="25"/>
      <c r="C42" s="25"/>
    </row>
    <row r="43" spans="1:12">
      <c r="A43" s="25" t="s">
        <v>97</v>
      </c>
      <c r="B43" s="25"/>
      <c r="C43" s="25"/>
    </row>
    <row r="52" spans="1:13">
      <c r="A52" s="10" t="s">
        <v>34</v>
      </c>
      <c r="B52" s="10">
        <v>11</v>
      </c>
      <c r="E52" s="10" t="s">
        <v>59</v>
      </c>
    </row>
    <row r="53" spans="1:13">
      <c r="A53" s="10" t="s">
        <v>88</v>
      </c>
      <c r="B53" s="10">
        <v>2</v>
      </c>
      <c r="E53" s="10">
        <f>FACT(B53+B52-1)/(FACT(B52)*FACT(B53-1))</f>
        <v>12</v>
      </c>
      <c r="F53" s="25" t="s">
        <v>101</v>
      </c>
      <c r="G53" s="25"/>
      <c r="H53" s="25"/>
      <c r="I53" s="25"/>
      <c r="J53" s="25"/>
      <c r="K53" s="25"/>
      <c r="L53" s="25"/>
      <c r="M53" s="25"/>
    </row>
    <row r="55" spans="1:13">
      <c r="A55" s="25" t="s">
        <v>99</v>
      </c>
      <c r="B55" s="25"/>
      <c r="C55" s="25"/>
    </row>
    <row r="56" spans="1:13">
      <c r="A56" s="25" t="s">
        <v>100</v>
      </c>
      <c r="B56" s="25"/>
      <c r="C56" s="25"/>
    </row>
    <row r="65" spans="1:13">
      <c r="A65" s="10" t="s">
        <v>34</v>
      </c>
      <c r="B65" s="10">
        <v>3</v>
      </c>
      <c r="E65" s="10" t="s">
        <v>59</v>
      </c>
    </row>
    <row r="66" spans="1:13">
      <c r="A66" s="10" t="s">
        <v>88</v>
      </c>
      <c r="B66" s="10">
        <v>3</v>
      </c>
      <c r="E66" s="10">
        <f>FACT(B66+B65-1)/(FACT(B65)*FACT(B66-1))</f>
        <v>10</v>
      </c>
      <c r="F66" s="25" t="s">
        <v>104</v>
      </c>
      <c r="G66" s="25"/>
      <c r="H66" s="25"/>
      <c r="I66" s="25"/>
      <c r="J66" s="25"/>
      <c r="K66" s="25"/>
      <c r="L66" s="25"/>
      <c r="M66" s="25"/>
    </row>
    <row r="68" spans="1:13">
      <c r="A68" s="25" t="s">
        <v>102</v>
      </c>
      <c r="B68" s="25"/>
      <c r="C68" s="25"/>
    </row>
    <row r="69" spans="1:13">
      <c r="A69" s="25" t="s">
        <v>103</v>
      </c>
      <c r="B69" s="25"/>
      <c r="C69" s="25"/>
    </row>
  </sheetData>
  <mergeCells count="14">
    <mergeCell ref="F40:L40"/>
    <mergeCell ref="A55:C55"/>
    <mergeCell ref="A56:C56"/>
    <mergeCell ref="F53:M53"/>
    <mergeCell ref="N6:P6"/>
    <mergeCell ref="P8:T8"/>
    <mergeCell ref="A31:C31"/>
    <mergeCell ref="A32:C32"/>
    <mergeCell ref="F29:M29"/>
    <mergeCell ref="F66:M66"/>
    <mergeCell ref="A68:C68"/>
    <mergeCell ref="A69:C69"/>
    <mergeCell ref="A43:C43"/>
    <mergeCell ref="A42:C4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20900-602C-4ACF-BC8B-559721B0C6F0}">
  <dimension ref="B2:I62"/>
  <sheetViews>
    <sheetView topLeftCell="A19" workbookViewId="0">
      <selection activeCell="O31" sqref="O31"/>
    </sheetView>
  </sheetViews>
  <sheetFormatPr defaultRowHeight="15"/>
  <sheetData>
    <row r="2" spans="2:8">
      <c r="B2" s="10" t="s">
        <v>105</v>
      </c>
      <c r="C2" s="10" t="s">
        <v>106</v>
      </c>
      <c r="D2" s="10" t="s">
        <v>107</v>
      </c>
      <c r="E2" s="10" t="s">
        <v>108</v>
      </c>
      <c r="F2" s="10" t="s">
        <v>109</v>
      </c>
    </row>
    <row r="3" spans="2:8">
      <c r="B3" s="10" t="s">
        <v>105</v>
      </c>
      <c r="C3" s="10" t="s">
        <v>106</v>
      </c>
      <c r="D3" s="10" t="s">
        <v>107</v>
      </c>
      <c r="E3" s="10" t="s">
        <v>108</v>
      </c>
      <c r="F3" s="10" t="s">
        <v>109</v>
      </c>
    </row>
    <row r="5" spans="2:8">
      <c r="B5" s="34" t="s">
        <v>110</v>
      </c>
      <c r="C5" s="34"/>
      <c r="D5" s="34"/>
      <c r="E5" s="34"/>
      <c r="F5" s="34"/>
      <c r="G5" s="34"/>
      <c r="H5" s="34"/>
    </row>
    <row r="6" spans="2:8">
      <c r="B6" t="s">
        <v>111</v>
      </c>
    </row>
    <row r="7" spans="2:8">
      <c r="B7" t="s">
        <v>112</v>
      </c>
      <c r="D7">
        <v>5</v>
      </c>
      <c r="E7" t="s">
        <v>119</v>
      </c>
    </row>
    <row r="8" spans="2:8">
      <c r="B8" t="s">
        <v>113</v>
      </c>
      <c r="C8">
        <v>2</v>
      </c>
      <c r="D8" t="s">
        <v>118</v>
      </c>
      <c r="E8" t="s">
        <v>34</v>
      </c>
    </row>
    <row r="9" spans="2:8">
      <c r="B9" t="s">
        <v>114</v>
      </c>
      <c r="C9">
        <v>2</v>
      </c>
      <c r="D9" t="s">
        <v>118</v>
      </c>
      <c r="E9" t="s">
        <v>34</v>
      </c>
    </row>
    <row r="10" spans="2:8">
      <c r="B10" t="s">
        <v>117</v>
      </c>
      <c r="C10">
        <v>2</v>
      </c>
      <c r="D10" t="s">
        <v>118</v>
      </c>
      <c r="E10" t="s">
        <v>34</v>
      </c>
    </row>
    <row r="11" spans="2:8">
      <c r="B11" t="s">
        <v>115</v>
      </c>
      <c r="C11">
        <v>2</v>
      </c>
      <c r="D11" t="s">
        <v>118</v>
      </c>
      <c r="E11" t="s">
        <v>34</v>
      </c>
    </row>
    <row r="12" spans="2:8">
      <c r="B12" t="s">
        <v>116</v>
      </c>
      <c r="C12">
        <v>2</v>
      </c>
      <c r="D12" t="s">
        <v>118</v>
      </c>
      <c r="E12" t="s">
        <v>34</v>
      </c>
    </row>
    <row r="14" spans="2:8">
      <c r="B14" t="s">
        <v>120</v>
      </c>
    </row>
    <row r="16" spans="2:8">
      <c r="B16" s="7" t="s">
        <v>121</v>
      </c>
      <c r="C16" s="7">
        <v>2</v>
      </c>
      <c r="D16" s="7" t="s">
        <v>59</v>
      </c>
      <c r="E16" s="7" t="s">
        <v>123</v>
      </c>
      <c r="F16" s="17">
        <f>_xlfn.COMBINA(C17,C16)</f>
        <v>15</v>
      </c>
    </row>
    <row r="17" spans="2:8">
      <c r="B17" s="7" t="s">
        <v>122</v>
      </c>
      <c r="C17" s="7">
        <v>5</v>
      </c>
      <c r="D17" s="7"/>
      <c r="E17" s="7"/>
      <c r="F17" s="7"/>
    </row>
    <row r="20" spans="2:8">
      <c r="B20" s="34" t="s">
        <v>124</v>
      </c>
      <c r="C20" s="34"/>
      <c r="D20" s="34"/>
      <c r="E20" s="34"/>
      <c r="F20" s="34"/>
      <c r="G20" s="34"/>
    </row>
    <row r="22" spans="2:8">
      <c r="C22" t="s">
        <v>125</v>
      </c>
      <c r="E22">
        <v>5</v>
      </c>
      <c r="H22" s="18">
        <f>E22/E23</f>
        <v>0.33333333333333331</v>
      </c>
    </row>
    <row r="23" spans="2:8">
      <c r="C23" t="s">
        <v>126</v>
      </c>
      <c r="E23">
        <v>15</v>
      </c>
    </row>
    <row r="26" spans="2:8">
      <c r="B26" s="34" t="s">
        <v>127</v>
      </c>
      <c r="C26" s="34"/>
      <c r="D26" s="34"/>
      <c r="E26" s="34"/>
      <c r="F26" s="34"/>
      <c r="G26" s="34"/>
    </row>
    <row r="28" spans="2:8">
      <c r="B28" s="18">
        <f>5/15</f>
        <v>0.33333333333333331</v>
      </c>
    </row>
    <row r="30" spans="2:8">
      <c r="B30" s="34" t="s">
        <v>128</v>
      </c>
      <c r="C30" s="34"/>
      <c r="D30" s="34"/>
      <c r="E30" s="34"/>
      <c r="F30" s="34"/>
      <c r="G30" s="34"/>
      <c r="H30" s="34"/>
    </row>
    <row r="32" spans="2:8">
      <c r="B32" t="s">
        <v>129</v>
      </c>
      <c r="E32">
        <v>4</v>
      </c>
    </row>
    <row r="33" spans="2:9">
      <c r="B33" t="s">
        <v>130</v>
      </c>
      <c r="E33">
        <v>15</v>
      </c>
    </row>
    <row r="34" spans="2:9">
      <c r="E34" s="18">
        <f>E32/E33</f>
        <v>0.26666666666666666</v>
      </c>
    </row>
    <row r="36" spans="2:9">
      <c r="B36" s="34" t="s">
        <v>131</v>
      </c>
      <c r="C36" s="34"/>
      <c r="D36" s="34"/>
      <c r="E36" s="34"/>
      <c r="F36" s="34"/>
      <c r="G36" s="34"/>
      <c r="H36" s="34"/>
    </row>
    <row r="38" spans="2:9">
      <c r="B38" s="10" t="s">
        <v>105</v>
      </c>
      <c r="C38" s="10" t="s">
        <v>106</v>
      </c>
      <c r="D38" s="10" t="s">
        <v>107</v>
      </c>
      <c r="E38" s="10" t="s">
        <v>108</v>
      </c>
      <c r="F38" s="10" t="s">
        <v>109</v>
      </c>
    </row>
    <row r="39" spans="2:9">
      <c r="B39" s="10" t="s">
        <v>105</v>
      </c>
      <c r="C39" s="10" t="s">
        <v>106</v>
      </c>
      <c r="D39" s="10" t="s">
        <v>107</v>
      </c>
      <c r="E39" s="10" t="s">
        <v>108</v>
      </c>
      <c r="F39" s="10" t="s">
        <v>109</v>
      </c>
    </row>
    <row r="40" spans="2:9">
      <c r="B40" s="10" t="s">
        <v>105</v>
      </c>
      <c r="C40" s="10" t="s">
        <v>106</v>
      </c>
      <c r="D40" s="10" t="s">
        <v>107</v>
      </c>
      <c r="E40" s="10" t="s">
        <v>108</v>
      </c>
      <c r="F40" s="10" t="s">
        <v>109</v>
      </c>
    </row>
    <row r="42" spans="2:9">
      <c r="B42" s="7" t="s">
        <v>132</v>
      </c>
      <c r="C42">
        <v>5</v>
      </c>
    </row>
    <row r="43" spans="2:9">
      <c r="B43" s="26" t="s">
        <v>133</v>
      </c>
      <c r="C43" s="26"/>
      <c r="D43">
        <v>3</v>
      </c>
      <c r="G43" t="s">
        <v>139</v>
      </c>
    </row>
    <row r="45" spans="2:9">
      <c r="B45" t="s">
        <v>134</v>
      </c>
      <c r="C45">
        <v>3</v>
      </c>
      <c r="H45" s="19">
        <f>_xlfn.COMBINA(C42,D43)</f>
        <v>35</v>
      </c>
      <c r="I45" t="s">
        <v>140</v>
      </c>
    </row>
    <row r="46" spans="2:9">
      <c r="B46" t="s">
        <v>135</v>
      </c>
      <c r="C46">
        <v>3</v>
      </c>
    </row>
    <row r="47" spans="2:9">
      <c r="B47" t="s">
        <v>136</v>
      </c>
      <c r="C47">
        <v>3</v>
      </c>
      <c r="D47" s="7" t="s">
        <v>118</v>
      </c>
      <c r="E47" t="s">
        <v>34</v>
      </c>
      <c r="F47">
        <v>3</v>
      </c>
    </row>
    <row r="48" spans="2:9">
      <c r="B48" t="s">
        <v>137</v>
      </c>
      <c r="C48">
        <v>3</v>
      </c>
    </row>
    <row r="49" spans="2:8">
      <c r="B49" t="s">
        <v>138</v>
      </c>
      <c r="C49">
        <v>3</v>
      </c>
    </row>
    <row r="51" spans="2:8">
      <c r="B51" s="34" t="s">
        <v>141</v>
      </c>
      <c r="C51" s="34"/>
      <c r="D51" s="34"/>
      <c r="E51" s="34"/>
      <c r="F51" s="34"/>
      <c r="G51" s="34"/>
      <c r="H51" s="34"/>
    </row>
    <row r="53" spans="2:8">
      <c r="C53" t="s">
        <v>142</v>
      </c>
      <c r="E53">
        <v>5</v>
      </c>
    </row>
    <row r="54" spans="2:8">
      <c r="C54" t="s">
        <v>143</v>
      </c>
      <c r="E54">
        <v>35</v>
      </c>
    </row>
    <row r="55" spans="2:8">
      <c r="E55" s="18">
        <f>E53/E54</f>
        <v>0.14285714285714285</v>
      </c>
    </row>
    <row r="58" spans="2:8">
      <c r="B58" s="34" t="s">
        <v>144</v>
      </c>
      <c r="C58" s="34"/>
      <c r="D58" s="34"/>
      <c r="E58" s="34"/>
      <c r="F58" s="34"/>
      <c r="G58" s="34"/>
      <c r="H58" s="34"/>
    </row>
    <row r="60" spans="2:8">
      <c r="B60" t="s">
        <v>145</v>
      </c>
      <c r="D60">
        <v>20</v>
      </c>
    </row>
    <row r="61" spans="2:8">
      <c r="B61" t="s">
        <v>146</v>
      </c>
      <c r="D61">
        <v>35</v>
      </c>
    </row>
    <row r="62" spans="2:8">
      <c r="D62" s="6">
        <f>D60/D61</f>
        <v>0.5714285714285714</v>
      </c>
    </row>
  </sheetData>
  <mergeCells count="8">
    <mergeCell ref="B43:C43"/>
    <mergeCell ref="B51:H51"/>
    <mergeCell ref="B58:H58"/>
    <mergeCell ref="B20:G20"/>
    <mergeCell ref="B5:H5"/>
    <mergeCell ref="B26:G26"/>
    <mergeCell ref="B30:H30"/>
    <mergeCell ref="B36:H36"/>
  </mergeCells>
  <phoneticPr fontId="8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4BA3B-D2D8-4A92-AAF7-D8A89F4FEBB2}">
  <dimension ref="A1:H20"/>
  <sheetViews>
    <sheetView workbookViewId="0">
      <selection activeCell="F19" sqref="A1:XFD1048576"/>
    </sheetView>
  </sheetViews>
  <sheetFormatPr defaultRowHeight="15"/>
  <sheetData>
    <row r="1" spans="1:8" ht="21">
      <c r="A1" s="35" t="s">
        <v>147</v>
      </c>
      <c r="B1" s="35"/>
      <c r="C1" s="35"/>
      <c r="D1" s="35"/>
    </row>
    <row r="2" spans="1:8">
      <c r="F2" s="38" t="s">
        <v>148</v>
      </c>
      <c r="G2" s="38"/>
      <c r="H2" s="38"/>
    </row>
    <row r="3" spans="1:8">
      <c r="A3" s="36" t="s">
        <v>162</v>
      </c>
      <c r="B3" s="36"/>
      <c r="F3" s="27" t="s">
        <v>149</v>
      </c>
      <c r="G3" s="27"/>
      <c r="H3" s="27"/>
    </row>
    <row r="4" spans="1:8">
      <c r="A4" s="4" t="s">
        <v>150</v>
      </c>
      <c r="B4" s="4"/>
      <c r="C4" s="4"/>
      <c r="F4" s="38" t="s">
        <v>152</v>
      </c>
      <c r="G4" s="38"/>
      <c r="H4" s="38"/>
    </row>
    <row r="5" spans="1:8">
      <c r="A5" s="17" t="s">
        <v>151</v>
      </c>
    </row>
    <row r="8" spans="1:8">
      <c r="A8" s="36" t="s">
        <v>161</v>
      </c>
      <c r="B8" s="36"/>
    </row>
    <row r="9" spans="1:8">
      <c r="A9" s="20" t="s">
        <v>153</v>
      </c>
      <c r="B9" s="20"/>
      <c r="C9" s="20"/>
    </row>
    <row r="10" spans="1:8">
      <c r="A10" s="17" t="s">
        <v>154</v>
      </c>
    </row>
    <row r="13" spans="1:8">
      <c r="A13" s="36" t="s">
        <v>155</v>
      </c>
      <c r="B13" s="36"/>
    </row>
    <row r="14" spans="1:8">
      <c r="A14" s="20" t="s">
        <v>156</v>
      </c>
      <c r="B14" s="20"/>
      <c r="C14" s="20"/>
    </row>
    <row r="15" spans="1:8">
      <c r="A15" s="17">
        <v>10</v>
      </c>
    </row>
    <row r="18" spans="1:4" ht="17.25">
      <c r="A18" s="36" t="s">
        <v>157</v>
      </c>
      <c r="B18" s="36"/>
      <c r="C18" s="39" t="s">
        <v>158</v>
      </c>
      <c r="D18" s="39"/>
    </row>
    <row r="19" spans="1:4">
      <c r="A19" s="20" t="s">
        <v>159</v>
      </c>
      <c r="B19" s="20"/>
      <c r="C19" s="20"/>
    </row>
    <row r="20" spans="1:4">
      <c r="A20" s="37" t="s">
        <v>160</v>
      </c>
      <c r="B20" s="37"/>
      <c r="C20" s="37"/>
    </row>
  </sheetData>
  <mergeCells count="13">
    <mergeCell ref="F2:H2"/>
    <mergeCell ref="F3:H3"/>
    <mergeCell ref="F4:H4"/>
    <mergeCell ref="A18:B18"/>
    <mergeCell ref="A19:C19"/>
    <mergeCell ref="C18:D18"/>
    <mergeCell ref="A3:B3"/>
    <mergeCell ref="A1:D1"/>
    <mergeCell ref="A8:B8"/>
    <mergeCell ref="A9:C9"/>
    <mergeCell ref="A13:B13"/>
    <mergeCell ref="A20:C20"/>
    <mergeCell ref="A14:C1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5A4A63-C068-4060-A2A9-8664D3ED9E04}">
  <dimension ref="A1:S66"/>
  <sheetViews>
    <sheetView tabSelected="1" topLeftCell="A48" workbookViewId="0">
      <selection activeCell="O66" sqref="O66"/>
    </sheetView>
  </sheetViews>
  <sheetFormatPr defaultRowHeight="15"/>
  <sheetData>
    <row r="1" spans="1:9" ht="21">
      <c r="A1" s="41" t="s">
        <v>176</v>
      </c>
      <c r="B1" s="42"/>
      <c r="C1" s="42"/>
      <c r="D1" s="42"/>
      <c r="E1" s="42"/>
      <c r="F1" s="42"/>
    </row>
    <row r="3" spans="1:9">
      <c r="A3" s="36" t="s">
        <v>163</v>
      </c>
      <c r="B3" s="36"/>
      <c r="C3" s="43">
        <v>1</v>
      </c>
    </row>
    <row r="4" spans="1:9">
      <c r="A4" s="20" t="s">
        <v>164</v>
      </c>
      <c r="B4" s="20"/>
      <c r="C4" s="20"/>
      <c r="D4" s="20"/>
      <c r="E4" s="20"/>
      <c r="F4" s="20"/>
      <c r="G4" s="20"/>
      <c r="H4" s="20"/>
      <c r="I4" s="20"/>
    </row>
    <row r="5" spans="1:9">
      <c r="A5" s="37" t="s">
        <v>165</v>
      </c>
      <c r="B5" s="37"/>
      <c r="C5" s="40"/>
    </row>
    <row r="23" spans="1:19">
      <c r="A23" s="36" t="s">
        <v>166</v>
      </c>
      <c r="B23" s="36"/>
      <c r="C23" s="43">
        <v>2</v>
      </c>
      <c r="K23" s="36" t="s">
        <v>169</v>
      </c>
      <c r="L23" s="36"/>
      <c r="M23" s="43">
        <v>3</v>
      </c>
    </row>
    <row r="24" spans="1:19">
      <c r="A24" s="20" t="s">
        <v>167</v>
      </c>
      <c r="B24" s="20"/>
      <c r="C24" s="20"/>
      <c r="D24" s="20"/>
      <c r="E24" s="20"/>
      <c r="F24" s="20"/>
      <c r="G24" s="20"/>
      <c r="H24" s="20"/>
      <c r="I24" s="20"/>
      <c r="K24" s="20" t="s">
        <v>170</v>
      </c>
      <c r="L24" s="20"/>
      <c r="M24" s="20"/>
      <c r="N24" s="20"/>
      <c r="O24" s="20"/>
      <c r="P24" s="20"/>
      <c r="Q24" s="20"/>
      <c r="R24" s="20"/>
      <c r="S24" s="20"/>
    </row>
    <row r="25" spans="1:19">
      <c r="A25" s="37" t="s">
        <v>168</v>
      </c>
      <c r="B25" s="37"/>
      <c r="C25" s="37"/>
      <c r="K25" s="37" t="s">
        <v>171</v>
      </c>
      <c r="L25" s="37"/>
      <c r="M25" s="37"/>
    </row>
    <row r="43" spans="1:19">
      <c r="A43" s="36" t="s">
        <v>172</v>
      </c>
      <c r="B43" s="36"/>
      <c r="C43" s="43">
        <v>4</v>
      </c>
      <c r="K43" s="36" t="s">
        <v>175</v>
      </c>
      <c r="L43" s="36"/>
      <c r="M43" s="43">
        <v>5</v>
      </c>
    </row>
    <row r="44" spans="1:19">
      <c r="A44" s="20" t="s">
        <v>173</v>
      </c>
      <c r="B44" s="20"/>
      <c r="C44" s="20"/>
      <c r="D44" s="20"/>
      <c r="E44" s="20"/>
      <c r="F44" s="20"/>
      <c r="G44" s="20"/>
      <c r="H44" s="20"/>
      <c r="I44" s="20"/>
      <c r="K44" s="20" t="s">
        <v>177</v>
      </c>
      <c r="L44" s="20"/>
      <c r="M44" s="20"/>
      <c r="N44" s="20"/>
      <c r="O44" s="20"/>
      <c r="P44" s="20"/>
      <c r="Q44" s="20"/>
      <c r="R44" s="20"/>
      <c r="S44" s="20"/>
    </row>
    <row r="45" spans="1:19">
      <c r="A45" s="37" t="s">
        <v>174</v>
      </c>
      <c r="B45" s="37"/>
      <c r="C45" s="37"/>
      <c r="K45" s="37" t="s">
        <v>178</v>
      </c>
      <c r="L45" s="37"/>
      <c r="M45" s="37"/>
    </row>
    <row r="64" spans="1:3">
      <c r="A64" s="36" t="s">
        <v>175</v>
      </c>
      <c r="B64" s="36"/>
      <c r="C64" s="43">
        <v>6</v>
      </c>
    </row>
    <row r="65" spans="1:9">
      <c r="A65" s="20" t="s">
        <v>177</v>
      </c>
      <c r="B65" s="20"/>
      <c r="C65" s="20"/>
      <c r="D65" s="20"/>
      <c r="E65" s="20"/>
      <c r="F65" s="20"/>
      <c r="G65" s="20"/>
      <c r="H65" s="20"/>
      <c r="I65" s="20"/>
    </row>
    <row r="66" spans="1:9">
      <c r="A66" s="37" t="s">
        <v>178</v>
      </c>
      <c r="B66" s="37"/>
      <c r="C66" s="37"/>
    </row>
  </sheetData>
  <mergeCells count="19">
    <mergeCell ref="A64:B64"/>
    <mergeCell ref="A65:I65"/>
    <mergeCell ref="A66:C66"/>
    <mergeCell ref="K23:L23"/>
    <mergeCell ref="K24:S24"/>
    <mergeCell ref="K25:M25"/>
    <mergeCell ref="A43:B43"/>
    <mergeCell ref="A44:I44"/>
    <mergeCell ref="A45:C45"/>
    <mergeCell ref="K43:L43"/>
    <mergeCell ref="K44:S44"/>
    <mergeCell ref="K45:M45"/>
    <mergeCell ref="A24:I24"/>
    <mergeCell ref="A25:C25"/>
    <mergeCell ref="A4:I4"/>
    <mergeCell ref="A5:B5"/>
    <mergeCell ref="A23:B23"/>
    <mergeCell ref="A3:B3"/>
    <mergeCell ref="A1:F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p1</vt:lpstr>
      <vt:lpstr>p2</vt:lpstr>
      <vt:lpstr>combinacion si se repiten</vt:lpstr>
      <vt:lpstr>p3</vt:lpstr>
      <vt:lpstr>venn</vt:lpstr>
      <vt:lpstr>venn tarea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Yair Lagunes</dc:creator>
  <cp:lastModifiedBy>Jorge Parra Hidalgo</cp:lastModifiedBy>
  <dcterms:created xsi:type="dcterms:W3CDTF">2025-02-25T21:18:15Z</dcterms:created>
  <dcterms:modified xsi:type="dcterms:W3CDTF">2025-03-23T17:32:25Z</dcterms:modified>
</cp:coreProperties>
</file>