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2\"/>
    </mc:Choice>
  </mc:AlternateContent>
  <xr:revisionPtr revIDLastSave="0" documentId="13_ncr:1_{6529EB73-0B29-49DB-8EF2-5FDE6B41619E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EJEMPLOS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3" i="2" l="1"/>
  <c r="J153" i="2"/>
  <c r="J150" i="2"/>
  <c r="J151" i="2"/>
  <c r="J152" i="2"/>
  <c r="J149" i="2"/>
  <c r="I152" i="2"/>
  <c r="I151" i="2"/>
  <c r="H152" i="2"/>
  <c r="H151" i="2"/>
  <c r="I149" i="2"/>
  <c r="I150" i="2"/>
  <c r="H150" i="2"/>
  <c r="H149" i="2"/>
  <c r="I139" i="2"/>
  <c r="G138" i="2"/>
  <c r="F138" i="2"/>
  <c r="H138" i="2" s="1"/>
  <c r="G137" i="2"/>
  <c r="F137" i="2"/>
  <c r="H137" i="2" s="1"/>
  <c r="G136" i="2"/>
  <c r="F136" i="2"/>
  <c r="H136" i="2" s="1"/>
  <c r="G135" i="2"/>
  <c r="F135" i="2"/>
  <c r="G119" i="2"/>
  <c r="G120" i="2"/>
  <c r="G121" i="2"/>
  <c r="G122" i="2"/>
  <c r="G118" i="2"/>
  <c r="G117" i="2"/>
  <c r="G116" i="2"/>
  <c r="G115" i="2"/>
  <c r="F122" i="2"/>
  <c r="F121" i="2"/>
  <c r="H121" i="2" s="1"/>
  <c r="J121" i="2" s="1"/>
  <c r="F120" i="2"/>
  <c r="F119" i="2"/>
  <c r="F118" i="2"/>
  <c r="F117" i="2"/>
  <c r="F116" i="2"/>
  <c r="F115" i="2"/>
  <c r="K95" i="2"/>
  <c r="K96" i="2" s="1"/>
  <c r="E83" i="2"/>
  <c r="E82" i="2"/>
  <c r="E81" i="2"/>
  <c r="E80" i="2"/>
  <c r="D83" i="2"/>
  <c r="D82" i="2"/>
  <c r="D81" i="2"/>
  <c r="D80" i="2"/>
  <c r="I25" i="2"/>
  <c r="I29" i="2"/>
  <c r="I26" i="2"/>
  <c r="H119" i="2" l="1"/>
  <c r="J119" i="2" s="1"/>
  <c r="H135" i="2"/>
  <c r="H139" i="2" s="1"/>
  <c r="J139" i="2" s="1"/>
  <c r="H120" i="2"/>
  <c r="J120" i="2" s="1"/>
  <c r="H122" i="2"/>
  <c r="J122" i="2" s="1"/>
  <c r="H115" i="2"/>
  <c r="H116" i="2"/>
  <c r="J116" i="2" s="1"/>
  <c r="H117" i="2"/>
  <c r="J117" i="2" s="1"/>
  <c r="E85" i="2"/>
  <c r="G87" i="2" s="1"/>
  <c r="H118" i="2"/>
  <c r="J118" i="2" s="1"/>
  <c r="J115" i="2"/>
  <c r="J123" i="2" s="1"/>
  <c r="H123" i="2"/>
  <c r="I11" i="2"/>
  <c r="I12" i="2" s="1"/>
  <c r="F131" i="1"/>
  <c r="G131" i="1" s="1"/>
  <c r="F126" i="1"/>
  <c r="G126" i="1" s="1"/>
  <c r="G121" i="1"/>
  <c r="F121" i="1"/>
  <c r="F115" i="1"/>
  <c r="G115" i="1" s="1"/>
  <c r="F108" i="1"/>
  <c r="G108" i="1" s="1"/>
  <c r="G102" i="1"/>
  <c r="F102" i="1"/>
  <c r="H65" i="1" l="1"/>
  <c r="G61" i="1"/>
  <c r="E55" i="1"/>
  <c r="D35" i="1"/>
  <c r="C5" i="1"/>
</calcChain>
</file>

<file path=xl/sharedStrings.xml><?xml version="1.0" encoding="utf-8"?>
<sst xmlns="http://schemas.openxmlformats.org/spreadsheetml/2006/main" count="566" uniqueCount="208">
  <si>
    <t>m=</t>
  </si>
  <si>
    <t>n=</t>
  </si>
  <si>
    <t>5CR3=</t>
  </si>
  <si>
    <t>5V</t>
  </si>
  <si>
    <t>4V1R</t>
  </si>
  <si>
    <t>4V1N</t>
  </si>
  <si>
    <t>3V2R</t>
  </si>
  <si>
    <t>3V2N</t>
  </si>
  <si>
    <t>3V1R1N</t>
  </si>
  <si>
    <t>2V3R</t>
  </si>
  <si>
    <t>2V3N</t>
  </si>
  <si>
    <t>2V2R1N</t>
  </si>
  <si>
    <t>2V1R2N</t>
  </si>
  <si>
    <t>1V4R</t>
  </si>
  <si>
    <t>1V4N</t>
  </si>
  <si>
    <t>1V3R1N</t>
  </si>
  <si>
    <t>1V2R2N</t>
  </si>
  <si>
    <t>1V1R3N</t>
  </si>
  <si>
    <t>5R</t>
  </si>
  <si>
    <t>4R1N</t>
  </si>
  <si>
    <t>3R2N</t>
  </si>
  <si>
    <t>2R3N</t>
  </si>
  <si>
    <t>1R4N</t>
  </si>
  <si>
    <t>5N</t>
  </si>
  <si>
    <t>formas distintas de acomodar 5 camisas de 3 colores</t>
  </si>
  <si>
    <t>grupos repetidos (rojo y azul)</t>
  </si>
  <si>
    <t>tamaño del paquete</t>
  </si>
  <si>
    <t>No importa el orden de acomodo en lo paquetes</t>
  </si>
  <si>
    <t>elementos infinitos de cada grupo repetido (con repetición)</t>
  </si>
  <si>
    <t>Combinaciones con Repeticiones (no importa el orden)</t>
  </si>
  <si>
    <t>nCRm</t>
  </si>
  <si>
    <t>6CR2</t>
  </si>
  <si>
    <t>formas diferentes de hacere los paquetes de 6 camisas con dos colores que se repiten</t>
  </si>
  <si>
    <t xml:space="preserve">Diagrama </t>
  </si>
  <si>
    <t>6R0A</t>
  </si>
  <si>
    <t>5R1A</t>
  </si>
  <si>
    <t>4R2A</t>
  </si>
  <si>
    <t>3R3A</t>
  </si>
  <si>
    <t>2R4A</t>
  </si>
  <si>
    <t>1R5A</t>
  </si>
  <si>
    <t>0R6A</t>
  </si>
  <si>
    <t xml:space="preserve">1.¿Cuántos paquetes diferentes de 6 camisas se pueden hacer con camisas de 4 colores (rojo, verde, azul y morado) “infinito numero de camisas”) </t>
  </si>
  <si>
    <t>grupos que se repiten</t>
  </si>
  <si>
    <t>paquetes</t>
  </si>
  <si>
    <t>6CR4=</t>
  </si>
  <si>
    <t>Formas diferentes de agrupar 6 camisas de 4 diferentes colores</t>
  </si>
  <si>
    <t xml:space="preserve">3) </t>
  </si>
  <si>
    <t>Grupos repetidos (Niños/Niñas)</t>
  </si>
  <si>
    <t>Tamaño de Equipo</t>
  </si>
  <si>
    <t>Niños</t>
  </si>
  <si>
    <t>=</t>
  </si>
  <si>
    <t>Niñas</t>
  </si>
  <si>
    <t>Formas diferentes de acomodar a niños y niñas en un equipo de 11 participantes sin importar el orden</t>
  </si>
  <si>
    <t>4.En el departamento de sistemas cuentan con 3 workstations, 4 laptops y 3 surf tablets. Hay 3 nuevos empleados. ¿De cuantas formas diferentes podemos asignar equipos a esos nuevos empleados?</t>
  </si>
  <si>
    <t>grupos repetidos workstations, laptop, surf tablets)</t>
  </si>
  <si>
    <t>tamaño del grupo</t>
  </si>
  <si>
    <t>formas diferentes de asignar equipos diferentes a los 3 empleados nuevos</t>
  </si>
  <si>
    <t>Orden no importa</t>
  </si>
  <si>
    <t>m1=workstations=3&gt;=3</t>
  </si>
  <si>
    <t>m2=laptops=4&gt;=3</t>
  </si>
  <si>
    <t>m3=surf tablet=3&gt;=3</t>
  </si>
  <si>
    <t>En el departamento de sistemas cuentan con 2 workstations, 3 laptops y 2 surf tablets. Hay 3 nuevos empleados. ¿De cuantas formas diferentes podemos asignar equipos a esos nuevos empleados?</t>
  </si>
  <si>
    <t>grupos repetidos</t>
  </si>
  <si>
    <t>tamaño del arreglo (tres empledos)</t>
  </si>
  <si>
    <t>Con repeticiones</t>
  </si>
  <si>
    <t>NO INTERESA EL ORDEN (no interesa que empleado se queda con que)</t>
  </si>
  <si>
    <t xml:space="preserve">Par aplicar la formula de combinaciones con repeticion </t>
  </si>
  <si>
    <t>&gt;=</t>
  </si>
  <si>
    <t>n</t>
  </si>
  <si>
    <t>m1</t>
  </si>
  <si>
    <t>m2</t>
  </si>
  <si>
    <t>m3</t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</si>
  <si>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</si>
  <si>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</si>
  <si>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t>workstations</t>
  </si>
  <si>
    <t>2 &gt;=</t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</si>
  <si>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</si>
  <si>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3</t>
    </r>
  </si>
  <si>
    <t>laptops</t>
  </si>
  <si>
    <t>3 &gt;=</t>
  </si>
  <si>
    <t>surf tablet</t>
  </si>
  <si>
    <t>Analisis Manual</t>
  </si>
  <si>
    <t>arreglo de 3</t>
  </si>
  <si>
    <t>ws</t>
  </si>
  <si>
    <t>lt</t>
  </si>
  <si>
    <t>st</t>
  </si>
  <si>
    <t>Opciones</t>
  </si>
  <si>
    <t>2w1l</t>
  </si>
  <si>
    <t>2w1s</t>
  </si>
  <si>
    <t>1w2l</t>
  </si>
  <si>
    <t>1w1l1s</t>
  </si>
  <si>
    <t>1w2s</t>
  </si>
  <si>
    <t>3l</t>
  </si>
  <si>
    <t>2l1s</t>
  </si>
  <si>
    <t>1l2s</t>
  </si>
  <si>
    <t xml:space="preserve">Tenemos 8 formas de asignar el equipo: </t>
  </si>
  <si>
    <t>¿Cuál es la probabilidad de que a un empleado le toque una Workstation?</t>
  </si>
  <si>
    <t>de 5 formas de asignar el equipo, un empleado tendra una WS</t>
  </si>
  <si>
    <t>la probabilidad es de 5/8</t>
  </si>
  <si>
    <t>es la probabilidad de que un empleado tenga una WS</t>
  </si>
  <si>
    <t>¿Cuál es la probabilidad de que a un empleado le toque una surftable?</t>
  </si>
  <si>
    <t>de 5 formas de asignar el equipo, un empleado tendra una ST</t>
  </si>
  <si>
    <t>es la probabilidad de que un empleado tenga una ST</t>
  </si>
  <si>
    <t>¿Cuál es la probabilidad de que a un empleado le toque una laptop?</t>
  </si>
  <si>
    <t>de 6 formas de asignar el equipo, un empleado tendra una LT</t>
  </si>
  <si>
    <t>la probabilidad es de 6/8</t>
  </si>
  <si>
    <t>es la probabilidad de que un empleado tenga una LT</t>
  </si>
  <si>
    <t>¿Cuál es la probabilidad de que de los 3 empleados sólo a 1 se le asigne una ST?</t>
  </si>
  <si>
    <t>Hay 3 formas de que de los 3 empleados sólo 1 tenga SF</t>
  </si>
  <si>
    <t>la probabilidad es de 3/8</t>
  </si>
  <si>
    <t>es la probabilidad de que de los 3 empleados sólo se asigne 1 ST</t>
  </si>
  <si>
    <t>¿Cuál es la probabilidad de que de los 3 empleados se asigne al menos 1 ws?</t>
  </si>
  <si>
    <t>5 de 8 donde se asigna al menos 1 ws</t>
  </si>
  <si>
    <t>es la probabilidad de que de los 3 empleados se asigne al menos 1 WS</t>
  </si>
  <si>
    <t>¿Cuál es la probabilidad de que de los 3 empleados se asigne como máximo 2 laptops?</t>
  </si>
  <si>
    <t>5 de 8 donde se asignar de los 3 empleados como máximo 2 laptops</t>
  </si>
  <si>
    <t>es la probabilidad de que de los 3 empleados se asigne como máximo 2 laptops</t>
  </si>
  <si>
    <t>Tamaño grupo</t>
  </si>
  <si>
    <t>Ingenieron</t>
  </si>
  <si>
    <t>Tecnicos</t>
  </si>
  <si>
    <t>Ayudantes</t>
  </si>
  <si>
    <t>Combinaciones donde si se pueden repetir ayudantes</t>
  </si>
  <si>
    <t>Combinaciones diferentes de asignar los integrantes del proyecto, cumpliendo con la condicion de que no pueden ser solo Ayudantes</t>
  </si>
  <si>
    <t>Combina (m,n)</t>
  </si>
  <si>
    <t>Mujeres</t>
  </si>
  <si>
    <t>Hombres</t>
  </si>
  <si>
    <t>7CR2</t>
  </si>
  <si>
    <t>5CR2</t>
  </si>
  <si>
    <t>4CR2</t>
  </si>
  <si>
    <t>0CR3</t>
  </si>
  <si>
    <t>1CR3</t>
  </si>
  <si>
    <t>7CR3</t>
  </si>
  <si>
    <t>6CR3</t>
  </si>
  <si>
    <t>¿Cuántas formas hay de asignar a los integrantes si queremos que haya cuando mucho 3 mujeres?  (basado en el personal disponible original)</t>
  </si>
  <si>
    <t>¿Cuántas formas hay de asignar los integrantes si queremos que los integrantes del equipo esté compuesto enteramente por mujeres?  (basado en el personal disponible original)</t>
  </si>
  <si>
    <t>¿Cuántas formas hay de asignar los integrantes si queremos que los integrantes del equipo esté compuesto por máximo 3 hombres?  (basado en el personal disponible original)</t>
  </si>
  <si>
    <t>1. ¿Cuántas formas hay de asignar los integrantes si queremos que los integrantes sean puros hombres entre ingenieros, tecnicos y ayudantes?</t>
  </si>
  <si>
    <t>Ingeniero</t>
  </si>
  <si>
    <t>Tecnico</t>
  </si>
  <si>
    <t>CR</t>
  </si>
  <si>
    <t>3 grupos</t>
  </si>
  <si>
    <t>m1=</t>
  </si>
  <si>
    <t>m2=</t>
  </si>
  <si>
    <t>m3=</t>
  </si>
  <si>
    <t xml:space="preserve">n = </t>
  </si>
  <si>
    <t>Puros Hombres</t>
  </si>
  <si>
    <t>m=3</t>
  </si>
  <si>
    <t>n=7</t>
  </si>
  <si>
    <t>7CR3=</t>
  </si>
  <si>
    <t xml:space="preserve">36 formas diferentes de formar el equipo con puros hombres  </t>
  </si>
  <si>
    <t xml:space="preserve">no debe haber puros ayudantes </t>
  </si>
  <si>
    <t>Debemos descontarlas del total</t>
  </si>
  <si>
    <t xml:space="preserve">Formas diferentes de formar el equipo respetando las restricciones. </t>
  </si>
  <si>
    <t>I</t>
  </si>
  <si>
    <t>T</t>
  </si>
  <si>
    <t>A</t>
  </si>
  <si>
    <t>ELEMENTOS DEL GRUPO COMPUESTO POR SÓLO HOMBRES</t>
  </si>
  <si>
    <t>2. ¿Cuántas formas hay de asignar los integrantes si queremos que los integrantes sean puras mujeres entre ingenieros, tecnicos y ayudantes?</t>
  </si>
  <si>
    <r>
      <rPr>
        <b/>
        <sz val="11"/>
        <color rgb="FFFF0000"/>
        <rFont val="Calibri"/>
        <family val="2"/>
        <scheme val="minor"/>
      </rPr>
      <t>m1,</t>
    </r>
    <r>
      <rPr>
        <b/>
        <sz val="11"/>
        <color rgb="FF00B050"/>
        <rFont val="Calibri"/>
        <family val="2"/>
        <scheme val="minor"/>
      </rPr>
      <t>m2,m3</t>
    </r>
  </si>
  <si>
    <t>m1,m2,m3&gt;=n</t>
  </si>
  <si>
    <t>No cumple por la cantidad de Ingenieros disponibles (sólo hay 3)</t>
  </si>
  <si>
    <t>Calculando</t>
  </si>
  <si>
    <t>1 ingeniero</t>
  </si>
  <si>
    <t>0 ingeniero</t>
  </si>
  <si>
    <t>2 ingenieros</t>
  </si>
  <si>
    <t>3 ingenieros</t>
  </si>
  <si>
    <t>2CR3</t>
  </si>
  <si>
    <t>0CR1</t>
  </si>
  <si>
    <t>1CR1</t>
  </si>
  <si>
    <t>2CR1</t>
  </si>
  <si>
    <t>3CR1</t>
  </si>
  <si>
    <t>Ingenieros</t>
  </si>
  <si>
    <t>T y A</t>
  </si>
  <si>
    <t xml:space="preserve"> =combina(m,n)</t>
  </si>
  <si>
    <t>1 etapa</t>
  </si>
  <si>
    <t>2 etapa</t>
  </si>
  <si>
    <t>Formas diferentes de asignar 3 mujeres ingenieros, 7 mujeres técnicos y 9 mujeres ayudantes en 7 lugares. Cumpliendo la restriccion de que no deben ser todos ayudantes</t>
  </si>
  <si>
    <t>∞</t>
  </si>
  <si>
    <t>m1,m2,m3&gt;=n?</t>
  </si>
  <si>
    <t>Formas distintas de formar el equipo de mujeres</t>
  </si>
  <si>
    <t>Formas distintas de formar el equipo de mujeres sin que todas sean ayudantes</t>
  </si>
  <si>
    <t>3. ¿Cuántas formas hay de asignar los integrantes si queremos que los integrantes sean puras mujeres entre ingenieros, tecnicos y ayudantes si no hubiera limitaciones de personal?</t>
  </si>
  <si>
    <t>4. ¿Cuántas formas hay de asignar los integrantes si queremos si ijmporta el puesto y el sexo de los integrantes, y hay mujeres infinitas?</t>
  </si>
  <si>
    <t>Principio multiplicativo</t>
  </si>
  <si>
    <t>5CR3</t>
  </si>
  <si>
    <t>4CR3</t>
  </si>
  <si>
    <t>3CR3</t>
  </si>
  <si>
    <t xml:space="preserve">fomras de formar equipo de 7 integrantes entre mujers, hombres, ing, tec o ayudantes sin que todos sean ayudantes. </t>
  </si>
  <si>
    <t>7 integrantes</t>
  </si>
  <si>
    <t>hombres</t>
  </si>
  <si>
    <t>mujeres</t>
  </si>
  <si>
    <t>1ER FASE</t>
  </si>
  <si>
    <t>2DA FASE</t>
  </si>
  <si>
    <t>prinicpio mult</t>
  </si>
  <si>
    <t>7 integrantes mujeres</t>
  </si>
  <si>
    <t>1 fase</t>
  </si>
  <si>
    <t>ingeniero</t>
  </si>
  <si>
    <t>2 fase</t>
  </si>
  <si>
    <t>3 i</t>
  </si>
  <si>
    <t>2 i</t>
  </si>
  <si>
    <t>1 i</t>
  </si>
  <si>
    <t>0 i</t>
  </si>
  <si>
    <t>fase 1</t>
  </si>
  <si>
    <t>fase 2</t>
  </si>
  <si>
    <t>3i</t>
  </si>
  <si>
    <t>2i</t>
  </si>
  <si>
    <t>1i</t>
  </si>
  <si>
    <t>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</si>
</sst>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0" fontId="0" fillId="4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5" fillId="0" borderId="0" xfId="0" applyFont="1"/>
    <xf numFmtId="0" fontId="0" fillId="5" borderId="1" xfId="0" applyFill="1" applyBorder="1"/>
    <xf numFmtId="0" fontId="8" fillId="0" borderId="1" xfId="0" applyFont="1" applyBorder="1" applyAlignment="1">
      <alignment horizontal="center"/>
    </xf>
    <xf numFmtId="0" fontId="0" fillId="7" borderId="0" xfId="0" applyFill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199973</xdr:colOff>
      <xdr:row>82</xdr:row>
      <xdr:rowOff>57888</xdr:rowOff>
    </xdr:from>
    <xdr:to>
      <xdr:col>4</xdr:col>
      <xdr:colOff>167027</xdr:colOff>
      <xdr:row>85</xdr:row>
      <xdr:rowOff>68413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63025" y="15592584"/>
              <a:ext cx="2256212" cy="5788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latin typeface="Cambria Math" panose="02040503050406030204" pitchFamily="18" charset="0"/>
                      </a:rPr>
                      <m:t>𝒏𝑪𝑹𝒎</m:t>
                    </m:r>
                    <m:r>
                      <a:rPr lang="es-MX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)!</m:t>
                        </m:r>
                      </m:num>
                      <m:den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es-MX" sz="16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6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  <m:r>
                              <a:rPr lang="es-MX" sz="16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6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  <m:r>
                          <a:rPr lang="es-MX" sz="16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MX" sz="1600" b="1"/>
            </a:p>
            <a:p>
              <a:endParaRPr lang="es-ES" sz="1600" b="1"/>
            </a:p>
          </xdr:txBody>
        </xdr:sp>
      </mc:Choice>
      <mc:Fallback xmlns="">
        <xdr:sp macro="" textlink="">
          <xdr:nvSpPr>
            <xdr:cNvPr id="3" name="CuadroTexto 3"/>
            <xdr:cNvSpPr txBox="1"/>
          </xdr:nvSpPr>
          <xdr:spPr>
            <a:xfrm>
              <a:off x="963025" y="15592584"/>
              <a:ext cx="2256212" cy="5788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600" b="1" i="0">
                  <a:latin typeface="Cambria Math" panose="02040503050406030204" pitchFamily="18" charset="0"/>
                </a:rPr>
                <a:t>𝒏𝑪𝑹𝒎=((𝒎+𝒏−𝟏)!)/(𝒏!∗(𝒎−𝟏)!)</a:t>
              </a:r>
              <a:endParaRPr lang="es-MX" sz="1600" b="1"/>
            </a:p>
            <a:p>
              <a:endParaRPr lang="es-ES" sz="16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104775</xdr:colOff>
      <xdr:row>12</xdr:row>
      <xdr:rowOff>124253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76775" cy="2410253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13</xdr:row>
      <xdr:rowOff>57150</xdr:rowOff>
    </xdr:from>
    <xdr:to>
      <xdr:col>6</xdr:col>
      <xdr:colOff>105405</xdr:colOff>
      <xdr:row>19</xdr:row>
      <xdr:rowOff>19204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533650"/>
          <a:ext cx="4515480" cy="1105054"/>
        </a:xfrm>
        <a:prstGeom prst="rect">
          <a:avLst/>
        </a:prstGeom>
      </xdr:spPr>
    </xdr:pic>
    <xdr:clientData/>
  </xdr:twoCellAnchor>
  <xdr:twoCellAnchor editAs="oneCell">
    <xdr:from>
      <xdr:col>6</xdr:col>
      <xdr:colOff>738188</xdr:colOff>
      <xdr:row>80</xdr:row>
      <xdr:rowOff>54543</xdr:rowOff>
    </xdr:from>
    <xdr:to>
      <xdr:col>10</xdr:col>
      <xdr:colOff>36752</xdr:colOff>
      <xdr:row>83</xdr:row>
      <xdr:rowOff>91440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0188" y="15294543"/>
          <a:ext cx="2487368" cy="608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1"/>
  <sheetViews>
    <sheetView topLeftCell="A92" zoomScale="130" zoomScaleNormal="130" workbookViewId="0">
      <selection activeCell="I93" sqref="I93"/>
    </sheetView>
  </sheetViews>
  <sheetFormatPr defaultColWidth="11.42578125" defaultRowHeight="15" x14ac:dyDescent="0.25"/>
  <sheetData>
    <row r="2" spans="1:4" x14ac:dyDescent="0.25">
      <c r="B2" t="s">
        <v>0</v>
      </c>
      <c r="C2">
        <v>3</v>
      </c>
    </row>
    <row r="3" spans="1:4" x14ac:dyDescent="0.25">
      <c r="B3" t="s">
        <v>1</v>
      </c>
      <c r="C3">
        <v>5</v>
      </c>
    </row>
    <row r="5" spans="1:4" x14ac:dyDescent="0.25">
      <c r="B5" t="s">
        <v>2</v>
      </c>
      <c r="C5">
        <f>FACT(3+5-1)/(FACT(5)*FACT(3-1))</f>
        <v>21</v>
      </c>
      <c r="D5" t="s">
        <v>24</v>
      </c>
    </row>
    <row r="7" spans="1:4" x14ac:dyDescent="0.25">
      <c r="A7">
        <v>1</v>
      </c>
      <c r="B7" t="s">
        <v>3</v>
      </c>
    </row>
    <row r="8" spans="1:4" x14ac:dyDescent="0.25">
      <c r="A8">
        <v>2</v>
      </c>
      <c r="B8" t="s">
        <v>4</v>
      </c>
    </row>
    <row r="9" spans="1:4" x14ac:dyDescent="0.25">
      <c r="A9">
        <v>3</v>
      </c>
      <c r="B9" t="s">
        <v>5</v>
      </c>
    </row>
    <row r="10" spans="1:4" x14ac:dyDescent="0.25">
      <c r="A10">
        <v>4</v>
      </c>
      <c r="B10" t="s">
        <v>6</v>
      </c>
    </row>
    <row r="11" spans="1:4" x14ac:dyDescent="0.25">
      <c r="A11">
        <v>5</v>
      </c>
      <c r="B11" t="s">
        <v>7</v>
      </c>
    </row>
    <row r="12" spans="1:4" x14ac:dyDescent="0.25">
      <c r="A12">
        <v>6</v>
      </c>
      <c r="B12" t="s">
        <v>8</v>
      </c>
    </row>
    <row r="13" spans="1:4" x14ac:dyDescent="0.25">
      <c r="A13">
        <v>7</v>
      </c>
      <c r="B13" t="s">
        <v>9</v>
      </c>
    </row>
    <row r="14" spans="1:4" x14ac:dyDescent="0.25">
      <c r="A14">
        <v>8</v>
      </c>
      <c r="B14" t="s">
        <v>10</v>
      </c>
    </row>
    <row r="15" spans="1:4" x14ac:dyDescent="0.25">
      <c r="A15">
        <v>9</v>
      </c>
      <c r="B15" t="s">
        <v>11</v>
      </c>
    </row>
    <row r="16" spans="1:4" x14ac:dyDescent="0.25">
      <c r="A16">
        <v>10</v>
      </c>
      <c r="B16" t="s">
        <v>12</v>
      </c>
    </row>
    <row r="17" spans="1:5" x14ac:dyDescent="0.25">
      <c r="A17">
        <v>11</v>
      </c>
      <c r="B17" t="s">
        <v>13</v>
      </c>
    </row>
    <row r="18" spans="1:5" x14ac:dyDescent="0.25">
      <c r="A18">
        <v>12</v>
      </c>
      <c r="B18" t="s">
        <v>14</v>
      </c>
    </row>
    <row r="19" spans="1:5" x14ac:dyDescent="0.25">
      <c r="A19">
        <v>13</v>
      </c>
      <c r="B19" t="s">
        <v>15</v>
      </c>
    </row>
    <row r="20" spans="1:5" x14ac:dyDescent="0.25">
      <c r="A20">
        <v>14</v>
      </c>
      <c r="B20" t="s">
        <v>16</v>
      </c>
    </row>
    <row r="21" spans="1:5" x14ac:dyDescent="0.25">
      <c r="A21">
        <v>15</v>
      </c>
      <c r="B21" t="s">
        <v>17</v>
      </c>
    </row>
    <row r="22" spans="1:5" x14ac:dyDescent="0.25">
      <c r="A22">
        <v>16</v>
      </c>
      <c r="B22" t="s">
        <v>18</v>
      </c>
    </row>
    <row r="23" spans="1:5" x14ac:dyDescent="0.25">
      <c r="A23">
        <v>17</v>
      </c>
      <c r="B23" t="s">
        <v>19</v>
      </c>
    </row>
    <row r="24" spans="1:5" x14ac:dyDescent="0.25">
      <c r="A24">
        <v>18</v>
      </c>
      <c r="B24" t="s">
        <v>20</v>
      </c>
    </row>
    <row r="25" spans="1:5" x14ac:dyDescent="0.25">
      <c r="A25">
        <v>19</v>
      </c>
      <c r="B25" t="s">
        <v>21</v>
      </c>
    </row>
    <row r="26" spans="1:5" x14ac:dyDescent="0.25">
      <c r="A26">
        <v>20</v>
      </c>
      <c r="B26" t="s">
        <v>22</v>
      </c>
    </row>
    <row r="27" spans="1:5" x14ac:dyDescent="0.25">
      <c r="A27">
        <v>21</v>
      </c>
      <c r="B27" t="s">
        <v>23</v>
      </c>
    </row>
    <row r="29" spans="1:5" x14ac:dyDescent="0.25">
      <c r="A29" s="18">
        <v>1</v>
      </c>
      <c r="C29" t="s">
        <v>0</v>
      </c>
      <c r="D29">
        <v>2</v>
      </c>
      <c r="E29" t="s">
        <v>25</v>
      </c>
    </row>
    <row r="30" spans="1:5" x14ac:dyDescent="0.25">
      <c r="A30" s="18"/>
      <c r="C30" t="s">
        <v>1</v>
      </c>
      <c r="D30">
        <v>6</v>
      </c>
      <c r="E30" t="s">
        <v>26</v>
      </c>
    </row>
    <row r="31" spans="1:5" x14ac:dyDescent="0.25">
      <c r="C31" t="s">
        <v>28</v>
      </c>
    </row>
    <row r="32" spans="1:5" x14ac:dyDescent="0.25">
      <c r="C32" t="s">
        <v>27</v>
      </c>
    </row>
    <row r="33" spans="1:6" x14ac:dyDescent="0.25">
      <c r="C33" t="s">
        <v>29</v>
      </c>
    </row>
    <row r="35" spans="1:6" x14ac:dyDescent="0.25">
      <c r="B35" t="s">
        <v>30</v>
      </c>
      <c r="C35" t="s">
        <v>31</v>
      </c>
      <c r="D35">
        <f>FACT(2+6-1)/(FACT(6)*FACT(2-1))</f>
        <v>7</v>
      </c>
      <c r="F35" t="s">
        <v>32</v>
      </c>
    </row>
    <row r="37" spans="1:6" x14ac:dyDescent="0.25">
      <c r="C37" t="s">
        <v>33</v>
      </c>
    </row>
    <row r="38" spans="1:6" x14ac:dyDescent="0.25">
      <c r="B38" s="1">
        <v>1</v>
      </c>
      <c r="C38" s="1" t="s">
        <v>34</v>
      </c>
    </row>
    <row r="39" spans="1:6" x14ac:dyDescent="0.25">
      <c r="B39" s="1">
        <v>2</v>
      </c>
      <c r="C39" s="1" t="s">
        <v>35</v>
      </c>
    </row>
    <row r="40" spans="1:6" x14ac:dyDescent="0.25">
      <c r="B40" s="1">
        <v>3</v>
      </c>
      <c r="C40" s="1" t="s">
        <v>36</v>
      </c>
    </row>
    <row r="41" spans="1:6" x14ac:dyDescent="0.25">
      <c r="B41" s="1">
        <v>4</v>
      </c>
      <c r="C41" s="1" t="s">
        <v>37</v>
      </c>
    </row>
    <row r="42" spans="1:6" x14ac:dyDescent="0.25">
      <c r="B42" s="1">
        <v>5</v>
      </c>
      <c r="C42" s="1" t="s">
        <v>38</v>
      </c>
    </row>
    <row r="43" spans="1:6" x14ac:dyDescent="0.25">
      <c r="B43" s="1">
        <v>6</v>
      </c>
      <c r="C43" s="1" t="s">
        <v>39</v>
      </c>
    </row>
    <row r="44" spans="1:6" x14ac:dyDescent="0.25">
      <c r="B44" s="1">
        <v>7</v>
      </c>
      <c r="C44" s="1" t="s">
        <v>40</v>
      </c>
    </row>
    <row r="46" spans="1:6" x14ac:dyDescent="0.25">
      <c r="A46" s="18">
        <v>2</v>
      </c>
      <c r="B46" t="s">
        <v>41</v>
      </c>
    </row>
    <row r="47" spans="1:6" x14ac:dyDescent="0.25">
      <c r="A47" s="18"/>
    </row>
    <row r="48" spans="1:6" x14ac:dyDescent="0.25">
      <c r="D48" t="s">
        <v>0</v>
      </c>
      <c r="E48">
        <v>4</v>
      </c>
      <c r="F48" t="s">
        <v>42</v>
      </c>
    </row>
    <row r="49" spans="2:8" x14ac:dyDescent="0.25">
      <c r="D49" t="s">
        <v>1</v>
      </c>
      <c r="E49">
        <v>6</v>
      </c>
      <c r="F49" t="s">
        <v>43</v>
      </c>
    </row>
    <row r="51" spans="2:8" x14ac:dyDescent="0.25">
      <c r="D51" t="s">
        <v>28</v>
      </c>
    </row>
    <row r="52" spans="2:8" x14ac:dyDescent="0.25">
      <c r="D52" t="s">
        <v>27</v>
      </c>
    </row>
    <row r="53" spans="2:8" x14ac:dyDescent="0.25">
      <c r="D53" t="s">
        <v>29</v>
      </c>
    </row>
    <row r="55" spans="2:8" x14ac:dyDescent="0.25">
      <c r="D55" t="s">
        <v>44</v>
      </c>
      <c r="E55">
        <f>FACT(4+6-1)/(FACT(6)*FACT(4-1))</f>
        <v>84</v>
      </c>
      <c r="F55" t="s">
        <v>45</v>
      </c>
    </row>
    <row r="58" spans="2:8" x14ac:dyDescent="0.25">
      <c r="B58" t="s">
        <v>46</v>
      </c>
      <c r="C58" t="s">
        <v>1</v>
      </c>
      <c r="D58">
        <v>11</v>
      </c>
      <c r="E58" t="s">
        <v>48</v>
      </c>
    </row>
    <row r="59" spans="2:8" x14ac:dyDescent="0.25">
      <c r="C59" t="s">
        <v>0</v>
      </c>
      <c r="D59">
        <v>2</v>
      </c>
      <c r="E59" t="s">
        <v>47</v>
      </c>
    </row>
    <row r="61" spans="2:8" x14ac:dyDescent="0.25">
      <c r="C61" t="s">
        <v>49</v>
      </c>
      <c r="D61" t="s">
        <v>50</v>
      </c>
      <c r="E61">
        <v>17</v>
      </c>
      <c r="G61">
        <f>FACT(2+11-1)/(FACT(11)*FACT(2-1))</f>
        <v>12</v>
      </c>
      <c r="H61" t="s">
        <v>52</v>
      </c>
    </row>
    <row r="62" spans="2:8" x14ac:dyDescent="0.25">
      <c r="C62" t="s">
        <v>51</v>
      </c>
      <c r="D62" t="s">
        <v>50</v>
      </c>
      <c r="E62">
        <v>15</v>
      </c>
    </row>
    <row r="63" spans="2:8" x14ac:dyDescent="0.25">
      <c r="B63" t="s">
        <v>53</v>
      </c>
    </row>
    <row r="65" spans="1:9" x14ac:dyDescent="0.25">
      <c r="B65" t="s">
        <v>0</v>
      </c>
      <c r="C65">
        <v>3</v>
      </c>
      <c r="D65" t="s">
        <v>54</v>
      </c>
      <c r="H65">
        <f>FACT(3+3-1)/(FACT(3)*FACT(3-1))</f>
        <v>10</v>
      </c>
      <c r="I65" t="s">
        <v>56</v>
      </c>
    </row>
    <row r="66" spans="1:9" x14ac:dyDescent="0.25">
      <c r="B66" t="s">
        <v>1</v>
      </c>
      <c r="C66">
        <v>3</v>
      </c>
      <c r="D66" t="s">
        <v>55</v>
      </c>
    </row>
    <row r="67" spans="1:9" x14ac:dyDescent="0.25">
      <c r="C67" t="s">
        <v>57</v>
      </c>
    </row>
    <row r="68" spans="1:9" x14ac:dyDescent="0.25">
      <c r="C68" t="s">
        <v>58</v>
      </c>
    </row>
    <row r="69" spans="1:9" x14ac:dyDescent="0.25">
      <c r="C69" t="s">
        <v>59</v>
      </c>
    </row>
    <row r="70" spans="1:9" x14ac:dyDescent="0.25">
      <c r="C70" t="s">
        <v>60</v>
      </c>
    </row>
    <row r="72" spans="1:9" ht="15" customHeight="1" x14ac:dyDescent="0.25">
      <c r="A72" s="19">
        <v>5</v>
      </c>
      <c r="B72" s="20" t="s">
        <v>61</v>
      </c>
      <c r="C72" s="20"/>
      <c r="D72" s="20"/>
      <c r="E72" s="20"/>
      <c r="F72" s="20"/>
      <c r="G72" s="20"/>
      <c r="H72" s="20"/>
    </row>
    <row r="73" spans="1:9" x14ac:dyDescent="0.25">
      <c r="A73" s="19"/>
      <c r="B73" s="20"/>
      <c r="C73" s="20"/>
      <c r="D73" s="20"/>
      <c r="E73" s="20"/>
      <c r="F73" s="20"/>
      <c r="G73" s="20"/>
      <c r="H73" s="20"/>
    </row>
    <row r="74" spans="1:9" x14ac:dyDescent="0.25">
      <c r="A74" s="19"/>
      <c r="B74" s="20"/>
      <c r="C74" s="20"/>
      <c r="D74" s="20"/>
      <c r="E74" s="20"/>
      <c r="F74" s="20"/>
      <c r="G74" s="20"/>
      <c r="H74" s="20"/>
    </row>
    <row r="75" spans="1:9" x14ac:dyDescent="0.25">
      <c r="B75" s="20"/>
      <c r="C75" s="20"/>
      <c r="D75" s="20"/>
      <c r="E75" s="20"/>
      <c r="F75" s="20"/>
      <c r="G75" s="20"/>
      <c r="H75" s="20"/>
    </row>
    <row r="77" spans="1:9" x14ac:dyDescent="0.25">
      <c r="B77" t="s">
        <v>0</v>
      </c>
      <c r="C77">
        <v>3</v>
      </c>
      <c r="D77" t="s">
        <v>62</v>
      </c>
    </row>
    <row r="78" spans="1:9" x14ac:dyDescent="0.25">
      <c r="B78" t="s">
        <v>1</v>
      </c>
      <c r="C78">
        <v>3</v>
      </c>
      <c r="D78" t="s">
        <v>63</v>
      </c>
    </row>
    <row r="79" spans="1:9" x14ac:dyDescent="0.25">
      <c r="B79" t="s">
        <v>64</v>
      </c>
    </row>
    <row r="80" spans="1:9" x14ac:dyDescent="0.25">
      <c r="B80" t="s">
        <v>65</v>
      </c>
    </row>
    <row r="82" spans="1:6" x14ac:dyDescent="0.25">
      <c r="B82" t="s">
        <v>66</v>
      </c>
    </row>
    <row r="87" spans="1:6" ht="18" x14ac:dyDescent="0.35">
      <c r="B87" t="s">
        <v>72</v>
      </c>
      <c r="C87" t="s">
        <v>67</v>
      </c>
      <c r="D87" t="s">
        <v>68</v>
      </c>
    </row>
    <row r="89" spans="1:6" ht="18" x14ac:dyDescent="0.35">
      <c r="B89" t="s">
        <v>73</v>
      </c>
      <c r="C89" s="2" t="s">
        <v>75</v>
      </c>
      <c r="D89" s="3">
        <v>3</v>
      </c>
      <c r="F89" t="s">
        <v>74</v>
      </c>
    </row>
    <row r="90" spans="1:6" ht="18" x14ac:dyDescent="0.35">
      <c r="B90" t="s">
        <v>76</v>
      </c>
      <c r="C90" s="4" t="s">
        <v>79</v>
      </c>
      <c r="D90" s="5">
        <v>3</v>
      </c>
      <c r="F90" t="s">
        <v>78</v>
      </c>
    </row>
    <row r="91" spans="1:6" ht="18" x14ac:dyDescent="0.35">
      <c r="B91" t="s">
        <v>77</v>
      </c>
      <c r="C91" s="2" t="s">
        <v>75</v>
      </c>
      <c r="D91" s="3">
        <v>3</v>
      </c>
      <c r="F91" t="s">
        <v>80</v>
      </c>
    </row>
    <row r="94" spans="1:6" x14ac:dyDescent="0.25">
      <c r="B94" t="s">
        <v>81</v>
      </c>
    </row>
    <row r="96" spans="1:6" x14ac:dyDescent="0.25">
      <c r="A96" t="s">
        <v>82</v>
      </c>
      <c r="D96" s="6" t="s">
        <v>86</v>
      </c>
      <c r="F96" t="s">
        <v>95</v>
      </c>
    </row>
    <row r="97" spans="1:8" x14ac:dyDescent="0.25">
      <c r="C97" s="7">
        <v>1</v>
      </c>
      <c r="D97" s="10" t="s">
        <v>87</v>
      </c>
    </row>
    <row r="98" spans="1:8" x14ac:dyDescent="0.25">
      <c r="A98">
        <v>2</v>
      </c>
      <c r="B98" t="s">
        <v>83</v>
      </c>
      <c r="C98" s="7">
        <v>2</v>
      </c>
      <c r="D98" s="1" t="s">
        <v>88</v>
      </c>
      <c r="F98" t="s">
        <v>96</v>
      </c>
    </row>
    <row r="99" spans="1:8" x14ac:dyDescent="0.25">
      <c r="A99">
        <v>3</v>
      </c>
      <c r="B99" t="s">
        <v>84</v>
      </c>
      <c r="C99" s="7">
        <v>3</v>
      </c>
      <c r="D99" s="10" t="s">
        <v>89</v>
      </c>
      <c r="F99" t="s">
        <v>97</v>
      </c>
    </row>
    <row r="100" spans="1:8" x14ac:dyDescent="0.25">
      <c r="A100">
        <v>2</v>
      </c>
      <c r="B100" t="s">
        <v>85</v>
      </c>
      <c r="C100" s="7">
        <v>4</v>
      </c>
      <c r="D100" s="10" t="s">
        <v>90</v>
      </c>
      <c r="F100" t="s">
        <v>98</v>
      </c>
    </row>
    <row r="101" spans="1:8" x14ac:dyDescent="0.25">
      <c r="C101" s="7">
        <v>5</v>
      </c>
      <c r="D101" s="1" t="s">
        <v>91</v>
      </c>
    </row>
    <row r="102" spans="1:8" x14ac:dyDescent="0.25">
      <c r="C102" s="7">
        <v>6</v>
      </c>
      <c r="D102" s="1" t="s">
        <v>92</v>
      </c>
      <c r="F102">
        <f>5/8</f>
        <v>0.625</v>
      </c>
      <c r="G102" s="8">
        <f>F102</f>
        <v>0.625</v>
      </c>
      <c r="H102" t="s">
        <v>99</v>
      </c>
    </row>
    <row r="103" spans="1:8" x14ac:dyDescent="0.25">
      <c r="C103" s="7">
        <v>7</v>
      </c>
      <c r="D103" s="10" t="s">
        <v>93</v>
      </c>
    </row>
    <row r="104" spans="1:8" x14ac:dyDescent="0.25">
      <c r="C104" s="7">
        <v>8</v>
      </c>
      <c r="D104" s="10" t="s">
        <v>94</v>
      </c>
      <c r="F104" t="s">
        <v>100</v>
      </c>
    </row>
    <row r="105" spans="1:8" x14ac:dyDescent="0.25">
      <c r="F105" t="s">
        <v>101</v>
      </c>
    </row>
    <row r="106" spans="1:8" x14ac:dyDescent="0.25">
      <c r="F106" t="s">
        <v>98</v>
      </c>
    </row>
    <row r="108" spans="1:8" x14ac:dyDescent="0.25">
      <c r="F108">
        <f>5/8</f>
        <v>0.625</v>
      </c>
      <c r="G108" s="8">
        <f>F108</f>
        <v>0.625</v>
      </c>
      <c r="H108" t="s">
        <v>102</v>
      </c>
    </row>
    <row r="111" spans="1:8" x14ac:dyDescent="0.25">
      <c r="F111" t="s">
        <v>103</v>
      </c>
    </row>
    <row r="112" spans="1:8" x14ac:dyDescent="0.25">
      <c r="F112" t="s">
        <v>104</v>
      </c>
    </row>
    <row r="113" spans="6:8" x14ac:dyDescent="0.25">
      <c r="F113" t="s">
        <v>105</v>
      </c>
    </row>
    <row r="115" spans="6:8" x14ac:dyDescent="0.25">
      <c r="F115">
        <f>6/8</f>
        <v>0.75</v>
      </c>
      <c r="G115" s="9">
        <f>F115</f>
        <v>0.75</v>
      </c>
      <c r="H115" t="s">
        <v>106</v>
      </c>
    </row>
    <row r="117" spans="6:8" x14ac:dyDescent="0.25">
      <c r="F117" t="s">
        <v>107</v>
      </c>
    </row>
    <row r="118" spans="6:8" x14ac:dyDescent="0.25">
      <c r="F118" t="s">
        <v>108</v>
      </c>
    </row>
    <row r="119" spans="6:8" x14ac:dyDescent="0.25">
      <c r="F119" t="s">
        <v>109</v>
      </c>
    </row>
    <row r="121" spans="6:8" x14ac:dyDescent="0.25">
      <c r="F121">
        <f>3/8</f>
        <v>0.375</v>
      </c>
      <c r="G121" s="8">
        <f>F121</f>
        <v>0.375</v>
      </c>
      <c r="H121" t="s">
        <v>110</v>
      </c>
    </row>
    <row r="123" spans="6:8" x14ac:dyDescent="0.25">
      <c r="F123" t="s">
        <v>111</v>
      </c>
    </row>
    <row r="124" spans="6:8" x14ac:dyDescent="0.25">
      <c r="F124" t="s">
        <v>112</v>
      </c>
    </row>
    <row r="126" spans="6:8" x14ac:dyDescent="0.25">
      <c r="F126">
        <f>5/8</f>
        <v>0.625</v>
      </c>
      <c r="G126" s="8">
        <f>F126</f>
        <v>0.625</v>
      </c>
      <c r="H126" t="s">
        <v>113</v>
      </c>
    </row>
    <row r="128" spans="6:8" x14ac:dyDescent="0.25">
      <c r="F128" t="s">
        <v>114</v>
      </c>
    </row>
    <row r="129" spans="6:8" x14ac:dyDescent="0.25">
      <c r="F129" t="s">
        <v>115</v>
      </c>
    </row>
    <row r="131" spans="6:8" x14ac:dyDescent="0.25">
      <c r="F131">
        <f>5/8</f>
        <v>0.625</v>
      </c>
      <c r="G131" s="8">
        <f>F131</f>
        <v>0.625</v>
      </c>
      <c r="H131" t="s">
        <v>116</v>
      </c>
    </row>
  </sheetData>
  <mergeCells count="4">
    <mergeCell ref="A29:A30"/>
    <mergeCell ref="A46:A47"/>
    <mergeCell ref="A72:A74"/>
    <mergeCell ref="B72:H7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169"/>
  <sheetViews>
    <sheetView tabSelected="1" topLeftCell="A151" zoomScale="115" zoomScaleNormal="115" workbookViewId="0">
      <selection activeCell="J164" sqref="J164"/>
    </sheetView>
  </sheetViews>
  <sheetFormatPr defaultColWidth="11.42578125" defaultRowHeight="15" x14ac:dyDescent="0.25"/>
  <cols>
    <col min="8" max="8" width="13.5703125" bestFit="1" customWidth="1"/>
  </cols>
  <sheetData>
    <row r="4" spans="9:11" x14ac:dyDescent="0.25">
      <c r="I4" t="s">
        <v>1</v>
      </c>
      <c r="J4">
        <v>7</v>
      </c>
      <c r="K4" t="s">
        <v>117</v>
      </c>
    </row>
    <row r="5" spans="9:11" x14ac:dyDescent="0.25">
      <c r="I5" t="s">
        <v>69</v>
      </c>
      <c r="J5">
        <v>10</v>
      </c>
      <c r="K5" t="s">
        <v>118</v>
      </c>
    </row>
    <row r="6" spans="9:11" x14ac:dyDescent="0.25">
      <c r="I6" t="s">
        <v>70</v>
      </c>
      <c r="J6">
        <v>16</v>
      </c>
      <c r="K6" t="s">
        <v>119</v>
      </c>
    </row>
    <row r="7" spans="9:11" x14ac:dyDescent="0.25">
      <c r="I7" t="s">
        <v>71</v>
      </c>
      <c r="J7">
        <v>18</v>
      </c>
      <c r="K7" t="s">
        <v>120</v>
      </c>
    </row>
    <row r="8" spans="9:11" x14ac:dyDescent="0.25">
      <c r="I8" t="s">
        <v>0</v>
      </c>
      <c r="J8">
        <v>3</v>
      </c>
    </row>
    <row r="11" spans="9:11" x14ac:dyDescent="0.25">
      <c r="I11">
        <f>FACT(3+7-1)/(FACT(7)*FACT(3-1))</f>
        <v>36</v>
      </c>
      <c r="J11" t="s">
        <v>121</v>
      </c>
    </row>
    <row r="12" spans="9:11" x14ac:dyDescent="0.25">
      <c r="I12">
        <f>I11-1</f>
        <v>35</v>
      </c>
      <c r="J12" t="s">
        <v>122</v>
      </c>
    </row>
    <row r="17" spans="1:10" x14ac:dyDescent="0.25">
      <c r="G17" t="s">
        <v>123</v>
      </c>
    </row>
    <row r="22" spans="1:10" x14ac:dyDescent="0.25">
      <c r="A22" t="s">
        <v>136</v>
      </c>
    </row>
    <row r="24" spans="1:10" x14ac:dyDescent="0.25">
      <c r="A24" s="7"/>
      <c r="B24" s="7" t="s">
        <v>125</v>
      </c>
      <c r="D24" t="s">
        <v>139</v>
      </c>
      <c r="G24" t="s">
        <v>145</v>
      </c>
    </row>
    <row r="25" spans="1:10" x14ac:dyDescent="0.25">
      <c r="A25" s="7" t="s">
        <v>137</v>
      </c>
      <c r="B25" s="7">
        <v>7</v>
      </c>
      <c r="D25" t="s">
        <v>0</v>
      </c>
      <c r="E25" t="s">
        <v>140</v>
      </c>
      <c r="I25" s="14">
        <f>_xlfn.COMBINA(3,7)</f>
        <v>36</v>
      </c>
    </row>
    <row r="26" spans="1:10" x14ac:dyDescent="0.25">
      <c r="A26" s="7" t="s">
        <v>138</v>
      </c>
      <c r="B26" s="7">
        <v>9</v>
      </c>
      <c r="D26" t="s">
        <v>141</v>
      </c>
      <c r="E26">
        <v>7</v>
      </c>
      <c r="G26" t="s">
        <v>146</v>
      </c>
      <c r="H26" t="s">
        <v>148</v>
      </c>
      <c r="I26" s="14">
        <f>FACT(3+7-1)/(FACT(7)*FACT(3-1))</f>
        <v>36</v>
      </c>
      <c r="J26" t="s">
        <v>149</v>
      </c>
    </row>
    <row r="27" spans="1:10" x14ac:dyDescent="0.25">
      <c r="A27" s="7" t="s">
        <v>120</v>
      </c>
      <c r="B27" s="7">
        <v>9</v>
      </c>
      <c r="D27" t="s">
        <v>142</v>
      </c>
      <c r="E27">
        <v>9</v>
      </c>
      <c r="G27" t="s">
        <v>147</v>
      </c>
      <c r="J27" t="s">
        <v>150</v>
      </c>
    </row>
    <row r="28" spans="1:10" x14ac:dyDescent="0.25">
      <c r="D28" t="s">
        <v>143</v>
      </c>
      <c r="E28">
        <v>9</v>
      </c>
      <c r="G28" s="11" t="s">
        <v>159</v>
      </c>
      <c r="H28" s="11"/>
      <c r="J28" t="s">
        <v>151</v>
      </c>
    </row>
    <row r="29" spans="1:10" x14ac:dyDescent="0.25">
      <c r="D29" t="s">
        <v>144</v>
      </c>
      <c r="E29">
        <v>7</v>
      </c>
      <c r="I29">
        <f>36-1</f>
        <v>35</v>
      </c>
      <c r="J29" t="s">
        <v>152</v>
      </c>
    </row>
    <row r="31" spans="1:10" x14ac:dyDescent="0.25">
      <c r="B31" s="1"/>
      <c r="C31" s="21" t="s">
        <v>156</v>
      </c>
      <c r="D31" s="21"/>
      <c r="E31" s="21"/>
      <c r="F31" s="21"/>
      <c r="G31" s="21"/>
      <c r="H31" s="21"/>
      <c r="I31" s="21"/>
    </row>
    <row r="32" spans="1:10" x14ac:dyDescent="0.25">
      <c r="B32" s="7">
        <v>1</v>
      </c>
      <c r="C32" s="7" t="s">
        <v>153</v>
      </c>
      <c r="D32" s="7" t="s">
        <v>153</v>
      </c>
      <c r="E32" s="7" t="s">
        <v>153</v>
      </c>
      <c r="F32" s="7" t="s">
        <v>153</v>
      </c>
      <c r="G32" s="7" t="s">
        <v>153</v>
      </c>
      <c r="H32" s="7" t="s">
        <v>153</v>
      </c>
      <c r="I32" s="7" t="s">
        <v>153</v>
      </c>
    </row>
    <row r="33" spans="2:9" x14ac:dyDescent="0.25">
      <c r="B33" s="7">
        <v>2</v>
      </c>
      <c r="C33" s="7" t="s">
        <v>153</v>
      </c>
      <c r="D33" s="7" t="s">
        <v>153</v>
      </c>
      <c r="E33" s="7" t="s">
        <v>153</v>
      </c>
      <c r="F33" s="7" t="s">
        <v>153</v>
      </c>
      <c r="G33" s="7" t="s">
        <v>153</v>
      </c>
      <c r="H33" s="7" t="s">
        <v>153</v>
      </c>
      <c r="I33" s="7" t="s">
        <v>154</v>
      </c>
    </row>
    <row r="34" spans="2:9" x14ac:dyDescent="0.25">
      <c r="B34" s="7">
        <v>3</v>
      </c>
      <c r="C34" s="7" t="s">
        <v>153</v>
      </c>
      <c r="D34" s="7" t="s">
        <v>153</v>
      </c>
      <c r="E34" s="7" t="s">
        <v>153</v>
      </c>
      <c r="F34" s="7" t="s">
        <v>153</v>
      </c>
      <c r="G34" s="7" t="s">
        <v>153</v>
      </c>
      <c r="H34" s="7" t="s">
        <v>153</v>
      </c>
      <c r="I34" s="7" t="s">
        <v>155</v>
      </c>
    </row>
    <row r="35" spans="2:9" x14ac:dyDescent="0.25">
      <c r="B35" s="7">
        <v>4</v>
      </c>
      <c r="C35" s="7" t="s">
        <v>153</v>
      </c>
      <c r="D35" s="7" t="s">
        <v>153</v>
      </c>
      <c r="E35" s="7" t="s">
        <v>153</v>
      </c>
      <c r="F35" s="7" t="s">
        <v>153</v>
      </c>
      <c r="G35" s="7" t="s">
        <v>153</v>
      </c>
      <c r="H35" s="7" t="s">
        <v>154</v>
      </c>
      <c r="I35" s="7" t="s">
        <v>154</v>
      </c>
    </row>
    <row r="36" spans="2:9" x14ac:dyDescent="0.25">
      <c r="B36" s="7">
        <v>5</v>
      </c>
      <c r="C36" s="7" t="s">
        <v>153</v>
      </c>
      <c r="D36" s="7" t="s">
        <v>153</v>
      </c>
      <c r="E36" s="7" t="s">
        <v>153</v>
      </c>
      <c r="F36" s="7" t="s">
        <v>153</v>
      </c>
      <c r="G36" s="7" t="s">
        <v>153</v>
      </c>
      <c r="H36" s="7" t="s">
        <v>154</v>
      </c>
      <c r="I36" s="7" t="s">
        <v>155</v>
      </c>
    </row>
    <row r="37" spans="2:9" x14ac:dyDescent="0.25">
      <c r="B37" s="7">
        <v>6</v>
      </c>
      <c r="C37" s="7" t="s">
        <v>153</v>
      </c>
      <c r="D37" s="7" t="s">
        <v>153</v>
      </c>
      <c r="E37" s="7" t="s">
        <v>153</v>
      </c>
      <c r="F37" s="7" t="s">
        <v>153</v>
      </c>
      <c r="G37" s="7" t="s">
        <v>153</v>
      </c>
      <c r="H37" s="7" t="s">
        <v>155</v>
      </c>
      <c r="I37" s="7" t="s">
        <v>155</v>
      </c>
    </row>
    <row r="38" spans="2:9" x14ac:dyDescent="0.25">
      <c r="B38" s="7">
        <v>7</v>
      </c>
      <c r="C38" s="7" t="s">
        <v>153</v>
      </c>
      <c r="D38" s="7" t="s">
        <v>153</v>
      </c>
      <c r="E38" s="7" t="s">
        <v>153</v>
      </c>
      <c r="F38" s="7" t="s">
        <v>153</v>
      </c>
      <c r="G38" s="7" t="s">
        <v>154</v>
      </c>
      <c r="H38" s="7" t="s">
        <v>154</v>
      </c>
      <c r="I38" s="7" t="s">
        <v>154</v>
      </c>
    </row>
    <row r="39" spans="2:9" x14ac:dyDescent="0.25">
      <c r="B39" s="7">
        <v>8</v>
      </c>
      <c r="C39" s="7" t="s">
        <v>153</v>
      </c>
      <c r="D39" s="7" t="s">
        <v>153</v>
      </c>
      <c r="E39" s="7" t="s">
        <v>153</v>
      </c>
      <c r="F39" s="7" t="s">
        <v>153</v>
      </c>
      <c r="G39" s="7" t="s">
        <v>154</v>
      </c>
      <c r="H39" s="7" t="s">
        <v>154</v>
      </c>
      <c r="I39" s="7" t="s">
        <v>155</v>
      </c>
    </row>
    <row r="40" spans="2:9" x14ac:dyDescent="0.25">
      <c r="B40" s="7">
        <v>9</v>
      </c>
      <c r="C40" s="7" t="s">
        <v>153</v>
      </c>
      <c r="D40" s="7" t="s">
        <v>153</v>
      </c>
      <c r="E40" s="7" t="s">
        <v>153</v>
      </c>
      <c r="F40" s="7" t="s">
        <v>153</v>
      </c>
      <c r="G40" s="7" t="s">
        <v>154</v>
      </c>
      <c r="H40" s="7" t="s">
        <v>155</v>
      </c>
      <c r="I40" s="7" t="s">
        <v>155</v>
      </c>
    </row>
    <row r="41" spans="2:9" x14ac:dyDescent="0.25">
      <c r="B41" s="7">
        <v>10</v>
      </c>
      <c r="C41" s="7" t="s">
        <v>153</v>
      </c>
      <c r="D41" s="7" t="s">
        <v>153</v>
      </c>
      <c r="E41" s="7" t="s">
        <v>153</v>
      </c>
      <c r="F41" s="7" t="s">
        <v>153</v>
      </c>
      <c r="G41" s="7" t="s">
        <v>155</v>
      </c>
      <c r="H41" s="7" t="s">
        <v>155</v>
      </c>
      <c r="I41" s="7" t="s">
        <v>155</v>
      </c>
    </row>
    <row r="42" spans="2:9" x14ac:dyDescent="0.25">
      <c r="B42" s="7">
        <v>11</v>
      </c>
      <c r="C42" s="7" t="s">
        <v>153</v>
      </c>
      <c r="D42" s="7" t="s">
        <v>153</v>
      </c>
      <c r="E42" s="7" t="s">
        <v>153</v>
      </c>
      <c r="F42" s="7" t="s">
        <v>154</v>
      </c>
      <c r="G42" s="7" t="s">
        <v>154</v>
      </c>
      <c r="H42" s="7" t="s">
        <v>154</v>
      </c>
      <c r="I42" s="7" t="s">
        <v>154</v>
      </c>
    </row>
    <row r="43" spans="2:9" x14ac:dyDescent="0.25">
      <c r="B43" s="7">
        <v>12</v>
      </c>
      <c r="C43" s="7" t="s">
        <v>153</v>
      </c>
      <c r="D43" s="7" t="s">
        <v>153</v>
      </c>
      <c r="E43" s="7" t="s">
        <v>153</v>
      </c>
      <c r="F43" s="7" t="s">
        <v>154</v>
      </c>
      <c r="G43" s="7" t="s">
        <v>154</v>
      </c>
      <c r="H43" s="7" t="s">
        <v>154</v>
      </c>
      <c r="I43" s="7" t="s">
        <v>155</v>
      </c>
    </row>
    <row r="44" spans="2:9" x14ac:dyDescent="0.25">
      <c r="B44" s="7">
        <v>13</v>
      </c>
      <c r="C44" s="7" t="s">
        <v>153</v>
      </c>
      <c r="D44" s="7" t="s">
        <v>153</v>
      </c>
      <c r="E44" s="7" t="s">
        <v>153</v>
      </c>
      <c r="F44" s="7" t="s">
        <v>154</v>
      </c>
      <c r="G44" s="7" t="s">
        <v>154</v>
      </c>
      <c r="H44" s="7" t="s">
        <v>155</v>
      </c>
      <c r="I44" s="7" t="s">
        <v>155</v>
      </c>
    </row>
    <row r="45" spans="2:9" x14ac:dyDescent="0.25">
      <c r="B45" s="7">
        <v>14</v>
      </c>
      <c r="C45" s="7" t="s">
        <v>153</v>
      </c>
      <c r="D45" s="7" t="s">
        <v>153</v>
      </c>
      <c r="E45" s="7" t="s">
        <v>153</v>
      </c>
      <c r="F45" s="7" t="s">
        <v>154</v>
      </c>
      <c r="G45" s="7" t="s">
        <v>155</v>
      </c>
      <c r="H45" s="7" t="s">
        <v>155</v>
      </c>
      <c r="I45" s="7" t="s">
        <v>155</v>
      </c>
    </row>
    <row r="46" spans="2:9" x14ac:dyDescent="0.25">
      <c r="B46" s="7">
        <v>15</v>
      </c>
      <c r="C46" s="7" t="s">
        <v>153</v>
      </c>
      <c r="D46" s="7" t="s">
        <v>153</v>
      </c>
      <c r="E46" s="7" t="s">
        <v>153</v>
      </c>
      <c r="F46" s="7" t="s">
        <v>155</v>
      </c>
      <c r="G46" s="7" t="s">
        <v>155</v>
      </c>
      <c r="H46" s="7" t="s">
        <v>155</v>
      </c>
      <c r="I46" s="7" t="s">
        <v>155</v>
      </c>
    </row>
    <row r="47" spans="2:9" x14ac:dyDescent="0.25">
      <c r="B47" s="7">
        <v>16</v>
      </c>
      <c r="C47" s="7" t="s">
        <v>153</v>
      </c>
      <c r="D47" s="7" t="s">
        <v>153</v>
      </c>
      <c r="E47" s="7" t="s">
        <v>154</v>
      </c>
      <c r="F47" s="7" t="s">
        <v>154</v>
      </c>
      <c r="G47" s="7" t="s">
        <v>154</v>
      </c>
      <c r="H47" s="7" t="s">
        <v>154</v>
      </c>
      <c r="I47" s="7" t="s">
        <v>154</v>
      </c>
    </row>
    <row r="48" spans="2:9" x14ac:dyDescent="0.25">
      <c r="B48" s="7">
        <v>17</v>
      </c>
      <c r="C48" s="7" t="s">
        <v>153</v>
      </c>
      <c r="D48" s="7" t="s">
        <v>153</v>
      </c>
      <c r="E48" s="7" t="s">
        <v>154</v>
      </c>
      <c r="F48" s="7" t="s">
        <v>154</v>
      </c>
      <c r="G48" s="7" t="s">
        <v>154</v>
      </c>
      <c r="H48" s="7" t="s">
        <v>154</v>
      </c>
      <c r="I48" s="7" t="s">
        <v>155</v>
      </c>
    </row>
    <row r="49" spans="2:9" x14ac:dyDescent="0.25">
      <c r="B49" s="7">
        <v>18</v>
      </c>
      <c r="C49" s="7" t="s">
        <v>153</v>
      </c>
      <c r="D49" s="7" t="s">
        <v>153</v>
      </c>
      <c r="E49" s="7" t="s">
        <v>154</v>
      </c>
      <c r="F49" s="7" t="s">
        <v>154</v>
      </c>
      <c r="G49" s="7" t="s">
        <v>154</v>
      </c>
      <c r="H49" s="7" t="s">
        <v>155</v>
      </c>
      <c r="I49" s="7" t="s">
        <v>155</v>
      </c>
    </row>
    <row r="50" spans="2:9" x14ac:dyDescent="0.25">
      <c r="B50" s="7">
        <v>19</v>
      </c>
      <c r="C50" s="7" t="s">
        <v>153</v>
      </c>
      <c r="D50" s="7" t="s">
        <v>153</v>
      </c>
      <c r="E50" s="7" t="s">
        <v>154</v>
      </c>
      <c r="F50" s="7" t="s">
        <v>154</v>
      </c>
      <c r="G50" s="7" t="s">
        <v>155</v>
      </c>
      <c r="H50" s="7" t="s">
        <v>155</v>
      </c>
      <c r="I50" s="7" t="s">
        <v>155</v>
      </c>
    </row>
    <row r="51" spans="2:9" x14ac:dyDescent="0.25">
      <c r="B51" s="7">
        <v>20</v>
      </c>
      <c r="C51" s="7" t="s">
        <v>153</v>
      </c>
      <c r="D51" s="7" t="s">
        <v>153</v>
      </c>
      <c r="E51" s="7" t="s">
        <v>154</v>
      </c>
      <c r="F51" s="7" t="s">
        <v>155</v>
      </c>
      <c r="G51" s="7" t="s">
        <v>155</v>
      </c>
      <c r="H51" s="7" t="s">
        <v>155</v>
      </c>
      <c r="I51" s="7" t="s">
        <v>155</v>
      </c>
    </row>
    <row r="52" spans="2:9" x14ac:dyDescent="0.25">
      <c r="B52" s="7">
        <v>21</v>
      </c>
      <c r="C52" s="7" t="s">
        <v>153</v>
      </c>
      <c r="D52" s="7" t="s">
        <v>153</v>
      </c>
      <c r="E52" s="7" t="s">
        <v>155</v>
      </c>
      <c r="F52" s="7" t="s">
        <v>155</v>
      </c>
      <c r="G52" s="7" t="s">
        <v>155</v>
      </c>
      <c r="H52" s="7" t="s">
        <v>155</v>
      </c>
      <c r="I52" s="7" t="s">
        <v>155</v>
      </c>
    </row>
    <row r="53" spans="2:9" x14ac:dyDescent="0.25">
      <c r="B53" s="7">
        <v>22</v>
      </c>
      <c r="C53" s="7" t="s">
        <v>153</v>
      </c>
      <c r="D53" s="7" t="s">
        <v>154</v>
      </c>
      <c r="E53" s="7" t="s">
        <v>154</v>
      </c>
      <c r="F53" s="7" t="s">
        <v>154</v>
      </c>
      <c r="G53" s="7" t="s">
        <v>154</v>
      </c>
      <c r="H53" s="7" t="s">
        <v>154</v>
      </c>
      <c r="I53" s="7" t="s">
        <v>154</v>
      </c>
    </row>
    <row r="54" spans="2:9" x14ac:dyDescent="0.25">
      <c r="B54" s="7">
        <v>23</v>
      </c>
      <c r="C54" s="7" t="s">
        <v>153</v>
      </c>
      <c r="D54" s="7" t="s">
        <v>154</v>
      </c>
      <c r="E54" s="7" t="s">
        <v>154</v>
      </c>
      <c r="F54" s="7" t="s">
        <v>154</v>
      </c>
      <c r="G54" s="7" t="s">
        <v>154</v>
      </c>
      <c r="H54" s="7" t="s">
        <v>154</v>
      </c>
      <c r="I54" s="7" t="s">
        <v>155</v>
      </c>
    </row>
    <row r="55" spans="2:9" x14ac:dyDescent="0.25">
      <c r="B55" s="7">
        <v>24</v>
      </c>
      <c r="C55" s="7" t="s">
        <v>153</v>
      </c>
      <c r="D55" s="7" t="s">
        <v>154</v>
      </c>
      <c r="E55" s="7" t="s">
        <v>154</v>
      </c>
      <c r="F55" s="7" t="s">
        <v>154</v>
      </c>
      <c r="G55" s="7" t="s">
        <v>154</v>
      </c>
      <c r="H55" s="7" t="s">
        <v>155</v>
      </c>
      <c r="I55" s="7" t="s">
        <v>155</v>
      </c>
    </row>
    <row r="56" spans="2:9" x14ac:dyDescent="0.25">
      <c r="B56" s="7">
        <v>25</v>
      </c>
      <c r="C56" s="7" t="s">
        <v>153</v>
      </c>
      <c r="D56" s="7" t="s">
        <v>154</v>
      </c>
      <c r="E56" s="7" t="s">
        <v>154</v>
      </c>
      <c r="F56" s="7" t="s">
        <v>154</v>
      </c>
      <c r="G56" s="7" t="s">
        <v>155</v>
      </c>
      <c r="H56" s="7" t="s">
        <v>155</v>
      </c>
      <c r="I56" s="7" t="s">
        <v>155</v>
      </c>
    </row>
    <row r="57" spans="2:9" x14ac:dyDescent="0.25">
      <c r="B57" s="7">
        <v>26</v>
      </c>
      <c r="C57" s="7" t="s">
        <v>153</v>
      </c>
      <c r="D57" s="7" t="s">
        <v>154</v>
      </c>
      <c r="E57" s="7" t="s">
        <v>154</v>
      </c>
      <c r="F57" s="7" t="s">
        <v>155</v>
      </c>
      <c r="G57" s="7" t="s">
        <v>155</v>
      </c>
      <c r="H57" s="7" t="s">
        <v>155</v>
      </c>
      <c r="I57" s="7" t="s">
        <v>155</v>
      </c>
    </row>
    <row r="58" spans="2:9" x14ac:dyDescent="0.25">
      <c r="B58" s="7">
        <v>27</v>
      </c>
      <c r="C58" s="7" t="s">
        <v>153</v>
      </c>
      <c r="D58" s="7" t="s">
        <v>154</v>
      </c>
      <c r="E58" s="7" t="s">
        <v>155</v>
      </c>
      <c r="F58" s="7" t="s">
        <v>155</v>
      </c>
      <c r="G58" s="7" t="s">
        <v>155</v>
      </c>
      <c r="H58" s="7" t="s">
        <v>155</v>
      </c>
      <c r="I58" s="7" t="s">
        <v>155</v>
      </c>
    </row>
    <row r="59" spans="2:9" x14ac:dyDescent="0.25">
      <c r="B59" s="7">
        <v>28</v>
      </c>
      <c r="C59" s="7" t="s">
        <v>153</v>
      </c>
      <c r="D59" s="7" t="s">
        <v>155</v>
      </c>
      <c r="E59" s="7" t="s">
        <v>155</v>
      </c>
      <c r="F59" s="7" t="s">
        <v>155</v>
      </c>
      <c r="G59" s="7" t="s">
        <v>155</v>
      </c>
      <c r="H59" s="7" t="s">
        <v>155</v>
      </c>
      <c r="I59" s="7" t="s">
        <v>155</v>
      </c>
    </row>
    <row r="60" spans="2:9" x14ac:dyDescent="0.25">
      <c r="B60" s="7">
        <v>29</v>
      </c>
      <c r="C60" s="7" t="s">
        <v>154</v>
      </c>
      <c r="D60" s="7" t="s">
        <v>154</v>
      </c>
      <c r="E60" s="7" t="s">
        <v>154</v>
      </c>
      <c r="F60" s="7" t="s">
        <v>154</v>
      </c>
      <c r="G60" s="7" t="s">
        <v>154</v>
      </c>
      <c r="H60" s="7" t="s">
        <v>154</v>
      </c>
      <c r="I60" s="7" t="s">
        <v>154</v>
      </c>
    </row>
    <row r="61" spans="2:9" x14ac:dyDescent="0.25">
      <c r="B61" s="7">
        <v>30</v>
      </c>
      <c r="C61" s="7" t="s">
        <v>154</v>
      </c>
      <c r="D61" s="7" t="s">
        <v>154</v>
      </c>
      <c r="E61" s="7" t="s">
        <v>154</v>
      </c>
      <c r="F61" s="7" t="s">
        <v>154</v>
      </c>
      <c r="G61" s="7" t="s">
        <v>154</v>
      </c>
      <c r="H61" s="7" t="s">
        <v>154</v>
      </c>
      <c r="I61" s="7" t="s">
        <v>155</v>
      </c>
    </row>
    <row r="62" spans="2:9" x14ac:dyDescent="0.25">
      <c r="B62" s="7">
        <v>31</v>
      </c>
      <c r="C62" s="7" t="s">
        <v>154</v>
      </c>
      <c r="D62" s="7" t="s">
        <v>154</v>
      </c>
      <c r="E62" s="7" t="s">
        <v>154</v>
      </c>
      <c r="F62" s="7" t="s">
        <v>154</v>
      </c>
      <c r="G62" s="7" t="s">
        <v>154</v>
      </c>
      <c r="H62" s="7" t="s">
        <v>155</v>
      </c>
      <c r="I62" s="7" t="s">
        <v>155</v>
      </c>
    </row>
    <row r="63" spans="2:9" x14ac:dyDescent="0.25">
      <c r="B63" s="7">
        <v>32</v>
      </c>
      <c r="C63" s="7" t="s">
        <v>154</v>
      </c>
      <c r="D63" s="7" t="s">
        <v>154</v>
      </c>
      <c r="E63" s="7" t="s">
        <v>154</v>
      </c>
      <c r="F63" s="7" t="s">
        <v>154</v>
      </c>
      <c r="G63" s="7" t="s">
        <v>155</v>
      </c>
      <c r="H63" s="7" t="s">
        <v>155</v>
      </c>
      <c r="I63" s="7" t="s">
        <v>155</v>
      </c>
    </row>
    <row r="64" spans="2:9" x14ac:dyDescent="0.25">
      <c r="B64" s="7">
        <v>33</v>
      </c>
      <c r="C64" s="7" t="s">
        <v>154</v>
      </c>
      <c r="D64" s="7" t="s">
        <v>154</v>
      </c>
      <c r="E64" s="7" t="s">
        <v>154</v>
      </c>
      <c r="F64" s="7" t="s">
        <v>155</v>
      </c>
      <c r="G64" s="7" t="s">
        <v>155</v>
      </c>
      <c r="H64" s="7" t="s">
        <v>155</v>
      </c>
      <c r="I64" s="7" t="s">
        <v>155</v>
      </c>
    </row>
    <row r="65" spans="1:9" x14ac:dyDescent="0.25">
      <c r="B65" s="7">
        <v>34</v>
      </c>
      <c r="C65" s="7" t="s">
        <v>154</v>
      </c>
      <c r="D65" s="7" t="s">
        <v>154</v>
      </c>
      <c r="E65" s="7" t="s">
        <v>155</v>
      </c>
      <c r="F65" s="7" t="s">
        <v>155</v>
      </c>
      <c r="G65" s="7" t="s">
        <v>155</v>
      </c>
      <c r="H65" s="7" t="s">
        <v>155</v>
      </c>
      <c r="I65" s="7" t="s">
        <v>155</v>
      </c>
    </row>
    <row r="66" spans="1:9" x14ac:dyDescent="0.25">
      <c r="B66" s="7">
        <v>35</v>
      </c>
      <c r="C66" s="7" t="s">
        <v>154</v>
      </c>
      <c r="D66" s="7" t="s">
        <v>155</v>
      </c>
      <c r="E66" s="7" t="s">
        <v>155</v>
      </c>
      <c r="F66" s="7" t="s">
        <v>155</v>
      </c>
      <c r="G66" s="7" t="s">
        <v>155</v>
      </c>
      <c r="H66" s="7" t="s">
        <v>155</v>
      </c>
      <c r="I66" s="7" t="s">
        <v>155</v>
      </c>
    </row>
    <row r="67" spans="1:9" x14ac:dyDescent="0.25">
      <c r="B67" s="12">
        <v>36</v>
      </c>
      <c r="C67" s="12" t="s">
        <v>155</v>
      </c>
      <c r="D67" s="12" t="s">
        <v>155</v>
      </c>
      <c r="E67" s="12" t="s">
        <v>155</v>
      </c>
      <c r="F67" s="12" t="s">
        <v>155</v>
      </c>
      <c r="G67" s="12" t="s">
        <v>155</v>
      </c>
      <c r="H67" s="12" t="s">
        <v>155</v>
      </c>
      <c r="I67" s="12" t="s">
        <v>155</v>
      </c>
    </row>
    <row r="69" spans="1:9" x14ac:dyDescent="0.25">
      <c r="A69" t="s">
        <v>157</v>
      </c>
    </row>
    <row r="71" spans="1:9" x14ac:dyDescent="0.25">
      <c r="A71" s="7"/>
      <c r="B71" s="7" t="s">
        <v>125</v>
      </c>
      <c r="D71" t="s">
        <v>0</v>
      </c>
      <c r="E71">
        <v>3</v>
      </c>
    </row>
    <row r="72" spans="1:9" x14ac:dyDescent="0.25">
      <c r="A72" s="7" t="s">
        <v>137</v>
      </c>
      <c r="B72" s="7">
        <v>3</v>
      </c>
      <c r="D72" t="s">
        <v>141</v>
      </c>
      <c r="E72">
        <v>3</v>
      </c>
    </row>
    <row r="73" spans="1:9" x14ac:dyDescent="0.25">
      <c r="A73" s="7" t="s">
        <v>138</v>
      </c>
      <c r="B73" s="7">
        <v>7</v>
      </c>
      <c r="D73" t="s">
        <v>142</v>
      </c>
      <c r="E73">
        <v>7</v>
      </c>
    </row>
    <row r="74" spans="1:9" x14ac:dyDescent="0.25">
      <c r="A74" s="7" t="s">
        <v>120</v>
      </c>
      <c r="B74" s="7">
        <v>9</v>
      </c>
      <c r="D74" t="s">
        <v>143</v>
      </c>
      <c r="E74">
        <v>9</v>
      </c>
    </row>
    <row r="75" spans="1:9" x14ac:dyDescent="0.25">
      <c r="D75" t="s">
        <v>147</v>
      </c>
    </row>
    <row r="77" spans="1:9" x14ac:dyDescent="0.25">
      <c r="C77" s="13" t="s">
        <v>158</v>
      </c>
      <c r="D77" t="s">
        <v>67</v>
      </c>
      <c r="E77" t="s">
        <v>68</v>
      </c>
      <c r="F77" t="s">
        <v>160</v>
      </c>
    </row>
    <row r="78" spans="1:9" x14ac:dyDescent="0.25">
      <c r="D78" t="s">
        <v>174</v>
      </c>
      <c r="E78" t="s">
        <v>175</v>
      </c>
    </row>
    <row r="79" spans="1:9" x14ac:dyDescent="0.25">
      <c r="A79" t="s">
        <v>171</v>
      </c>
      <c r="B79" t="s">
        <v>161</v>
      </c>
      <c r="C79" t="s">
        <v>172</v>
      </c>
      <c r="D79" t="s">
        <v>171</v>
      </c>
      <c r="E79" t="s">
        <v>172</v>
      </c>
      <c r="G79" t="s">
        <v>173</v>
      </c>
    </row>
    <row r="80" spans="1:9" x14ac:dyDescent="0.25">
      <c r="A80" t="s">
        <v>167</v>
      </c>
      <c r="B80" t="s">
        <v>163</v>
      </c>
      <c r="C80" t="s">
        <v>126</v>
      </c>
      <c r="D80">
        <f>_xlfn.COMBINA(1,0)</f>
        <v>1</v>
      </c>
      <c r="E80">
        <f>_xlfn.COMBINA(2,7)</f>
        <v>8</v>
      </c>
      <c r="F80">
        <v>-1</v>
      </c>
    </row>
    <row r="81" spans="1:12" x14ac:dyDescent="0.25">
      <c r="A81" t="s">
        <v>168</v>
      </c>
      <c r="B81" t="s">
        <v>162</v>
      </c>
      <c r="C81" t="s">
        <v>31</v>
      </c>
      <c r="D81">
        <f>_xlfn.COMBINA(1,1)</f>
        <v>1</v>
      </c>
      <c r="E81">
        <f>_xlfn.COMBINA(2,6)</f>
        <v>7</v>
      </c>
    </row>
    <row r="82" spans="1:12" x14ac:dyDescent="0.25">
      <c r="A82" t="s">
        <v>169</v>
      </c>
      <c r="B82" t="s">
        <v>164</v>
      </c>
      <c r="C82" t="s">
        <v>127</v>
      </c>
      <c r="D82">
        <f>_xlfn.COMBINA(1,2)</f>
        <v>1</v>
      </c>
      <c r="E82">
        <f>_xlfn.COMBINA(2,5)</f>
        <v>6</v>
      </c>
    </row>
    <row r="83" spans="1:12" x14ac:dyDescent="0.25">
      <c r="A83" t="s">
        <v>170</v>
      </c>
      <c r="B83" t="s">
        <v>165</v>
      </c>
      <c r="C83" t="s">
        <v>128</v>
      </c>
      <c r="D83">
        <f>_xlfn.COMBINA(1,3)</f>
        <v>1</v>
      </c>
      <c r="E83">
        <f>_xlfn.COMBINA(2,4)</f>
        <v>5</v>
      </c>
    </row>
    <row r="85" spans="1:12" x14ac:dyDescent="0.25">
      <c r="E85">
        <f>D80*E80+D81*E81+D82*E82+D83*E83</f>
        <v>26</v>
      </c>
    </row>
    <row r="87" spans="1:12" x14ac:dyDescent="0.25">
      <c r="G87">
        <f>E85-1</f>
        <v>25</v>
      </c>
      <c r="H87" s="22" t="s">
        <v>176</v>
      </c>
      <c r="I87" s="22"/>
      <c r="J87" s="22"/>
      <c r="K87" s="22"/>
      <c r="L87" s="22"/>
    </row>
    <row r="88" spans="1:12" x14ac:dyDescent="0.25">
      <c r="H88" s="22"/>
      <c r="I88" s="22"/>
      <c r="J88" s="22"/>
      <c r="K88" s="22"/>
      <c r="L88" s="22"/>
    </row>
    <row r="89" spans="1:12" x14ac:dyDescent="0.25">
      <c r="H89" s="22"/>
      <c r="I89" s="22"/>
      <c r="J89" s="22"/>
      <c r="K89" s="22"/>
      <c r="L89" s="22"/>
    </row>
    <row r="90" spans="1:12" x14ac:dyDescent="0.25">
      <c r="H90" s="22"/>
      <c r="I90" s="22"/>
      <c r="J90" s="22"/>
      <c r="K90" s="22"/>
      <c r="L90" s="22"/>
    </row>
    <row r="93" spans="1:12" x14ac:dyDescent="0.25">
      <c r="A93" t="s">
        <v>181</v>
      </c>
    </row>
    <row r="95" spans="1:12" x14ac:dyDescent="0.25">
      <c r="A95" s="7"/>
      <c r="B95" s="7" t="s">
        <v>124</v>
      </c>
      <c r="D95" t="s">
        <v>0</v>
      </c>
      <c r="E95">
        <v>3</v>
      </c>
      <c r="H95" t="s">
        <v>131</v>
      </c>
      <c r="K95">
        <f>_xlfn.COMBINA(3,7)</f>
        <v>36</v>
      </c>
      <c r="L95" t="s">
        <v>179</v>
      </c>
    </row>
    <row r="96" spans="1:12" x14ac:dyDescent="0.25">
      <c r="A96" s="7" t="s">
        <v>137</v>
      </c>
      <c r="B96" s="15" t="s">
        <v>177</v>
      </c>
      <c r="D96" t="s">
        <v>141</v>
      </c>
      <c r="E96" s="15" t="s">
        <v>177</v>
      </c>
      <c r="K96">
        <f>K95-1</f>
        <v>35</v>
      </c>
      <c r="L96" t="s">
        <v>180</v>
      </c>
    </row>
    <row r="97" spans="1:6" x14ac:dyDescent="0.25">
      <c r="A97" s="7" t="s">
        <v>138</v>
      </c>
      <c r="B97" s="15" t="s">
        <v>177</v>
      </c>
      <c r="D97" t="s">
        <v>142</v>
      </c>
      <c r="E97" s="15" t="s">
        <v>177</v>
      </c>
    </row>
    <row r="98" spans="1:6" x14ac:dyDescent="0.25">
      <c r="A98" s="7" t="s">
        <v>120</v>
      </c>
      <c r="B98" s="15" t="s">
        <v>177</v>
      </c>
      <c r="D98" t="s">
        <v>143</v>
      </c>
      <c r="E98" s="15" t="s">
        <v>177</v>
      </c>
    </row>
    <row r="100" spans="1:6" x14ac:dyDescent="0.25">
      <c r="D100" t="s">
        <v>147</v>
      </c>
    </row>
    <row r="102" spans="1:6" x14ac:dyDescent="0.25">
      <c r="D102" s="16" t="s">
        <v>178</v>
      </c>
      <c r="E102" s="16"/>
      <c r="F102" s="16"/>
    </row>
    <row r="105" spans="1:6" x14ac:dyDescent="0.25">
      <c r="A105" t="s">
        <v>182</v>
      </c>
    </row>
    <row r="107" spans="1:6" x14ac:dyDescent="0.25">
      <c r="A107" s="7"/>
      <c r="B107" s="7" t="s">
        <v>124</v>
      </c>
      <c r="C107" s="7" t="s">
        <v>125</v>
      </c>
      <c r="F107" t="s">
        <v>147</v>
      </c>
    </row>
    <row r="108" spans="1:6" x14ac:dyDescent="0.25">
      <c r="A108" s="7" t="s">
        <v>137</v>
      </c>
      <c r="B108" s="15" t="s">
        <v>177</v>
      </c>
      <c r="C108" s="1">
        <v>7</v>
      </c>
    </row>
    <row r="109" spans="1:6" x14ac:dyDescent="0.25">
      <c r="A109" s="7" t="s">
        <v>138</v>
      </c>
      <c r="B109" s="15" t="s">
        <v>177</v>
      </c>
      <c r="C109" s="1">
        <v>9</v>
      </c>
    </row>
    <row r="110" spans="1:6" x14ac:dyDescent="0.25">
      <c r="A110" s="7" t="s">
        <v>120</v>
      </c>
      <c r="B110" s="15" t="s">
        <v>177</v>
      </c>
      <c r="C110" s="1">
        <v>9</v>
      </c>
    </row>
    <row r="112" spans="1:6" x14ac:dyDescent="0.25">
      <c r="B112" s="17" t="s">
        <v>183</v>
      </c>
    </row>
    <row r="114" spans="1:15" x14ac:dyDescent="0.25">
      <c r="B114" s="15" t="s">
        <v>124</v>
      </c>
      <c r="C114" s="7" t="s">
        <v>125</v>
      </c>
      <c r="D114" s="15" t="s">
        <v>124</v>
      </c>
      <c r="E114" s="7" t="s">
        <v>125</v>
      </c>
      <c r="F114" s="15" t="s">
        <v>124</v>
      </c>
      <c r="G114" s="7" t="s">
        <v>125</v>
      </c>
    </row>
    <row r="115" spans="1:15" x14ac:dyDescent="0.25">
      <c r="B115" s="7">
        <v>7</v>
      </c>
      <c r="C115" s="7">
        <v>0</v>
      </c>
      <c r="D115" s="1" t="s">
        <v>131</v>
      </c>
      <c r="E115" s="1" t="s">
        <v>129</v>
      </c>
      <c r="F115" s="1">
        <f>_xlfn.COMBINA(3,7)</f>
        <v>36</v>
      </c>
      <c r="G115" s="1">
        <f>_xlfn.COMBINA(3,0)</f>
        <v>1</v>
      </c>
      <c r="H115" s="1">
        <f>F115*G115</f>
        <v>36</v>
      </c>
      <c r="I115">
        <v>-1</v>
      </c>
      <c r="J115">
        <f>H115+I115</f>
        <v>35</v>
      </c>
    </row>
    <row r="116" spans="1:15" x14ac:dyDescent="0.25">
      <c r="B116" s="7">
        <v>6</v>
      </c>
      <c r="C116" s="7">
        <v>1</v>
      </c>
      <c r="D116" s="1" t="s">
        <v>132</v>
      </c>
      <c r="E116" s="1" t="s">
        <v>130</v>
      </c>
      <c r="F116" s="1">
        <f>_xlfn.COMBINA(3,6)</f>
        <v>28</v>
      </c>
      <c r="G116" s="1">
        <f>_xlfn.COMBINA(3,1)</f>
        <v>3</v>
      </c>
      <c r="H116" s="1">
        <f t="shared" ref="H116:H122" si="0">F116*G116</f>
        <v>84</v>
      </c>
      <c r="I116">
        <v>-1</v>
      </c>
      <c r="J116">
        <f t="shared" ref="J116:J122" si="1">H116+I116</f>
        <v>83</v>
      </c>
    </row>
    <row r="117" spans="1:15" x14ac:dyDescent="0.25">
      <c r="B117" s="7">
        <v>5</v>
      </c>
      <c r="C117" s="7">
        <v>2</v>
      </c>
      <c r="D117" s="1" t="s">
        <v>184</v>
      </c>
      <c r="E117" s="1" t="s">
        <v>166</v>
      </c>
      <c r="F117" s="1">
        <f>_xlfn.COMBINA(3,5)</f>
        <v>21</v>
      </c>
      <c r="G117" s="1">
        <f>_xlfn.COMBINA(3,2)</f>
        <v>6</v>
      </c>
      <c r="H117" s="1">
        <f t="shared" si="0"/>
        <v>126</v>
      </c>
      <c r="I117">
        <v>-1</v>
      </c>
      <c r="J117">
        <f t="shared" si="1"/>
        <v>125</v>
      </c>
    </row>
    <row r="118" spans="1:15" x14ac:dyDescent="0.25">
      <c r="B118" s="7">
        <v>4</v>
      </c>
      <c r="C118" s="7">
        <v>3</v>
      </c>
      <c r="D118" s="1" t="s">
        <v>185</v>
      </c>
      <c r="E118" s="1" t="s">
        <v>186</v>
      </c>
      <c r="F118" s="1">
        <f>_xlfn.COMBINA(3,4)</f>
        <v>15</v>
      </c>
      <c r="G118" s="1">
        <f>_xlfn.COMBINA(3,C118)</f>
        <v>10</v>
      </c>
      <c r="H118" s="1">
        <f t="shared" si="0"/>
        <v>150</v>
      </c>
      <c r="I118">
        <v>-1</v>
      </c>
      <c r="J118">
        <f t="shared" si="1"/>
        <v>149</v>
      </c>
    </row>
    <row r="119" spans="1:15" x14ac:dyDescent="0.25">
      <c r="B119" s="7">
        <v>3</v>
      </c>
      <c r="C119" s="7">
        <v>4</v>
      </c>
      <c r="D119" s="1" t="s">
        <v>186</v>
      </c>
      <c r="E119" s="1" t="s">
        <v>185</v>
      </c>
      <c r="F119" s="1">
        <f>_xlfn.COMBINA(3,3)</f>
        <v>10</v>
      </c>
      <c r="G119" s="1">
        <f t="shared" ref="G119:G122" si="2">_xlfn.COMBINA(3,C119)</f>
        <v>15</v>
      </c>
      <c r="H119" s="1">
        <f t="shared" si="0"/>
        <v>150</v>
      </c>
      <c r="I119">
        <v>-1</v>
      </c>
      <c r="J119">
        <f t="shared" si="1"/>
        <v>149</v>
      </c>
    </row>
    <row r="120" spans="1:15" x14ac:dyDescent="0.25">
      <c r="B120" s="7">
        <v>2</v>
      </c>
      <c r="C120" s="7">
        <v>5</v>
      </c>
      <c r="D120" s="1" t="s">
        <v>166</v>
      </c>
      <c r="E120" s="1" t="s">
        <v>184</v>
      </c>
      <c r="F120" s="1">
        <f>_xlfn.COMBINA(3,2)</f>
        <v>6</v>
      </c>
      <c r="G120" s="1">
        <f t="shared" si="2"/>
        <v>21</v>
      </c>
      <c r="H120" s="1">
        <f t="shared" si="0"/>
        <v>126</v>
      </c>
      <c r="I120">
        <v>-1</v>
      </c>
      <c r="J120">
        <f t="shared" si="1"/>
        <v>125</v>
      </c>
    </row>
    <row r="121" spans="1:15" x14ac:dyDescent="0.25">
      <c r="B121" s="7">
        <v>1</v>
      </c>
      <c r="C121" s="7">
        <v>6</v>
      </c>
      <c r="D121" s="1" t="s">
        <v>130</v>
      </c>
      <c r="E121" s="1" t="s">
        <v>132</v>
      </c>
      <c r="F121" s="1">
        <f>_xlfn.COMBINA(3,1)</f>
        <v>3</v>
      </c>
      <c r="G121" s="1">
        <f t="shared" si="2"/>
        <v>28</v>
      </c>
      <c r="H121" s="1">
        <f t="shared" si="0"/>
        <v>84</v>
      </c>
      <c r="I121">
        <v>-1</v>
      </c>
      <c r="J121">
        <f t="shared" si="1"/>
        <v>83</v>
      </c>
    </row>
    <row r="122" spans="1:15" x14ac:dyDescent="0.25">
      <c r="B122" s="7">
        <v>0</v>
      </c>
      <c r="C122" s="7">
        <v>7</v>
      </c>
      <c r="D122" s="1" t="s">
        <v>129</v>
      </c>
      <c r="E122" s="1" t="s">
        <v>131</v>
      </c>
      <c r="F122" s="1">
        <f>_xlfn.COMBINA(3,0)</f>
        <v>1</v>
      </c>
      <c r="G122" s="1">
        <f t="shared" si="2"/>
        <v>36</v>
      </c>
      <c r="H122" s="1">
        <f t="shared" si="0"/>
        <v>36</v>
      </c>
      <c r="I122">
        <v>-1</v>
      </c>
      <c r="J122">
        <f t="shared" si="1"/>
        <v>35</v>
      </c>
    </row>
    <row r="123" spans="1:15" x14ac:dyDescent="0.25">
      <c r="H123">
        <f>SUM(H115:H122)</f>
        <v>792</v>
      </c>
      <c r="J123">
        <f>SUM(J115:J122)</f>
        <v>784</v>
      </c>
      <c r="K123" s="23" t="s">
        <v>187</v>
      </c>
      <c r="L123" s="23"/>
      <c r="M123" s="23"/>
      <c r="N123" s="23"/>
      <c r="O123" s="23"/>
    </row>
    <row r="124" spans="1:15" x14ac:dyDescent="0.25">
      <c r="K124" s="23"/>
      <c r="L124" s="23"/>
      <c r="M124" s="23"/>
      <c r="N124" s="23"/>
      <c r="O124" s="23"/>
    </row>
    <row r="127" spans="1:15" x14ac:dyDescent="0.25">
      <c r="A127" t="s">
        <v>133</v>
      </c>
    </row>
    <row r="129" spans="1:10" x14ac:dyDescent="0.25">
      <c r="B129" s="7"/>
      <c r="C129" s="7" t="s">
        <v>125</v>
      </c>
      <c r="D129" s="7" t="s">
        <v>124</v>
      </c>
    </row>
    <row r="130" spans="1:10" x14ac:dyDescent="0.25">
      <c r="B130" s="7" t="s">
        <v>137</v>
      </c>
      <c r="C130" s="7">
        <v>3</v>
      </c>
      <c r="D130" s="7">
        <v>3</v>
      </c>
    </row>
    <row r="131" spans="1:10" x14ac:dyDescent="0.25">
      <c r="B131" s="7" t="s">
        <v>138</v>
      </c>
      <c r="C131" s="7">
        <v>7</v>
      </c>
      <c r="D131" s="7">
        <v>7</v>
      </c>
    </row>
    <row r="132" spans="1:10" x14ac:dyDescent="0.25">
      <c r="B132" s="7" t="s">
        <v>120</v>
      </c>
      <c r="C132" s="7">
        <v>9</v>
      </c>
      <c r="D132" s="7">
        <v>9</v>
      </c>
    </row>
    <row r="133" spans="1:10" x14ac:dyDescent="0.25">
      <c r="F133" s="7" t="s">
        <v>191</v>
      </c>
      <c r="G133" s="7" t="s">
        <v>192</v>
      </c>
    </row>
    <row r="134" spans="1:10" x14ac:dyDescent="0.25">
      <c r="A134" t="s">
        <v>188</v>
      </c>
      <c r="D134" s="7" t="s">
        <v>190</v>
      </c>
      <c r="E134" s="7" t="s">
        <v>189</v>
      </c>
      <c r="F134" s="7" t="s">
        <v>190</v>
      </c>
      <c r="G134" s="7" t="s">
        <v>189</v>
      </c>
      <c r="H134" s="26" t="s">
        <v>193</v>
      </c>
      <c r="I134" s="26" t="s">
        <v>120</v>
      </c>
    </row>
    <row r="135" spans="1:10" x14ac:dyDescent="0.25">
      <c r="D135" s="7" t="s">
        <v>129</v>
      </c>
      <c r="E135" s="7" t="s">
        <v>131</v>
      </c>
      <c r="F135" s="7">
        <f>COMBIN(3,0)</f>
        <v>1</v>
      </c>
      <c r="G135" s="25">
        <f>_xlfn.COMBINA(3,7)</f>
        <v>36</v>
      </c>
      <c r="H135" s="7">
        <f>F135*G135</f>
        <v>36</v>
      </c>
      <c r="I135" s="7">
        <v>-1</v>
      </c>
    </row>
    <row r="136" spans="1:10" x14ac:dyDescent="0.25">
      <c r="D136" s="7" t="s">
        <v>130</v>
      </c>
      <c r="E136" s="7" t="s">
        <v>132</v>
      </c>
      <c r="F136" s="7">
        <f>_xlfn.COMBINA(3,1)</f>
        <v>3</v>
      </c>
      <c r="G136" s="25">
        <f>_xlfn.COMBINA(3,6)</f>
        <v>28</v>
      </c>
      <c r="H136" s="7">
        <f>F136*G136</f>
        <v>84</v>
      </c>
      <c r="I136" s="7">
        <v>-1</v>
      </c>
    </row>
    <row r="137" spans="1:10" x14ac:dyDescent="0.25">
      <c r="D137" s="7" t="s">
        <v>166</v>
      </c>
      <c r="E137" s="7" t="s">
        <v>184</v>
      </c>
      <c r="F137" s="7">
        <f>_xlfn.COMBINA(3,2)</f>
        <v>6</v>
      </c>
      <c r="G137" s="25">
        <f>_xlfn.COMBINA(3,5)</f>
        <v>21</v>
      </c>
      <c r="H137" s="7">
        <f>F137*G137</f>
        <v>126</v>
      </c>
      <c r="I137" s="7">
        <v>-1</v>
      </c>
    </row>
    <row r="138" spans="1:10" x14ac:dyDescent="0.25">
      <c r="D138" s="7" t="s">
        <v>186</v>
      </c>
      <c r="E138" s="7" t="s">
        <v>185</v>
      </c>
      <c r="F138" s="7">
        <f>_xlfn.COMBINA(3,3)</f>
        <v>10</v>
      </c>
      <c r="G138" s="25">
        <f>_xlfn.COMBINA(3,4)</f>
        <v>15</v>
      </c>
      <c r="H138" s="7">
        <f>F138*G138</f>
        <v>150</v>
      </c>
      <c r="I138" s="7">
        <v>-1</v>
      </c>
    </row>
    <row r="139" spans="1:10" x14ac:dyDescent="0.25">
      <c r="H139" s="7">
        <f>SUM(H135:H138)</f>
        <v>396</v>
      </c>
      <c r="I139" s="7">
        <f>SUM(I135:I138)</f>
        <v>-4</v>
      </c>
      <c r="J139" s="27">
        <f>H139+I139</f>
        <v>392</v>
      </c>
    </row>
    <row r="142" spans="1:10" x14ac:dyDescent="0.25">
      <c r="A142" t="s">
        <v>134</v>
      </c>
    </row>
    <row r="145" spans="1:12" x14ac:dyDescent="0.25">
      <c r="B145" s="7"/>
      <c r="C145" s="7" t="s">
        <v>124</v>
      </c>
      <c r="F145" t="s">
        <v>194</v>
      </c>
    </row>
    <row r="146" spans="1:12" x14ac:dyDescent="0.25">
      <c r="B146" s="7" t="s">
        <v>137</v>
      </c>
      <c r="C146" s="7">
        <v>3</v>
      </c>
    </row>
    <row r="147" spans="1:12" x14ac:dyDescent="0.25">
      <c r="B147" s="7" t="s">
        <v>138</v>
      </c>
      <c r="C147" s="7">
        <v>7</v>
      </c>
      <c r="F147" s="7" t="s">
        <v>195</v>
      </c>
      <c r="G147" s="7" t="s">
        <v>197</v>
      </c>
    </row>
    <row r="148" spans="1:12" x14ac:dyDescent="0.25">
      <c r="B148" s="7" t="s">
        <v>120</v>
      </c>
      <c r="C148" s="7">
        <v>9</v>
      </c>
      <c r="F148" s="7" t="s">
        <v>196</v>
      </c>
      <c r="G148" s="7" t="s">
        <v>172</v>
      </c>
      <c r="H148" s="7" t="s">
        <v>137</v>
      </c>
      <c r="I148" s="7" t="s">
        <v>172</v>
      </c>
    </row>
    <row r="149" spans="1:12" x14ac:dyDescent="0.25">
      <c r="E149" s="7" t="s">
        <v>170</v>
      </c>
      <c r="F149" s="7" t="s">
        <v>198</v>
      </c>
      <c r="G149" s="7" t="s">
        <v>128</v>
      </c>
      <c r="H149" s="7">
        <f>_xlfn.COMBINA(1,3)</f>
        <v>1</v>
      </c>
      <c r="I149" s="7">
        <f>_xlfn.COMBINA(2,4)</f>
        <v>5</v>
      </c>
      <c r="J149" s="7">
        <f>H149*I149</f>
        <v>5</v>
      </c>
    </row>
    <row r="150" spans="1:12" x14ac:dyDescent="0.25">
      <c r="E150" s="7" t="s">
        <v>169</v>
      </c>
      <c r="F150" s="7" t="s">
        <v>199</v>
      </c>
      <c r="G150" s="7" t="s">
        <v>127</v>
      </c>
      <c r="H150" s="7">
        <f>_xlfn.COMBINA(1,2)</f>
        <v>1</v>
      </c>
      <c r="I150" s="7">
        <f>_xlfn.COMBINA(2,5)</f>
        <v>6</v>
      </c>
      <c r="J150" s="7">
        <f t="shared" ref="J150:J152" si="3">H150*I150</f>
        <v>6</v>
      </c>
    </row>
    <row r="151" spans="1:12" x14ac:dyDescent="0.25">
      <c r="E151" s="7" t="s">
        <v>168</v>
      </c>
      <c r="F151" s="7" t="s">
        <v>200</v>
      </c>
      <c r="G151" s="7" t="s">
        <v>31</v>
      </c>
      <c r="H151" s="7">
        <f>_xlfn.COMBINA(1,1)</f>
        <v>1</v>
      </c>
      <c r="I151" s="7">
        <f>_xlfn.COMBINA(2,6)</f>
        <v>7</v>
      </c>
      <c r="J151" s="7">
        <f t="shared" si="3"/>
        <v>7</v>
      </c>
    </row>
    <row r="152" spans="1:12" x14ac:dyDescent="0.25">
      <c r="E152" s="7" t="s">
        <v>167</v>
      </c>
      <c r="F152" s="7" t="s">
        <v>201</v>
      </c>
      <c r="G152" s="7" t="s">
        <v>126</v>
      </c>
      <c r="H152" s="7">
        <f>_xlfn.COMBINA(1,0)</f>
        <v>1</v>
      </c>
      <c r="I152" s="7">
        <f>_xlfn.COMBINA(2,7)</f>
        <v>8</v>
      </c>
      <c r="J152" s="7">
        <f t="shared" si="3"/>
        <v>8</v>
      </c>
      <c r="K152" s="24">
        <v>-1</v>
      </c>
    </row>
    <row r="153" spans="1:12" x14ac:dyDescent="0.25">
      <c r="J153" s="7">
        <f>SUM(J149:J152)</f>
        <v>26</v>
      </c>
      <c r="K153" s="24">
        <v>-1</v>
      </c>
      <c r="L153" s="28">
        <f>J153+K153</f>
        <v>25</v>
      </c>
    </row>
    <row r="156" spans="1:12" x14ac:dyDescent="0.25">
      <c r="A156" t="s">
        <v>135</v>
      </c>
    </row>
    <row r="158" spans="1:12" x14ac:dyDescent="0.25">
      <c r="B158" s="7"/>
      <c r="C158" s="7" t="s">
        <v>125</v>
      </c>
      <c r="D158" s="7" t="s">
        <v>124</v>
      </c>
    </row>
    <row r="159" spans="1:12" x14ac:dyDescent="0.25">
      <c r="B159" s="7" t="s">
        <v>137</v>
      </c>
      <c r="C159" s="7">
        <v>3</v>
      </c>
      <c r="D159" s="7">
        <v>3</v>
      </c>
    </row>
    <row r="160" spans="1:12" x14ac:dyDescent="0.25">
      <c r="B160" s="7" t="s">
        <v>138</v>
      </c>
      <c r="C160" s="7">
        <v>7</v>
      </c>
      <c r="D160" s="7">
        <v>7</v>
      </c>
    </row>
    <row r="161" spans="2:5" x14ac:dyDescent="0.25">
      <c r="B161" s="7" t="s">
        <v>120</v>
      </c>
      <c r="C161" s="7">
        <v>9</v>
      </c>
      <c r="D161" s="7">
        <v>9</v>
      </c>
    </row>
    <row r="164" spans="2:5" x14ac:dyDescent="0.25">
      <c r="C164" t="s">
        <v>202</v>
      </c>
      <c r="D164" t="s">
        <v>203</v>
      </c>
    </row>
    <row r="165" spans="2:5" x14ac:dyDescent="0.25">
      <c r="C165" t="s">
        <v>189</v>
      </c>
      <c r="D165" t="s">
        <v>190</v>
      </c>
    </row>
    <row r="166" spans="2:5" x14ac:dyDescent="0.25">
      <c r="C166">
        <v>0</v>
      </c>
      <c r="D166">
        <v>7</v>
      </c>
      <c r="E166" t="s">
        <v>204</v>
      </c>
    </row>
    <row r="167" spans="2:5" x14ac:dyDescent="0.25">
      <c r="E167" t="s">
        <v>205</v>
      </c>
    </row>
    <row r="168" spans="2:5" x14ac:dyDescent="0.25">
      <c r="E168" t="s">
        <v>206</v>
      </c>
    </row>
    <row r="169" spans="2:5" x14ac:dyDescent="0.25">
      <c r="E169" t="s">
        <v>207</v>
      </c>
    </row>
  </sheetData>
  <mergeCells count="3">
    <mergeCell ref="C31:I31"/>
    <mergeCell ref="H87:L90"/>
    <mergeCell ref="K123:O12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EJEMPLOS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2025-03-04T21:16:39Z</dcterms:created>
  <dcterms:modified xsi:type="dcterms:W3CDTF">2025-03-11T22:54:09Z</dcterms:modified>
</cp:coreProperties>
</file>