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ULSA-6th-Semester\ProbabilityAndStatistics\final\"/>
    </mc:Choice>
  </mc:AlternateContent>
  <xr:revisionPtr revIDLastSave="0" documentId="13_ncr:1_{FA202D35-C402-4045-884B-21A2D76819F8}" xr6:coauthVersionLast="47" xr6:coauthVersionMax="47" xr10:uidLastSave="{00000000-0000-0000-0000-000000000000}"/>
  <bookViews>
    <workbookView xWindow="-108" yWindow="-108" windowWidth="23256" windowHeight="12456" activeTab="2" xr2:uid="{8EA4A3C7-38CD-4F7F-A195-C12DAE74DF90}"/>
  </bookViews>
  <sheets>
    <sheet name="hipergeometrica" sheetId="1" r:id="rId1"/>
    <sheet name="poisson" sheetId="2" r:id="rId2"/>
    <sheet name="exponen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B24" i="3"/>
  <c r="A24" i="3"/>
  <c r="B15" i="3"/>
  <c r="A15" i="3"/>
  <c r="G7" i="3"/>
  <c r="D12" i="3"/>
  <c r="C10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H7" i="3"/>
  <c r="E42" i="2"/>
  <c r="D42" i="2"/>
  <c r="B43" i="2"/>
  <c r="B41" i="2"/>
  <c r="C29" i="2"/>
  <c r="B29" i="2"/>
  <c r="D18" i="2"/>
  <c r="C18" i="2"/>
  <c r="B18" i="2"/>
  <c r="E4" i="2"/>
  <c r="D4" i="2"/>
  <c r="G62" i="1"/>
  <c r="F62" i="1"/>
  <c r="D63" i="1"/>
  <c r="D61" i="1"/>
  <c r="E49" i="1"/>
  <c r="D49" i="1"/>
  <c r="I44" i="1"/>
  <c r="G44" i="1"/>
  <c r="D44" i="1"/>
  <c r="E23" i="1"/>
  <c r="D23" i="1"/>
  <c r="E5" i="1"/>
  <c r="D5" i="1"/>
</calcChain>
</file>

<file path=xl/sharedStrings.xml><?xml version="1.0" encoding="utf-8"?>
<sst xmlns="http://schemas.openxmlformats.org/spreadsheetml/2006/main" count="43" uniqueCount="29">
  <si>
    <t xml:space="preserve">En la ciudad de Chihuahua existen 12809 empresas de las cuales sólo 428 tienen un departamento de sistemas establecido. Si seleccionamos 62 empresas en la ciudad de Chihuahua de forma aleatoria. Determine: </t>
  </si>
  <si>
    <t xml:space="preserve">1. La probabilidad de que en la muestra encuentre exactamente 4 empresas con departamenteo de sistemas </t>
  </si>
  <si>
    <t>x</t>
  </si>
  <si>
    <t>n</t>
  </si>
  <si>
    <t>k</t>
  </si>
  <si>
    <t>N</t>
  </si>
  <si>
    <t xml:space="preserve">2. La probabilidad de que en la muestra encuentre 4 o menos empresas con departamenteo de sistemas </t>
  </si>
  <si>
    <t xml:space="preserve">3. La probabilidad de que en la muestra encuentre menos de 3 pero más de 7 empresas con departamenteo de sistemas </t>
  </si>
  <si>
    <t>menos de 3</t>
  </si>
  <si>
    <t>mas de 7</t>
  </si>
  <si>
    <t xml:space="preserve"> -&gt;</t>
  </si>
  <si>
    <t>Suma total</t>
  </si>
  <si>
    <t xml:space="preserve">4. La probabilidad de que en la muestra encuentre entre 6 y 9 empresas con departamenteo de sistemas </t>
  </si>
  <si>
    <t>Un departamento de sistemas tiene una tasa de fallas promedio en laptops de 4 por semana. Para la siguiente semana determine:</t>
  </si>
  <si>
    <t>1. La probabilidad de que fallen exactamente 6 equipos</t>
  </si>
  <si>
    <t>lambda</t>
  </si>
  <si>
    <t>2. La probabilidad de que fallen mas de 8 equipos</t>
  </si>
  <si>
    <t>3. La probabilidad de que fallen 6 o menos equipos</t>
  </si>
  <si>
    <t xml:space="preserve">4. La probabilidad de que fallen entre 2 y 5 equipos </t>
  </si>
  <si>
    <t>Volviendo al problema de 4 fallos a la semana en el departamento de sistemas.</t>
  </si>
  <si>
    <r>
      <t>Convierta la tasa de fallos a la semana a promedio de días entre fallas (</t>
    </r>
    <r>
      <rPr>
        <sz val="11"/>
        <color theme="1"/>
        <rFont val="Calibri"/>
        <family val="2"/>
      </rPr>
      <t>μ), si la semana laboral se compone de 5 días. Posteriormente determine:</t>
    </r>
  </si>
  <si>
    <t>1. La probabilidad de que una falla se presente en dos dias o menos</t>
  </si>
  <si>
    <t>i</t>
  </si>
  <si>
    <t>%</t>
  </si>
  <si>
    <t>4 fallos por semana como PROMEDIO por semana (5 dias)</t>
  </si>
  <si>
    <t>falla estimada por dia</t>
  </si>
  <si>
    <t>Usando formula seria lo mismo = 1/1.25</t>
  </si>
  <si>
    <t>fallo promedio en una semana laboral de 1.25</t>
  </si>
  <si>
    <t>2. La probabilidad de que una falla se presente en más de 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</si>
</sst>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72" formatCode="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1" applyNumberFormat="1" applyFont="1"/>
    <xf numFmtId="165" fontId="0" fillId="2" borderId="0" xfId="1" applyNumberFormat="1" applyFont="1" applyFill="1"/>
    <xf numFmtId="10" fontId="0" fillId="2" borderId="0" xfId="1" applyNumberFormat="1" applyFont="1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5" fontId="0" fillId="0" borderId="1" xfId="1" applyNumberFormat="1" applyFon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327660</xdr:colOff>
      <xdr:row>3</xdr:row>
      <xdr:rowOff>96350</xdr:rowOff>
    </xdr:from>
    <xdr:to>
      <xdr:col>16</xdr:col>
      <xdr:colOff>18025</xdr:colOff>
      <xdr:row>18</xdr:row>
      <xdr:rowOff>17825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674170-040A-B736-164F-4D79C0A4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5660" y="644990"/>
          <a:ext cx="6395965" cy="2664675"/>
        </a:xfrm>
        <a:prstGeom prst="rect">
          <a:avLst/>
        </a:prstGeom>
      </xdr:spPr>
    </xdr:pic>
    <xdr:clientData/>
  </xdr:twoCellAnchor>
  <xdr:twoCellAnchor editAs="oneCell">
    <xdr:from>
      <xdr:col>5</xdr:col>
      <xdr:colOff>412026</xdr:colOff>
      <xdr:row>21</xdr:row>
      <xdr:rowOff>171105</xdr:rowOff>
    </xdr:from>
    <xdr:to>
      <xdr:col>11</xdr:col>
      <xdr:colOff>320040</xdr:colOff>
      <xdr:row>37</xdr:row>
      <xdr:rowOff>142357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4CD306-E61F-10A9-EF3B-87881187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0026" y="4011585"/>
          <a:ext cx="3565614" cy="2897332"/>
        </a:xfrm>
        <a:prstGeom prst="rect">
          <a:avLst/>
        </a:prstGeom>
      </xdr:spPr>
    </xdr:pic>
    <xdr:clientData/>
  </xdr:twoCellAnchor>
  <xdr:twoCellAnchor editAs="oneCell">
    <xdr:from>
      <xdr:col>11</xdr:col>
      <xdr:colOff>137160</xdr:colOff>
      <xdr:row>39</xdr:row>
      <xdr:rowOff>61819</xdr:rowOff>
    </xdr:from>
    <xdr:to>
      <xdr:col>18</xdr:col>
      <xdr:colOff>344173</xdr:colOff>
      <xdr:row>55</xdr:row>
      <xdr:rowOff>160559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53A20A1-AD67-7A71-35EC-A2F4C07B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7060" y="7194139"/>
          <a:ext cx="4474213" cy="30248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58</xdr:row>
      <xdr:rowOff>142616</xdr:rowOff>
    </xdr:from>
    <xdr:to>
      <xdr:col>18</xdr:col>
      <xdr:colOff>305732</xdr:colOff>
      <xdr:row>71</xdr:row>
      <xdr:rowOff>155012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CF51D2-EEFC-D219-F082-079B66F8A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0749656"/>
          <a:ext cx="4984412" cy="2389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707038</xdr:colOff>
      <xdr:row>2</xdr:row>
      <xdr:rowOff>46384</xdr:rowOff>
    </xdr:from>
    <xdr:to>
      <xdr:col>11</xdr:col>
      <xdr:colOff>716185</xdr:colOff>
      <xdr:row>13</xdr:row>
      <xdr:rowOff>116035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B1745-9596-934D-1F53-BEBC921F7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690" y="417445"/>
          <a:ext cx="4779930" cy="2110486"/>
        </a:xfrm>
        <a:prstGeom prst="rect">
          <a:avLst/>
        </a:prstGeom>
      </xdr:spPr>
    </xdr:pic>
    <xdr:clientData/>
  </xdr:twoCellAnchor>
  <xdr:twoCellAnchor editAs="oneCell">
    <xdr:from>
      <xdr:col>5</xdr:col>
      <xdr:colOff>112644</xdr:colOff>
      <xdr:row>15</xdr:row>
      <xdr:rowOff>79120</xdr:rowOff>
    </xdr:from>
    <xdr:to>
      <xdr:col>11</xdr:col>
      <xdr:colOff>11121</xdr:colOff>
      <xdr:row>25</xdr:row>
      <xdr:rowOff>2830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C74A9-260D-A200-D0FF-01E4B1DAD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8296" y="2862077"/>
          <a:ext cx="4669260" cy="177901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26</xdr:row>
      <xdr:rowOff>29988</xdr:rowOff>
    </xdr:from>
    <xdr:to>
      <xdr:col>11</xdr:col>
      <xdr:colOff>33129</xdr:colOff>
      <xdr:row>37</xdr:row>
      <xdr:rowOff>66144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AFE541-1559-3159-A020-21EA78A3F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0452" y="4853779"/>
          <a:ext cx="4499112" cy="2076991"/>
        </a:xfrm>
        <a:prstGeom prst="rect">
          <a:avLst/>
        </a:prstGeom>
      </xdr:spPr>
    </xdr:pic>
    <xdr:clientData/>
  </xdr:twoCellAnchor>
  <xdr:twoCellAnchor editAs="oneCell">
    <xdr:from>
      <xdr:col>5</xdr:col>
      <xdr:colOff>768625</xdr:colOff>
      <xdr:row>39</xdr:row>
      <xdr:rowOff>113437</xdr:rowOff>
    </xdr:from>
    <xdr:to>
      <xdr:col>11</xdr:col>
      <xdr:colOff>49211</xdr:colOff>
      <xdr:row>50</xdr:row>
      <xdr:rowOff>6625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DCA524-5DEC-792A-F438-494DF912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4277" y="7349124"/>
          <a:ext cx="4051369" cy="19340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457202</xdr:colOff>
      <xdr:row>5</xdr:row>
      <xdr:rowOff>71493</xdr:rowOff>
    </xdr:from>
    <xdr:to>
      <xdr:col>14</xdr:col>
      <xdr:colOff>350711</xdr:colOff>
      <xdr:row>18</xdr:row>
      <xdr:rowOff>114487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788372-7460-D012-ADCA-C811650FC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8245" y="999145"/>
          <a:ext cx="4664292" cy="2454890"/>
        </a:xfrm>
        <a:prstGeom prst="rect">
          <a:avLst/>
        </a:prstGeom>
      </xdr:spPr>
    </xdr:pic>
    <xdr:clientData/>
  </xdr:twoCellAnchor>
  <xdr:twoCellAnchor editAs="oneCell">
    <xdr:from>
      <xdr:col>5</xdr:col>
      <xdr:colOff>99392</xdr:colOff>
      <xdr:row>21</xdr:row>
      <xdr:rowOff>9007</xdr:rowOff>
    </xdr:from>
    <xdr:to>
      <xdr:col>11</xdr:col>
      <xdr:colOff>53525</xdr:colOff>
      <xdr:row>33</xdr:row>
      <xdr:rowOff>112644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484932-17BC-B74E-98F6-201213A53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5044" y="3905146"/>
          <a:ext cx="4724916" cy="2330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9CBB-541A-4741-860C-26A81A48F8F4}">
  <dimension ref="A1:J64"/>
  <sheetViews>
    <sheetView topLeftCell="A50" workbookViewId="0">
      <selection activeCell="J64" sqref="J64"/>
    </sheetView>
  </sheetViews>
  <sheetFormatPr baseColWidth="10" defaultColWidth="8.88671875" defaultRowHeight="14.4" x14ac:dyDescent="0.3"/>
  <cols>
    <col min="5" max="5" width="10.5546875" bestFit="1" customWidth="1"/>
  </cols>
  <sheetData>
    <row r="1" spans="1:5" x14ac:dyDescent="0.3">
      <c r="A1" t="s">
        <v>0</v>
      </c>
    </row>
    <row r="3" spans="1:5" x14ac:dyDescent="0.3">
      <c r="A3" t="s">
        <v>1</v>
      </c>
    </row>
    <row r="5" spans="1:5" x14ac:dyDescent="0.3">
      <c r="A5" s="1" t="s">
        <v>2</v>
      </c>
      <c r="B5" s="1">
        <v>4</v>
      </c>
      <c r="D5">
        <f>_xlfn.HYPGEOM.DIST(B5,B6,B7,B8,0)</f>
        <v>9.6876095367763551E-2</v>
      </c>
      <c r="E5" s="3">
        <f>D5</f>
        <v>9.6876095367763551E-2</v>
      </c>
    </row>
    <row r="6" spans="1:5" x14ac:dyDescent="0.3">
      <c r="A6" s="1" t="s">
        <v>3</v>
      </c>
      <c r="B6" s="1">
        <v>62</v>
      </c>
    </row>
    <row r="7" spans="1:5" x14ac:dyDescent="0.3">
      <c r="A7" s="1" t="s">
        <v>4</v>
      </c>
      <c r="B7" s="1">
        <v>428</v>
      </c>
    </row>
    <row r="8" spans="1:5" x14ac:dyDescent="0.3">
      <c r="A8" s="1" t="s">
        <v>5</v>
      </c>
      <c r="B8" s="1">
        <v>12809</v>
      </c>
    </row>
    <row r="21" spans="1:5" x14ac:dyDescent="0.3">
      <c r="A21" t="s">
        <v>6</v>
      </c>
    </row>
    <row r="23" spans="1:5" x14ac:dyDescent="0.3">
      <c r="A23" s="1" t="s">
        <v>2</v>
      </c>
      <c r="B23" s="1">
        <v>4</v>
      </c>
      <c r="D23">
        <f>_xlfn.HYPGEOM.DIST(B23,B24,B25,B26,1)</f>
        <v>0.94426753721444734</v>
      </c>
      <c r="E23" s="4">
        <f>D23</f>
        <v>0.94426753721444734</v>
      </c>
    </row>
    <row r="24" spans="1:5" x14ac:dyDescent="0.3">
      <c r="A24" s="1" t="s">
        <v>3</v>
      </c>
      <c r="B24" s="1">
        <v>62</v>
      </c>
    </row>
    <row r="25" spans="1:5" x14ac:dyDescent="0.3">
      <c r="A25" s="1" t="s">
        <v>4</v>
      </c>
      <c r="B25" s="1">
        <v>428</v>
      </c>
    </row>
    <row r="26" spans="1:5" x14ac:dyDescent="0.3">
      <c r="A26" s="1" t="s">
        <v>5</v>
      </c>
      <c r="B26" s="1">
        <v>12809</v>
      </c>
    </row>
    <row r="40" spans="1:9" x14ac:dyDescent="0.3">
      <c r="A40" t="s">
        <v>7</v>
      </c>
    </row>
    <row r="42" spans="1:9" x14ac:dyDescent="0.3">
      <c r="A42" s="1" t="s">
        <v>2</v>
      </c>
      <c r="B42" s="1">
        <v>4</v>
      </c>
      <c r="D42" t="s">
        <v>8</v>
      </c>
      <c r="G42" t="s">
        <v>9</v>
      </c>
    </row>
    <row r="43" spans="1:9" x14ac:dyDescent="0.3">
      <c r="A43" s="1" t="s">
        <v>3</v>
      </c>
      <c r="B43" s="1">
        <v>62</v>
      </c>
    </row>
    <row r="44" spans="1:9" x14ac:dyDescent="0.3">
      <c r="A44" s="1" t="s">
        <v>4</v>
      </c>
      <c r="B44" s="1">
        <v>428</v>
      </c>
      <c r="D44">
        <f>_xlfn.HYPGEOM.DIST(2,B43,B44,B45,1)</f>
        <v>0.65695409417498685</v>
      </c>
      <c r="G44">
        <f>_xlfn.HYPGEOM.DIST(7,B43,B44,B45,1)</f>
        <v>0.99898820036163616</v>
      </c>
      <c r="H44" t="s">
        <v>10</v>
      </c>
      <c r="I44">
        <f>1-G44</f>
        <v>1.0117996383638417E-3</v>
      </c>
    </row>
    <row r="45" spans="1:9" x14ac:dyDescent="0.3">
      <c r="A45" s="1" t="s">
        <v>5</v>
      </c>
      <c r="B45" s="1">
        <v>12809</v>
      </c>
    </row>
    <row r="47" spans="1:9" x14ac:dyDescent="0.3">
      <c r="D47" t="s">
        <v>11</v>
      </c>
    </row>
    <row r="49" spans="1:10" x14ac:dyDescent="0.3">
      <c r="D49">
        <f>D44+I44</f>
        <v>0.65796589381335069</v>
      </c>
      <c r="E49" s="4">
        <f>D49</f>
        <v>0.65796589381335069</v>
      </c>
    </row>
    <row r="59" spans="1:10" x14ac:dyDescent="0.3">
      <c r="A59" t="s">
        <v>12</v>
      </c>
    </row>
    <row r="60" spans="1:10" x14ac:dyDescent="0.3">
      <c r="J60" s="6"/>
    </row>
    <row r="61" spans="1:10" x14ac:dyDescent="0.3">
      <c r="A61" s="1" t="s">
        <v>2</v>
      </c>
      <c r="B61" s="1">
        <v>4</v>
      </c>
      <c r="D61">
        <f>_xlfn.HYPGEOM.DIST(9,B62,B63,B64,1)</f>
        <v>0.99996458027667745</v>
      </c>
    </row>
    <row r="62" spans="1:10" x14ac:dyDescent="0.3">
      <c r="A62" s="1" t="s">
        <v>3</v>
      </c>
      <c r="B62" s="1">
        <v>62</v>
      </c>
      <c r="F62">
        <f>D61-D63</f>
        <v>1.7034645508123614E-2</v>
      </c>
      <c r="G62" s="4">
        <f>F62</f>
        <v>1.7034645508123614E-2</v>
      </c>
    </row>
    <row r="63" spans="1:10" x14ac:dyDescent="0.3">
      <c r="A63" s="1" t="s">
        <v>4</v>
      </c>
      <c r="B63" s="1">
        <v>428</v>
      </c>
      <c r="D63">
        <f>_xlfn.HYPGEOM.DIST(5,B62,B63,B64,1)</f>
        <v>0.98292993476855384</v>
      </c>
    </row>
    <row r="64" spans="1:10" x14ac:dyDescent="0.3">
      <c r="A64" s="1" t="s">
        <v>5</v>
      </c>
      <c r="B64" s="1">
        <v>12809</v>
      </c>
      <c r="J6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75BD-1229-4A73-8734-841B321168C5}">
  <dimension ref="A1:L47"/>
  <sheetViews>
    <sheetView zoomScale="115" zoomScaleNormal="115" workbookViewId="0">
      <selection activeCell="L43" sqref="L43"/>
    </sheetView>
  </sheetViews>
  <sheetFormatPr baseColWidth="10" defaultRowHeight="14.4" x14ac:dyDescent="0.3"/>
  <sheetData>
    <row r="1" spans="1:12" x14ac:dyDescent="0.3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t="s">
        <v>14</v>
      </c>
    </row>
    <row r="4" spans="1:12" x14ac:dyDescent="0.3">
      <c r="A4" s="1" t="s">
        <v>2</v>
      </c>
      <c r="B4" s="1">
        <v>6</v>
      </c>
      <c r="D4">
        <f>_xlfn.POISSON.DIST(B4,B5,0)</f>
        <v>0.10419563456702115</v>
      </c>
      <c r="E4" s="3">
        <f>D4</f>
        <v>0.10419563456702115</v>
      </c>
    </row>
    <row r="5" spans="1:12" x14ac:dyDescent="0.3">
      <c r="A5" s="1" t="s">
        <v>15</v>
      </c>
      <c r="B5" s="1">
        <v>4</v>
      </c>
    </row>
    <row r="16" spans="1:12" x14ac:dyDescent="0.3">
      <c r="A16" t="s">
        <v>16</v>
      </c>
    </row>
    <row r="18" spans="1:4" x14ac:dyDescent="0.3">
      <c r="B18">
        <f>_xlfn.POISSON.DIST(8,4,1)</f>
        <v>0.97863656551201583</v>
      </c>
      <c r="C18">
        <f>1-B18</f>
        <v>2.1363434487984168E-2</v>
      </c>
      <c r="D18" s="3">
        <f>C18</f>
        <v>2.1363434487984168E-2</v>
      </c>
    </row>
    <row r="27" spans="1:4" x14ac:dyDescent="0.3">
      <c r="A27" t="s">
        <v>17</v>
      </c>
    </row>
    <row r="29" spans="1:4" x14ac:dyDescent="0.3">
      <c r="B29">
        <f>_xlfn.POISSON.DIST(6,4,1)</f>
        <v>0.88932602159742624</v>
      </c>
      <c r="C29" s="3">
        <f>B29</f>
        <v>0.88932602159742624</v>
      </c>
    </row>
    <row r="39" spans="1:12" x14ac:dyDescent="0.3">
      <c r="A39" t="s">
        <v>18</v>
      </c>
    </row>
    <row r="41" spans="1:12" x14ac:dyDescent="0.3">
      <c r="B41">
        <f>_xlfn.POISSON.DIST(5,4,1)</f>
        <v>0.78513038703040516</v>
      </c>
    </row>
    <row r="42" spans="1:12" x14ac:dyDescent="0.3">
      <c r="D42">
        <f>B41-B43</f>
        <v>0.69355219258673428</v>
      </c>
      <c r="E42" s="3">
        <f>D42</f>
        <v>0.69355219258673428</v>
      </c>
    </row>
    <row r="43" spans="1:12" x14ac:dyDescent="0.3">
      <c r="B43">
        <f>_xlfn.POISSON.DIST(1,4,1)</f>
        <v>9.1578194443670893E-2</v>
      </c>
    </row>
    <row r="47" spans="1:12" x14ac:dyDescent="0.3">
      <c r="L47" s="6"/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41F2-B5D7-412C-A8B2-138BEE24B00D}">
  <dimension ref="A1:H24"/>
  <sheetViews>
    <sheetView tabSelected="1" topLeftCell="A17" zoomScale="115" zoomScaleNormal="115" workbookViewId="0">
      <selection activeCell="M28" sqref="M28"/>
    </sheetView>
  </sheetViews>
  <sheetFormatPr baseColWidth="10" defaultRowHeight="14.4" x14ac:dyDescent="0.3"/>
  <sheetData>
    <row r="1" spans="1:8" x14ac:dyDescent="0.3">
      <c r="A1" t="s">
        <v>19</v>
      </c>
    </row>
    <row r="2" spans="1:8" x14ac:dyDescent="0.3">
      <c r="A2" s="8" t="s">
        <v>20</v>
      </c>
      <c r="B2" s="8"/>
      <c r="C2" s="8"/>
      <c r="D2" s="8"/>
      <c r="E2" s="8"/>
      <c r="F2" s="8"/>
    </row>
    <row r="3" spans="1:8" x14ac:dyDescent="0.3">
      <c r="A3" s="8"/>
      <c r="B3" s="8"/>
      <c r="C3" s="8"/>
      <c r="D3" s="8"/>
      <c r="E3" s="8"/>
      <c r="F3" s="8"/>
    </row>
    <row r="4" spans="1:8" x14ac:dyDescent="0.3">
      <c r="A4" t="s">
        <v>21</v>
      </c>
    </row>
    <row r="6" spans="1:8" x14ac:dyDescent="0.3">
      <c r="A6" t="s">
        <v>24</v>
      </c>
      <c r="F6" s="1" t="s">
        <v>22</v>
      </c>
      <c r="G6" s="1" t="s">
        <v>2</v>
      </c>
      <c r="H6" s="1" t="s">
        <v>23</v>
      </c>
    </row>
    <row r="7" spans="1:8" x14ac:dyDescent="0.3">
      <c r="F7" s="1">
        <v>0</v>
      </c>
      <c r="G7" s="10">
        <f>_xlfn.EXPON.DIST(F7,0.8,0)</f>
        <v>0.8</v>
      </c>
      <c r="H7" s="9">
        <f>G7</f>
        <v>0.8</v>
      </c>
    </row>
    <row r="8" spans="1:8" x14ac:dyDescent="0.3">
      <c r="A8" t="s">
        <v>27</v>
      </c>
      <c r="F8" s="1">
        <v>1</v>
      </c>
      <c r="G8" s="10">
        <f t="shared" ref="G8:G19" si="0">_xlfn.EXPON.DIST(F8,0.8,0)</f>
        <v>0.35946317129377725</v>
      </c>
      <c r="H8" s="9">
        <f t="shared" ref="H8:H19" si="1">G8</f>
        <v>0.35946317129377725</v>
      </c>
    </row>
    <row r="9" spans="1:8" x14ac:dyDescent="0.3">
      <c r="F9" s="1">
        <v>2</v>
      </c>
      <c r="G9" s="10">
        <f t="shared" si="0"/>
        <v>0.16151721439572431</v>
      </c>
      <c r="H9" s="9">
        <f t="shared" si="1"/>
        <v>0.16151721439572431</v>
      </c>
    </row>
    <row r="10" spans="1:8" x14ac:dyDescent="0.3">
      <c r="A10" t="s">
        <v>25</v>
      </c>
      <c r="B10" s="2"/>
      <c r="C10" s="11">
        <f>4/5</f>
        <v>0.8</v>
      </c>
      <c r="F10" s="1">
        <v>3</v>
      </c>
      <c r="G10" s="10">
        <f t="shared" si="0"/>
        <v>7.2574362631529984E-2</v>
      </c>
      <c r="H10" s="9">
        <f t="shared" si="1"/>
        <v>7.2574362631529984E-2</v>
      </c>
    </row>
    <row r="11" spans="1:8" x14ac:dyDescent="0.3">
      <c r="F11" s="1">
        <v>4</v>
      </c>
      <c r="G11" s="10">
        <f t="shared" si="0"/>
        <v>3.2609763182692972E-2</v>
      </c>
      <c r="H11" s="9">
        <f t="shared" si="1"/>
        <v>3.2609763182692972E-2</v>
      </c>
    </row>
    <row r="12" spans="1:8" x14ac:dyDescent="0.3">
      <c r="A12" t="s">
        <v>26</v>
      </c>
      <c r="D12" s="11">
        <f>1/1.25</f>
        <v>0.8</v>
      </c>
      <c r="F12" s="1">
        <v>5</v>
      </c>
      <c r="G12" s="10">
        <f t="shared" si="0"/>
        <v>1.4652511110987344E-2</v>
      </c>
      <c r="H12" s="9">
        <f t="shared" si="1"/>
        <v>1.4652511110987344E-2</v>
      </c>
    </row>
    <row r="13" spans="1:8" x14ac:dyDescent="0.3">
      <c r="F13" s="1">
        <v>6</v>
      </c>
      <c r="G13" s="10">
        <f t="shared" si="0"/>
        <v>6.5837976392160193E-3</v>
      </c>
      <c r="H13" s="9">
        <f t="shared" si="1"/>
        <v>6.5837976392160193E-3</v>
      </c>
    </row>
    <row r="14" spans="1:8" x14ac:dyDescent="0.3">
      <c r="F14" s="1">
        <v>7</v>
      </c>
      <c r="G14" s="10">
        <f t="shared" si="0"/>
        <v>2.9582909731863433E-3</v>
      </c>
      <c r="H14" s="9">
        <f t="shared" si="1"/>
        <v>2.9582909731863433E-3</v>
      </c>
    </row>
    <row r="15" spans="1:8" x14ac:dyDescent="0.3">
      <c r="A15">
        <f>_xlfn.EXPON.DIST(2,0.8,1)</f>
        <v>0.79810348200534464</v>
      </c>
      <c r="B15" s="3">
        <f>A15</f>
        <v>0.79810348200534464</v>
      </c>
      <c r="F15" s="1">
        <v>8</v>
      </c>
      <c r="G15" s="10">
        <f t="shared" si="0"/>
        <v>1.3292458185391472E-3</v>
      </c>
      <c r="H15" s="9">
        <f t="shared" si="1"/>
        <v>1.3292458185391472E-3</v>
      </c>
    </row>
    <row r="16" spans="1:8" x14ac:dyDescent="0.3">
      <c r="F16" s="1">
        <v>9</v>
      </c>
      <c r="G16" s="10">
        <f t="shared" si="0"/>
        <v>5.9726864670134338E-4</v>
      </c>
      <c r="H16" s="9">
        <f t="shared" si="1"/>
        <v>5.9726864670134338E-4</v>
      </c>
    </row>
    <row r="17" spans="1:8" x14ac:dyDescent="0.3">
      <c r="F17" s="1">
        <v>10</v>
      </c>
      <c r="G17" s="10">
        <f t="shared" si="0"/>
        <v>2.6837010232200952E-4</v>
      </c>
      <c r="H17" s="9">
        <f t="shared" si="1"/>
        <v>2.6837010232200952E-4</v>
      </c>
    </row>
    <row r="18" spans="1:8" x14ac:dyDescent="0.3">
      <c r="F18" s="1">
        <v>11</v>
      </c>
      <c r="G18" s="10">
        <f t="shared" si="0"/>
        <v>1.2058646007638121E-4</v>
      </c>
      <c r="H18" s="9">
        <f t="shared" si="1"/>
        <v>1.2058646007638121E-4</v>
      </c>
    </row>
    <row r="19" spans="1:8" x14ac:dyDescent="0.3">
      <c r="F19" s="1">
        <v>12</v>
      </c>
      <c r="G19" s="10">
        <f t="shared" si="0"/>
        <v>5.4182989192683024E-5</v>
      </c>
      <c r="H19" s="9">
        <f t="shared" si="1"/>
        <v>5.4182989192683024E-5</v>
      </c>
    </row>
    <row r="22" spans="1:8" x14ac:dyDescent="0.3">
      <c r="A22" t="s">
        <v>28</v>
      </c>
    </row>
    <row r="24" spans="1:8" x14ac:dyDescent="0.3">
      <c r="A24">
        <f>_xlfn.EXPON.DIST(3,0.8,1)</f>
        <v>0.90928204671058754</v>
      </c>
      <c r="B24">
        <f>1-A24</f>
        <v>9.0717953289412456E-2</v>
      </c>
      <c r="C24" s="3">
        <f>B24</f>
        <v>9.0717953289412456E-2</v>
      </c>
    </row>
  </sheetData>
  <mergeCells count="1">
    <mergeCell ref="A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hipergeometrica</vt:lpstr>
      <vt:lpstr>poisson</vt:lpstr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2025-06-09T02:36:25Z</dcterms:created>
  <dcterms:modified xsi:type="dcterms:W3CDTF">2025-06-09T05:49:12Z</dcterms:modified>
</cp:coreProperties>
</file>