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enzel2\batchprogramming\OzFAD1\OzFAD1_results\2022_09_04_DIA_MCF7_deconvolution_demonstration\transition_lists_and_report_csv_files_dda\"/>
    </mc:Choice>
  </mc:AlternateContent>
  <xr:revisionPtr revIDLastSave="0" documentId="13_ncr:1_{B751B23F-27D7-463A-B0A1-412874C6A94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DC_16_1" sheetId="2" r:id="rId2"/>
    <sheet name="Summary_OzID_Integr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B26" i="2"/>
  <c r="Y36" i="2" s="1"/>
  <c r="B23" i="2"/>
  <c r="B20" i="2"/>
  <c r="B8" i="2"/>
  <c r="B5" i="2"/>
  <c r="B2" i="2"/>
  <c r="Q12" i="2" s="1"/>
  <c r="Z80" i="2"/>
  <c r="Y80" i="2"/>
  <c r="X80" i="2"/>
  <c r="W80" i="2"/>
  <c r="V80" i="2"/>
  <c r="U80" i="2"/>
  <c r="T80" i="2"/>
  <c r="S80" i="2"/>
  <c r="R80" i="2"/>
  <c r="Q80" i="2"/>
  <c r="B31" i="2"/>
  <c r="W29" i="2"/>
  <c r="B28" i="2"/>
  <c r="Y26" i="2"/>
  <c r="B25" i="2"/>
  <c r="X38" i="2" s="1"/>
  <c r="B22" i="2"/>
  <c r="W70" i="2" s="1"/>
  <c r="B19" i="2"/>
  <c r="V25" i="2" s="1"/>
  <c r="Y18" i="2"/>
  <c r="B16" i="2"/>
  <c r="U72" i="2" s="1"/>
  <c r="V15" i="2"/>
  <c r="W13" i="2"/>
  <c r="B13" i="2"/>
  <c r="T29" i="2" s="1"/>
  <c r="X11" i="2"/>
  <c r="W10" i="2"/>
  <c r="B10" i="2"/>
  <c r="X9" i="2"/>
  <c r="X7" i="2"/>
  <c r="V7" i="2"/>
  <c r="B7" i="2"/>
  <c r="X4" i="2"/>
  <c r="Y2" i="2"/>
  <c r="X6" i="2" l="1"/>
  <c r="X23" i="2"/>
  <c r="X5" i="2"/>
  <c r="X15" i="2"/>
  <c r="X10" i="2"/>
  <c r="X16" i="2"/>
  <c r="T3" i="2"/>
  <c r="T8" i="2"/>
  <c r="X21" i="2"/>
  <c r="T69" i="2"/>
  <c r="T4" i="2"/>
  <c r="T9" i="2"/>
  <c r="X14" i="2"/>
  <c r="W74" i="2"/>
  <c r="T45" i="2"/>
  <c r="V13" i="2"/>
  <c r="V17" i="2"/>
  <c r="V45" i="2"/>
  <c r="V3" i="2"/>
  <c r="X17" i="2"/>
  <c r="X49" i="2"/>
  <c r="X3" i="2"/>
  <c r="T7" i="2"/>
  <c r="V10" i="2"/>
  <c r="X13" i="2"/>
  <c r="X18" i="2"/>
  <c r="X63" i="2"/>
  <c r="V2" i="2"/>
  <c r="T5" i="2"/>
  <c r="T34" i="2"/>
  <c r="X2" i="2"/>
  <c r="V5" i="2"/>
  <c r="X8" i="2"/>
  <c r="X12" i="2"/>
  <c r="T37" i="2"/>
  <c r="U6" i="2"/>
  <c r="W11" i="2"/>
  <c r="W14" i="2"/>
  <c r="W26" i="2"/>
  <c r="W60" i="2"/>
  <c r="W9" i="2"/>
  <c r="W27" i="2"/>
  <c r="V37" i="2"/>
  <c r="U23" i="2"/>
  <c r="U2" i="2"/>
  <c r="V4" i="2"/>
  <c r="X19" i="2"/>
  <c r="X39" i="2"/>
  <c r="V69" i="2"/>
  <c r="U32" i="2"/>
  <c r="V11" i="2"/>
  <c r="V14" i="2"/>
  <c r="V32" i="2"/>
  <c r="V53" i="2"/>
  <c r="Z73" i="2"/>
  <c r="T51" i="2"/>
  <c r="W2" i="2"/>
  <c r="W6" i="2"/>
  <c r="W8" i="2"/>
  <c r="T13" i="2"/>
  <c r="V22" i="2"/>
  <c r="T27" i="2"/>
  <c r="W30" i="2"/>
  <c r="T35" i="2"/>
  <c r="T43" i="2"/>
  <c r="W52" i="2"/>
  <c r="V61" i="2"/>
  <c r="W73" i="2"/>
  <c r="R26" i="2"/>
  <c r="T17" i="2"/>
  <c r="W42" i="2"/>
  <c r="W4" i="2"/>
  <c r="U11" i="2"/>
  <c r="W15" i="2"/>
  <c r="W17" i="2"/>
  <c r="W19" i="2"/>
  <c r="W23" i="2"/>
  <c r="V27" i="2"/>
  <c r="W36" i="2"/>
  <c r="W44" i="2"/>
  <c r="T53" i="2"/>
  <c r="X62" i="2"/>
  <c r="T74" i="2"/>
  <c r="S14" i="2"/>
  <c r="W20" i="2"/>
  <c r="W24" i="2"/>
  <c r="W57" i="2"/>
  <c r="W65" i="2"/>
  <c r="T75" i="2"/>
  <c r="V71" i="2"/>
  <c r="T14" i="2"/>
  <c r="T16" i="2"/>
  <c r="V18" i="2"/>
  <c r="T21" i="2"/>
  <c r="W28" i="2"/>
  <c r="W33" i="2"/>
  <c r="W37" i="2"/>
  <c r="W45" i="2"/>
  <c r="X58" i="2"/>
  <c r="T67" i="2"/>
  <c r="W77" i="2"/>
  <c r="W53" i="2"/>
  <c r="T18" i="2"/>
  <c r="T2" i="2"/>
  <c r="W3" i="2"/>
  <c r="W5" i="2"/>
  <c r="W7" i="2"/>
  <c r="W12" i="2"/>
  <c r="W16" i="2"/>
  <c r="W18" i="2"/>
  <c r="W21" i="2"/>
  <c r="X28" i="2"/>
  <c r="X33" i="2"/>
  <c r="W49" i="2"/>
  <c r="T59" i="2"/>
  <c r="W68" i="2"/>
  <c r="X57" i="2"/>
  <c r="T30" i="2"/>
  <c r="W34" i="2"/>
  <c r="T61" i="2"/>
  <c r="Z4" i="2"/>
  <c r="Z16" i="2"/>
  <c r="Z22" i="2"/>
  <c r="Z25" i="2"/>
  <c r="Z30" i="2"/>
  <c r="Z43" i="2"/>
  <c r="Z56" i="2"/>
  <c r="Z67" i="2"/>
  <c r="Z36" i="2"/>
  <c r="Z7" i="2"/>
  <c r="Z11" i="2"/>
  <c r="Z44" i="2"/>
  <c r="Z57" i="2"/>
  <c r="Z68" i="2"/>
  <c r="Z19" i="2"/>
  <c r="Z6" i="2"/>
  <c r="Z49" i="2"/>
  <c r="Z13" i="2"/>
  <c r="Z3" i="2"/>
  <c r="Z8" i="2"/>
  <c r="Z15" i="2"/>
  <c r="Z18" i="2"/>
  <c r="Z23" i="2"/>
  <c r="Z26" i="2"/>
  <c r="Z28" i="2"/>
  <c r="Z51" i="2"/>
  <c r="Z76" i="2"/>
  <c r="Z9" i="2"/>
  <c r="Z33" i="2"/>
  <c r="Z77" i="2"/>
  <c r="Z10" i="2"/>
  <c r="Z12" i="2"/>
  <c r="Z32" i="2"/>
  <c r="Z35" i="2"/>
  <c r="Z40" i="2"/>
  <c r="Z64" i="2"/>
  <c r="Z2" i="2"/>
  <c r="Z14" i="2"/>
  <c r="Z27" i="2"/>
  <c r="Z60" i="2"/>
  <c r="Z20" i="2"/>
  <c r="Z34" i="2"/>
  <c r="Z5" i="2"/>
  <c r="Z17" i="2"/>
  <c r="Z21" i="2"/>
  <c r="Z24" i="2"/>
  <c r="Z29" i="2"/>
  <c r="Z41" i="2"/>
  <c r="Z52" i="2"/>
  <c r="Z59" i="2"/>
  <c r="Z72" i="2"/>
  <c r="Z48" i="2"/>
  <c r="Z65" i="2"/>
  <c r="Y31" i="2"/>
  <c r="Y16" i="2"/>
  <c r="Y17" i="2"/>
  <c r="Y30" i="2"/>
  <c r="X31" i="2"/>
  <c r="X41" i="2"/>
  <c r="X54" i="2"/>
  <c r="X75" i="2"/>
  <c r="X29" i="2"/>
  <c r="X50" i="2"/>
  <c r="X55" i="2"/>
  <c r="X65" i="2"/>
  <c r="X74" i="2"/>
  <c r="X20" i="2"/>
  <c r="X22" i="2"/>
  <c r="X70" i="2"/>
  <c r="X25" i="2"/>
  <c r="X34" i="2"/>
  <c r="X42" i="2"/>
  <c r="X46" i="2"/>
  <c r="X66" i="2"/>
  <c r="X71" i="2"/>
  <c r="X32" i="2"/>
  <c r="X47" i="2"/>
  <c r="W41" i="2"/>
  <c r="W66" i="2"/>
  <c r="W69" i="2"/>
  <c r="W58" i="2"/>
  <c r="W61" i="2"/>
  <c r="W50" i="2"/>
  <c r="V39" i="2"/>
  <c r="V47" i="2"/>
  <c r="V55" i="2"/>
  <c r="V63" i="2"/>
  <c r="S6" i="2"/>
  <c r="S22" i="2"/>
  <c r="S28" i="2"/>
  <c r="S37" i="2"/>
  <c r="S40" i="2"/>
  <c r="S46" i="2"/>
  <c r="S53" i="2"/>
  <c r="S56" i="2"/>
  <c r="S62" i="2"/>
  <c r="S69" i="2"/>
  <c r="S72" i="2"/>
  <c r="S77" i="2"/>
  <c r="S13" i="2"/>
  <c r="S41" i="2"/>
  <c r="S57" i="2"/>
  <c r="S73" i="2"/>
  <c r="S2" i="2"/>
  <c r="S32" i="2"/>
  <c r="S49" i="2"/>
  <c r="S10" i="2"/>
  <c r="S27" i="2"/>
  <c r="S15" i="2"/>
  <c r="S25" i="2"/>
  <c r="S33" i="2"/>
  <c r="S3" i="2"/>
  <c r="S65" i="2"/>
  <c r="S9" i="2"/>
  <c r="S5" i="2"/>
  <c r="S12" i="2"/>
  <c r="S4" i="2"/>
  <c r="S8" i="2"/>
  <c r="S11" i="2"/>
  <c r="S18" i="2"/>
  <c r="S19" i="2"/>
  <c r="S38" i="2"/>
  <c r="S45" i="2"/>
  <c r="S48" i="2"/>
  <c r="S54" i="2"/>
  <c r="S61" i="2"/>
  <c r="S64" i="2"/>
  <c r="S70" i="2"/>
  <c r="S7" i="2"/>
  <c r="R12" i="2"/>
  <c r="R16" i="2"/>
  <c r="R28" i="2"/>
  <c r="R32" i="2"/>
  <c r="R51" i="2"/>
  <c r="R67" i="2"/>
  <c r="R25" i="2"/>
  <c r="R41" i="2"/>
  <c r="R49" i="2"/>
  <c r="R57" i="2"/>
  <c r="R65" i="2"/>
  <c r="R73" i="2"/>
  <c r="R76" i="2"/>
  <c r="R3" i="2"/>
  <c r="R19" i="2"/>
  <c r="R17" i="2"/>
  <c r="R21" i="2"/>
  <c r="R33" i="2"/>
  <c r="R40" i="2"/>
  <c r="R48" i="2"/>
  <c r="R56" i="2"/>
  <c r="R64" i="2"/>
  <c r="R72" i="2"/>
  <c r="R8" i="2"/>
  <c r="R35" i="2"/>
  <c r="R77" i="2"/>
  <c r="R23" i="2"/>
  <c r="R30" i="2"/>
  <c r="R43" i="2"/>
  <c r="R59" i="2"/>
  <c r="R11" i="2"/>
  <c r="R6" i="2"/>
  <c r="R20" i="2"/>
  <c r="R36" i="2"/>
  <c r="R9" i="2"/>
  <c r="R5" i="2"/>
  <c r="R44" i="2"/>
  <c r="R52" i="2"/>
  <c r="R60" i="2"/>
  <c r="R68" i="2"/>
  <c r="R2" i="2"/>
  <c r="R4" i="2"/>
  <c r="R24" i="2"/>
  <c r="Q24" i="2"/>
  <c r="Q27" i="2"/>
  <c r="Q31" i="2"/>
  <c r="Q34" i="2"/>
  <c r="Q76" i="2"/>
  <c r="Q39" i="2"/>
  <c r="Q51" i="2"/>
  <c r="Q61" i="2"/>
  <c r="Q63" i="2"/>
  <c r="Q69" i="2"/>
  <c r="Q75" i="2"/>
  <c r="Q11" i="2"/>
  <c r="Q28" i="2"/>
  <c r="Q2" i="2"/>
  <c r="Q9" i="2"/>
  <c r="Q10" i="2"/>
  <c r="Q20" i="2"/>
  <c r="Q30" i="2"/>
  <c r="Q36" i="2"/>
  <c r="Q40" i="2"/>
  <c r="Q48" i="2"/>
  <c r="Q56" i="2"/>
  <c r="Q64" i="2"/>
  <c r="Q72" i="2"/>
  <c r="Q21" i="2"/>
  <c r="Q53" i="2"/>
  <c r="Q5" i="2"/>
  <c r="Q43" i="2"/>
  <c r="Q55" i="2"/>
  <c r="Q71" i="2"/>
  <c r="Q17" i="2"/>
  <c r="Q23" i="2"/>
  <c r="Q44" i="2"/>
  <c r="Q52" i="2"/>
  <c r="Q74" i="2"/>
  <c r="Q3" i="2"/>
  <c r="Q6" i="2"/>
  <c r="Q19" i="2"/>
  <c r="Q32" i="2"/>
  <c r="Q38" i="2"/>
  <c r="Q46" i="2"/>
  <c r="Q54" i="2"/>
  <c r="Q62" i="2"/>
  <c r="Q77" i="2"/>
  <c r="Q15" i="2"/>
  <c r="Q13" i="2"/>
  <c r="Q37" i="2"/>
  <c r="Q45" i="2"/>
  <c r="Q59" i="2"/>
  <c r="Q67" i="2"/>
  <c r="Q8" i="2"/>
  <c r="Q18" i="2"/>
  <c r="Q33" i="2"/>
  <c r="Q60" i="2"/>
  <c r="Q68" i="2"/>
  <c r="Q4" i="2"/>
  <c r="Q7" i="2"/>
  <c r="Q16" i="2"/>
  <c r="Q26" i="2"/>
  <c r="Q42" i="2"/>
  <c r="Q50" i="2"/>
  <c r="Q58" i="2"/>
  <c r="Q66" i="2"/>
  <c r="Q70" i="2"/>
  <c r="Q14" i="2"/>
  <c r="Q22" i="2"/>
  <c r="Q25" i="2"/>
  <c r="Q29" i="2"/>
  <c r="Q35" i="2"/>
  <c r="Q41" i="2"/>
  <c r="Q49" i="2"/>
  <c r="Q57" i="2"/>
  <c r="Q65" i="2"/>
  <c r="Q73" i="2"/>
  <c r="Q47" i="2"/>
  <c r="Y75" i="2"/>
  <c r="Y72" i="2"/>
  <c r="Y64" i="2"/>
  <c r="Y56" i="2"/>
  <c r="Y48" i="2"/>
  <c r="Y40" i="2"/>
  <c r="Y32" i="2"/>
  <c r="Y25" i="2"/>
  <c r="Y11" i="2"/>
  <c r="Y77" i="2"/>
  <c r="Y69" i="2"/>
  <c r="Y61" i="2"/>
  <c r="Y53" i="2"/>
  <c r="Y45" i="2"/>
  <c r="Y37" i="2"/>
  <c r="Y27" i="2"/>
  <c r="Y74" i="2"/>
  <c r="Y66" i="2"/>
  <c r="Y58" i="2"/>
  <c r="Y50" i="2"/>
  <c r="Y42" i="2"/>
  <c r="Y34" i="2"/>
  <c r="Y29" i="2"/>
  <c r="Y20" i="2"/>
  <c r="Y8" i="2"/>
  <c r="Y76" i="2"/>
  <c r="Y73" i="2"/>
  <c r="Y65" i="2"/>
  <c r="Y57" i="2"/>
  <c r="Y49" i="2"/>
  <c r="Y41" i="2"/>
  <c r="Y33" i="2"/>
  <c r="Y28" i="2"/>
  <c r="Y19" i="2"/>
  <c r="Y12" i="2"/>
  <c r="Y5" i="2"/>
  <c r="Y38" i="2"/>
  <c r="Y9" i="2"/>
  <c r="Y21" i="2"/>
  <c r="U31" i="2"/>
  <c r="U75" i="2"/>
  <c r="U4" i="2"/>
  <c r="U7" i="2"/>
  <c r="U12" i="2"/>
  <c r="V76" i="2"/>
  <c r="V73" i="2"/>
  <c r="V65" i="2"/>
  <c r="V57" i="2"/>
  <c r="V49" i="2"/>
  <c r="V41" i="2"/>
  <c r="V33" i="2"/>
  <c r="V28" i="2"/>
  <c r="V19" i="2"/>
  <c r="V12" i="2"/>
  <c r="V70" i="2"/>
  <c r="V62" i="2"/>
  <c r="V54" i="2"/>
  <c r="V46" i="2"/>
  <c r="V38" i="2"/>
  <c r="V75" i="2"/>
  <c r="V67" i="2"/>
  <c r="V59" i="2"/>
  <c r="V51" i="2"/>
  <c r="V43" i="2"/>
  <c r="V35" i="2"/>
  <c r="V30" i="2"/>
  <c r="V23" i="2"/>
  <c r="V21" i="2"/>
  <c r="V16" i="2"/>
  <c r="V9" i="2"/>
  <c r="V77" i="2"/>
  <c r="V74" i="2"/>
  <c r="V66" i="2"/>
  <c r="V58" i="2"/>
  <c r="V50" i="2"/>
  <c r="V42" i="2"/>
  <c r="V34" i="2"/>
  <c r="V29" i="2"/>
  <c r="V20" i="2"/>
  <c r="V8" i="2"/>
  <c r="V6" i="2"/>
  <c r="Y22" i="2"/>
  <c r="U30" i="2"/>
  <c r="V31" i="2"/>
  <c r="V36" i="2"/>
  <c r="U40" i="2"/>
  <c r="V44" i="2"/>
  <c r="U48" i="2"/>
  <c r="V52" i="2"/>
  <c r="U56" i="2"/>
  <c r="V60" i="2"/>
  <c r="U64" i="2"/>
  <c r="V68" i="2"/>
  <c r="U76" i="2"/>
  <c r="U68" i="2"/>
  <c r="U60" i="2"/>
  <c r="U52" i="2"/>
  <c r="U44" i="2"/>
  <c r="U36" i="2"/>
  <c r="U26" i="2"/>
  <c r="U24" i="2"/>
  <c r="U17" i="2"/>
  <c r="U73" i="2"/>
  <c r="U65" i="2"/>
  <c r="U57" i="2"/>
  <c r="U49" i="2"/>
  <c r="U41" i="2"/>
  <c r="U33" i="2"/>
  <c r="U28" i="2"/>
  <c r="U70" i="2"/>
  <c r="U62" i="2"/>
  <c r="U54" i="2"/>
  <c r="U46" i="2"/>
  <c r="U38" i="2"/>
  <c r="U14" i="2"/>
  <c r="U77" i="2"/>
  <c r="U69" i="2"/>
  <c r="U61" i="2"/>
  <c r="U53" i="2"/>
  <c r="U45" i="2"/>
  <c r="U37" i="2"/>
  <c r="U27" i="2"/>
  <c r="U18" i="2"/>
  <c r="U13" i="2"/>
  <c r="U74" i="2"/>
  <c r="Y24" i="2"/>
  <c r="Y3" i="2"/>
  <c r="Y6" i="2"/>
  <c r="Y10" i="2"/>
  <c r="U15" i="2"/>
  <c r="Y23" i="2"/>
  <c r="U29" i="2"/>
  <c r="U39" i="2"/>
  <c r="V40" i="2"/>
  <c r="U47" i="2"/>
  <c r="V48" i="2"/>
  <c r="U55" i="2"/>
  <c r="V56" i="2"/>
  <c r="U63" i="2"/>
  <c r="V64" i="2"/>
  <c r="U71" i="2"/>
  <c r="V72" i="2"/>
  <c r="Y60" i="2"/>
  <c r="Y68" i="2"/>
  <c r="Y13" i="2"/>
  <c r="U16" i="2"/>
  <c r="U35" i="2"/>
  <c r="U43" i="2"/>
  <c r="U51" i="2"/>
  <c r="Y7" i="2"/>
  <c r="U8" i="2"/>
  <c r="U9" i="2"/>
  <c r="T71" i="2"/>
  <c r="T63" i="2"/>
  <c r="T55" i="2"/>
  <c r="T47" i="2"/>
  <c r="T39" i="2"/>
  <c r="T31" i="2"/>
  <c r="T22" i="2"/>
  <c r="T15" i="2"/>
  <c r="T10" i="2"/>
  <c r="T76" i="2"/>
  <c r="T68" i="2"/>
  <c r="T60" i="2"/>
  <c r="T52" i="2"/>
  <c r="T44" i="2"/>
  <c r="T36" i="2"/>
  <c r="T26" i="2"/>
  <c r="T24" i="2"/>
  <c r="T73" i="2"/>
  <c r="T65" i="2"/>
  <c r="T57" i="2"/>
  <c r="T49" i="2"/>
  <c r="T41" i="2"/>
  <c r="T33" i="2"/>
  <c r="T28" i="2"/>
  <c r="T19" i="2"/>
  <c r="T12" i="2"/>
  <c r="T72" i="2"/>
  <c r="T64" i="2"/>
  <c r="T56" i="2"/>
  <c r="T48" i="2"/>
  <c r="T40" i="2"/>
  <c r="T32" i="2"/>
  <c r="T25" i="2"/>
  <c r="T11" i="2"/>
  <c r="T77" i="2"/>
  <c r="Y14" i="2"/>
  <c r="T20" i="2"/>
  <c r="U21" i="2"/>
  <c r="V26" i="2"/>
  <c r="U34" i="2"/>
  <c r="Y35" i="2"/>
  <c r="T38" i="2"/>
  <c r="Y39" i="2"/>
  <c r="T42" i="2"/>
  <c r="Y43" i="2"/>
  <c r="T46" i="2"/>
  <c r="Y47" i="2"/>
  <c r="T50" i="2"/>
  <c r="Y51" i="2"/>
  <c r="T54" i="2"/>
  <c r="Y55" i="2"/>
  <c r="T58" i="2"/>
  <c r="Y59" i="2"/>
  <c r="T62" i="2"/>
  <c r="Y63" i="2"/>
  <c r="T66" i="2"/>
  <c r="Y67" i="2"/>
  <c r="T70" i="2"/>
  <c r="Y71" i="2"/>
  <c r="Y44" i="2"/>
  <c r="Y52" i="2"/>
  <c r="U59" i="2"/>
  <c r="U67" i="2"/>
  <c r="Y4" i="2"/>
  <c r="U5" i="2"/>
  <c r="U3" i="2"/>
  <c r="T6" i="2"/>
  <c r="U10" i="2"/>
  <c r="Y15" i="2"/>
  <c r="U19" i="2"/>
  <c r="U20" i="2"/>
  <c r="U22" i="2"/>
  <c r="T23" i="2"/>
  <c r="V24" i="2"/>
  <c r="U25" i="2"/>
  <c r="U42" i="2"/>
  <c r="U50" i="2"/>
  <c r="U58" i="2"/>
  <c r="U66" i="2"/>
  <c r="Y46" i="2"/>
  <c r="Y54" i="2"/>
  <c r="Y62" i="2"/>
  <c r="Y70" i="2"/>
  <c r="X73" i="2"/>
  <c r="R75" i="2"/>
  <c r="Z75" i="2"/>
  <c r="W76" i="2"/>
  <c r="R7" i="2"/>
  <c r="R14" i="2"/>
  <c r="S16" i="2"/>
  <c r="S21" i="2"/>
  <c r="W22" i="2"/>
  <c r="S23" i="2"/>
  <c r="X24" i="2"/>
  <c r="X26" i="2"/>
  <c r="S30" i="2"/>
  <c r="W31" i="2"/>
  <c r="S35" i="2"/>
  <c r="X36" i="2"/>
  <c r="R38" i="2"/>
  <c r="Z38" i="2"/>
  <c r="W39" i="2"/>
  <c r="S43" i="2"/>
  <c r="X44" i="2"/>
  <c r="R46" i="2"/>
  <c r="Z46" i="2"/>
  <c r="W47" i="2"/>
  <c r="S51" i="2"/>
  <c r="X52" i="2"/>
  <c r="R54" i="2"/>
  <c r="Z54" i="2"/>
  <c r="W55" i="2"/>
  <c r="S59" i="2"/>
  <c r="X60" i="2"/>
  <c r="R62" i="2"/>
  <c r="Z62" i="2"/>
  <c r="W63" i="2"/>
  <c r="S67" i="2"/>
  <c r="X68" i="2"/>
  <c r="R70" i="2"/>
  <c r="Z70" i="2"/>
  <c r="W71" i="2"/>
  <c r="S75" i="2"/>
  <c r="X76" i="2"/>
  <c r="R10" i="2"/>
  <c r="R15" i="2"/>
  <c r="S17" i="2"/>
  <c r="R22" i="2"/>
  <c r="S24" i="2"/>
  <c r="W25" i="2"/>
  <c r="S26" i="2"/>
  <c r="X27" i="2"/>
  <c r="R31" i="2"/>
  <c r="Z31" i="2"/>
  <c r="W32" i="2"/>
  <c r="S36" i="2"/>
  <c r="X37" i="2"/>
  <c r="R39" i="2"/>
  <c r="Z39" i="2"/>
  <c r="W40" i="2"/>
  <c r="S44" i="2"/>
  <c r="X45" i="2"/>
  <c r="R47" i="2"/>
  <c r="Z47" i="2"/>
  <c r="W48" i="2"/>
  <c r="S52" i="2"/>
  <c r="X53" i="2"/>
  <c r="R55" i="2"/>
  <c r="Z55" i="2"/>
  <c r="W56" i="2"/>
  <c r="S60" i="2"/>
  <c r="X61" i="2"/>
  <c r="R63" i="2"/>
  <c r="Z63" i="2"/>
  <c r="W64" i="2"/>
  <c r="S68" i="2"/>
  <c r="X69" i="2"/>
  <c r="R71" i="2"/>
  <c r="Z71" i="2"/>
  <c r="W72" i="2"/>
  <c r="S76" i="2"/>
  <c r="X77" i="2"/>
  <c r="R29" i="2"/>
  <c r="S31" i="2"/>
  <c r="R34" i="2"/>
  <c r="W35" i="2"/>
  <c r="S39" i="2"/>
  <c r="X40" i="2"/>
  <c r="R42" i="2"/>
  <c r="Z42" i="2"/>
  <c r="W43" i="2"/>
  <c r="S47" i="2"/>
  <c r="X48" i="2"/>
  <c r="R50" i="2"/>
  <c r="Z50" i="2"/>
  <c r="W51" i="2"/>
  <c r="S55" i="2"/>
  <c r="X56" i="2"/>
  <c r="R58" i="2"/>
  <c r="Z58" i="2"/>
  <c r="W59" i="2"/>
  <c r="S63" i="2"/>
  <c r="X64" i="2"/>
  <c r="R66" i="2"/>
  <c r="Z66" i="2"/>
  <c r="W67" i="2"/>
  <c r="S71" i="2"/>
  <c r="X72" i="2"/>
  <c r="R74" i="2"/>
  <c r="Z74" i="2"/>
  <c r="W75" i="2"/>
  <c r="R13" i="2"/>
  <c r="R18" i="2"/>
  <c r="S20" i="2"/>
  <c r="R27" i="2"/>
  <c r="S29" i="2"/>
  <c r="X30" i="2"/>
  <c r="S34" i="2"/>
  <c r="X35" i="2"/>
  <c r="R37" i="2"/>
  <c r="Z37" i="2"/>
  <c r="W38" i="2"/>
  <c r="S42" i="2"/>
  <c r="X43" i="2"/>
  <c r="R45" i="2"/>
  <c r="Z45" i="2"/>
  <c r="W46" i="2"/>
  <c r="S50" i="2"/>
  <c r="X51" i="2"/>
  <c r="R53" i="2"/>
  <c r="Z53" i="2"/>
  <c r="W54" i="2"/>
  <c r="S58" i="2"/>
  <c r="X59" i="2"/>
  <c r="R61" i="2"/>
  <c r="Z61" i="2"/>
  <c r="W62" i="2"/>
  <c r="S66" i="2"/>
  <c r="X67" i="2"/>
  <c r="R69" i="2"/>
  <c r="Z69" i="2"/>
  <c r="S74" i="2"/>
  <c r="P2" i="2" l="1"/>
  <c r="P13" i="2"/>
  <c r="Q81" i="2"/>
  <c r="P3" i="2"/>
  <c r="P15" i="2"/>
  <c r="P30" i="2"/>
  <c r="P19" i="2"/>
  <c r="Z81" i="2"/>
  <c r="P69" i="2"/>
  <c r="P27" i="2"/>
  <c r="Y81" i="2"/>
  <c r="P21" i="2"/>
  <c r="P14" i="2"/>
  <c r="P7" i="2"/>
  <c r="P40" i="2"/>
  <c r="X81" i="2"/>
  <c r="P51" i="2"/>
  <c r="W81" i="2"/>
  <c r="P24" i="2"/>
  <c r="V81" i="2"/>
  <c r="P28" i="2"/>
  <c r="P38" i="2"/>
  <c r="P33" i="2"/>
  <c r="P48" i="2"/>
  <c r="P45" i="2"/>
  <c r="P77" i="2"/>
  <c r="P65" i="2"/>
  <c r="P35" i="2"/>
  <c r="U81" i="2"/>
  <c r="P12" i="2"/>
  <c r="P34" i="2"/>
  <c r="P43" i="2"/>
  <c r="P73" i="2"/>
  <c r="P18" i="2"/>
  <c r="S81" i="2"/>
  <c r="P63" i="2"/>
  <c r="P37" i="2"/>
  <c r="P61" i="2"/>
  <c r="P56" i="2"/>
  <c r="P41" i="2"/>
  <c r="P57" i="2"/>
  <c r="P76" i="2"/>
  <c r="P59" i="2"/>
  <c r="P72" i="2"/>
  <c r="P11" i="2"/>
  <c r="P4" i="2"/>
  <c r="P68" i="2"/>
  <c r="P5" i="2"/>
  <c r="P17" i="2"/>
  <c r="P67" i="2"/>
  <c r="P9" i="2"/>
  <c r="P32" i="2"/>
  <c r="P25" i="2"/>
  <c r="P74" i="2"/>
  <c r="P75" i="2"/>
  <c r="P8" i="2"/>
  <c r="P49" i="2"/>
  <c r="P53" i="2"/>
  <c r="P52" i="2"/>
  <c r="P20" i="2"/>
  <c r="P70" i="2"/>
  <c r="P42" i="2"/>
  <c r="P36" i="2"/>
  <c r="P60" i="2"/>
  <c r="P64" i="2"/>
  <c r="P46" i="2"/>
  <c r="T81" i="2"/>
  <c r="S86" i="2" s="1"/>
  <c r="P44" i="2"/>
  <c r="P31" i="2"/>
  <c r="P23" i="2"/>
  <c r="P54" i="2"/>
  <c r="P62" i="2"/>
  <c r="P26" i="2"/>
  <c r="P58" i="2"/>
  <c r="P29" i="2"/>
  <c r="P6" i="2"/>
  <c r="P55" i="2"/>
  <c r="P39" i="2"/>
  <c r="P16" i="2"/>
  <c r="R81" i="2"/>
  <c r="P47" i="2"/>
  <c r="P66" i="2"/>
  <c r="P22" i="2"/>
  <c r="P50" i="2"/>
  <c r="P71" i="2"/>
  <c r="P10" i="2"/>
  <c r="D26" i="2" l="1"/>
  <c r="Y86" i="2"/>
  <c r="D23" i="2"/>
  <c r="X86" i="2"/>
  <c r="D2" i="2"/>
  <c r="Q86" i="2"/>
  <c r="D8" i="2"/>
  <c r="R86" i="2"/>
  <c r="D5" i="2"/>
</calcChain>
</file>

<file path=xl/sharedStrings.xml><?xml version="1.0" encoding="utf-8"?>
<sst xmlns="http://schemas.openxmlformats.org/spreadsheetml/2006/main" count="126" uniqueCount="89">
  <si>
    <t>Start parameter name</t>
  </si>
  <si>
    <t>Start parameter (deconvolution)</t>
  </si>
  <si>
    <t>Target fraction</t>
  </si>
  <si>
    <t>Current fraction</t>
  </si>
  <si>
    <t>OzID Integral</t>
  </si>
  <si>
    <t>Parameter (OzID ratio)</t>
  </si>
  <si>
    <t>max_FA</t>
  </si>
  <si>
    <t>_</t>
  </si>
  <si>
    <t># RT values:</t>
  </si>
  <si>
    <t>76</t>
  </si>
  <si>
    <t>RT / min</t>
  </si>
  <si>
    <t>XIC precursor</t>
  </si>
  <si>
    <t>Sum of gaussians</t>
  </si>
  <si>
    <t>AMPP_16:1_n-4_7.38</t>
  </si>
  <si>
    <t>AMPP_16:1_n-5_7.38</t>
  </si>
  <si>
    <t>AMPP_16:1_n-6_7.37</t>
  </si>
  <si>
    <t>AMPP_16:1_n-7_7.38</t>
  </si>
  <si>
    <t>AMPP_16:1_n-9_7.44</t>
  </si>
  <si>
    <t>AMPP_16:1_n-10_7.53</t>
  </si>
  <si>
    <t>AMPP_16:1_n-4_7.58</t>
  </si>
  <si>
    <t>AMPP_16:1_n-5_7.58</t>
  </si>
  <si>
    <t>AMPP_16:1_n-6_7.58</t>
  </si>
  <si>
    <t>AMPP_16:1_n-7_7.59</t>
  </si>
  <si>
    <t>1_(AMPP_16:1_n-4_7.38)</t>
  </si>
  <si>
    <t>0.005240605517530647</t>
  </si>
  <si>
    <t>2199.0</t>
  </si>
  <si>
    <t>2_(AMPP_16:1_n-4_7.38)</t>
  </si>
  <si>
    <t>3_(AMPP_16:1_n-4_7.38)</t>
  </si>
  <si>
    <t>1_(AMPP_16:1_n-5_7.38)</t>
  </si>
  <si>
    <t>0.025731158605174352</t>
  </si>
  <si>
    <t>10797.0</t>
  </si>
  <si>
    <t>2_(AMPP_16:1_n-5_7.38)</t>
  </si>
  <si>
    <t>3_(AMPP_16:1_n-5_7.38)</t>
  </si>
  <si>
    <t>1_(AMPP_16:1_n-6_7.37)</t>
  </si>
  <si>
    <t>0.0035223351318373337</t>
  </si>
  <si>
    <t>1478.0</t>
  </si>
  <si>
    <t>2_(AMPP_16:1_n-6_7.37)</t>
  </si>
  <si>
    <t>3_(AMPP_16:1_n-6_7.37)</t>
  </si>
  <si>
    <t>1_(AMPP_16:1_n-7_7.38)</t>
  </si>
  <si>
    <t>1</t>
  </si>
  <si>
    <t>419608.0</t>
  </si>
  <si>
    <t>max</t>
  </si>
  <si>
    <t>2_(AMPP_16:1_n-7_7.38)</t>
  </si>
  <si>
    <t>3_(AMPP_16:1_n-7_7.38)</t>
  </si>
  <si>
    <t>1_(AMPP_16:1_n-9_7.44)</t>
  </si>
  <si>
    <t>40260.0</t>
  </si>
  <si>
    <t>2_(AMPP_16:1_n-9_7.44)</t>
  </si>
  <si>
    <t>3_(AMPP_16:1_n-9_7.44)</t>
  </si>
  <si>
    <t>1_(AMPP_16:1_n-10_7.53)</t>
  </si>
  <si>
    <t>8576.0</t>
  </si>
  <si>
    <t>2_(AMPP_16:1_n-10_7.53)</t>
  </si>
  <si>
    <t>3_(AMPP_16:1_n-10_7.53)</t>
  </si>
  <si>
    <t>1_(AMPP_16:1_n-4_7.58)</t>
  </si>
  <si>
    <t>827.0</t>
  </si>
  <si>
    <t>2_(AMPP_16:1_n-4_7.58)</t>
  </si>
  <si>
    <t>3_(AMPP_16:1_n-4_7.58)</t>
  </si>
  <si>
    <t>1_(AMPP_16:1_n-5_7.58)</t>
  </si>
  <si>
    <t>0.777509068923821</t>
  </si>
  <si>
    <t>643.0</t>
  </si>
  <si>
    <t>2_(AMPP_16:1_n-5_7.58)</t>
  </si>
  <si>
    <t>3_(AMPP_16:1_n-5_7.58)</t>
  </si>
  <si>
    <t>1_(AMPP_16:1_n-6_7.58)</t>
  </si>
  <si>
    <t>0.5949214026602176</t>
  </si>
  <si>
    <t>492.0</t>
  </si>
  <si>
    <t>2_(AMPP_16:1_n-6_7.58)</t>
  </si>
  <si>
    <t>3_(AMPP_16:1_n-6_7.58)</t>
  </si>
  <si>
    <t>1_(AMPP_16:1_n-7_7.59)</t>
  </si>
  <si>
    <t>1373.0</t>
  </si>
  <si>
    <t>2_(AMPP_16:1_n-7_7.59)</t>
  </si>
  <si>
    <t>3_(AMPP_16:1_n-7_7.59)</t>
  </si>
  <si>
    <t>Fatty acid</t>
  </si>
  <si>
    <t>Integral gaussian</t>
  </si>
  <si>
    <t>Index</t>
  </si>
  <si>
    <t>0</t>
  </si>
  <si>
    <t>2</t>
  </si>
  <si>
    <t>3</t>
  </si>
  <si>
    <t>4</t>
  </si>
  <si>
    <t>5</t>
  </si>
  <si>
    <t>6</t>
  </si>
  <si>
    <t>7</t>
  </si>
  <si>
    <t>8</t>
  </si>
  <si>
    <t>9</t>
  </si>
  <si>
    <t>Dependency</t>
  </si>
  <si>
    <t>-1</t>
  </si>
  <si>
    <t>Target Fraction</t>
  </si>
  <si>
    <t>Current Fraction</t>
  </si>
  <si>
    <t>FA</t>
  </si>
  <si>
    <t>Sum of numerical integrals of OzID product XICs</t>
  </si>
  <si>
    <t>Numerical integral of precursor XIC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</si>
</sst>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Deconvolution of precursor chromatogram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DC_16_1!$N$1</c:f>
              <c:strCache>
                <c:ptCount val="1"/>
                <c:pt idx="0">
                  <c:v>RT / min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A-4DCE-B1FA-C75F49231ADD}"/>
            </c:ext>
          </c:extLst>
        </c:ser>
        <c:ser>
          <c:idx val="1"/>
          <c:order val="1"/>
          <c:tx>
            <c:strRef>
              <c:f>DC_16_1!$O$1</c:f>
              <c:strCache>
                <c:ptCount val="1"/>
                <c:pt idx="0">
                  <c:v>XIC precursor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DC_16_1!$O$2:$O$77</c:f>
              <c:numCache>
                <c:formatCode>General</c:formatCode>
                <c:ptCount val="76"/>
                <c:pt idx="0">
                  <c:v>4047</c:v>
                </c:pt>
                <c:pt idx="1">
                  <c:v>7295</c:v>
                </c:pt>
                <c:pt idx="2">
                  <c:v>14149</c:v>
                </c:pt>
                <c:pt idx="3">
                  <c:v>21832</c:v>
                </c:pt>
                <c:pt idx="4">
                  <c:v>43946</c:v>
                </c:pt>
                <c:pt idx="5">
                  <c:v>72187</c:v>
                </c:pt>
                <c:pt idx="6">
                  <c:v>109972</c:v>
                </c:pt>
                <c:pt idx="7">
                  <c:v>189386</c:v>
                </c:pt>
                <c:pt idx="8">
                  <c:v>264250</c:v>
                </c:pt>
                <c:pt idx="9">
                  <c:v>356253</c:v>
                </c:pt>
                <c:pt idx="10">
                  <c:v>425337</c:v>
                </c:pt>
                <c:pt idx="11">
                  <c:v>496381</c:v>
                </c:pt>
                <c:pt idx="12">
                  <c:v>584854</c:v>
                </c:pt>
                <c:pt idx="13">
                  <c:v>627285</c:v>
                </c:pt>
                <c:pt idx="14">
                  <c:v>633459</c:v>
                </c:pt>
                <c:pt idx="15">
                  <c:v>649922</c:v>
                </c:pt>
                <c:pt idx="16">
                  <c:v>552863</c:v>
                </c:pt>
                <c:pt idx="17">
                  <c:v>485762</c:v>
                </c:pt>
                <c:pt idx="18">
                  <c:v>412666</c:v>
                </c:pt>
                <c:pt idx="19">
                  <c:v>327648</c:v>
                </c:pt>
                <c:pt idx="20">
                  <c:v>259648</c:v>
                </c:pt>
                <c:pt idx="21">
                  <c:v>206624</c:v>
                </c:pt>
                <c:pt idx="22">
                  <c:v>158276</c:v>
                </c:pt>
                <c:pt idx="23">
                  <c:v>129199</c:v>
                </c:pt>
                <c:pt idx="24">
                  <c:v>115280</c:v>
                </c:pt>
                <c:pt idx="25">
                  <c:v>91198</c:v>
                </c:pt>
                <c:pt idx="26">
                  <c:v>72646</c:v>
                </c:pt>
                <c:pt idx="27">
                  <c:v>73657</c:v>
                </c:pt>
                <c:pt idx="28">
                  <c:v>74576</c:v>
                </c:pt>
                <c:pt idx="29">
                  <c:v>86455</c:v>
                </c:pt>
                <c:pt idx="30">
                  <c:v>83769</c:v>
                </c:pt>
                <c:pt idx="31">
                  <c:v>81117</c:v>
                </c:pt>
                <c:pt idx="32">
                  <c:v>78807</c:v>
                </c:pt>
                <c:pt idx="33">
                  <c:v>79510</c:v>
                </c:pt>
                <c:pt idx="34">
                  <c:v>81796</c:v>
                </c:pt>
                <c:pt idx="35">
                  <c:v>74545</c:v>
                </c:pt>
                <c:pt idx="36">
                  <c:v>66905</c:v>
                </c:pt>
                <c:pt idx="37">
                  <c:v>54566</c:v>
                </c:pt>
                <c:pt idx="38">
                  <c:v>37969</c:v>
                </c:pt>
                <c:pt idx="39">
                  <c:v>30421</c:v>
                </c:pt>
                <c:pt idx="40">
                  <c:v>25910</c:v>
                </c:pt>
                <c:pt idx="41">
                  <c:v>20699</c:v>
                </c:pt>
                <c:pt idx="42">
                  <c:v>18857</c:v>
                </c:pt>
                <c:pt idx="43">
                  <c:v>13055</c:v>
                </c:pt>
                <c:pt idx="44">
                  <c:v>12013</c:v>
                </c:pt>
                <c:pt idx="45">
                  <c:v>10685</c:v>
                </c:pt>
                <c:pt idx="46">
                  <c:v>8651</c:v>
                </c:pt>
                <c:pt idx="47">
                  <c:v>10024</c:v>
                </c:pt>
                <c:pt idx="48">
                  <c:v>11118</c:v>
                </c:pt>
                <c:pt idx="49">
                  <c:v>10964</c:v>
                </c:pt>
                <c:pt idx="50">
                  <c:v>12484</c:v>
                </c:pt>
                <c:pt idx="51">
                  <c:v>13972</c:v>
                </c:pt>
                <c:pt idx="52">
                  <c:v>16425</c:v>
                </c:pt>
                <c:pt idx="53">
                  <c:v>18810</c:v>
                </c:pt>
                <c:pt idx="54">
                  <c:v>21356</c:v>
                </c:pt>
                <c:pt idx="55">
                  <c:v>32212</c:v>
                </c:pt>
                <c:pt idx="56">
                  <c:v>41981</c:v>
                </c:pt>
                <c:pt idx="57">
                  <c:v>18069</c:v>
                </c:pt>
                <c:pt idx="58">
                  <c:v>12778</c:v>
                </c:pt>
                <c:pt idx="59">
                  <c:v>9840</c:v>
                </c:pt>
                <c:pt idx="60">
                  <c:v>9207</c:v>
                </c:pt>
                <c:pt idx="61">
                  <c:v>11950</c:v>
                </c:pt>
                <c:pt idx="62">
                  <c:v>7064</c:v>
                </c:pt>
                <c:pt idx="63">
                  <c:v>5507</c:v>
                </c:pt>
                <c:pt idx="64">
                  <c:v>4436</c:v>
                </c:pt>
                <c:pt idx="65">
                  <c:v>4287</c:v>
                </c:pt>
                <c:pt idx="66">
                  <c:v>6322</c:v>
                </c:pt>
                <c:pt idx="67">
                  <c:v>4347</c:v>
                </c:pt>
                <c:pt idx="68">
                  <c:v>3613</c:v>
                </c:pt>
                <c:pt idx="69">
                  <c:v>3391</c:v>
                </c:pt>
                <c:pt idx="70">
                  <c:v>3411</c:v>
                </c:pt>
                <c:pt idx="71">
                  <c:v>3662</c:v>
                </c:pt>
                <c:pt idx="72">
                  <c:v>2440</c:v>
                </c:pt>
                <c:pt idx="73">
                  <c:v>3368</c:v>
                </c:pt>
                <c:pt idx="74">
                  <c:v>2138</c:v>
                </c:pt>
                <c:pt idx="75">
                  <c:v>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A-4DCE-B1FA-C75F49231ADD}"/>
            </c:ext>
          </c:extLst>
        </c:ser>
        <c:ser>
          <c:idx val="2"/>
          <c:order val="2"/>
          <c:tx>
            <c:strRef>
              <c:f>DC_16_1!$P$1</c:f>
              <c:strCache>
                <c:ptCount val="1"/>
                <c:pt idx="0">
                  <c:v>Sum of gaussians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DC_16_1!$P$2:$P$77</c:f>
              <c:numCache>
                <c:formatCode>General</c:formatCode>
                <c:ptCount val="76"/>
                <c:pt idx="0">
                  <c:v>2462.1775138618036</c:v>
                </c:pt>
                <c:pt idx="1">
                  <c:v>5314.8054504798311</c:v>
                </c:pt>
                <c:pt idx="2">
                  <c:v>10836.128323530889</c:v>
                </c:pt>
                <c:pt idx="3">
                  <c:v>20867.919545342902</c:v>
                </c:pt>
                <c:pt idx="4">
                  <c:v>37957.906944972543</c:v>
                </c:pt>
                <c:pt idx="5">
                  <c:v>65214.429409628028</c:v>
                </c:pt>
                <c:pt idx="6">
                  <c:v>105828.88227887702</c:v>
                </c:pt>
                <c:pt idx="7">
                  <c:v>162212.78824016909</c:v>
                </c:pt>
                <c:pt idx="8">
                  <c:v>234848.79086662829</c:v>
                </c:pt>
                <c:pt idx="9">
                  <c:v>321132.48656194168</c:v>
                </c:pt>
                <c:pt idx="10">
                  <c:v>414833.88201912347</c:v>
                </c:pt>
                <c:pt idx="11">
                  <c:v>506134.39930547593</c:v>
                </c:pt>
                <c:pt idx="12">
                  <c:v>583308.60025554395</c:v>
                </c:pt>
                <c:pt idx="13">
                  <c:v>635010.00491998345</c:v>
                </c:pt>
                <c:pt idx="14">
                  <c:v>653016.20666336571</c:v>
                </c:pt>
                <c:pt idx="15">
                  <c:v>634381.8535235778</c:v>
                </c:pt>
                <c:pt idx="16">
                  <c:v>582188.90993077867</c:v>
                </c:pt>
                <c:pt idx="17">
                  <c:v>504801.12201786513</c:v>
                </c:pt>
                <c:pt idx="18">
                  <c:v>413604.57009529608</c:v>
                </c:pt>
                <c:pt idx="19">
                  <c:v>320349.33438382391</c:v>
                </c:pt>
                <c:pt idx="20">
                  <c:v>234800.81070117871</c:v>
                </c:pt>
                <c:pt idx="21">
                  <c:v>163254.48424745596</c:v>
                </c:pt>
                <c:pt idx="22">
                  <c:v>108519.37709077464</c:v>
                </c:pt>
                <c:pt idx="23">
                  <c:v>70390.632287462344</c:v>
                </c:pt>
                <c:pt idx="24">
                  <c:v>46864.411454105226</c:v>
                </c:pt>
                <c:pt idx="25">
                  <c:v>35187.401490515971</c:v>
                </c:pt>
                <c:pt idx="26">
                  <c:v>32588.312985149671</c:v>
                </c:pt>
                <c:pt idx="27">
                  <c:v>36593.77370438823</c:v>
                </c:pt>
                <c:pt idx="28">
                  <c:v>45018.675954546365</c:v>
                </c:pt>
                <c:pt idx="29">
                  <c:v>55822.615675120469</c:v>
                </c:pt>
                <c:pt idx="30">
                  <c:v>66999.707557864065</c:v>
                </c:pt>
                <c:pt idx="31">
                  <c:v>76615.706653939778</c:v>
                </c:pt>
                <c:pt idx="32">
                  <c:v>82998.906094791833</c:v>
                </c:pt>
                <c:pt idx="33">
                  <c:v>85014.345490392268</c:v>
                </c:pt>
                <c:pt idx="34">
                  <c:v>82273.596834509604</c:v>
                </c:pt>
                <c:pt idx="35">
                  <c:v>75210.8394229736</c:v>
                </c:pt>
                <c:pt idx="36">
                  <c:v>64941.165416930846</c:v>
                </c:pt>
                <c:pt idx="37">
                  <c:v>52967.27358834842</c:v>
                </c:pt>
                <c:pt idx="38">
                  <c:v>40804.437419468784</c:v>
                </c:pt>
                <c:pt idx="39">
                  <c:v>29707.163488160379</c:v>
                </c:pt>
                <c:pt idx="40">
                  <c:v>20464.138115867896</c:v>
                </c:pt>
                <c:pt idx="41">
                  <c:v>13395.23397900871</c:v>
                </c:pt>
                <c:pt idx="42">
                  <c:v>8448.4429422899047</c:v>
                </c:pt>
                <c:pt idx="43">
                  <c:v>5357.294036105337</c:v>
                </c:pt>
                <c:pt idx="44">
                  <c:v>3789.6368993502947</c:v>
                </c:pt>
                <c:pt idx="45">
                  <c:v>3459.1687379807227</c:v>
                </c:pt>
                <c:pt idx="46">
                  <c:v>4163.2097206222088</c:v>
                </c:pt>
                <c:pt idx="47">
                  <c:v>5772.9607109442341</c:v>
                </c:pt>
                <c:pt idx="48">
                  <c:v>8181.8877950466294</c:v>
                </c:pt>
                <c:pt idx="49">
                  <c:v>11241.155541656615</c:v>
                </c:pt>
                <c:pt idx="50">
                  <c:v>14707.940167780167</c:v>
                </c:pt>
                <c:pt idx="51">
                  <c:v>18229.460251664761</c:v>
                </c:pt>
                <c:pt idx="52">
                  <c:v>21375.159312515811</c:v>
                </c:pt>
                <c:pt idx="53">
                  <c:v>23712.802044358497</c:v>
                </c:pt>
                <c:pt idx="54">
                  <c:v>24905.958206683943</c:v>
                </c:pt>
                <c:pt idx="55">
                  <c:v>24799.871819726923</c:v>
                </c:pt>
                <c:pt idx="56">
                  <c:v>23460.361954667052</c:v>
                </c:pt>
                <c:pt idx="57">
                  <c:v>21154.515139155879</c:v>
                </c:pt>
                <c:pt idx="58">
                  <c:v>18275.374623915024</c:v>
                </c:pt>
                <c:pt idx="59">
                  <c:v>15241.0935825012</c:v>
                </c:pt>
                <c:pt idx="60">
                  <c:v>12403.011335093739</c:v>
                </c:pt>
                <c:pt idx="61">
                  <c:v>9984.9317987339964</c:v>
                </c:pt>
                <c:pt idx="62">
                  <c:v>8077.8793506209604</c:v>
                </c:pt>
                <c:pt idx="63">
                  <c:v>6657.8254091005983</c:v>
                </c:pt>
                <c:pt idx="64">
                  <c:v>5632.6144883171792</c:v>
                </c:pt>
                <c:pt idx="65">
                  <c:v>4884.973897856582</c:v>
                </c:pt>
                <c:pt idx="66">
                  <c:v>4304.8092854847537</c:v>
                </c:pt>
                <c:pt idx="67">
                  <c:v>3806.8395778280474</c:v>
                </c:pt>
                <c:pt idx="68">
                  <c:v>3336.185871824634</c:v>
                </c:pt>
                <c:pt idx="69">
                  <c:v>2866.4562895203289</c:v>
                </c:pt>
                <c:pt idx="70">
                  <c:v>2394.0292003761333</c:v>
                </c:pt>
                <c:pt idx="71">
                  <c:v>1930.7862380584529</c:v>
                </c:pt>
                <c:pt idx="72">
                  <c:v>1495.6594543437086</c:v>
                </c:pt>
                <c:pt idx="73">
                  <c:v>1108.5600311182027</c:v>
                </c:pt>
                <c:pt idx="74">
                  <c:v>783.66595343242216</c:v>
                </c:pt>
                <c:pt idx="75">
                  <c:v>527.10896139463773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A-4DCE-B1FA-C75F49231ADD}"/>
            </c:ext>
          </c:extLst>
        </c:ser>
        <c:ser>
          <c:idx val="3"/>
          <c:order val="3"/>
          <c:tx>
            <c:strRef>
              <c:f>DC_16_1!$Q$1</c:f>
              <c:strCache>
                <c:ptCount val="1"/>
                <c:pt idx="0">
                  <c:v>AMPP_16:1_n-4_7.38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DC_16_1!$Q$2:$Q$77</c:f>
              <c:numCache>
                <c:formatCode>General</c:formatCode>
                <c:ptCount val="76"/>
                <c:pt idx="0">
                  <c:v>0.34132882610626875</c:v>
                </c:pt>
                <c:pt idx="1">
                  <c:v>0.92370976217007106</c:v>
                </c:pt>
                <c:pt idx="2">
                  <c:v>2.360978706882165</c:v>
                </c:pt>
                <c:pt idx="3">
                  <c:v>5.6995763749359813</c:v>
                </c:pt>
                <c:pt idx="4">
                  <c:v>12.995322313310766</c:v>
                </c:pt>
                <c:pt idx="5">
                  <c:v>27.985012406547057</c:v>
                </c:pt>
                <c:pt idx="6">
                  <c:v>56.919086652764783</c:v>
                </c:pt>
                <c:pt idx="7">
                  <c:v>109.34131984933217</c:v>
                </c:pt>
                <c:pt idx="8">
                  <c:v>198.38309969125973</c:v>
                </c:pt>
                <c:pt idx="9">
                  <c:v>339.9074697989401</c:v>
                </c:pt>
                <c:pt idx="10">
                  <c:v>550.20850945994482</c:v>
                </c:pt>
                <c:pt idx="11">
                  <c:v>841.0650261381918</c:v>
                </c:pt>
                <c:pt idx="12">
                  <c:v>1214.2994993549896</c:v>
                </c:pt>
                <c:pt idx="13">
                  <c:v>1655.8310731615279</c:v>
                </c:pt>
                <c:pt idx="14">
                  <c:v>2132.5548543169389</c:v>
                </c:pt>
                <c:pt idx="15">
                  <c:v>2593.9358918421362</c:v>
                </c:pt>
                <c:pt idx="16">
                  <c:v>2980.2348446342653</c:v>
                </c:pt>
                <c:pt idx="17">
                  <c:v>3233.8255083950448</c:v>
                </c:pt>
                <c:pt idx="18">
                  <c:v>3314.1842357018118</c:v>
                </c:pt>
                <c:pt idx="19">
                  <c:v>3207.9728383544871</c:v>
                </c:pt>
                <c:pt idx="20">
                  <c:v>2932.865871522923</c:v>
                </c:pt>
                <c:pt idx="21">
                  <c:v>2532.3321255127839</c:v>
                </c:pt>
                <c:pt idx="22">
                  <c:v>2065.1738219604067</c:v>
                </c:pt>
                <c:pt idx="23">
                  <c:v>1590.6935811282849</c:v>
                </c:pt>
                <c:pt idx="24">
                  <c:v>1157.2053061266643</c:v>
                </c:pt>
                <c:pt idx="25">
                  <c:v>795.11193892087169</c:v>
                </c:pt>
                <c:pt idx="26">
                  <c:v>516.05119064402038</c:v>
                </c:pt>
                <c:pt idx="27">
                  <c:v>316.26119138223186</c:v>
                </c:pt>
                <c:pt idx="28">
                  <c:v>183.08201025858256</c:v>
                </c:pt>
                <c:pt idx="29">
                  <c:v>100.10122969925212</c:v>
                </c:pt>
                <c:pt idx="30">
                  <c:v>51.692450836288828</c:v>
                </c:pt>
                <c:pt idx="31">
                  <c:v>25.212087437125078</c:v>
                </c:pt>
                <c:pt idx="32">
                  <c:v>11.616526963213719</c:v>
                </c:pt>
                <c:pt idx="33">
                  <c:v>5.0530556195707144</c:v>
                </c:pt>
                <c:pt idx="34">
                  <c:v>2.0764317998388537</c:v>
                </c:pt>
                <c:pt idx="35">
                  <c:v>0.80588901235640908</c:v>
                </c:pt>
                <c:pt idx="36">
                  <c:v>0.29541107176807874</c:v>
                </c:pt>
                <c:pt idx="37">
                  <c:v>0.10230497662325723</c:v>
                </c:pt>
                <c:pt idx="38">
                  <c:v>3.3443501954547539E-2</c:v>
                </c:pt>
                <c:pt idx="39">
                  <c:v>1.0328688799527827E-2</c:v>
                </c:pt>
                <c:pt idx="40">
                  <c:v>3.0128159937824537E-3</c:v>
                </c:pt>
                <c:pt idx="41">
                  <c:v>8.3003039159970789E-4</c:v>
                </c:pt>
                <c:pt idx="42">
                  <c:v>2.1597791838540444E-4</c:v>
                </c:pt>
                <c:pt idx="43">
                  <c:v>5.3098509899206766E-5</c:v>
                </c:pt>
                <c:pt idx="44">
                  <c:v>1.2320319657836908E-5</c:v>
                </c:pt>
                <c:pt idx="45">
                  <c:v>2.7009667892922075E-6</c:v>
                </c:pt>
                <c:pt idx="46">
                  <c:v>5.59255782055966E-7</c:v>
                </c:pt>
                <c:pt idx="47">
                  <c:v>1.0936936537375847E-7</c:v>
                </c:pt>
                <c:pt idx="48">
                  <c:v>2.0201093175102145E-8</c:v>
                </c:pt>
                <c:pt idx="49">
                  <c:v>3.5240983648542743E-9</c:v>
                </c:pt>
                <c:pt idx="50">
                  <c:v>5.8065095230752987E-10</c:v>
                </c:pt>
                <c:pt idx="51">
                  <c:v>9.0360002409502909E-11</c:v>
                </c:pt>
                <c:pt idx="52">
                  <c:v>1.3281015865498455E-11</c:v>
                </c:pt>
                <c:pt idx="53">
                  <c:v>1.8436578533657872E-12</c:v>
                </c:pt>
                <c:pt idx="54">
                  <c:v>2.4185707300046886E-13</c:v>
                </c:pt>
                <c:pt idx="55">
                  <c:v>2.99336932275198E-14</c:v>
                </c:pt>
                <c:pt idx="56">
                  <c:v>3.5009930384033368E-15</c:v>
                </c:pt>
                <c:pt idx="57">
                  <c:v>3.8673738946458238E-16</c:v>
                </c:pt>
                <c:pt idx="58">
                  <c:v>4.0349210924363154E-17</c:v>
                </c:pt>
                <c:pt idx="59">
                  <c:v>3.976013965541667E-18</c:v>
                </c:pt>
                <c:pt idx="60">
                  <c:v>3.7027923391945095E-19</c:v>
                </c:pt>
                <c:pt idx="61">
                  <c:v>3.2527862312411947E-20</c:v>
                </c:pt>
                <c:pt idx="62">
                  <c:v>2.7005379805921266E-21</c:v>
                </c:pt>
                <c:pt idx="63">
                  <c:v>2.1175761004716978E-22</c:v>
                </c:pt>
                <c:pt idx="64">
                  <c:v>1.5682732486590946E-23</c:v>
                </c:pt>
                <c:pt idx="65">
                  <c:v>1.0969792495341543E-24</c:v>
                </c:pt>
                <c:pt idx="66">
                  <c:v>7.2471802175704423E-26</c:v>
                </c:pt>
                <c:pt idx="67">
                  <c:v>4.5220325103203117E-27</c:v>
                </c:pt>
                <c:pt idx="68">
                  <c:v>2.6649696653384957E-28</c:v>
                </c:pt>
                <c:pt idx="69">
                  <c:v>1.4833540785237168E-29</c:v>
                </c:pt>
                <c:pt idx="70">
                  <c:v>7.7981459768873167E-31</c:v>
                </c:pt>
                <c:pt idx="71">
                  <c:v>3.8750588140790581E-32</c:v>
                </c:pt>
                <c:pt idx="72">
                  <c:v>1.8157929827636476E-33</c:v>
                </c:pt>
                <c:pt idx="73">
                  <c:v>8.0425686290408567E-35</c:v>
                </c:pt>
                <c:pt idx="74">
                  <c:v>3.3644740900445642E-36</c:v>
                </c:pt>
                <c:pt idx="75">
                  <c:v>1.3293323425738567E-37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A-4DCE-B1FA-C75F49231ADD}"/>
            </c:ext>
          </c:extLst>
        </c:ser>
        <c:ser>
          <c:idx val="4"/>
          <c:order val="4"/>
          <c:tx>
            <c:strRef>
              <c:f>DC_16_1!$R$1</c:f>
              <c:strCache>
                <c:ptCount val="1"/>
                <c:pt idx="0">
                  <c:v>AMPP_16:1_n-5_7.38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DC_16_1!$R$2:$R$77</c:f>
              <c:numCache>
                <c:formatCode>General</c:formatCode>
                <c:ptCount val="76"/>
                <c:pt idx="0">
                  <c:v>61.184889113022649</c:v>
                </c:pt>
                <c:pt idx="1">
                  <c:v>132.15640193385491</c:v>
                </c:pt>
                <c:pt idx="2">
                  <c:v>269.60392183208558</c:v>
                </c:pt>
                <c:pt idx="3">
                  <c:v>519.46725328970501</c:v>
                </c:pt>
                <c:pt idx="4">
                  <c:v>945.33146958833754</c:v>
                </c:pt>
                <c:pt idx="5">
                  <c:v>1624.8153989612506</c:v>
                </c:pt>
                <c:pt idx="6">
                  <c:v>2637.6544996434395</c:v>
                </c:pt>
                <c:pt idx="7">
                  <c:v>4044.1360695558164</c:v>
                </c:pt>
                <c:pt idx="8">
                  <c:v>5856.3575206657042</c:v>
                </c:pt>
                <c:pt idx="9">
                  <c:v>8009.231547372362</c:v>
                </c:pt>
                <c:pt idx="10">
                  <c:v>10346.968761099648</c:v>
                </c:pt>
                <c:pt idx="11">
                  <c:v>12623.996681127332</c:v>
                </c:pt>
                <c:pt idx="12">
                  <c:v>14547.038089475855</c:v>
                </c:pt>
                <c:pt idx="13">
                  <c:v>15832.381667735048</c:v>
                </c:pt>
                <c:pt idx="14">
                  <c:v>16274.658940357378</c:v>
                </c:pt>
                <c:pt idx="15">
                  <c:v>15800.766454464007</c:v>
                </c:pt>
                <c:pt idx="16">
                  <c:v>14488.555812582161</c:v>
                </c:pt>
                <c:pt idx="17">
                  <c:v>12547.94639978311</c:v>
                </c:pt>
                <c:pt idx="18">
                  <c:v>10263.941832533488</c:v>
                </c:pt>
                <c:pt idx="19">
                  <c:v>7929.5707783526914</c:v>
                </c:pt>
                <c:pt idx="20">
                  <c:v>5786.5329418952178</c:v>
                </c:pt>
                <c:pt idx="21">
                  <c:v>3987.5173613120051</c:v>
                </c:pt>
                <c:pt idx="22">
                  <c:v>2595.4938024917228</c:v>
                </c:pt>
                <c:pt idx="23">
                  <c:v>1595.6269980200857</c:v>
                </c:pt>
                <c:pt idx="24">
                  <c:v>926.48144555254578</c:v>
                </c:pt>
                <c:pt idx="25">
                  <c:v>508.08461788366634</c:v>
                </c:pt>
                <c:pt idx="26">
                  <c:v>263.21327403827388</c:v>
                </c:pt>
                <c:pt idx="27">
                  <c:v>128.74091751800893</c:v>
                </c:pt>
                <c:pt idx="28">
                  <c:v>59.483680490593471</c:v>
                </c:pt>
                <c:pt idx="29">
                  <c:v>25.958107995922703</c:v>
                </c:pt>
                <c:pt idx="30">
                  <c:v>10.698975873412877</c:v>
                </c:pt>
                <c:pt idx="31">
                  <c:v>4.1649074181100438</c:v>
                </c:pt>
                <c:pt idx="32">
                  <c:v>1.5317224672232517</c:v>
                </c:pt>
                <c:pt idx="33">
                  <c:v>0.53175741045974556</c:v>
                </c:pt>
                <c:pt idx="34">
                  <c:v>0.17440486930671212</c:v>
                </c:pt>
                <c:pt idx="35">
                  <c:v>5.4025355309147934E-2</c:v>
                </c:pt>
                <c:pt idx="36">
                  <c:v>1.5806314831727276E-2</c:v>
                </c:pt>
                <c:pt idx="37">
                  <c:v>4.3692596160055221E-3</c:v>
                </c:pt>
                <c:pt idx="38">
                  <c:v>1.1399309150485284E-3</c:v>
                </c:pt>
                <c:pt idx="39">
                  <c:v>2.8099166625003086E-4</c:v>
                </c:pt>
                <c:pt idx="40">
                  <c:v>6.5418761497494811E-5</c:v>
                </c:pt>
                <c:pt idx="41">
                  <c:v>1.4384844334602519E-5</c:v>
                </c:pt>
                <c:pt idx="42">
                  <c:v>2.9874592202165008E-6</c:v>
                </c:pt>
                <c:pt idx="43">
                  <c:v>5.862491132816526E-7</c:v>
                </c:pt>
                <c:pt idx="44">
                  <c:v>1.0856192501782328E-7</c:v>
                </c:pt>
                <c:pt idx="45">
                  <c:v>1.8995742172417951E-8</c:v>
                </c:pt>
                <c:pt idx="46">
                  <c:v>3.1392721519721399E-9</c:v>
                </c:pt>
                <c:pt idx="47">
                  <c:v>4.8999950259831121E-10</c:v>
                </c:pt>
                <c:pt idx="48">
                  <c:v>7.2236431131678845E-11</c:v>
                </c:pt>
                <c:pt idx="49">
                  <c:v>1.0057982925551962E-11</c:v>
                </c:pt>
                <c:pt idx="50">
                  <c:v>1.3226942853529012E-12</c:v>
                </c:pt>
                <c:pt idx="51">
                  <c:v>1.642865580559731E-13</c:v>
                </c:pt>
                <c:pt idx="52">
                  <c:v>1.927252221889243E-14</c:v>
                </c:pt>
                <c:pt idx="53">
                  <c:v>2.1353499033958812E-15</c:v>
                </c:pt>
                <c:pt idx="54">
                  <c:v>2.2359121977243446E-16</c:v>
                </c:pt>
                <c:pt idx="55">
                  <c:v>2.2085739760776786E-17</c:v>
                </c:pt>
                <c:pt idx="56">
                  <c:v>2.0616947103338895E-18</c:v>
                </c:pt>
                <c:pt idx="57">
                  <c:v>1.8177356855544814E-19</c:v>
                </c:pt>
                <c:pt idx="58">
                  <c:v>1.5136695709358817E-20</c:v>
                </c:pt>
                <c:pt idx="59">
                  <c:v>1.190489030653773E-21</c:v>
                </c:pt>
                <c:pt idx="60">
                  <c:v>8.8494052569787643E-23</c:v>
                </c:pt>
                <c:pt idx="61">
                  <c:v>6.2043450801006442E-24</c:v>
                </c:pt>
                <c:pt idx="62">
                  <c:v>4.1112337888919189E-25</c:v>
                </c:pt>
                <c:pt idx="63">
                  <c:v>2.5730153294531449E-26</c:v>
                </c:pt>
                <c:pt idx="64">
                  <c:v>1.5209206055048674E-27</c:v>
                </c:pt>
                <c:pt idx="65">
                  <c:v>8.4911142488961982E-29</c:v>
                </c:pt>
                <c:pt idx="66">
                  <c:v>4.4773061898202365E-30</c:v>
                </c:pt>
                <c:pt idx="67">
                  <c:v>2.2297844226690908E-31</c:v>
                </c:pt>
                <c:pt idx="68">
                  <c:v>1.0488247549324045E-32</c:v>
                </c:pt>
                <c:pt idx="69">
                  <c:v>4.6594746348216466E-34</c:v>
                </c:pt>
                <c:pt idx="70">
                  <c:v>1.9550818545825522E-35</c:v>
                </c:pt>
                <c:pt idx="71">
                  <c:v>7.7545948654724031E-37</c:v>
                </c:pt>
                <c:pt idx="72">
                  <c:v>2.9000323512515702E-38</c:v>
                </c:pt>
                <c:pt idx="73">
                  <c:v>1.0252097960530508E-39</c:v>
                </c:pt>
                <c:pt idx="74">
                  <c:v>3.4230766370617168E-41</c:v>
                </c:pt>
                <c:pt idx="75">
                  <c:v>1.079479670908036E-42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5A-4DCE-B1FA-C75F49231ADD}"/>
            </c:ext>
          </c:extLst>
        </c:ser>
        <c:ser>
          <c:idx val="5"/>
          <c:order val="5"/>
          <c:tx>
            <c:strRef>
              <c:f>DC_16_1!$S$1</c:f>
              <c:strCache>
                <c:ptCount val="1"/>
                <c:pt idx="0">
                  <c:v>AMPP_16:1_n-6_7.37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DC_16_1!$S$2:$S$77</c:f>
              <c:numCache>
                <c:formatCode>General</c:formatCode>
                <c:ptCount val="76"/>
                <c:pt idx="0">
                  <c:v>22.799211920653946</c:v>
                </c:pt>
                <c:pt idx="1">
                  <c:v>45.679816613866997</c:v>
                </c:pt>
                <c:pt idx="2">
                  <c:v>86.44160828698881</c:v>
                </c:pt>
                <c:pt idx="3">
                  <c:v>154.49530848157826</c:v>
                </c:pt>
                <c:pt idx="4">
                  <c:v>260.79647897240011</c:v>
                </c:pt>
                <c:pt idx="5">
                  <c:v>415.79773761396285</c:v>
                </c:pt>
                <c:pt idx="6">
                  <c:v>626.11843462161573</c:v>
                </c:pt>
                <c:pt idx="7">
                  <c:v>890.48135396068164</c:v>
                </c:pt>
                <c:pt idx="8">
                  <c:v>1196.1541183363304</c:v>
                </c:pt>
                <c:pt idx="9">
                  <c:v>1517.4677997854419</c:v>
                </c:pt>
                <c:pt idx="10">
                  <c:v>1818.4177875970961</c:v>
                </c:pt>
                <c:pt idx="11">
                  <c:v>2057.9645633484665</c:v>
                </c:pt>
                <c:pt idx="12">
                  <c:v>2199.7639679499521</c:v>
                </c:pt>
                <c:pt idx="13">
                  <c:v>2220.7938511851075</c:v>
                </c:pt>
                <c:pt idx="14">
                  <c:v>2117.5534391075148</c:v>
                </c:pt>
                <c:pt idx="15">
                  <c:v>1907.0835228248884</c:v>
                </c:pt>
                <c:pt idx="16">
                  <c:v>1622.0661306404888</c:v>
                </c:pt>
                <c:pt idx="17">
                  <c:v>1303.096566356222</c:v>
                </c:pt>
                <c:pt idx="18">
                  <c:v>988.73205692894805</c:v>
                </c:pt>
                <c:pt idx="19">
                  <c:v>708.55668604552454</c:v>
                </c:pt>
                <c:pt idx="20">
                  <c:v>479.63672312166011</c:v>
                </c:pt>
                <c:pt idx="21">
                  <c:v>306.58329146693569</c:v>
                </c:pt>
                <c:pt idx="22">
                  <c:v>185.1085075214134</c:v>
                </c:pt>
                <c:pt idx="23">
                  <c:v>105.55972411068694</c:v>
                </c:pt>
                <c:pt idx="24">
                  <c:v>56.854400467119575</c:v>
                </c:pt>
                <c:pt idx="25">
                  <c:v>28.921705030499279</c:v>
                </c:pt>
                <c:pt idx="26">
                  <c:v>13.898396895447139</c:v>
                </c:pt>
                <c:pt idx="27">
                  <c:v>6.3055855235028835</c:v>
                </c:pt>
                <c:pt idx="28">
                  <c:v>2.7025089456405404</c:v>
                </c:pt>
                <c:pt idx="29">
                  <c:v>1.093963495942615</c:v>
                </c:pt>
                <c:pt idx="30">
                  <c:v>0.41824666930760618</c:v>
                </c:pt>
                <c:pt idx="31">
                  <c:v>0.15102753092531923</c:v>
                </c:pt>
                <c:pt idx="32">
                  <c:v>5.1522856146442204E-2</c:v>
                </c:pt>
                <c:pt idx="33">
                  <c:v>1.659148643589263E-2</c:v>
                </c:pt>
                <c:pt idx="34">
                  <c:v>5.0476686590191179E-3</c:v>
                </c:pt>
                <c:pt idx="35">
                  <c:v>1.4504085535049698E-3</c:v>
                </c:pt>
                <c:pt idx="36">
                  <c:v>3.9362605348486308E-4</c:v>
                </c:pt>
                <c:pt idx="37">
                  <c:v>1.0093229201684829E-4</c:v>
                </c:pt>
                <c:pt idx="38">
                  <c:v>2.442602036696307E-5</c:v>
                </c:pt>
                <c:pt idx="39">
                  <c:v>5.5850634337799631E-6</c:v>
                </c:pt>
                <c:pt idx="40">
                  <c:v>1.2061393204070206E-6</c:v>
                </c:pt>
                <c:pt idx="41">
                  <c:v>2.4601456059916568E-7</c:v>
                </c:pt>
                <c:pt idx="42">
                  <c:v>4.7393427565238916E-8</c:v>
                </c:pt>
                <c:pt idx="43">
                  <c:v>8.6271511810363306E-9</c:v>
                </c:pt>
                <c:pt idx="44">
                  <c:v>1.481885482928395E-9</c:v>
                </c:pt>
                <c:pt idx="45">
                  <c:v>2.4052147679437314E-10</c:v>
                </c:pt>
                <c:pt idx="46">
                  <c:v>3.6871181165207208E-11</c:v>
                </c:pt>
                <c:pt idx="47">
                  <c:v>5.3384380780603188E-12</c:v>
                </c:pt>
                <c:pt idx="48">
                  <c:v>7.3002097633866662E-13</c:v>
                </c:pt>
                <c:pt idx="49">
                  <c:v>9.4286700777860482E-14</c:v>
                </c:pt>
                <c:pt idx="50">
                  <c:v>1.1501633114249274E-14</c:v>
                </c:pt>
                <c:pt idx="51">
                  <c:v>1.3251424034786924E-15</c:v>
                </c:pt>
                <c:pt idx="52">
                  <c:v>1.4419810827180645E-16</c:v>
                </c:pt>
                <c:pt idx="53">
                  <c:v>1.4820079900479672E-17</c:v>
                </c:pt>
                <c:pt idx="54">
                  <c:v>1.4394789467105592E-18</c:v>
                </c:pt>
                <c:pt idx="55">
                  <c:v>1.3189077520844154E-19</c:v>
                </c:pt>
                <c:pt idx="56">
                  <c:v>1.1420557758380652E-20</c:v>
                </c:pt>
                <c:pt idx="57">
                  <c:v>9.3401570491333298E-22</c:v>
                </c:pt>
                <c:pt idx="58">
                  <c:v>7.2146457815138267E-23</c:v>
                </c:pt>
                <c:pt idx="59">
                  <c:v>5.2634417193636088E-24</c:v>
                </c:pt>
                <c:pt idx="60">
                  <c:v>3.6293393814785591E-25</c:v>
                </c:pt>
                <c:pt idx="61">
                  <c:v>2.3602681189541162E-26</c:v>
                </c:pt>
                <c:pt idx="62">
                  <c:v>1.4507682980316779E-27</c:v>
                </c:pt>
                <c:pt idx="63">
                  <c:v>8.4222619352470799E-29</c:v>
                </c:pt>
                <c:pt idx="64">
                  <c:v>4.6179943967144627E-30</c:v>
                </c:pt>
                <c:pt idx="65">
                  <c:v>2.3915090558901368E-31</c:v>
                </c:pt>
                <c:pt idx="66">
                  <c:v>1.169727306568614E-32</c:v>
                </c:pt>
                <c:pt idx="67">
                  <c:v>5.4036995945154217E-34</c:v>
                </c:pt>
                <c:pt idx="68">
                  <c:v>2.3577173374859525E-35</c:v>
                </c:pt>
                <c:pt idx="69">
                  <c:v>9.7159718352907485E-37</c:v>
                </c:pt>
                <c:pt idx="70">
                  <c:v>3.7815924986241912E-38</c:v>
                </c:pt>
                <c:pt idx="71">
                  <c:v>1.3913550637081371E-39</c:v>
                </c:pt>
                <c:pt idx="72">
                  <c:v>4.8265143361244148E-41</c:v>
                </c:pt>
                <c:pt idx="73">
                  <c:v>1.5827196437918741E-42</c:v>
                </c:pt>
                <c:pt idx="74">
                  <c:v>4.9019441089043431E-44</c:v>
                </c:pt>
                <c:pt idx="75">
                  <c:v>1.433925831028022E-45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5A-4DCE-B1FA-C75F49231ADD}"/>
            </c:ext>
          </c:extLst>
        </c:ser>
        <c:ser>
          <c:idx val="6"/>
          <c:order val="6"/>
          <c:tx>
            <c:strRef>
              <c:f>DC_16_1!$T$1</c:f>
              <c:strCache>
                <c:ptCount val="1"/>
                <c:pt idx="0">
                  <c:v>AMPP_16:1_n-7_7.38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DC_16_1!$T$2:$T$77</c:f>
              <c:numCache>
                <c:formatCode>General</c:formatCode>
                <c:ptCount val="76"/>
                <c:pt idx="0">
                  <c:v>2377.8520839990006</c:v>
                </c:pt>
                <c:pt idx="1">
                  <c:v>5136.0455221506891</c:v>
                </c:pt>
                <c:pt idx="2">
                  <c:v>10477.721814589031</c:v>
                </c:pt>
                <c:pt idx="3">
                  <c:v>20188.25740653761</c:v>
                </c:pt>
                <c:pt idx="4">
                  <c:v>36738.783670558783</c:v>
                </c:pt>
                <c:pt idx="5">
                  <c:v>63145.831242690794</c:v>
                </c:pt>
                <c:pt idx="6">
                  <c:v>102508.1901719352</c:v>
                </c:pt>
                <c:pt idx="7">
                  <c:v>157168.82910754628</c:v>
                </c:pt>
                <c:pt idx="8">
                  <c:v>227597.89446434149</c:v>
                </c:pt>
                <c:pt idx="9">
                  <c:v>311265.87303230737</c:v>
                </c:pt>
                <c:pt idx="10">
                  <c:v>402118.26136033173</c:v>
                </c:pt>
                <c:pt idx="11">
                  <c:v>490611.28085342946</c:v>
                </c:pt>
                <c:pt idx="12">
                  <c:v>565347.18520411081</c:v>
                </c:pt>
                <c:pt idx="13">
                  <c:v>615299.99137121125</c:v>
                </c:pt>
                <c:pt idx="14">
                  <c:v>632488.38461104746</c:v>
                </c:pt>
                <c:pt idx="15">
                  <c:v>614071.31707184715</c:v>
                </c:pt>
                <c:pt idx="16">
                  <c:v>563074.36578734603</c:v>
                </c:pt>
                <c:pt idx="17">
                  <c:v>487655.7092637021</c:v>
                </c:pt>
                <c:pt idx="18">
                  <c:v>398891.55362283159</c:v>
                </c:pt>
                <c:pt idx="19">
                  <c:v>308169.98565925873</c:v>
                </c:pt>
                <c:pt idx="20">
                  <c:v>224884.27476917373</c:v>
                </c:pt>
                <c:pt idx="21">
                  <c:v>154968.43428224581</c:v>
                </c:pt>
                <c:pt idx="22">
                  <c:v>100869.68264109909</c:v>
                </c:pt>
                <c:pt idx="23">
                  <c:v>62011.471092452739</c:v>
                </c:pt>
                <c:pt idx="24">
                  <c:v>36006.207873058505</c:v>
                </c:pt>
                <c:pt idx="25">
                  <c:v>19745.88963053899</c:v>
                </c:pt>
                <c:pt idx="26">
                  <c:v>10229.359589946469</c:v>
                </c:pt>
                <c:pt idx="27">
                  <c:v>5003.3082261643685</c:v>
                </c:pt>
                <c:pt idx="28">
                  <c:v>2311.7373532737747</c:v>
                </c:pt>
                <c:pt idx="29">
                  <c:v>1008.8200222240562</c:v>
                </c:pt>
                <c:pt idx="30">
                  <c:v>415.7984503372262</c:v>
                </c:pt>
                <c:pt idx="31">
                  <c:v>161.86241288305263</c:v>
                </c:pt>
                <c:pt idx="32">
                  <c:v>59.527924518534249</c:v>
                </c:pt>
                <c:pt idx="33">
                  <c:v>20.66589455294924</c:v>
                </c:pt>
                <c:pt idx="34">
                  <c:v>6.7779641011439162</c:v>
                </c:pt>
                <c:pt idx="35">
                  <c:v>2.099608344036394</c:v>
                </c:pt>
                <c:pt idx="36">
                  <c:v>0.61428694581007859</c:v>
                </c:pt>
                <c:pt idx="37">
                  <c:v>0.16980423163405067</c:v>
                </c:pt>
                <c:pt idx="38">
                  <c:v>4.4301577419809474E-2</c:v>
                </c:pt>
                <c:pt idx="39">
                  <c:v>1.0920288144099559E-2</c:v>
                </c:pt>
                <c:pt idx="40">
                  <c:v>2.5423947091266839E-3</c:v>
                </c:pt>
                <c:pt idx="41">
                  <c:v>5.590437863808367E-4</c:v>
                </c:pt>
                <c:pt idx="42">
                  <c:v>1.1610278674415166E-4</c:v>
                </c:pt>
                <c:pt idx="43">
                  <c:v>2.2783626741306631E-5</c:v>
                </c:pt>
                <c:pt idx="44">
                  <c:v>4.2190842116216353E-6</c:v>
                </c:pt>
                <c:pt idx="45">
                  <c:v>7.382388979794343E-7</c:v>
                </c:pt>
                <c:pt idx="46">
                  <c:v>1.2200275161107027E-7</c:v>
                </c:pt>
                <c:pt idx="47">
                  <c:v>1.9043040778574805E-8</c:v>
                </c:pt>
                <c:pt idx="48">
                  <c:v>2.8073524492267757E-9</c:v>
                </c:pt>
                <c:pt idx="49">
                  <c:v>3.9088729271325447E-10</c:v>
                </c:pt>
                <c:pt idx="50">
                  <c:v>5.1404381188141171E-11</c:v>
                </c:pt>
                <c:pt idx="51">
                  <c:v>6.3847322453228458E-12</c:v>
                </c:pt>
                <c:pt idx="52">
                  <c:v>7.4899550831018012E-13</c:v>
                </c:pt>
                <c:pt idx="53">
                  <c:v>8.2986931764762339E-14</c:v>
                </c:pt>
                <c:pt idx="54">
                  <c:v>8.6895123225221522E-15</c:v>
                </c:pt>
                <c:pt idx="55">
                  <c:v>8.5832667310734706E-16</c:v>
                </c:pt>
                <c:pt idx="56">
                  <c:v>8.0124441420189194E-17</c:v>
                </c:pt>
                <c:pt idx="57">
                  <c:v>7.0643367189417885E-18</c:v>
                </c:pt>
                <c:pt idx="58">
                  <c:v>5.8826327805989026E-19</c:v>
                </c:pt>
                <c:pt idx="59">
                  <c:v>4.6266437082019865E-20</c:v>
                </c:pt>
                <c:pt idx="60">
                  <c:v>3.4391786987777579E-21</c:v>
                </c:pt>
                <c:pt idx="61">
                  <c:v>2.4112186999822832E-22</c:v>
                </c:pt>
                <c:pt idx="62">
                  <c:v>1.597764738065537E-23</c:v>
                </c:pt>
                <c:pt idx="63">
                  <c:v>9.9996093022244636E-25</c:v>
                </c:pt>
                <c:pt idx="64">
                  <c:v>5.9108127575686431E-26</c:v>
                </c:pt>
                <c:pt idx="65">
                  <c:v>3.2999346742158338E-27</c:v>
                </c:pt>
                <c:pt idx="66">
                  <c:v>1.7400328755192091E-28</c:v>
                </c:pt>
                <c:pt idx="67">
                  <c:v>8.6656977125806423E-30</c:v>
                </c:pt>
                <c:pt idx="68">
                  <c:v>4.0760883372017822E-31</c:v>
                </c:pt>
                <c:pt idx="69">
                  <c:v>1.8108297050738553E-32</c:v>
                </c:pt>
                <c:pt idx="70">
                  <c:v>7.598110464366728E-34</c:v>
                </c:pt>
                <c:pt idx="71">
                  <c:v>3.0136982887016248E-35</c:v>
                </c:pt>
                <c:pt idx="72">
                  <c:v>1.1270508241585339E-36</c:v>
                </c:pt>
                <c:pt idx="73">
                  <c:v>3.9843126063001627E-38</c:v>
                </c:pt>
                <c:pt idx="74">
                  <c:v>1.3303235542504335E-39</c:v>
                </c:pt>
                <c:pt idx="75">
                  <c:v>4.1952237265016135E-41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5A-4DCE-B1FA-C75F49231ADD}"/>
            </c:ext>
          </c:extLst>
        </c:ser>
        <c:ser>
          <c:idx val="7"/>
          <c:order val="7"/>
          <c:tx>
            <c:strRef>
              <c:f>DC_16_1!$U$1</c:f>
              <c:strCache>
                <c:ptCount val="1"/>
                <c:pt idx="0">
                  <c:v>AMPP_16:1_n-9_7.44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DC_16_1!$U$2:$U$77</c:f>
              <c:numCache>
                <c:formatCode>General</c:formatCode>
                <c:ptCount val="76"/>
                <c:pt idx="0">
                  <c:v>3.0198959357099795E-9</c:v>
                </c:pt>
                <c:pt idx="1">
                  <c:v>1.9250631755993353E-8</c:v>
                </c:pt>
                <c:pt idx="2">
                  <c:v>1.1590227639826367E-7</c:v>
                </c:pt>
                <c:pt idx="3">
                  <c:v>6.5907208237949619E-7</c:v>
                </c:pt>
                <c:pt idx="4">
                  <c:v>3.5397112499688543E-6</c:v>
                </c:pt>
                <c:pt idx="5">
                  <c:v>1.7955467906278769E-5</c:v>
                </c:pt>
                <c:pt idx="6">
                  <c:v>8.6023991200752118E-5</c:v>
                </c:pt>
                <c:pt idx="7">
                  <c:v>3.892569901573908E-4</c:v>
                </c:pt>
                <c:pt idx="8">
                  <c:v>1.663593529801484E-3</c:v>
                </c:pt>
                <c:pt idx="9">
                  <c:v>6.7126775141693054E-3</c:v>
                </c:pt>
                <c:pt idx="10">
                  <c:v>2.5600635064595239E-2</c:v>
                </c:pt>
                <c:pt idx="11">
                  <c:v>9.2181432475728131E-2</c:v>
                </c:pt>
                <c:pt idx="12">
                  <c:v>0.3134946523938032</c:v>
                </c:pt>
                <c:pt idx="13">
                  <c:v>1.0069566905868974</c:v>
                </c:pt>
                <c:pt idx="14">
                  <c:v>3.0548185364028901</c:v>
                </c:pt>
                <c:pt idx="15">
                  <c:v>8.750582599673999</c:v>
                </c:pt>
                <c:pt idx="16">
                  <c:v>23.687355575680691</c:v>
                </c:pt>
                <c:pt idx="17">
                  <c:v>60.544279628639998</c:v>
                </c:pt>
                <c:pt idx="18">
                  <c:v>146.15834730022488</c:v>
                </c:pt>
                <c:pt idx="19">
                  <c:v>333.24842181250636</c:v>
                </c:pt>
                <c:pt idx="20">
                  <c:v>717.50039546511209</c:v>
                </c:pt>
                <c:pt idx="21">
                  <c:v>1459.6171869179464</c:v>
                </c:pt>
                <c:pt idx="22">
                  <c:v>2803.9183176988913</c:v>
                </c:pt>
                <c:pt idx="23">
                  <c:v>5087.2808917314878</c:v>
                </c:pt>
                <c:pt idx="24">
                  <c:v>8717.6624287899831</c:v>
                </c:pt>
                <c:pt idx="25">
                  <c:v>14109.393597538192</c:v>
                </c:pt>
                <c:pt idx="26">
                  <c:v>21565.790530508471</c:v>
                </c:pt>
                <c:pt idx="27">
                  <c:v>31139.157768588469</c:v>
                </c:pt>
                <c:pt idx="28">
                  <c:v>42461.670331492518</c:v>
                </c:pt>
                <c:pt idx="29">
                  <c:v>54686.642046725545</c:v>
                </c:pt>
                <c:pt idx="30">
                  <c:v>66521.098180691071</c:v>
                </c:pt>
                <c:pt idx="31">
                  <c:v>76424.311353011013</c:v>
                </c:pt>
                <c:pt idx="32">
                  <c:v>82926.160565048718</c:v>
                </c:pt>
                <c:pt idx="33">
                  <c:v>84988.016419759428</c:v>
                </c:pt>
                <c:pt idx="34">
                  <c:v>82264.360961960614</c:v>
                </c:pt>
                <c:pt idx="35">
                  <c:v>75207.254410426016</c:v>
                </c:pt>
                <c:pt idx="36">
                  <c:v>64938.418916168142</c:v>
                </c:pt>
                <c:pt idx="37">
                  <c:v>52961.981669189336</c:v>
                </c:pt>
                <c:pt idx="38">
                  <c:v>40791.302648601486</c:v>
                </c:pt>
                <c:pt idx="39">
                  <c:v>29675.050197475623</c:v>
                </c:pt>
                <c:pt idx="40">
                  <c:v>20389.6288542482</c:v>
                </c:pt>
                <c:pt idx="41">
                  <c:v>13231.867681417005</c:v>
                </c:pt>
                <c:pt idx="42">
                  <c:v>8110.1138061617958</c:v>
                </c:pt>
                <c:pt idx="43">
                  <c:v>4695.6147171878492</c:v>
                </c:pt>
                <c:pt idx="44">
                  <c:v>2566.9680223790806</c:v>
                </c:pt>
                <c:pt idx="45">
                  <c:v>1325.5867954252458</c:v>
                </c:pt>
                <c:pt idx="46">
                  <c:v>646.53174014914941</c:v>
                </c:pt>
                <c:pt idx="47">
                  <c:v>297.82798435184691</c:v>
                </c:pt>
                <c:pt idx="48">
                  <c:v>129.57914932426198</c:v>
                </c:pt>
                <c:pt idx="49">
                  <c:v>53.247438086942445</c:v>
                </c:pt>
                <c:pt idx="50">
                  <c:v>20.665993120374051</c:v>
                </c:pt>
                <c:pt idx="51">
                  <c:v>7.5754391525834093</c:v>
                </c:pt>
                <c:pt idx="52">
                  <c:v>2.6227283965782022</c:v>
                </c:pt>
                <c:pt idx="53">
                  <c:v>0.85761583880270309</c:v>
                </c:pt>
                <c:pt idx="54">
                  <c:v>0.26494991354388953</c:v>
                </c:pt>
                <c:pt idx="55">
                  <c:v>7.7259813256903981E-2</c:v>
                </c:pt>
                <c:pt idx="56">
                  <c:v>2.1285067918150064E-2</c:v>
                </c:pt>
                <c:pt idx="57">
                  <c:v>5.5384775162196876E-3</c:v>
                </c:pt>
                <c:pt idx="58">
                  <c:v>1.3611303699817897E-3</c:v>
                </c:pt>
                <c:pt idx="59">
                  <c:v>3.1593884193200213E-4</c:v>
                </c:pt>
                <c:pt idx="60">
                  <c:v>6.9291027478526708E-5</c:v>
                </c:pt>
                <c:pt idx="61">
                  <c:v>1.4341399333266963E-5</c:v>
                </c:pt>
                <c:pt idx="62">
                  <c:v>2.8046375093071208E-6</c:v>
                </c:pt>
                <c:pt idx="63">
                  <c:v>5.1803120054945E-7</c:v>
                </c:pt>
                <c:pt idx="64">
                  <c:v>9.0370995815704551E-8</c:v>
                </c:pt>
                <c:pt idx="65">
                  <c:v>1.4890051113411105E-8</c:v>
                </c:pt>
                <c:pt idx="66">
                  <c:v>2.3171667059849255E-9</c:v>
                </c:pt>
                <c:pt idx="67">
                  <c:v>3.4057466760264422E-10</c:v>
                </c:pt>
                <c:pt idx="68">
                  <c:v>4.7278247909802611E-11</c:v>
                </c:pt>
                <c:pt idx="69">
                  <c:v>6.1987536392710511E-12</c:v>
                </c:pt>
                <c:pt idx="70">
                  <c:v>7.6761128247469798E-13</c:v>
                </c:pt>
                <c:pt idx="71">
                  <c:v>8.9829878280721016E-14</c:v>
                </c:pt>
                <c:pt idx="72">
                  <c:v>9.9173857783409206E-15</c:v>
                </c:pt>
                <c:pt idx="73">
                  <c:v>1.034703914050193E-15</c:v>
                </c:pt>
                <c:pt idx="74">
                  <c:v>1.0195979346853549E-16</c:v>
                </c:pt>
                <c:pt idx="75">
                  <c:v>9.4893348694244726E-18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5A-4DCE-B1FA-C75F49231ADD}"/>
            </c:ext>
          </c:extLst>
        </c:ser>
        <c:ser>
          <c:idx val="8"/>
          <c:order val="8"/>
          <c:tx>
            <c:strRef>
              <c:f>DC_16_1!$V$1</c:f>
              <c:strCache>
                <c:ptCount val="1"/>
                <c:pt idx="0">
                  <c:v>AMPP_16:1_n-10_7.53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DC_16_1!$V$2:$V$77</c:f>
              <c:numCache>
                <c:formatCode>General</c:formatCode>
                <c:ptCount val="76"/>
                <c:pt idx="0">
                  <c:v>7.8043833183225308E-33</c:v>
                </c:pt>
                <c:pt idx="1">
                  <c:v>1.6809380319764485E-31</c:v>
                </c:pt>
                <c:pt idx="2">
                  <c:v>3.4194699012493526E-30</c:v>
                </c:pt>
                <c:pt idx="3">
                  <c:v>6.569916316104677E-29</c:v>
                </c:pt>
                <c:pt idx="4">
                  <c:v>1.1922157661231992E-27</c:v>
                </c:pt>
                <c:pt idx="5">
                  <c:v>2.0433551379498249E-26</c:v>
                </c:pt>
                <c:pt idx="6">
                  <c:v>3.307705368325914E-25</c:v>
                </c:pt>
                <c:pt idx="7">
                  <c:v>5.0571257459090618E-24</c:v>
                </c:pt>
                <c:pt idx="8">
                  <c:v>7.302551988032664E-23</c:v>
                </c:pt>
                <c:pt idx="9">
                  <c:v>9.9527747126472416E-22</c:v>
                </c:pt>
                <c:pt idx="10">
                  <c:v>1.2829164646815841E-20</c:v>
                </c:pt>
                <c:pt idx="11">
                  <c:v>1.5608141557899016E-19</c:v>
                </c:pt>
                <c:pt idx="12">
                  <c:v>1.7934859638206992E-18</c:v>
                </c:pt>
                <c:pt idx="13">
                  <c:v>1.9464297753712227E-17</c:v>
                </c:pt>
                <c:pt idx="14">
                  <c:v>1.9951404213270737E-16</c:v>
                </c:pt>
                <c:pt idx="15">
                  <c:v>1.9303940667178557E-15</c:v>
                </c:pt>
                <c:pt idx="16">
                  <c:v>1.7661388130304385E-14</c:v>
                </c:pt>
                <c:pt idx="17">
                  <c:v>1.5252515471059508E-13</c:v>
                </c:pt>
                <c:pt idx="18">
                  <c:v>1.2440908159647739E-12</c:v>
                </c:pt>
                <c:pt idx="19">
                  <c:v>9.5842175800764768E-12</c:v>
                </c:pt>
                <c:pt idx="20">
                  <c:v>6.9699821045615982E-11</c:v>
                </c:pt>
                <c:pt idx="21">
                  <c:v>4.7923412643737808E-10</c:v>
                </c:pt>
                <c:pt idx="22">
                  <c:v>3.1105288133208844E-9</c:v>
                </c:pt>
                <c:pt idx="23">
                  <c:v>1.906841920572463E-8</c:v>
                </c:pt>
                <c:pt idx="24">
                  <c:v>1.104050970635442E-7</c:v>
                </c:pt>
                <c:pt idx="25">
                  <c:v>6.0375053315216848E-7</c:v>
                </c:pt>
                <c:pt idx="26">
                  <c:v>3.1169907699396381E-6</c:v>
                </c:pt>
                <c:pt idx="27">
                  <c:v>1.5211647239961834E-5</c:v>
                </c:pt>
                <c:pt idx="28">
                  <c:v>7.0085239273736367E-5</c:v>
                </c:pt>
                <c:pt idx="29">
                  <c:v>3.0497963880478113E-4</c:v>
                </c:pt>
                <c:pt idx="30">
                  <c:v>1.2534560232474248E-3</c:v>
                </c:pt>
                <c:pt idx="31">
                  <c:v>4.8656551790984218E-3</c:v>
                </c:pt>
                <c:pt idx="32">
                  <c:v>1.7832913677718925E-2</c:v>
                </c:pt>
                <c:pt idx="33">
                  <c:v>6.1771435241254537E-2</c:v>
                </c:pt>
                <c:pt idx="34">
                  <c:v>0.20202347169008628</c:v>
                </c:pt>
                <c:pt idx="35">
                  <c:v>0.6240364223627558</c:v>
                </c:pt>
                <c:pt idx="36">
                  <c:v>1.8205894309311081</c:v>
                </c:pt>
                <c:pt idx="37">
                  <c:v>5.0152835121238457</c:v>
                </c:pt>
                <c:pt idx="38">
                  <c:v>13.055637599630753</c:v>
                </c:pt>
                <c:pt idx="39">
                  <c:v>32.090913263361912</c:v>
                </c:pt>
                <c:pt idx="40">
                  <c:v>74.500645822331862</c:v>
                </c:pt>
                <c:pt idx="41">
                  <c:v>163.35482579881986</c:v>
                </c:pt>
                <c:pt idx="42">
                  <c:v>338.29678513867771</c:v>
                </c:pt>
                <c:pt idx="43">
                  <c:v>661.58299292004028</c:v>
                </c:pt>
                <c:pt idx="44">
                  <c:v>1222.3950590531099</c:v>
                </c:pt>
                <c:pt idx="45">
                  <c:v>2132.8455105405001</c:v>
                </c:pt>
                <c:pt idx="46">
                  <c:v>3514.8045742461013</c:v>
                </c:pt>
                <c:pt idx="47">
                  <c:v>5470.6248919883792</c:v>
                </c:pt>
                <c:pt idx="48">
                  <c:v>8042.0480207987566</c:v>
                </c:pt>
                <c:pt idx="49">
                  <c:v>11165.813183406748</c:v>
                </c:pt>
                <c:pt idx="50">
                  <c:v>14642.256927296858</c:v>
                </c:pt>
                <c:pt idx="51">
                  <c:v>18135.087670493784</c:v>
                </c:pt>
                <c:pt idx="52">
                  <c:v>21214.131970834489</c:v>
                </c:pt>
                <c:pt idx="53">
                  <c:v>23438.231717530925</c:v>
                </c:pt>
                <c:pt idx="54">
                  <c:v>24457.766118403477</c:v>
                </c:pt>
                <c:pt idx="55">
                  <c:v>24104.931939032278</c:v>
                </c:pt>
                <c:pt idx="56">
                  <c:v>22438.168154490861</c:v>
                </c:pt>
                <c:pt idx="57">
                  <c:v>19727.082354709382</c:v>
                </c:pt>
                <c:pt idx="58">
                  <c:v>16380.693617487412</c:v>
                </c:pt>
                <c:pt idx="59">
                  <c:v>12846.821435180624</c:v>
                </c:pt>
                <c:pt idx="60">
                  <c:v>9516.7929815849693</c:v>
                </c:pt>
                <c:pt idx="61">
                  <c:v>6657.3961374565233</c:v>
                </c:pt>
                <c:pt idx="62">
                  <c:v>4398.9569464451451</c:v>
                </c:pt>
                <c:pt idx="63">
                  <c:v>2745.2948396146976</c:v>
                </c:pt>
                <c:pt idx="64">
                  <c:v>1618.1629249399682</c:v>
                </c:pt>
                <c:pt idx="65">
                  <c:v>900.84374987593333</c:v>
                </c:pt>
                <c:pt idx="66">
                  <c:v>473.66431113854793</c:v>
                </c:pt>
                <c:pt idx="67">
                  <c:v>235.22627310011873</c:v>
                </c:pt>
                <c:pt idx="68">
                  <c:v>110.33034150649577</c:v>
                </c:pt>
                <c:pt idx="69">
                  <c:v>48.876271400573764</c:v>
                </c:pt>
                <c:pt idx="70">
                  <c:v>20.450086222111619</c:v>
                </c:pt>
                <c:pt idx="71">
                  <c:v>8.083427739675237</c:v>
                </c:pt>
                <c:pt idx="72">
                  <c:v>3.0162768881671691</c:v>
                </c:pt>
                <c:pt idx="73">
                  <c:v>1.0632862397850014</c:v>
                </c:pt>
                <c:pt idx="74">
                  <c:v>0.35401621245047288</c:v>
                </c:pt>
                <c:pt idx="75">
                  <c:v>0.11132432731523388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5A-4DCE-B1FA-C75F49231ADD}"/>
            </c:ext>
          </c:extLst>
        </c:ser>
        <c:ser>
          <c:idx val="9"/>
          <c:order val="9"/>
          <c:tx>
            <c:strRef>
              <c:f>DC_16_1!$W$1</c:f>
              <c:strCache>
                <c:ptCount val="1"/>
                <c:pt idx="0">
                  <c:v>AMPP_16:1_n-4_7.58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DC_16_1!$W$2:$W$77</c:f>
              <c:numCache>
                <c:formatCode>General</c:formatCode>
                <c:ptCount val="76"/>
                <c:pt idx="0">
                  <c:v>2.4425163436467464E-46</c:v>
                </c:pt>
                <c:pt idx="1">
                  <c:v>8.5102725667563199E-45</c:v>
                </c:pt>
                <c:pt idx="2">
                  <c:v>2.8005506515679271E-43</c:v>
                </c:pt>
                <c:pt idx="3">
                  <c:v>8.7043704179348897E-42</c:v>
                </c:pt>
                <c:pt idx="4">
                  <c:v>2.555202168058123E-40</c:v>
                </c:pt>
                <c:pt idx="5">
                  <c:v>7.084466332686671E-39</c:v>
                </c:pt>
                <c:pt idx="6">
                  <c:v>1.8551668902676987E-37</c:v>
                </c:pt>
                <c:pt idx="7">
                  <c:v>4.5883104934924156E-36</c:v>
                </c:pt>
                <c:pt idx="8">
                  <c:v>1.0718069877064791E-34</c:v>
                </c:pt>
                <c:pt idx="9">
                  <c:v>2.3627839305055978E-33</c:v>
                </c:pt>
                <c:pt idx="10">
                  <c:v>4.9274935619776555E-32</c:v>
                </c:pt>
                <c:pt idx="11">
                  <c:v>9.6977673681829277E-31</c:v>
                </c:pt>
                <c:pt idx="12">
                  <c:v>1.8026500664629336E-29</c:v>
                </c:pt>
                <c:pt idx="13">
                  <c:v>3.1647912293513663E-28</c:v>
                </c:pt>
                <c:pt idx="14">
                  <c:v>5.2477444051726301E-27</c:v>
                </c:pt>
                <c:pt idx="15">
                  <c:v>8.2126457312720679E-26</c:v>
                </c:pt>
                <c:pt idx="16">
                  <c:v>1.2156534911670394E-24</c:v>
                </c:pt>
                <c:pt idx="17">
                  <c:v>1.6983192063147081E-23</c:v>
                </c:pt>
                <c:pt idx="18">
                  <c:v>2.2409017254058201E-22</c:v>
                </c:pt>
                <c:pt idx="19">
                  <c:v>2.7926741909099926E-21</c:v>
                </c:pt>
                <c:pt idx="20">
                  <c:v>3.2849833918789611E-20</c:v>
                </c:pt>
                <c:pt idx="21">
                  <c:v>3.6542403077887239E-19</c:v>
                </c:pt>
                <c:pt idx="22">
                  <c:v>3.8368646186308369E-18</c:v>
                </c:pt>
                <c:pt idx="23">
                  <c:v>3.8049575687388956E-17</c:v>
                </c:pt>
                <c:pt idx="24">
                  <c:v>3.5638312440864183E-16</c:v>
                </c:pt>
                <c:pt idx="25">
                  <c:v>3.1526692757513089E-15</c:v>
                </c:pt>
                <c:pt idx="26">
                  <c:v>2.6326571911409657E-14</c:v>
                </c:pt>
                <c:pt idx="27">
                  <c:v>2.0786572896883154E-13</c:v>
                </c:pt>
                <c:pt idx="28">
                  <c:v>1.5492663479924371E-12</c:v>
                </c:pt>
                <c:pt idx="29">
                  <c:v>1.0905943739160719E-11</c:v>
                </c:pt>
                <c:pt idx="30">
                  <c:v>7.2509412920427145E-11</c:v>
                </c:pt>
                <c:pt idx="31">
                  <c:v>4.5532290205675148E-10</c:v>
                </c:pt>
                <c:pt idx="32">
                  <c:v>2.6992206191377974E-9</c:v>
                </c:pt>
                <c:pt idx="33">
                  <c:v>1.5126958640617186E-8</c:v>
                </c:pt>
                <c:pt idx="34">
                  <c:v>8.0031072576141521E-8</c:v>
                </c:pt>
                <c:pt idx="35">
                  <c:v>3.9990757053615472E-7</c:v>
                </c:pt>
                <c:pt idx="36">
                  <c:v>1.8873592961871143E-6</c:v>
                </c:pt>
                <c:pt idx="37">
                  <c:v>8.409612101544591E-6</c:v>
                </c:pt>
                <c:pt idx="38">
                  <c:v>3.5418194113181291E-5</c:v>
                </c:pt>
                <c:pt idx="39">
                  <c:v>1.4083262821910767E-4</c:v>
                </c:pt>
                <c:pt idx="40">
                  <c:v>5.2890067955592532E-4</c:v>
                </c:pt>
                <c:pt idx="41">
                  <c:v>1.8760263601102485E-3</c:v>
                </c:pt>
                <c:pt idx="42">
                  <c:v>6.2848905395359519E-3</c:v>
                </c:pt>
                <c:pt idx="43">
                  <c:v>1.98802612938908E-2</c:v>
                </c:pt>
                <c:pt idx="44">
                  <c:v>5.9428831806503921E-2</c:v>
                </c:pt>
                <c:pt idx="45">
                  <c:v>0.16774048204833139</c:v>
                </c:pt>
                <c:pt idx="46">
                  <c:v>0.44716988769413929</c:v>
                </c:pt>
                <c:pt idx="47">
                  <c:v>1.1259035407735785</c:v>
                </c:pt>
                <c:pt idx="48">
                  <c:v>2.6774649218982067</c:v>
                </c:pt>
                <c:pt idx="49">
                  <c:v>6.0136806975564596</c:v>
                </c:pt>
                <c:pt idx="50">
                  <c:v>12.757069186996493</c:v>
                </c:pt>
                <c:pt idx="51">
                  <c:v>25.559680879342363</c:v>
                </c:pt>
                <c:pt idx="52">
                  <c:v>48.367530482638536</c:v>
                </c:pt>
                <c:pt idx="53">
                  <c:v>86.446292364184885</c:v>
                </c:pt>
                <c:pt idx="54">
                  <c:v>145.90703215664846</c:v>
                </c:pt>
                <c:pt idx="55">
                  <c:v>232.65543234559041</c:v>
                </c:pt>
                <c:pt idx="56">
                  <c:v>350.33825807315452</c:v>
                </c:pt>
                <c:pt idx="57">
                  <c:v>498.25986449630557</c:v>
                </c:pt>
                <c:pt idx="58">
                  <c:v>669.29597825724443</c:v>
                </c:pt>
                <c:pt idx="59">
                  <c:v>849.13060761769714</c:v>
                </c:pt>
                <c:pt idx="60">
                  <c:v>1017.4365580364597</c:v>
                </c:pt>
                <c:pt idx="61">
                  <c:v>1151.5133246882408</c:v>
                </c:pt>
                <c:pt idx="62">
                  <c:v>1230.8557520261347</c:v>
                </c:pt>
                <c:pt idx="63">
                  <c:v>1242.622811184084</c:v>
                </c:pt>
                <c:pt idx="64">
                  <c:v>1184.8556793923437</c:v>
                </c:pt>
                <c:pt idx="65">
                  <c:v>1067.0519354428557</c:v>
                </c:pt>
                <c:pt idx="66">
                  <c:v>907.6107510416947</c:v>
                </c:pt>
                <c:pt idx="67">
                  <c:v>729.13454693946778</c:v>
                </c:pt>
                <c:pt idx="68">
                  <c:v>553.23505485803923</c:v>
                </c:pt>
                <c:pt idx="69">
                  <c:v>396.46575058159641</c:v>
                </c:pt>
                <c:pt idx="70">
                  <c:v>268.34631246125173</c:v>
                </c:pt>
                <c:pt idx="71">
                  <c:v>171.56707883593887</c:v>
                </c:pt>
                <c:pt idx="72">
                  <c:v>103.57559926941124</c:v>
                </c:pt>
                <c:pt idx="73">
                  <c:v>59.064879458407376</c:v>
                </c:pt>
                <c:pt idx="74">
                  <c:v>31.81230662131793</c:v>
                </c:pt>
                <c:pt idx="75">
                  <c:v>16.182848484589247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5A-4DCE-B1FA-C75F49231ADD}"/>
            </c:ext>
          </c:extLst>
        </c:ser>
        <c:ser>
          <c:idx val="10"/>
          <c:order val="10"/>
          <c:tx>
            <c:strRef>
              <c:f>DC_16_1!$X$1</c:f>
              <c:strCache>
                <c:ptCount val="1"/>
                <c:pt idx="0">
                  <c:v>AMPP_16:1_n-5_7.58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DC_16_1!$X$2:$X$77</c:f>
              <c:numCache>
                <c:formatCode>General</c:formatCode>
                <c:ptCount val="76"/>
                <c:pt idx="0">
                  <c:v>2.0066709586157011E-44</c:v>
                </c:pt>
                <c:pt idx="1">
                  <c:v>6.4854877654934665E-43</c:v>
                </c:pt>
                <c:pt idx="2">
                  <c:v>1.9797169154183005E-41</c:v>
                </c:pt>
                <c:pt idx="3">
                  <c:v>5.7076523661044463E-40</c:v>
                </c:pt>
                <c:pt idx="4">
                  <c:v>1.5541964201510247E-38</c:v>
                </c:pt>
                <c:pt idx="5">
                  <c:v>3.9971299269237977E-37</c:v>
                </c:pt>
                <c:pt idx="6">
                  <c:v>9.7092256983640964E-36</c:v>
                </c:pt>
                <c:pt idx="7">
                  <c:v>2.2274855667929482E-34</c:v>
                </c:pt>
                <c:pt idx="8">
                  <c:v>4.82657624526116E-33</c:v>
                </c:pt>
                <c:pt idx="9">
                  <c:v>9.8699663576542937E-32</c:v>
                </c:pt>
                <c:pt idx="10">
                  <c:v>1.9092800185827685E-30</c:v>
                </c:pt>
                <c:pt idx="11">
                  <c:v>3.4855860712564877E-29</c:v>
                </c:pt>
                <c:pt idx="12">
                  <c:v>6.0100206731899069E-28</c:v>
                </c:pt>
                <c:pt idx="13">
                  <c:v>9.7874620429881311E-27</c:v>
                </c:pt>
                <c:pt idx="14">
                  <c:v>1.5054217497161024E-25</c:v>
                </c:pt>
                <c:pt idx="15">
                  <c:v>2.1854339121166287E-24</c:v>
                </c:pt>
                <c:pt idx="16">
                  <c:v>3.0006565426616828E-23</c:v>
                </c:pt>
                <c:pt idx="17">
                  <c:v>3.8885375358056916E-22</c:v>
                </c:pt>
                <c:pt idx="18">
                  <c:v>4.7593788129356597E-21</c:v>
                </c:pt>
                <c:pt idx="19">
                  <c:v>5.5018433498241949E-20</c:v>
                </c:pt>
                <c:pt idx="20">
                  <c:v>6.0033021814236816E-19</c:v>
                </c:pt>
                <c:pt idx="21">
                  <c:v>6.1944967323391624E-18</c:v>
                </c:pt>
                <c:pt idx="22">
                  <c:v>6.0331745113392683E-17</c:v>
                </c:pt>
                <c:pt idx="23">
                  <c:v>5.5498304765485146E-16</c:v>
                </c:pt>
                <c:pt idx="24">
                  <c:v>4.8217814062036059E-15</c:v>
                </c:pt>
                <c:pt idx="25">
                  <c:v>3.9566650683068807E-14</c:v>
                </c:pt>
                <c:pt idx="26">
                  <c:v>3.0648855587372442E-13</c:v>
                </c:pt>
                <c:pt idx="27">
                  <c:v>2.2446815766377378E-12</c:v>
                </c:pt>
                <c:pt idx="28">
                  <c:v>1.5518810302440777E-11</c:v>
                </c:pt>
                <c:pt idx="29">
                  <c:v>1.0133420796099482E-10</c:v>
                </c:pt>
                <c:pt idx="30">
                  <c:v>6.2495349439082445E-10</c:v>
                </c:pt>
                <c:pt idx="31">
                  <c:v>3.6402674686927519E-9</c:v>
                </c:pt>
                <c:pt idx="32">
                  <c:v>2.0018026463198852E-8</c:v>
                </c:pt>
                <c:pt idx="33">
                  <c:v>1.0406061634321989E-7</c:v>
                </c:pt>
                <c:pt idx="34">
                  <c:v>5.1068593768526115E-7</c:v>
                </c:pt>
                <c:pt idx="35">
                  <c:v>2.367093294149524E-6</c:v>
                </c:pt>
                <c:pt idx="36">
                  <c:v>1.0362649795189973E-5</c:v>
                </c:pt>
                <c:pt idx="37">
                  <c:v>4.2831302143756965E-5</c:v>
                </c:pt>
                <c:pt idx="38">
                  <c:v>1.6732607570577569E-4</c:v>
                </c:pt>
                <c:pt idx="39">
                  <c:v>6.1716456612314274E-4</c:v>
                </c:pt>
                <c:pt idx="40">
                  <c:v>2.1499695640129551E-3</c:v>
                </c:pt>
                <c:pt idx="41">
                  <c:v>7.0738787373193267E-3</c:v>
                </c:pt>
                <c:pt idx="42">
                  <c:v>2.1982489787731131E-2</c:v>
                </c:pt>
                <c:pt idx="43">
                  <c:v>6.4501576116807638E-2</c:v>
                </c:pt>
                <c:pt idx="44">
                  <c:v>0.1788534534376755</c:v>
                </c:pt>
                <c:pt idx="45">
                  <c:v>0.46827234597000034</c:v>
                </c:pt>
                <c:pt idx="46">
                  <c:v>1.1579602794903177</c:v>
                </c:pt>
                <c:pt idx="47">
                  <c:v>2.7044738357632365</c:v>
                </c:pt>
                <c:pt idx="48">
                  <c:v>5.9657613555240951</c:v>
                </c:pt>
                <c:pt idx="49">
                  <c:v>12.429193218044398</c:v>
                </c:pt>
                <c:pt idx="50">
                  <c:v>24.457607591955302</c:v>
                </c:pt>
                <c:pt idx="51">
                  <c:v>45.454718918450887</c:v>
                </c:pt>
                <c:pt idx="52">
                  <c:v>79.788068315076657</c:v>
                </c:pt>
                <c:pt idx="53">
                  <c:v>132.27899773734086</c:v>
                </c:pt>
                <c:pt idx="54">
                  <c:v>207.10463803152382</c:v>
                </c:pt>
                <c:pt idx="55">
                  <c:v>306.32235822080622</c:v>
                </c:pt>
                <c:pt idx="56">
                  <c:v>427.87169058542753</c:v>
                </c:pt>
                <c:pt idx="57">
                  <c:v>564.47196849331817</c:v>
                </c:pt>
                <c:pt idx="58">
                  <c:v>703.33977337508827</c:v>
                </c:pt>
                <c:pt idx="59">
                  <c:v>827.71713329200679</c:v>
                </c:pt>
                <c:pt idx="60">
                  <c:v>919.99160535415774</c:v>
                </c:pt>
                <c:pt idx="61">
                  <c:v>965.8226632949245</c:v>
                </c:pt>
                <c:pt idx="62">
                  <c:v>957.62631409581195</c:v>
                </c:pt>
                <c:pt idx="63">
                  <c:v>896.78579629181183</c:v>
                </c:pt>
                <c:pt idx="64">
                  <c:v>793.1865501112934</c:v>
                </c:pt>
                <c:pt idx="65">
                  <c:v>662.60686654924223</c:v>
                </c:pt>
                <c:pt idx="66">
                  <c:v>522.79387814710117</c:v>
                </c:pt>
                <c:pt idx="67">
                  <c:v>389.58212770892322</c:v>
                </c:pt>
                <c:pt idx="68">
                  <c:v>274.19626041456081</c:v>
                </c:pt>
                <c:pt idx="69">
                  <c:v>182.27117791819137</c:v>
                </c:pt>
                <c:pt idx="70">
                  <c:v>114.43752155549879</c:v>
                </c:pt>
                <c:pt idx="71">
                  <c:v>67.869686863157256</c:v>
                </c:pt>
                <c:pt idx="72">
                  <c:v>38.005919264780765</c:v>
                </c:pt>
                <c:pt idx="73">
                  <c:v>20.104051874773791</c:v>
                </c:pt>
                <c:pt idx="74">
                  <c:v>10.044074409755657</c:v>
                </c:pt>
                <c:pt idx="75">
                  <c:v>4.7394747862723214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5A-4DCE-B1FA-C75F49231ADD}"/>
            </c:ext>
          </c:extLst>
        </c:ser>
        <c:ser>
          <c:idx val="11"/>
          <c:order val="11"/>
          <c:tx>
            <c:strRef>
              <c:f>DC_16_1!$Y$1</c:f>
              <c:strCache>
                <c:ptCount val="1"/>
                <c:pt idx="0">
                  <c:v>AMPP_16:1_n-6_7.58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DC_16_1!$Y$2:$Y$77</c:f>
              <c:numCache>
                <c:formatCode>General</c:formatCode>
                <c:ptCount val="76"/>
                <c:pt idx="0">
                  <c:v>1.4531052491828287E-46</c:v>
                </c:pt>
                <c:pt idx="1">
                  <c:v>5.06294329243544E-45</c:v>
                </c:pt>
                <c:pt idx="2">
                  <c:v>1.6661075218517775E-43</c:v>
                </c:pt>
                <c:pt idx="3">
                  <c:v>5.1784162583119291E-42</c:v>
                </c:pt>
                <c:pt idx="4">
                  <c:v>1.5201444579015676E-40</c:v>
                </c:pt>
                <c:pt idx="5">
                  <c:v>4.2147006477410425E-39</c:v>
                </c:pt>
                <c:pt idx="6">
                  <c:v>1.1036784885268533E-37</c:v>
                </c:pt>
                <c:pt idx="7">
                  <c:v>2.7296841146291035E-36</c:v>
                </c:pt>
                <c:pt idx="8">
                  <c:v>6.3764091650736119E-35</c:v>
                </c:pt>
                <c:pt idx="9">
                  <c:v>1.4056707301194124E-33</c:v>
                </c:pt>
                <c:pt idx="10">
                  <c:v>2.9314713814909389E-32</c:v>
                </c:pt>
                <c:pt idx="11">
                  <c:v>5.7694093653518742E-31</c:v>
                </c:pt>
                <c:pt idx="12">
                  <c:v>1.0724351060456629E-29</c:v>
                </c:pt>
                <c:pt idx="13">
                  <c:v>1.8828020372924693E-28</c:v>
                </c:pt>
                <c:pt idx="14">
                  <c:v>3.1219954623276103E-27</c:v>
                </c:pt>
                <c:pt idx="15">
                  <c:v>4.8858787179998274E-26</c:v>
                </c:pt>
                <c:pt idx="16">
                  <c:v>7.2321828011388544E-25</c:v>
                </c:pt>
                <c:pt idx="17">
                  <c:v>1.0103664443855337E-23</c:v>
                </c:pt>
                <c:pt idx="18">
                  <c:v>1.3331603977021322E-22</c:v>
                </c:pt>
                <c:pt idx="19">
                  <c:v>1.661421646829161E-21</c:v>
                </c:pt>
                <c:pt idx="20">
                  <c:v>1.9543069272121509E-20</c:v>
                </c:pt>
                <c:pt idx="21">
                  <c:v>2.1739857695671731E-19</c:v>
                </c:pt>
                <c:pt idx="22">
                  <c:v>2.2826328807332184E-18</c:v>
                </c:pt>
                <c:pt idx="23">
                  <c:v>2.2636506938567552E-17</c:v>
                </c:pt>
                <c:pt idx="24">
                  <c:v>2.1201994825762004E-16</c:v>
                </c:pt>
                <c:pt idx="25">
                  <c:v>1.8755904276537412E-15</c:v>
                </c:pt>
                <c:pt idx="26">
                  <c:v>1.5662241088770918E-14</c:v>
                </c:pt>
                <c:pt idx="27">
                  <c:v>1.2366377104312589E-13</c:v>
                </c:pt>
                <c:pt idx="28">
                  <c:v>9.2169170884193355E-13</c:v>
                </c:pt>
                <c:pt idx="29">
                  <c:v>6.4881793466349137E-12</c:v>
                </c:pt>
                <c:pt idx="30">
                  <c:v>4.3137401640689426E-11</c:v>
                </c:pt>
                <c:pt idx="31">
                  <c:v>2.708813395549235E-10</c:v>
                </c:pt>
                <c:pt idx="32">
                  <c:v>1.6058241168268395E-9</c:v>
                </c:pt>
                <c:pt idx="33">
                  <c:v>8.9993514524590744E-9</c:v>
                </c:pt>
                <c:pt idx="34">
                  <c:v>4.7612197953399788E-8</c:v>
                </c:pt>
                <c:pt idx="35">
                  <c:v>2.3791357279780909E-7</c:v>
                </c:pt>
                <c:pt idx="36">
                  <c:v>1.1228304398114392E-6</c:v>
                </c:pt>
                <c:pt idx="37">
                  <c:v>5.0030582272792488E-6</c:v>
                </c:pt>
                <c:pt idx="38">
                  <c:v>2.1071041721505677E-5</c:v>
                </c:pt>
                <c:pt idx="39">
                  <c:v>8.3784344720436477E-5</c:v>
                </c:pt>
                <c:pt idx="40">
                  <c:v>3.1465433414935341E-4</c:v>
                </c:pt>
                <c:pt idx="41">
                  <c:v>1.1160882335843315E-3</c:v>
                </c:pt>
                <c:pt idx="42">
                  <c:v>3.7390158953466606E-3</c:v>
                </c:pt>
                <c:pt idx="43">
                  <c:v>1.1827192934213148E-2</c:v>
                </c:pt>
                <c:pt idx="44">
                  <c:v>3.5355483976783467E-2</c:v>
                </c:pt>
                <c:pt idx="45">
                  <c:v>9.9792402863094376E-2</c:v>
                </c:pt>
                <c:pt idx="46">
                  <c:v>0.26603093681440931</c:v>
                </c:pt>
                <c:pt idx="47">
                  <c:v>0.66982411373712281</c:v>
                </c:pt>
                <c:pt idx="48">
                  <c:v>1.5928811869092112</c:v>
                </c:pt>
                <c:pt idx="49">
                  <c:v>3.5776673557409646</c:v>
                </c:pt>
                <c:pt idx="50">
                  <c:v>7.5894534945613961</c:v>
                </c:pt>
                <c:pt idx="51">
                  <c:v>15.206001200285904</c:v>
                </c:pt>
                <c:pt idx="52">
                  <c:v>28.774879077942153</c:v>
                </c:pt>
                <c:pt idx="53">
                  <c:v>51.42874950807613</c:v>
                </c:pt>
                <c:pt idx="54">
                  <c:v>86.803216228622773</c:v>
                </c:pt>
                <c:pt idx="55">
                  <c:v>138.41169614755802</c:v>
                </c:pt>
                <c:pt idx="56">
                  <c:v>208.42372789841838</c:v>
                </c:pt>
                <c:pt idx="57">
                  <c:v>296.4254574754321</c:v>
                </c:pt>
                <c:pt idx="58">
                  <c:v>398.17850217964235</c:v>
                </c:pt>
                <c:pt idx="59">
                  <c:v>505.16597212564324</c:v>
                </c:pt>
                <c:pt idx="60">
                  <c:v>605.29478422483453</c:v>
                </c:pt>
                <c:pt idx="61">
                  <c:v>685.05992230545883</c:v>
                </c:pt>
                <c:pt idx="62">
                  <c:v>732.26243046778495</c:v>
                </c:pt>
                <c:pt idx="63">
                  <c:v>739.26290580721798</c:v>
                </c:pt>
                <c:pt idx="64">
                  <c:v>704.89600273401834</c:v>
                </c:pt>
                <c:pt idx="65">
                  <c:v>634.81203414496372</c:v>
                </c:pt>
                <c:pt idx="66">
                  <c:v>539.95706107921865</c:v>
                </c:pt>
                <c:pt idx="67">
                  <c:v>433.77774739325048</c:v>
                </c:pt>
                <c:pt idx="68">
                  <c:v>329.13137483694715</c:v>
                </c:pt>
                <c:pt idx="69">
                  <c:v>235.86596044273932</c:v>
                </c:pt>
                <c:pt idx="70">
                  <c:v>159.64496460814493</c:v>
                </c:pt>
                <c:pt idx="71">
                  <c:v>102.06892719139289</c:v>
                </c:pt>
                <c:pt idx="72">
                  <c:v>61.619340798730754</c:v>
                </c:pt>
                <c:pt idx="73">
                  <c:v>35.138960935352394</c:v>
                </c:pt>
                <c:pt idx="74">
                  <c:v>18.925822077011393</c:v>
                </c:pt>
                <c:pt idx="75">
                  <c:v>9.6275229194896124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5A-4DCE-B1FA-C75F49231ADD}"/>
            </c:ext>
          </c:extLst>
        </c:ser>
        <c:ser>
          <c:idx val="12"/>
          <c:order val="12"/>
          <c:tx>
            <c:strRef>
              <c:f>DC_16_1!$Z$1</c:f>
              <c:strCache>
                <c:ptCount val="1"/>
                <c:pt idx="0">
                  <c:v>AMPP_16:1_n-7_7.59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DC_16_1!$N$2:$N$77</c:f>
              <c:numCache>
                <c:formatCode>General</c:formatCode>
                <c:ptCount val="76"/>
                <c:pt idx="0">
                  <c:v>7.3118670000000003</c:v>
                </c:pt>
                <c:pt idx="1">
                  <c:v>7.3156670000000004</c:v>
                </c:pt>
                <c:pt idx="2">
                  <c:v>7.3194670000000004</c:v>
                </c:pt>
                <c:pt idx="3">
                  <c:v>7.3232670000000004</c:v>
                </c:pt>
                <c:pt idx="4">
                  <c:v>7.3270670000000004</c:v>
                </c:pt>
                <c:pt idx="5">
                  <c:v>7.3308669999999996</c:v>
                </c:pt>
                <c:pt idx="6">
                  <c:v>7.3346669999999996</c:v>
                </c:pt>
                <c:pt idx="7">
                  <c:v>7.3384669999999996</c:v>
                </c:pt>
                <c:pt idx="8">
                  <c:v>7.3422669999999997</c:v>
                </c:pt>
                <c:pt idx="9">
                  <c:v>7.3460660000000004</c:v>
                </c:pt>
                <c:pt idx="10">
                  <c:v>7.3498669999999997</c:v>
                </c:pt>
                <c:pt idx="11">
                  <c:v>7.3536669999999997</c:v>
                </c:pt>
                <c:pt idx="12">
                  <c:v>7.3574669999999998</c:v>
                </c:pt>
                <c:pt idx="13">
                  <c:v>7.3612669999999998</c:v>
                </c:pt>
                <c:pt idx="14">
                  <c:v>7.3650669999999998</c:v>
                </c:pt>
                <c:pt idx="15">
                  <c:v>7.3688659999999997</c:v>
                </c:pt>
                <c:pt idx="16">
                  <c:v>7.3726669999999999</c:v>
                </c:pt>
                <c:pt idx="17">
                  <c:v>7.3764669999999999</c:v>
                </c:pt>
                <c:pt idx="18">
                  <c:v>7.3802669999999999</c:v>
                </c:pt>
                <c:pt idx="19">
                  <c:v>7.3840669999999999</c:v>
                </c:pt>
                <c:pt idx="20">
                  <c:v>7.3878659999999998</c:v>
                </c:pt>
                <c:pt idx="21">
                  <c:v>7.391667</c:v>
                </c:pt>
                <c:pt idx="22">
                  <c:v>7.395467</c:v>
                </c:pt>
                <c:pt idx="23">
                  <c:v>7.399267</c:v>
                </c:pt>
                <c:pt idx="24">
                  <c:v>7.4030670000000001</c:v>
                </c:pt>
                <c:pt idx="25">
                  <c:v>7.4068670000000001</c:v>
                </c:pt>
                <c:pt idx="26">
                  <c:v>7.410666</c:v>
                </c:pt>
                <c:pt idx="27">
                  <c:v>7.4144670000000001</c:v>
                </c:pt>
                <c:pt idx="28">
                  <c:v>7.4182670000000002</c:v>
                </c:pt>
                <c:pt idx="29">
                  <c:v>7.4220670000000002</c:v>
                </c:pt>
                <c:pt idx="30">
                  <c:v>7.4258670000000002</c:v>
                </c:pt>
                <c:pt idx="31">
                  <c:v>7.4296670000000002</c:v>
                </c:pt>
                <c:pt idx="32">
                  <c:v>7.4334660000000001</c:v>
                </c:pt>
                <c:pt idx="33">
                  <c:v>7.4372670000000003</c:v>
                </c:pt>
                <c:pt idx="34">
                  <c:v>7.4410670000000003</c:v>
                </c:pt>
                <c:pt idx="35">
                  <c:v>7.4448670000000003</c:v>
                </c:pt>
                <c:pt idx="36">
                  <c:v>7.4486670000000004</c:v>
                </c:pt>
                <c:pt idx="37">
                  <c:v>7.4524660000000003</c:v>
                </c:pt>
                <c:pt idx="38">
                  <c:v>7.4562670000000004</c:v>
                </c:pt>
                <c:pt idx="39">
                  <c:v>7.4600669999999996</c:v>
                </c:pt>
                <c:pt idx="40">
                  <c:v>7.4638669999999996</c:v>
                </c:pt>
                <c:pt idx="41">
                  <c:v>7.4676669999999996</c:v>
                </c:pt>
                <c:pt idx="42">
                  <c:v>7.4714669999999996</c:v>
                </c:pt>
                <c:pt idx="43">
                  <c:v>7.4752660000000004</c:v>
                </c:pt>
                <c:pt idx="44">
                  <c:v>7.4790669999999997</c:v>
                </c:pt>
                <c:pt idx="45">
                  <c:v>7.4828669999999997</c:v>
                </c:pt>
                <c:pt idx="46">
                  <c:v>7.4866669999999997</c:v>
                </c:pt>
                <c:pt idx="47">
                  <c:v>7.4904669999999998</c:v>
                </c:pt>
                <c:pt idx="48">
                  <c:v>7.4942669999999998</c:v>
                </c:pt>
                <c:pt idx="49">
                  <c:v>7.4980669999999998</c:v>
                </c:pt>
                <c:pt idx="50">
                  <c:v>7.5018669999999998</c:v>
                </c:pt>
                <c:pt idx="51">
                  <c:v>7.5056669999999999</c:v>
                </c:pt>
                <c:pt idx="52">
                  <c:v>7.5094669999999999</c:v>
                </c:pt>
                <c:pt idx="53">
                  <c:v>7.5132669999999999</c:v>
                </c:pt>
                <c:pt idx="54">
                  <c:v>7.5170659999999998</c:v>
                </c:pt>
                <c:pt idx="55">
                  <c:v>7.520867</c:v>
                </c:pt>
                <c:pt idx="56">
                  <c:v>7.524667</c:v>
                </c:pt>
                <c:pt idx="57">
                  <c:v>7.528467</c:v>
                </c:pt>
                <c:pt idx="58">
                  <c:v>7.532267</c:v>
                </c:pt>
                <c:pt idx="59">
                  <c:v>7.5360670000000001</c:v>
                </c:pt>
                <c:pt idx="60">
                  <c:v>7.539866</c:v>
                </c:pt>
                <c:pt idx="61">
                  <c:v>7.5436670000000001</c:v>
                </c:pt>
                <c:pt idx="62">
                  <c:v>7.5474670000000001</c:v>
                </c:pt>
                <c:pt idx="63">
                  <c:v>7.5512670000000002</c:v>
                </c:pt>
                <c:pt idx="64">
                  <c:v>7.5550670000000002</c:v>
                </c:pt>
                <c:pt idx="65">
                  <c:v>7.5588670000000002</c:v>
                </c:pt>
                <c:pt idx="66">
                  <c:v>7.5626670000000003</c:v>
                </c:pt>
                <c:pt idx="67">
                  <c:v>7.5664670000000003</c:v>
                </c:pt>
                <c:pt idx="68">
                  <c:v>7.5702670000000003</c:v>
                </c:pt>
                <c:pt idx="69">
                  <c:v>7.5740670000000003</c:v>
                </c:pt>
                <c:pt idx="70">
                  <c:v>7.5778670000000004</c:v>
                </c:pt>
                <c:pt idx="71">
                  <c:v>7.5816660000000002</c:v>
                </c:pt>
                <c:pt idx="72">
                  <c:v>7.5854670000000004</c:v>
                </c:pt>
                <c:pt idx="73">
                  <c:v>7.5892670000000004</c:v>
                </c:pt>
                <c:pt idx="74">
                  <c:v>7.5930669999999996</c:v>
                </c:pt>
                <c:pt idx="75">
                  <c:v>7.5968669999999996</c:v>
                </c:pt>
              </c:numCache>
            </c:numRef>
          </c:xVal>
          <c:yVal>
            <c:numRef>
              <c:f>DC_16_1!$Z$2:$Z$77</c:f>
              <c:numCache>
                <c:formatCode>General</c:formatCode>
                <c:ptCount val="76"/>
                <c:pt idx="0">
                  <c:v>1.2100472853303826E-54</c:v>
                </c:pt>
                <c:pt idx="1">
                  <c:v>5.694641427126145E-53</c:v>
                </c:pt>
                <c:pt idx="2">
                  <c:v>2.5311879549675929E-51</c:v>
                </c:pt>
                <c:pt idx="3">
                  <c:v>1.062616065527798E-49</c:v>
                </c:pt>
                <c:pt idx="4">
                  <c:v>4.2132994887189922E-48</c:v>
                </c:pt>
                <c:pt idx="5">
                  <c:v>1.5778374292317811E-46</c:v>
                </c:pt>
                <c:pt idx="6">
                  <c:v>5.5807960058583964E-45</c:v>
                </c:pt>
                <c:pt idx="7">
                  <c:v>1.864335256331014E-43</c:v>
                </c:pt>
                <c:pt idx="8">
                  <c:v>5.8822820885916495E-42</c:v>
                </c:pt>
                <c:pt idx="9">
                  <c:v>1.7513662026773274E-40</c:v>
                </c:pt>
                <c:pt idx="10">
                  <c:v>4.9336851277568841E-39</c:v>
                </c:pt>
                <c:pt idx="11">
                  <c:v>1.3115207781972625E-37</c:v>
                </c:pt>
                <c:pt idx="12">
                  <c:v>3.2928571631798183E-36</c:v>
                </c:pt>
                <c:pt idx="13">
                  <c:v>7.808445435521207E-35</c:v>
                </c:pt>
                <c:pt idx="14">
                  <c:v>1.7488406433486154E-33</c:v>
                </c:pt>
                <c:pt idx="15">
                  <c:v>3.6964458220599821E-32</c:v>
                </c:pt>
                <c:pt idx="16">
                  <c:v>7.39100447440635E-31</c:v>
                </c:pt>
                <c:pt idx="17">
                  <c:v>1.3946686368160508E-29</c:v>
                </c:pt>
                <c:pt idx="18">
                  <c:v>2.4856076367885E-28</c:v>
                </c:pt>
                <c:pt idx="19">
                  <c:v>4.1839654058752504E-27</c:v>
                </c:pt>
                <c:pt idx="20">
                  <c:v>6.6469847814322862E-26</c:v>
                </c:pt>
                <c:pt idx="21">
                  <c:v>9.9880571207896823E-25</c:v>
                </c:pt>
                <c:pt idx="22">
                  <c:v>1.4165060680714468E-23</c:v>
                </c:pt>
                <c:pt idx="23">
                  <c:v>1.8973603982217822E-22</c:v>
                </c:pt>
                <c:pt idx="24">
                  <c:v>2.4003534430174531E-21</c:v>
                </c:pt>
                <c:pt idx="25">
                  <c:v>2.8681015755344141E-20</c:v>
                </c:pt>
                <c:pt idx="26">
                  <c:v>3.2347008145027029E-19</c:v>
                </c:pt>
                <c:pt idx="27">
                  <c:v>3.4499683143989826E-18</c:v>
                </c:pt>
                <c:pt idx="28">
                  <c:v>3.4730925090479615E-17</c:v>
                </c:pt>
                <c:pt idx="29">
                  <c:v>3.3022623017356412E-16</c:v>
                </c:pt>
                <c:pt idx="30">
                  <c:v>2.9655192848692525E-15</c:v>
                </c:pt>
                <c:pt idx="31">
                  <c:v>2.5152659346303917E-14</c:v>
                </c:pt>
                <c:pt idx="32">
                  <c:v>2.0138470780997589E-13</c:v>
                </c:pt>
                <c:pt idx="33">
                  <c:v>1.5245165145922831E-12</c:v>
                </c:pt>
                <c:pt idx="34">
                  <c:v>1.0894246588356831E-11</c:v>
                </c:pt>
                <c:pt idx="35">
                  <c:v>7.3528590278836759E-11</c:v>
                </c:pt>
                <c:pt idx="36">
                  <c:v>4.6871542766006623E-10</c:v>
                </c:pt>
                <c:pt idx="37">
                  <c:v>2.8206832570799981E-9</c:v>
                </c:pt>
                <c:pt idx="38">
                  <c:v>1.6047122861572576E-8</c:v>
                </c:pt>
                <c:pt idx="39">
                  <c:v>8.6185081785958487E-8</c:v>
                </c:pt>
                <c:pt idx="40">
                  <c:v>4.3718070789587824E-7</c:v>
                </c:pt>
                <c:pt idx="41">
                  <c:v>2.0945168104487337E-6</c:v>
                </c:pt>
                <c:pt idx="42">
                  <c:v>9.477650340201885E-6</c:v>
                </c:pt>
                <c:pt idx="43">
                  <c:v>4.0490090251807025E-5</c:v>
                </c:pt>
                <c:pt idx="44">
                  <c:v>1.6349943544936328E-4</c:v>
                </c:pt>
                <c:pt idx="45">
                  <c:v>6.2332565314046043E-4</c:v>
                </c:pt>
                <c:pt idx="46">
                  <c:v>2.2444385250747273E-3</c:v>
                </c:pt>
                <c:pt idx="47">
                  <c:v>7.632984825038696E-3</c:v>
                </c:pt>
                <c:pt idx="48">
                  <c:v>2.4517436198771034E-2</c:v>
                </c:pt>
                <c:pt idx="49">
                  <c:v>7.4378887657450488E-2</c:v>
                </c:pt>
                <c:pt idx="50">
                  <c:v>0.21311708878753696</c:v>
                </c:pt>
                <c:pt idx="51">
                  <c:v>0.57674102021792695</c:v>
                </c:pt>
                <c:pt idx="52">
                  <c:v>1.4741354090716332</c:v>
                </c:pt>
                <c:pt idx="53">
                  <c:v>3.5586713791657778</c:v>
                </c:pt>
                <c:pt idx="54">
                  <c:v>8.112251950129707</c:v>
                </c:pt>
                <c:pt idx="55">
                  <c:v>17.473134167434793</c:v>
                </c:pt>
                <c:pt idx="56">
                  <c:v>35.53883855127151</c:v>
                </c:pt>
                <c:pt idx="57">
                  <c:v>68.2699555039259</c:v>
                </c:pt>
                <c:pt idx="58">
                  <c:v>123.86539148526585</c:v>
                </c:pt>
                <c:pt idx="59">
                  <c:v>212.25811834638884</c:v>
                </c:pt>
                <c:pt idx="60">
                  <c:v>343.49533660229025</c:v>
                </c:pt>
                <c:pt idx="61">
                  <c:v>525.13973664744765</c:v>
                </c:pt>
                <c:pt idx="62">
                  <c:v>758.1779047814465</c:v>
                </c:pt>
                <c:pt idx="63">
                  <c:v>1033.8590556847557</c:v>
                </c:pt>
                <c:pt idx="64">
                  <c:v>1331.5133310491847</c:v>
                </c:pt>
                <c:pt idx="65">
                  <c:v>1619.6593118286978</c:v>
                </c:pt>
                <c:pt idx="66">
                  <c:v>1860.7832840758736</c:v>
                </c:pt>
                <c:pt idx="67">
                  <c:v>2019.1188826859466</c:v>
                </c:pt>
                <c:pt idx="68">
                  <c:v>2069.2928402085436</c:v>
                </c:pt>
                <c:pt idx="69">
                  <c:v>2002.9771291772217</c:v>
                </c:pt>
                <c:pt idx="70">
                  <c:v>1831.1503155291255</c:v>
                </c:pt>
                <c:pt idx="71">
                  <c:v>1581.1971174282885</c:v>
                </c:pt>
                <c:pt idx="72">
                  <c:v>1289.4423181226186</c:v>
                </c:pt>
                <c:pt idx="73">
                  <c:v>993.18885260988418</c:v>
                </c:pt>
                <c:pt idx="74">
                  <c:v>722.52973411188668</c:v>
                </c:pt>
                <c:pt idx="75">
                  <c:v>496.44779087697128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5A-4DCE-B1FA-C75F4923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RT / 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7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Intensity / a.u.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495299</xdr:colOff>
      <xdr:row>1</xdr:row>
      <xdr:rowOff>19049</xdr:rowOff>
    </xdr:from>
    <xdr:ext cx="11115676" cy="68294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6"/>
  <sheetViews>
    <sheetView tabSelected="1" workbookViewId="0">
      <selection activeCell="C34" sqref="C34"/>
    </sheetView>
  </sheetViews>
  <sheetFormatPr defaultRowHeight="15" x14ac:dyDescent="0.25"/>
  <cols>
    <col min="1" max="1" width="24.140625" bestFit="1" customWidth="1"/>
    <col min="2" max="2" width="30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8</v>
      </c>
      <c r="L1" t="s">
        <v>9</v>
      </c>
      <c r="M1" t="s">
        <v>7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x14ac:dyDescent="0.25">
      <c r="A2" t="s">
        <v>23</v>
      </c>
      <c r="B2">
        <f>E2/$E$11*$B$11</f>
        <v>3314.6515462050293</v>
      </c>
      <c r="C2" t="s">
        <v>24</v>
      </c>
      <c r="D2">
        <f>Q81/T81</f>
        <v>5.2419389998486325E-3</v>
      </c>
      <c r="E2" t="s">
        <v>25</v>
      </c>
      <c r="N2">
        <v>7.3118670000000003</v>
      </c>
      <c r="O2">
        <v>4047</v>
      </c>
      <c r="P2">
        <f t="shared" ref="P2:P33" si="0">SUM(Q2:Z2)</f>
        <v>2462.1775138618036</v>
      </c>
      <c r="Q2">
        <f>B2*EXP((-1*(N2-B3)^2)/(2*B4^2))</f>
        <v>0.34132882610626875</v>
      </c>
      <c r="R2">
        <f>B5*EXP((-1*(N2-B6)^2)/(2*B7^2))</f>
        <v>61.184889113022649</v>
      </c>
      <c r="S2">
        <f>B8*EXP((-1*(N2-B9)^2)/(2*B10^2))</f>
        <v>22.799211920653946</v>
      </c>
      <c r="T2">
        <f>B11*EXP((-1*(N2-B12)^2)/(2*B13^2))</f>
        <v>2377.8520839990006</v>
      </c>
      <c r="U2">
        <f>B14*EXP((-1*(N2-B15)^2)/(2*B16^2))</f>
        <v>3.0198959357099795E-9</v>
      </c>
      <c r="V2">
        <f>B17*EXP((-1*(N2-B18)^2)/(2*B19^2))</f>
        <v>7.8043833183225308E-33</v>
      </c>
      <c r="W2">
        <f>B20*EXP((-1*(N2-B21)^2)/(2*B22^2))</f>
        <v>2.4425163436467464E-46</v>
      </c>
      <c r="X2">
        <f>B23*EXP((-1*(N2-B24)^2)/(2*B25^2))</f>
        <v>2.0066709586157011E-44</v>
      </c>
      <c r="Y2">
        <f>B26*EXP((-1*(N2-B27)^2)/(2*B28^2))</f>
        <v>1.4531052491828287E-46</v>
      </c>
      <c r="Z2">
        <f>B29*EXP((-1*(N2-B30)^2)/(2*B31^2))</f>
        <v>1.2100472853303826E-54</v>
      </c>
    </row>
    <row r="3" spans="1:26" x14ac:dyDescent="0.25">
      <c r="A3" t="s">
        <v>26</v>
      </c>
      <c r="B3">
        <v>7.38</v>
      </c>
      <c r="N3">
        <v>7.3156670000000004</v>
      </c>
      <c r="O3">
        <v>7295</v>
      </c>
      <c r="P3">
        <f t="shared" si="0"/>
        <v>5314.8054504798311</v>
      </c>
      <c r="Q3">
        <f>B2*EXP((-1*(N3-B3)^2)/(2*B4^2))</f>
        <v>0.92370976217007106</v>
      </c>
      <c r="R3">
        <f>B5*EXP((-1*(N3-B6)^2)/(2*B7^2))</f>
        <v>132.15640193385491</v>
      </c>
      <c r="S3">
        <f>B8*EXP((-1*(N3-B9)^2)/(2*B10^2))</f>
        <v>45.679816613866997</v>
      </c>
      <c r="T3">
        <f>B11*EXP((-1*(N3-B12)^2)/(2*B13^2))</f>
        <v>5136.0455221506891</v>
      </c>
      <c r="U3">
        <f>B14*EXP((-1*(N3-B15)^2)/(2*B16^2))</f>
        <v>1.9250631755993353E-8</v>
      </c>
      <c r="V3">
        <f>B17*EXP((-1*(N3-B18)^2)/(2*B19^2))</f>
        <v>1.6809380319764485E-31</v>
      </c>
      <c r="W3">
        <f>B20*EXP((-1*(N3-B21)^2)/(2*B22^2))</f>
        <v>8.5102725667563199E-45</v>
      </c>
      <c r="X3">
        <f>B23*EXP((-1*(N3-B24)^2)/(2*B25^2))</f>
        <v>6.4854877654934665E-43</v>
      </c>
      <c r="Y3">
        <f>B26*EXP((-1*(N3-B27)^2)/(2*B28^2))</f>
        <v>5.06294329243544E-45</v>
      </c>
      <c r="Z3">
        <f>B29*EXP((-1*(N3-B30)^2)/(2*B31^2))</f>
        <v>5.694641427126145E-53</v>
      </c>
    </row>
    <row r="4" spans="1:26" x14ac:dyDescent="0.25">
      <c r="A4" t="s">
        <v>27</v>
      </c>
      <c r="B4">
        <v>1.5900000000000001E-2</v>
      </c>
      <c r="N4">
        <v>7.3194670000000004</v>
      </c>
      <c r="O4">
        <v>14149</v>
      </c>
      <c r="P4">
        <f t="shared" si="0"/>
        <v>10836.128323530889</v>
      </c>
      <c r="Q4">
        <f>B2*EXP((-1*(N4-B3)^2)/(2*B4^2))</f>
        <v>2.360978706882165</v>
      </c>
      <c r="R4">
        <f>B5*EXP((-1*(N4-B6)^2)/(2*B7^2))</f>
        <v>269.60392183208558</v>
      </c>
      <c r="S4">
        <f>B8*EXP((-1*(N4-B9)^2)/(2*B10^2))</f>
        <v>86.44160828698881</v>
      </c>
      <c r="T4">
        <f>B11*EXP((-1*(N4-B12)^2)/(2*B13^2))</f>
        <v>10477.721814589031</v>
      </c>
      <c r="U4">
        <f>B14*EXP((-1*(N4-B15)^2)/(2*B16^2))</f>
        <v>1.1590227639826367E-7</v>
      </c>
      <c r="V4">
        <f>B17*EXP((-1*(N4-B18)^2)/(2*B19^2))</f>
        <v>3.4194699012493526E-30</v>
      </c>
      <c r="W4">
        <f>B20*EXP((-1*(N4-B21)^2)/(2*B22^2))</f>
        <v>2.8005506515679271E-43</v>
      </c>
      <c r="X4">
        <f>B23*EXP((-1*(N4-B24)^2)/(2*B25^2))</f>
        <v>1.9797169154183005E-41</v>
      </c>
      <c r="Y4">
        <f>B26*EXP((-1*(N4-B27)^2)/(2*B28^2))</f>
        <v>1.6661075218517775E-43</v>
      </c>
      <c r="Z4">
        <f>B29*EXP((-1*(N4-B30)^2)/(2*B31^2))</f>
        <v>2.5311879549675929E-51</v>
      </c>
    </row>
    <row r="5" spans="1:26" x14ac:dyDescent="0.25">
      <c r="A5" t="s">
        <v>28</v>
      </c>
      <c r="B5">
        <f>E5/$E$11*$B$11</f>
        <v>16274.803430821146</v>
      </c>
      <c r="C5" t="s">
        <v>29</v>
      </c>
      <c r="D5">
        <f>R81/T81</f>
        <v>2.5731158605174345E-2</v>
      </c>
      <c r="E5" t="s">
        <v>30</v>
      </c>
      <c r="N5">
        <v>7.3232670000000004</v>
      </c>
      <c r="O5">
        <v>21832</v>
      </c>
      <c r="P5">
        <f t="shared" si="0"/>
        <v>20867.919545342902</v>
      </c>
      <c r="Q5">
        <f>B2*EXP((-1*(N5-B3)^2)/(2*B4^2))</f>
        <v>5.6995763749359813</v>
      </c>
      <c r="R5">
        <f>B5*EXP((-1*(N5-B6)^2)/(2*B7^2))</f>
        <v>519.46725328970501</v>
      </c>
      <c r="S5">
        <f>B8*EXP((-1*(N5-B9)^2)/(2*B10^2))</f>
        <v>154.49530848157826</v>
      </c>
      <c r="T5">
        <f>B11*EXP((-1*(N5-B12)^2)/(2*B13^2))</f>
        <v>20188.25740653761</v>
      </c>
      <c r="U5">
        <f>B14*EXP((-1*(N5-B15)^2)/(2*B16^2))</f>
        <v>6.5907208237949619E-7</v>
      </c>
      <c r="V5">
        <f>B17*EXP((-1*(N5-B18)^2)/(2*B19^2))</f>
        <v>6.569916316104677E-29</v>
      </c>
      <c r="W5">
        <f>B20*EXP((-1*(N5-B21)^2)/(2*B22^2))</f>
        <v>8.7043704179348897E-42</v>
      </c>
      <c r="X5">
        <f>B23*EXP((-1*(N5-B24)^2)/(2*B25^2))</f>
        <v>5.7076523661044463E-40</v>
      </c>
      <c r="Y5">
        <f>B26*EXP((-1*(N5-B27)^2)/(2*B28^2))</f>
        <v>5.1784162583119291E-42</v>
      </c>
      <c r="Z5">
        <f>B29*EXP((-1*(N5-B30)^2)/(2*B31^2))</f>
        <v>1.062616065527798E-49</v>
      </c>
    </row>
    <row r="6" spans="1:26" x14ac:dyDescent="0.25">
      <c r="A6" t="s">
        <v>31</v>
      </c>
      <c r="B6">
        <v>7.3650000000000002</v>
      </c>
      <c r="N6">
        <v>7.3270670000000004</v>
      </c>
      <c r="O6">
        <v>43946</v>
      </c>
      <c r="P6">
        <f t="shared" si="0"/>
        <v>37957.906944972543</v>
      </c>
      <c r="Q6">
        <f>B2*EXP((-1*(N6-B3)^2)/(2*B4^2))</f>
        <v>12.995322313310766</v>
      </c>
      <c r="R6">
        <f>B5*EXP((-1*(N6-B6)^2)/(2*B7^2))</f>
        <v>945.33146958833754</v>
      </c>
      <c r="S6">
        <f>B8*EXP((-1*(N6-B9)^2)/(2*B10^2))</f>
        <v>260.79647897240011</v>
      </c>
      <c r="T6">
        <f>B11*EXP((-1*(N6-B12)^2)/(2*B13^2))</f>
        <v>36738.783670558783</v>
      </c>
      <c r="U6">
        <f>B14*EXP((-1*(N6-B15)^2)/(2*B16^2))</f>
        <v>3.5397112499688543E-6</v>
      </c>
      <c r="V6">
        <f>B17*EXP((-1*(N6-B18)^2)/(2*B19^2))</f>
        <v>1.1922157661231992E-27</v>
      </c>
      <c r="W6">
        <f>B20*EXP((-1*(N6-B21)^2)/(2*B22^2))</f>
        <v>2.555202168058123E-40</v>
      </c>
      <c r="X6">
        <f>B23*EXP((-1*(N6-B24)^2)/(2*B25^2))</f>
        <v>1.5541964201510247E-38</v>
      </c>
      <c r="Y6">
        <f>B26*EXP((-1*(N6-B27)^2)/(2*B28^2))</f>
        <v>1.5201444579015676E-40</v>
      </c>
      <c r="Z6">
        <f>B29*EXP((-1*(N6-B30)^2)/(2*B31^2))</f>
        <v>4.2132994887189922E-48</v>
      </c>
    </row>
    <row r="7" spans="1:26" x14ac:dyDescent="0.25">
      <c r="A7" t="s">
        <v>32</v>
      </c>
      <c r="B7">
        <f>B4</f>
        <v>1.5900000000000001E-2</v>
      </c>
      <c r="N7">
        <v>7.3308669999999996</v>
      </c>
      <c r="O7">
        <v>72187</v>
      </c>
      <c r="P7">
        <f t="shared" si="0"/>
        <v>65214.429409628028</v>
      </c>
      <c r="Q7">
        <f>B2*EXP((-1*(N7-B3)^2)/(2*B4^2))</f>
        <v>27.985012406547057</v>
      </c>
      <c r="R7">
        <f>B5*EXP((-1*(N7-B6)^2)/(2*B7^2))</f>
        <v>1624.8153989612506</v>
      </c>
      <c r="S7">
        <f>B8*EXP((-1*(N7-B9)^2)/(2*B10^2))</f>
        <v>415.79773761396285</v>
      </c>
      <c r="T7">
        <f>B11*EXP((-1*(N7-B12)^2)/(2*B13^2))</f>
        <v>63145.831242690794</v>
      </c>
      <c r="U7">
        <f>B14*EXP((-1*(N7-B15)^2)/(2*B16^2))</f>
        <v>1.7955467906278769E-5</v>
      </c>
      <c r="V7">
        <f>B17*EXP((-1*(N7-B18)^2)/(2*B19^2))</f>
        <v>2.0433551379498249E-26</v>
      </c>
      <c r="W7">
        <f>B20*EXP((-1*(N7-B21)^2)/(2*B22^2))</f>
        <v>7.084466332686671E-39</v>
      </c>
      <c r="X7">
        <f>B23*EXP((-1*(N7-B24)^2)/(2*B25^2))</f>
        <v>3.9971299269237977E-37</v>
      </c>
      <c r="Y7">
        <f>B26*EXP((-1*(N7-B27)^2)/(2*B28^2))</f>
        <v>4.2147006477410425E-39</v>
      </c>
      <c r="Z7">
        <f>B29*EXP((-1*(N7-B30)^2)/(2*B31^2))</f>
        <v>1.5778374292317811E-46</v>
      </c>
    </row>
    <row r="8" spans="1:26" x14ac:dyDescent="0.25">
      <c r="A8" t="s">
        <v>33</v>
      </c>
      <c r="B8">
        <f>E8/$E$11*$B$11</f>
        <v>2227.8558368763224</v>
      </c>
      <c r="C8" t="s">
        <v>34</v>
      </c>
      <c r="D8">
        <f>S81/T81</f>
        <v>3.520420474047152E-3</v>
      </c>
      <c r="E8" t="s">
        <v>35</v>
      </c>
      <c r="N8">
        <v>7.3346669999999996</v>
      </c>
      <c r="O8">
        <v>109972</v>
      </c>
      <c r="P8">
        <f t="shared" si="0"/>
        <v>105828.88227887702</v>
      </c>
      <c r="Q8">
        <f>B2*EXP((-1*(N8-B3)^2)/(2*B4^2))</f>
        <v>56.919086652764783</v>
      </c>
      <c r="R8">
        <f>B5*EXP((-1*(N8-B6)^2)/(2*B7^2))</f>
        <v>2637.6544996434395</v>
      </c>
      <c r="S8">
        <f>B8*EXP((-1*(N8-B9)^2)/(2*B10^2))</f>
        <v>626.11843462161573</v>
      </c>
      <c r="T8">
        <f>B11*EXP((-1*(N8-B12)^2)/(2*B13^2))</f>
        <v>102508.1901719352</v>
      </c>
      <c r="U8">
        <f>B14*EXP((-1*(N8-B15)^2)/(2*B16^2))</f>
        <v>8.6023991200752118E-5</v>
      </c>
      <c r="V8">
        <f>B17*EXP((-1*(N8-B18)^2)/(2*B19^2))</f>
        <v>3.307705368325914E-25</v>
      </c>
      <c r="W8">
        <f>B20*EXP((-1*(N8-B21)^2)/(2*B22^2))</f>
        <v>1.8551668902676987E-37</v>
      </c>
      <c r="X8">
        <f>B23*EXP((-1*(N8-B24)^2)/(2*B25^2))</f>
        <v>9.7092256983640964E-36</v>
      </c>
      <c r="Y8">
        <f>B26*EXP((-1*(N8-B27)^2)/(2*B28^2))</f>
        <v>1.1036784885268533E-37</v>
      </c>
      <c r="Z8">
        <f>B29*EXP((-1*(N8-B30)^2)/(2*B31^2))</f>
        <v>5.5807960058583964E-45</v>
      </c>
    </row>
    <row r="9" spans="1:26" x14ac:dyDescent="0.25">
      <c r="A9" t="s">
        <v>36</v>
      </c>
      <c r="B9">
        <v>7.36</v>
      </c>
      <c r="N9">
        <v>7.3384669999999996</v>
      </c>
      <c r="O9">
        <v>189386</v>
      </c>
      <c r="P9">
        <f t="shared" si="0"/>
        <v>162212.78824016909</v>
      </c>
      <c r="Q9">
        <f>B2*EXP((-1*(N9-B3)^2)/(2*B4^2))</f>
        <v>109.34131984933217</v>
      </c>
      <c r="R9">
        <f>B5*EXP((-1*(N9-B6)^2)/(2*B7^2))</f>
        <v>4044.1360695558164</v>
      </c>
      <c r="S9">
        <f>B8*EXP((-1*(N9-B9)^2)/(2*B10^2))</f>
        <v>890.48135396068164</v>
      </c>
      <c r="T9">
        <f>B11*EXP((-1*(N9-B12)^2)/(2*B13^2))</f>
        <v>157168.82910754628</v>
      </c>
      <c r="U9">
        <f>B14*EXP((-1*(N9-B15)^2)/(2*B16^2))</f>
        <v>3.892569901573908E-4</v>
      </c>
      <c r="V9">
        <f>B17*EXP((-1*(N9-B18)^2)/(2*B19^2))</f>
        <v>5.0571257459090618E-24</v>
      </c>
      <c r="W9">
        <f>B20*EXP((-1*(N9-B21)^2)/(2*B22^2))</f>
        <v>4.5883104934924156E-36</v>
      </c>
      <c r="X9">
        <f>B23*EXP((-1*(N9-B24)^2)/(2*B25^2))</f>
        <v>2.2274855667929482E-34</v>
      </c>
      <c r="Y9">
        <f>B26*EXP((-1*(N9-B27)^2)/(2*B28^2))</f>
        <v>2.7296841146291035E-36</v>
      </c>
      <c r="Z9">
        <f>B29*EXP((-1*(N9-B30)^2)/(2*B31^2))</f>
        <v>1.864335256331014E-43</v>
      </c>
    </row>
    <row r="10" spans="1:26" x14ac:dyDescent="0.25">
      <c r="A10" t="s">
        <v>37</v>
      </c>
      <c r="B10">
        <f>B4</f>
        <v>1.5900000000000001E-2</v>
      </c>
      <c r="N10">
        <v>7.3422669999999997</v>
      </c>
      <c r="O10">
        <v>264250</v>
      </c>
      <c r="P10">
        <f t="shared" si="0"/>
        <v>234848.79086662829</v>
      </c>
      <c r="Q10">
        <f>B2*EXP((-1*(N10-B3)^2)/(2*B4^2))</f>
        <v>198.38309969125973</v>
      </c>
      <c r="R10">
        <f>B5*EXP((-1*(N10-B6)^2)/(2*B7^2))</f>
        <v>5856.3575206657042</v>
      </c>
      <c r="S10">
        <f>B8*EXP((-1*(N10-B9)^2)/(2*B10^2))</f>
        <v>1196.1541183363304</v>
      </c>
      <c r="T10">
        <f>B11*EXP((-1*(N10-B12)^2)/(2*B13^2))</f>
        <v>227597.89446434149</v>
      </c>
      <c r="U10">
        <f>B14*EXP((-1*(N10-B15)^2)/(2*B16^2))</f>
        <v>1.663593529801484E-3</v>
      </c>
      <c r="V10">
        <f>B17*EXP((-1*(N10-B18)^2)/(2*B19^2))</f>
        <v>7.302551988032664E-23</v>
      </c>
      <c r="W10">
        <f>B20*EXP((-1*(N10-B21)^2)/(2*B22^2))</f>
        <v>1.0718069877064791E-34</v>
      </c>
      <c r="X10">
        <f>B23*EXP((-1*(N10-B24)^2)/(2*B25^2))</f>
        <v>4.82657624526116E-33</v>
      </c>
      <c r="Y10">
        <f>B26*EXP((-1*(N10-B27)^2)/(2*B28^2))</f>
        <v>6.3764091650736119E-35</v>
      </c>
      <c r="Z10">
        <f>B29*EXP((-1*(N10-B30)^2)/(2*B31^2))</f>
        <v>5.8822820885916495E-42</v>
      </c>
    </row>
    <row r="11" spans="1:26" x14ac:dyDescent="0.25">
      <c r="A11" t="s">
        <v>38</v>
      </c>
      <c r="B11" s="1">
        <v>632494</v>
      </c>
      <c r="C11" t="s">
        <v>39</v>
      </c>
      <c r="E11" t="s">
        <v>40</v>
      </c>
      <c r="G11" t="s">
        <v>41</v>
      </c>
      <c r="N11">
        <v>7.3460660000000004</v>
      </c>
      <c r="O11">
        <v>356253</v>
      </c>
      <c r="P11">
        <f t="shared" si="0"/>
        <v>321132.48656194168</v>
      </c>
      <c r="Q11">
        <f>B2*EXP((-1*(N11-B3)^2)/(2*B4^2))</f>
        <v>339.9074697989401</v>
      </c>
      <c r="R11">
        <f>B5*EXP((-1*(N11-B6)^2)/(2*B7^2))</f>
        <v>8009.231547372362</v>
      </c>
      <c r="S11">
        <f>B8*EXP((-1*(N11-B9)^2)/(2*B10^2))</f>
        <v>1517.4677997854419</v>
      </c>
      <c r="T11">
        <f>B11*EXP((-1*(N11-B12)^2)/(2*B13^2))</f>
        <v>311265.87303230737</v>
      </c>
      <c r="U11">
        <f>B14*EXP((-1*(N11-B15)^2)/(2*B16^2))</f>
        <v>6.7126775141693054E-3</v>
      </c>
      <c r="V11">
        <f>B17*EXP((-1*(N11-B18)^2)/(2*B19^2))</f>
        <v>9.9527747126472416E-22</v>
      </c>
      <c r="W11">
        <f>B20*EXP((-1*(N11-B21)^2)/(2*B22^2))</f>
        <v>2.3627839305055978E-33</v>
      </c>
      <c r="X11">
        <f>B23*EXP((-1*(N11-B24)^2)/(2*B25^2))</f>
        <v>9.8699663576542937E-32</v>
      </c>
      <c r="Y11">
        <f>B26*EXP((-1*(N11-B27)^2)/(2*B28^2))</f>
        <v>1.4056707301194124E-33</v>
      </c>
      <c r="Z11">
        <f>B29*EXP((-1*(N11-B30)^2)/(2*B31^2))</f>
        <v>1.7513662026773274E-40</v>
      </c>
    </row>
    <row r="12" spans="1:26" x14ac:dyDescent="0.25">
      <c r="A12" t="s">
        <v>42</v>
      </c>
      <c r="B12">
        <v>7.3650000000000002</v>
      </c>
      <c r="N12">
        <v>7.3498669999999997</v>
      </c>
      <c r="O12">
        <v>425337</v>
      </c>
      <c r="P12">
        <f t="shared" si="0"/>
        <v>414833.88201912347</v>
      </c>
      <c r="Q12">
        <f>B2*EXP((-1*(N12-B3)^2)/(2*B4^2))</f>
        <v>550.20850945994482</v>
      </c>
      <c r="R12">
        <f>B5*EXP((-1*(N12-B6)^2)/(2*B7^2))</f>
        <v>10346.968761099648</v>
      </c>
      <c r="S12">
        <f>B8*EXP((-1*(N12-B9)^2)/(2*B10^2))</f>
        <v>1818.4177875970961</v>
      </c>
      <c r="T12">
        <f>B11*EXP((-1*(N12-B12)^2)/(2*B13^2))</f>
        <v>402118.26136033173</v>
      </c>
      <c r="U12">
        <f>B14*EXP((-1*(N12-B15)^2)/(2*B16^2))</f>
        <v>2.5600635064595239E-2</v>
      </c>
      <c r="V12">
        <f>B17*EXP((-1*(N12-B18)^2)/(2*B19^2))</f>
        <v>1.2829164646815841E-20</v>
      </c>
      <c r="W12">
        <f>B20*EXP((-1*(N12-B21)^2)/(2*B22^2))</f>
        <v>4.9274935619776555E-32</v>
      </c>
      <c r="X12">
        <f>B23*EXP((-1*(N12-B24)^2)/(2*B25^2))</f>
        <v>1.9092800185827685E-30</v>
      </c>
      <c r="Y12">
        <f>B26*EXP((-1*(N12-B27)^2)/(2*B28^2))</f>
        <v>2.9314713814909389E-32</v>
      </c>
      <c r="Z12">
        <f>B29*EXP((-1*(N12-B30)^2)/(2*B31^2))</f>
        <v>4.9336851277568841E-39</v>
      </c>
    </row>
    <row r="13" spans="1:26" x14ac:dyDescent="0.25">
      <c r="A13" t="s">
        <v>43</v>
      </c>
      <c r="B13">
        <f>B4</f>
        <v>1.5900000000000001E-2</v>
      </c>
      <c r="N13">
        <v>7.3536669999999997</v>
      </c>
      <c r="O13">
        <v>496381</v>
      </c>
      <c r="P13">
        <f t="shared" si="0"/>
        <v>506134.39930547593</v>
      </c>
      <c r="Q13">
        <f>B2*EXP((-1*(N13-B3)^2)/(2*B4^2))</f>
        <v>841.0650261381918</v>
      </c>
      <c r="R13">
        <f>B5*EXP((-1*(N13-B6)^2)/(2*B7^2))</f>
        <v>12623.996681127332</v>
      </c>
      <c r="S13">
        <f>B8*EXP((-1*(N13-B9)^2)/(2*B10^2))</f>
        <v>2057.9645633484665</v>
      </c>
      <c r="T13">
        <f>B11*EXP((-1*(N13-B12)^2)/(2*B13^2))</f>
        <v>490611.28085342946</v>
      </c>
      <c r="U13">
        <f>B14*EXP((-1*(N13-B15)^2)/(2*B16^2))</f>
        <v>9.2181432475728131E-2</v>
      </c>
      <c r="V13">
        <f>B17*EXP((-1*(N13-B18)^2)/(2*B19^2))</f>
        <v>1.5608141557899016E-19</v>
      </c>
      <c r="W13">
        <f>B20*EXP((-1*(N13-B21)^2)/(2*B22^2))</f>
        <v>9.6977673681829277E-31</v>
      </c>
      <c r="X13">
        <f>B23*EXP((-1*(N13-B24)^2)/(2*B25^2))</f>
        <v>3.4855860712564877E-29</v>
      </c>
      <c r="Y13">
        <f>B26*EXP((-1*(N13-B27)^2)/(2*B28^2))</f>
        <v>5.7694093653518742E-31</v>
      </c>
      <c r="Z13">
        <f>B29*EXP((-1*(N13-B30)^2)/(2*B31^2))</f>
        <v>1.3115207781972625E-37</v>
      </c>
    </row>
    <row r="14" spans="1:26" x14ac:dyDescent="0.25">
      <c r="A14" t="s">
        <v>44</v>
      </c>
      <c r="B14" s="1">
        <v>85000</v>
      </c>
      <c r="C14" t="s">
        <v>39</v>
      </c>
      <c r="E14" t="s">
        <v>45</v>
      </c>
      <c r="N14">
        <v>7.3574669999999998</v>
      </c>
      <c r="O14">
        <v>584854</v>
      </c>
      <c r="P14">
        <f t="shared" si="0"/>
        <v>583308.60025554395</v>
      </c>
      <c r="Q14">
        <f>B2*EXP((-1*(N14-B3)^2)/(2*B4^2))</f>
        <v>1214.2994993549896</v>
      </c>
      <c r="R14">
        <f>B5*EXP((-1*(N14-B6)^2)/(2*B7^2))</f>
        <v>14547.038089475855</v>
      </c>
      <c r="S14">
        <f>B8*EXP((-1*(N14-B9)^2)/(2*B10^2))</f>
        <v>2199.7639679499521</v>
      </c>
      <c r="T14">
        <f>B11*EXP((-1*(N14-B12)^2)/(2*B13^2))</f>
        <v>565347.18520411081</v>
      </c>
      <c r="U14">
        <f>B14*EXP((-1*(N14-B15)^2)/(2*B16^2))</f>
        <v>0.3134946523938032</v>
      </c>
      <c r="V14">
        <f>B17*EXP((-1*(N14-B18)^2)/(2*B19^2))</f>
        <v>1.7934859638206992E-18</v>
      </c>
      <c r="W14">
        <f>B20*EXP((-1*(N14-B21)^2)/(2*B22^2))</f>
        <v>1.8026500664629336E-29</v>
      </c>
      <c r="X14">
        <f>B23*EXP((-1*(N14-B24)^2)/(2*B25^2))</f>
        <v>6.0100206731899069E-28</v>
      </c>
      <c r="Y14">
        <f>B26*EXP((-1*(N14-B27)^2)/(2*B28^2))</f>
        <v>1.0724351060456629E-29</v>
      </c>
      <c r="Z14">
        <f>B29*EXP((-1*(N14-B30)^2)/(2*B31^2))</f>
        <v>3.2928571631798183E-36</v>
      </c>
    </row>
    <row r="15" spans="1:26" x14ac:dyDescent="0.25">
      <c r="A15" t="s">
        <v>46</v>
      </c>
      <c r="B15">
        <v>7.4370000000000003</v>
      </c>
      <c r="N15">
        <v>7.3612669999999998</v>
      </c>
      <c r="O15">
        <v>627285</v>
      </c>
      <c r="P15">
        <f t="shared" si="0"/>
        <v>635010.00491998345</v>
      </c>
      <c r="Q15">
        <f>B2*EXP((-1*(N15-B3)^2)/(2*B4^2))</f>
        <v>1655.8310731615279</v>
      </c>
      <c r="R15">
        <f>B5*EXP((-1*(N15-B6)^2)/(2*B7^2))</f>
        <v>15832.381667735048</v>
      </c>
      <c r="S15">
        <f>B8*EXP((-1*(N15-B9)^2)/(2*B10^2))</f>
        <v>2220.7938511851075</v>
      </c>
      <c r="T15">
        <f>B11*EXP((-1*(N15-B12)^2)/(2*B13^2))</f>
        <v>615299.99137121125</v>
      </c>
      <c r="U15">
        <f>B14*EXP((-1*(N15-B15)^2)/(2*B16^2))</f>
        <v>1.0069566905868974</v>
      </c>
      <c r="V15">
        <f>B17*EXP((-1*(N15-B18)^2)/(2*B19^2))</f>
        <v>1.9464297753712227E-17</v>
      </c>
      <c r="W15">
        <f>B20*EXP((-1*(N15-B21)^2)/(2*B22^2))</f>
        <v>3.1647912293513663E-28</v>
      </c>
      <c r="X15">
        <f>B23*EXP((-1*(N15-B24)^2)/(2*B25^2))</f>
        <v>9.7874620429881311E-27</v>
      </c>
      <c r="Y15">
        <f>B26*EXP((-1*(N15-B27)^2)/(2*B28^2))</f>
        <v>1.8828020372924693E-28</v>
      </c>
      <c r="Z15">
        <f>B29*EXP((-1*(N15-B30)^2)/(2*B31^2))</f>
        <v>7.808445435521207E-35</v>
      </c>
    </row>
    <row r="16" spans="1:26" x14ac:dyDescent="0.25">
      <c r="A16" t="s">
        <v>47</v>
      </c>
      <c r="B16">
        <f>B4</f>
        <v>1.5900000000000001E-2</v>
      </c>
      <c r="N16">
        <v>7.3650669999999998</v>
      </c>
      <c r="O16">
        <v>633459</v>
      </c>
      <c r="P16">
        <f t="shared" si="0"/>
        <v>653016.20666336571</v>
      </c>
      <c r="Q16">
        <f>B2*EXP((-1*(N16-B3)^2)/(2*B4^2))</f>
        <v>2132.5548543169389</v>
      </c>
      <c r="R16">
        <f>B5*EXP((-1*(N16-B6)^2)/(2*B7^2))</f>
        <v>16274.658940357378</v>
      </c>
      <c r="S16">
        <f>B8*EXP((-1*(N16-B9)^2)/(2*B10^2))</f>
        <v>2117.5534391075148</v>
      </c>
      <c r="T16">
        <f>B11*EXP((-1*(N16-B12)^2)/(2*B13^2))</f>
        <v>632488.38461104746</v>
      </c>
      <c r="U16">
        <f>B14*EXP((-1*(N16-B15)^2)/(2*B16^2))</f>
        <v>3.0548185364028901</v>
      </c>
      <c r="V16">
        <f>B17*EXP((-1*(N16-B18)^2)/(2*B19^2))</f>
        <v>1.9951404213270737E-16</v>
      </c>
      <c r="W16">
        <f>B20*EXP((-1*(N16-B21)^2)/(2*B22^2))</f>
        <v>5.2477444051726301E-27</v>
      </c>
      <c r="X16">
        <f>B23*EXP((-1*(N16-B24)^2)/(2*B25^2))</f>
        <v>1.5054217497161024E-25</v>
      </c>
      <c r="Y16">
        <f>B26*EXP((-1*(N16-B27)^2)/(2*B28^2))</f>
        <v>3.1219954623276103E-27</v>
      </c>
      <c r="Z16">
        <f>B29*EXP((-1*(N16-B30)^2)/(2*B31^2))</f>
        <v>1.7488406433486154E-33</v>
      </c>
    </row>
    <row r="17" spans="1:26" x14ac:dyDescent="0.25">
      <c r="A17" t="s">
        <v>48</v>
      </c>
      <c r="B17" s="1">
        <v>24500</v>
      </c>
      <c r="C17" t="s">
        <v>39</v>
      </c>
      <c r="E17" t="s">
        <v>49</v>
      </c>
      <c r="N17">
        <v>7.3688659999999997</v>
      </c>
      <c r="O17">
        <v>649922</v>
      </c>
      <c r="P17">
        <f t="shared" si="0"/>
        <v>634381.8535235778</v>
      </c>
      <c r="Q17">
        <f>B2*EXP((-1*(N17-B3)^2)/(2*B4^2))</f>
        <v>2593.9358918421362</v>
      </c>
      <c r="R17">
        <f>B5*EXP((-1*(N17-B6)^2)/(2*B7^2))</f>
        <v>15800.766454464007</v>
      </c>
      <c r="S17">
        <f>B8*EXP((-1*(N17-B9)^2)/(2*B10^2))</f>
        <v>1907.0835228248884</v>
      </c>
      <c r="T17">
        <f>B11*EXP((-1*(N17-B12)^2)/(2*B13^2))</f>
        <v>614071.31707184715</v>
      </c>
      <c r="U17">
        <f>B14*EXP((-1*(N17-B15)^2)/(2*B16^2))</f>
        <v>8.750582599673999</v>
      </c>
      <c r="V17">
        <f>B17*EXP((-1*(N17-B18)^2)/(2*B19^2))</f>
        <v>1.9303940667178557E-15</v>
      </c>
      <c r="W17">
        <f>B20*EXP((-1*(N17-B21)^2)/(2*B22^2))</f>
        <v>8.2126457312720679E-26</v>
      </c>
      <c r="X17">
        <f>B23*EXP((-1*(N17-B24)^2)/(2*B25^2))</f>
        <v>2.1854339121166287E-24</v>
      </c>
      <c r="Y17">
        <f>B26*EXP((-1*(N17-B27)^2)/(2*B28^2))</f>
        <v>4.8858787179998274E-26</v>
      </c>
      <c r="Z17">
        <f>B29*EXP((-1*(N17-B30)^2)/(2*B31^2))</f>
        <v>3.6964458220599821E-32</v>
      </c>
    </row>
    <row r="18" spans="1:26" x14ac:dyDescent="0.25">
      <c r="A18" t="s">
        <v>50</v>
      </c>
      <c r="B18">
        <v>7.5179999999999998</v>
      </c>
      <c r="N18">
        <v>7.3726669999999999</v>
      </c>
      <c r="O18">
        <v>552863</v>
      </c>
      <c r="P18">
        <f t="shared" si="0"/>
        <v>582188.90993077867</v>
      </c>
      <c r="Q18">
        <f>B2*EXP((-1*(N18-B3)^2)/(2*B4^2))</f>
        <v>2980.2348446342653</v>
      </c>
      <c r="R18">
        <f>B5*EXP((-1*(N18-B6)^2)/(2*B7^2))</f>
        <v>14488.555812582161</v>
      </c>
      <c r="S18">
        <f>B8*EXP((-1*(N18-B9)^2)/(2*B10^2))</f>
        <v>1622.0661306404888</v>
      </c>
      <c r="T18">
        <f>B11*EXP((-1*(N18-B12)^2)/(2*B13^2))</f>
        <v>563074.36578734603</v>
      </c>
      <c r="U18">
        <f>B14*EXP((-1*(N18-B15)^2)/(2*B16^2))</f>
        <v>23.687355575680691</v>
      </c>
      <c r="V18">
        <f>B17*EXP((-1*(N18-B18)^2)/(2*B19^2))</f>
        <v>1.7661388130304385E-14</v>
      </c>
      <c r="W18">
        <f>B20*EXP((-1*(N18-B21)^2)/(2*B22^2))</f>
        <v>1.2156534911670394E-24</v>
      </c>
      <c r="X18">
        <f>B23*EXP((-1*(N18-B24)^2)/(2*B25^2))</f>
        <v>3.0006565426616828E-23</v>
      </c>
      <c r="Y18">
        <f>B26*EXP((-1*(N18-B27)^2)/(2*B28^2))</f>
        <v>7.2321828011388544E-25</v>
      </c>
      <c r="Z18">
        <f>B29*EXP((-1*(N18-B30)^2)/(2*B31^2))</f>
        <v>7.39100447440635E-31</v>
      </c>
    </row>
    <row r="19" spans="1:26" x14ac:dyDescent="0.25">
      <c r="A19" t="s">
        <v>51</v>
      </c>
      <c r="B19">
        <f>B4</f>
        <v>1.5900000000000001E-2</v>
      </c>
      <c r="N19">
        <v>7.3764669999999999</v>
      </c>
      <c r="O19">
        <v>485762</v>
      </c>
      <c r="P19">
        <f t="shared" si="0"/>
        <v>504801.12201786513</v>
      </c>
      <c r="Q19">
        <f>B2*EXP((-1*(N19-B3)^2)/(2*B4^2))</f>
        <v>3233.8255083950448</v>
      </c>
      <c r="R19">
        <f>B5*EXP((-1*(N19-B6)^2)/(2*B7^2))</f>
        <v>12547.94639978311</v>
      </c>
      <c r="S19">
        <f>B8*EXP((-1*(N19-B9)^2)/(2*B10^2))</f>
        <v>1303.096566356222</v>
      </c>
      <c r="T19">
        <f>B11*EXP((-1*(N19-B12)^2)/(2*B13^2))</f>
        <v>487655.7092637021</v>
      </c>
      <c r="U19">
        <f>B14*EXP((-1*(N19-B15)^2)/(2*B16^2))</f>
        <v>60.544279628639998</v>
      </c>
      <c r="V19">
        <f>B17*EXP((-1*(N19-B18)^2)/(2*B19^2))</f>
        <v>1.5252515471059508E-13</v>
      </c>
      <c r="W19">
        <f>B20*EXP((-1*(N19-B21)^2)/(2*B22^2))</f>
        <v>1.6983192063147081E-23</v>
      </c>
      <c r="X19">
        <f>B23*EXP((-1*(N19-B24)^2)/(2*B25^2))</f>
        <v>3.8885375358056916E-22</v>
      </c>
      <c r="Y19">
        <f>B26*EXP((-1*(N19-B27)^2)/(2*B28^2))</f>
        <v>1.0103664443855337E-23</v>
      </c>
      <c r="Z19">
        <f>B29*EXP((-1*(N19-B30)^2)/(2*B31^2))</f>
        <v>1.3946686368160508E-29</v>
      </c>
    </row>
    <row r="20" spans="1:26" x14ac:dyDescent="0.25">
      <c r="A20" t="s">
        <v>52</v>
      </c>
      <c r="B20">
        <f>E20/$E$11*$B$11</f>
        <v>1246.5742740843837</v>
      </c>
      <c r="C20" t="s">
        <v>39</v>
      </c>
      <c r="E20" t="s">
        <v>53</v>
      </c>
      <c r="N20">
        <v>7.3802669999999999</v>
      </c>
      <c r="O20">
        <v>412666</v>
      </c>
      <c r="P20">
        <f t="shared" si="0"/>
        <v>413604.57009529608</v>
      </c>
      <c r="Q20">
        <f>B2*EXP((-1*(N20-B3)^2)/(2*B4^2))</f>
        <v>3314.1842357018118</v>
      </c>
      <c r="R20">
        <f>B5*EXP((-1*(N20-B6)^2)/(2*B7^2))</f>
        <v>10263.941832533488</v>
      </c>
      <c r="S20">
        <f>B8*EXP((-1*(N20-B9)^2)/(2*B10^2))</f>
        <v>988.73205692894805</v>
      </c>
      <c r="T20">
        <f>B11*EXP((-1*(N20-B12)^2)/(2*B13^2))</f>
        <v>398891.55362283159</v>
      </c>
      <c r="U20">
        <f>B14*EXP((-1*(N20-B15)^2)/(2*B16^2))</f>
        <v>146.15834730022488</v>
      </c>
      <c r="V20">
        <f>B17*EXP((-1*(N20-B18)^2)/(2*B19^2))</f>
        <v>1.2440908159647739E-12</v>
      </c>
      <c r="W20">
        <f>B20*EXP((-1*(N20-B21)^2)/(2*B22^2))</f>
        <v>2.2409017254058201E-22</v>
      </c>
      <c r="X20">
        <f>B23*EXP((-1*(N20-B24)^2)/(2*B25^2))</f>
        <v>4.7593788129356597E-21</v>
      </c>
      <c r="Y20">
        <f>B26*EXP((-1*(N20-B27)^2)/(2*B28^2))</f>
        <v>1.3331603977021322E-22</v>
      </c>
      <c r="Z20">
        <f>B29*EXP((-1*(N20-B30)^2)/(2*B31^2))</f>
        <v>2.4856076367885E-28</v>
      </c>
    </row>
    <row r="21" spans="1:26" x14ac:dyDescent="0.25">
      <c r="A21" t="s">
        <v>54</v>
      </c>
      <c r="B21">
        <v>7.55</v>
      </c>
      <c r="N21">
        <v>7.3840669999999999</v>
      </c>
      <c r="O21">
        <v>327648</v>
      </c>
      <c r="P21">
        <f t="shared" si="0"/>
        <v>320349.33438382391</v>
      </c>
      <c r="Q21">
        <f>B2*EXP((-1*(N21-B3)^2)/(2*B4^2))</f>
        <v>3207.9728383544871</v>
      </c>
      <c r="R21">
        <f>B5*EXP((-1*(N21-B6)^2)/(2*B7^2))</f>
        <v>7929.5707783526914</v>
      </c>
      <c r="S21">
        <f>B8*EXP((-1*(N21-B9)^2)/(2*B10^2))</f>
        <v>708.55668604552454</v>
      </c>
      <c r="T21">
        <f>B11*EXP((-1*(N21-B12)^2)/(2*B13^2))</f>
        <v>308169.98565925873</v>
      </c>
      <c r="U21">
        <f>B14*EXP((-1*(N21-B15)^2)/(2*B16^2))</f>
        <v>333.24842181250636</v>
      </c>
      <c r="V21">
        <f>B17*EXP((-1*(N21-B18)^2)/(2*B19^2))</f>
        <v>9.5842175800764768E-12</v>
      </c>
      <c r="W21">
        <f>B20*EXP((-1*(N21-B21)^2)/(2*B22^2))</f>
        <v>2.7926741909099926E-21</v>
      </c>
      <c r="X21">
        <f>B23*EXP((-1*(N21-B24)^2)/(2*B25^2))</f>
        <v>5.5018433498241949E-20</v>
      </c>
      <c r="Y21">
        <f>B26*EXP((-1*(N21-B27)^2)/(2*B28^2))</f>
        <v>1.661421646829161E-21</v>
      </c>
      <c r="Z21">
        <f>B29*EXP((-1*(N21-B30)^2)/(2*B31^2))</f>
        <v>4.1839654058752504E-27</v>
      </c>
    </row>
    <row r="22" spans="1:26" x14ac:dyDescent="0.25">
      <c r="A22" t="s">
        <v>55</v>
      </c>
      <c r="B22">
        <f>B4</f>
        <v>1.5900000000000001E-2</v>
      </c>
      <c r="N22">
        <v>7.3878659999999998</v>
      </c>
      <c r="O22">
        <v>259648</v>
      </c>
      <c r="P22">
        <f t="shared" si="0"/>
        <v>234800.81070117871</v>
      </c>
      <c r="Q22">
        <f>B2*EXP((-1*(N22-B3)^2)/(2*B4^2))</f>
        <v>2932.865871522923</v>
      </c>
      <c r="R22">
        <f>B5*EXP((-1*(N22-B6)^2)/(2*B7^2))</f>
        <v>5786.5329418952178</v>
      </c>
      <c r="S22">
        <f>B8*EXP((-1*(N22-B9)^2)/(2*B10^2))</f>
        <v>479.63672312166011</v>
      </c>
      <c r="T22">
        <f>B11*EXP((-1*(N22-B12)^2)/(2*B13^2))</f>
        <v>224884.27476917373</v>
      </c>
      <c r="U22">
        <f>B14*EXP((-1*(N22-B15)^2)/(2*B16^2))</f>
        <v>717.50039546511209</v>
      </c>
      <c r="V22">
        <f>B17*EXP((-1*(N22-B18)^2)/(2*B19^2))</f>
        <v>6.9699821045615982E-11</v>
      </c>
      <c r="W22">
        <f>B20*EXP((-1*(N22-B21)^2)/(2*B22^2))</f>
        <v>3.2849833918789611E-20</v>
      </c>
      <c r="X22">
        <f>B23*EXP((-1*(N22-B24)^2)/(2*B25^2))</f>
        <v>6.0033021814236816E-19</v>
      </c>
      <c r="Y22">
        <f>B26*EXP((-1*(N22-B27)^2)/(2*B28^2))</f>
        <v>1.9543069272121509E-20</v>
      </c>
      <c r="Z22">
        <f>B29*EXP((-1*(N22-B30)^2)/(2*B31^2))</f>
        <v>6.6469847814322862E-26</v>
      </c>
    </row>
    <row r="23" spans="1:26" x14ac:dyDescent="0.25">
      <c r="A23" t="s">
        <v>56</v>
      </c>
      <c r="B23">
        <f>E23/$E$11*$B$11</f>
        <v>969.2228031877371</v>
      </c>
      <c r="C23" t="s">
        <v>57</v>
      </c>
      <c r="D23">
        <f>X81/W81</f>
        <v>0.77805736668363312</v>
      </c>
      <c r="E23" t="s">
        <v>58</v>
      </c>
      <c r="N23">
        <v>7.391667</v>
      </c>
      <c r="O23">
        <v>206624</v>
      </c>
      <c r="P23">
        <f t="shared" si="0"/>
        <v>163254.48424745596</v>
      </c>
      <c r="Q23">
        <f>B2*EXP((-1*(N23-B3)^2)/(2*B4^2))</f>
        <v>2532.3321255127839</v>
      </c>
      <c r="R23">
        <f>B5*EXP((-1*(N23-B6)^2)/(2*B7^2))</f>
        <v>3987.5173613120051</v>
      </c>
      <c r="S23">
        <f>B8*EXP((-1*(N23-B9)^2)/(2*B10^2))</f>
        <v>306.58329146693569</v>
      </c>
      <c r="T23">
        <f>B11*EXP((-1*(N23-B12)^2)/(2*B13^2))</f>
        <v>154968.43428224581</v>
      </c>
      <c r="U23">
        <f>B14*EXP((-1*(N23-B15)^2)/(2*B16^2))</f>
        <v>1459.6171869179464</v>
      </c>
      <c r="V23">
        <f>B17*EXP((-1*(N23-B18)^2)/(2*B19^2))</f>
        <v>4.7923412643737808E-10</v>
      </c>
      <c r="W23">
        <f>B20*EXP((-1*(N23-B21)^2)/(2*B22^2))</f>
        <v>3.6542403077887239E-19</v>
      </c>
      <c r="X23">
        <f>B23*EXP((-1*(N23-B24)^2)/(2*B25^2))</f>
        <v>6.1944967323391624E-18</v>
      </c>
      <c r="Y23">
        <f>B26*EXP((-1*(N23-B27)^2)/(2*B28^2))</f>
        <v>2.1739857695671731E-19</v>
      </c>
      <c r="Z23">
        <f>B29*EXP((-1*(N23-B30)^2)/(2*B31^2))</f>
        <v>9.9880571207896823E-25</v>
      </c>
    </row>
    <row r="24" spans="1:26" x14ac:dyDescent="0.25">
      <c r="A24" t="s">
        <v>59</v>
      </c>
      <c r="B24">
        <v>7.5449999999999999</v>
      </c>
      <c r="N24">
        <v>7.395467</v>
      </c>
      <c r="O24">
        <v>158276</v>
      </c>
      <c r="P24">
        <f t="shared" si="0"/>
        <v>108519.37709077464</v>
      </c>
      <c r="Q24">
        <f>B2*EXP((-1*(N24-B3)^2)/(2*B4^2))</f>
        <v>2065.1738219604067</v>
      </c>
      <c r="R24">
        <f>B5*EXP((-1*(N24-B6)^2)/(2*B7^2))</f>
        <v>2595.4938024917228</v>
      </c>
      <c r="S24">
        <f>B8*EXP((-1*(N24-B9)^2)/(2*B10^2))</f>
        <v>185.1085075214134</v>
      </c>
      <c r="T24">
        <f>B11*EXP((-1*(N24-B12)^2)/(2*B13^2))</f>
        <v>100869.68264109909</v>
      </c>
      <c r="U24">
        <f>B14*EXP((-1*(N24-B15)^2)/(2*B16^2))</f>
        <v>2803.9183176988913</v>
      </c>
      <c r="V24">
        <f>B17*EXP((-1*(N24-B18)^2)/(2*B19^2))</f>
        <v>3.1105288133208844E-9</v>
      </c>
      <c r="W24">
        <f>B20*EXP((-1*(N24-B21)^2)/(2*B22^2))</f>
        <v>3.8368646186308369E-18</v>
      </c>
      <c r="X24">
        <f>B23*EXP((-1*(N24-B24)^2)/(2*B25^2))</f>
        <v>6.0331745113392683E-17</v>
      </c>
      <c r="Y24">
        <f>B26*EXP((-1*(N24-B27)^2)/(2*B28^2))</f>
        <v>2.2826328807332184E-18</v>
      </c>
      <c r="Z24">
        <f>B29*EXP((-1*(N24-B30)^2)/(2*B31^2))</f>
        <v>1.4165060680714468E-23</v>
      </c>
    </row>
    <row r="25" spans="1:26" x14ac:dyDescent="0.25">
      <c r="A25" t="s">
        <v>60</v>
      </c>
      <c r="B25">
        <f>B4</f>
        <v>1.5900000000000001E-2</v>
      </c>
      <c r="N25">
        <v>7.399267</v>
      </c>
      <c r="O25">
        <v>129199</v>
      </c>
      <c r="P25">
        <f t="shared" si="0"/>
        <v>70390.632287462344</v>
      </c>
      <c r="Q25">
        <f>B2*EXP((-1*(N25-B3)^2)/(2*B4^2))</f>
        <v>1590.6935811282849</v>
      </c>
      <c r="R25">
        <f>B5*EXP((-1*(N25-B6)^2)/(2*B7^2))</f>
        <v>1595.6269980200857</v>
      </c>
      <c r="S25">
        <f>B8*EXP((-1*(N25-B9)^2)/(2*B10^2))</f>
        <v>105.55972411068694</v>
      </c>
      <c r="T25">
        <f>B11*EXP((-1*(N25-B12)^2)/(2*B13^2))</f>
        <v>62011.471092452739</v>
      </c>
      <c r="U25">
        <f>B14*EXP((-1*(N25-B15)^2)/(2*B16^2))</f>
        <v>5087.2808917314878</v>
      </c>
      <c r="V25">
        <f>B17*EXP((-1*(N25-B18)^2)/(2*B19^2))</f>
        <v>1.906841920572463E-8</v>
      </c>
      <c r="W25">
        <f>B20*EXP((-1*(N25-B21)^2)/(2*B22^2))</f>
        <v>3.8049575687388956E-17</v>
      </c>
      <c r="X25">
        <f>B23*EXP((-1*(N25-B24)^2)/(2*B25^2))</f>
        <v>5.5498304765485146E-16</v>
      </c>
      <c r="Y25">
        <f>B26*EXP((-1*(N25-B27)^2)/(2*B28^2))</f>
        <v>2.2636506938567552E-17</v>
      </c>
      <c r="Z25">
        <f>B29*EXP((-1*(N25-B30)^2)/(2*B31^2))</f>
        <v>1.8973603982217822E-22</v>
      </c>
    </row>
    <row r="26" spans="1:26" x14ac:dyDescent="0.25">
      <c r="A26" t="s">
        <v>61</v>
      </c>
      <c r="B26">
        <f>E26/$E$11*$B$11</f>
        <v>741.6137156584241</v>
      </c>
      <c r="C26" t="s">
        <v>62</v>
      </c>
      <c r="D26">
        <f>Y81/W81</f>
        <v>0.59492140266021765</v>
      </c>
      <c r="E26" t="s">
        <v>63</v>
      </c>
      <c r="N26">
        <v>7.4030670000000001</v>
      </c>
      <c r="O26">
        <v>115280</v>
      </c>
      <c r="P26">
        <f t="shared" si="0"/>
        <v>46864.411454105226</v>
      </c>
      <c r="Q26">
        <f>B2*EXP((-1*(N26-B3)^2)/(2*B4^2))</f>
        <v>1157.2053061266643</v>
      </c>
      <c r="R26">
        <f>B5*EXP((-1*(N26-B6)^2)/(2*B7^2))</f>
        <v>926.48144555254578</v>
      </c>
      <c r="S26">
        <f>B8*EXP((-1*(N26-B9)^2)/(2*B10^2))</f>
        <v>56.854400467119575</v>
      </c>
      <c r="T26">
        <f>B11*EXP((-1*(N26-B12)^2)/(2*B13^2))</f>
        <v>36006.207873058505</v>
      </c>
      <c r="U26">
        <f>B14*EXP((-1*(N26-B15)^2)/(2*B16^2))</f>
        <v>8717.6624287899831</v>
      </c>
      <c r="V26">
        <f>B17*EXP((-1*(N26-B18)^2)/(2*B19^2))</f>
        <v>1.104050970635442E-7</v>
      </c>
      <c r="W26">
        <f>B20*EXP((-1*(N26-B21)^2)/(2*B22^2))</f>
        <v>3.5638312440864183E-16</v>
      </c>
      <c r="X26">
        <f>B23*EXP((-1*(N26-B24)^2)/(2*B25^2))</f>
        <v>4.8217814062036059E-15</v>
      </c>
      <c r="Y26">
        <f>B26*EXP((-1*(N26-B27)^2)/(2*B28^2))</f>
        <v>2.1201994825762004E-16</v>
      </c>
      <c r="Z26">
        <f>B29*EXP((-1*(N26-B30)^2)/(2*B31^2))</f>
        <v>2.4003534430174531E-21</v>
      </c>
    </row>
    <row r="27" spans="1:26" x14ac:dyDescent="0.25">
      <c r="A27" t="s">
        <v>64</v>
      </c>
      <c r="B27">
        <v>7.55</v>
      </c>
      <c r="N27">
        <v>7.4068670000000001</v>
      </c>
      <c r="O27">
        <v>91198</v>
      </c>
      <c r="P27">
        <f t="shared" si="0"/>
        <v>35187.401490515971</v>
      </c>
      <c r="Q27">
        <f>B2*EXP((-1*(N27-B3)^2)/(2*B4^2))</f>
        <v>795.11193892087169</v>
      </c>
      <c r="R27">
        <f>B5*EXP((-1*(N27-B6)^2)/(2*B7^2))</f>
        <v>508.08461788366634</v>
      </c>
      <c r="S27">
        <f>B8*EXP((-1*(N27-B9)^2)/(2*B10^2))</f>
        <v>28.921705030499279</v>
      </c>
      <c r="T27">
        <f>B11*EXP((-1*(N27-B12)^2)/(2*B13^2))</f>
        <v>19745.88963053899</v>
      </c>
      <c r="U27">
        <f>B14*EXP((-1*(N27-B15)^2)/(2*B16^2))</f>
        <v>14109.393597538192</v>
      </c>
      <c r="V27">
        <f>B17*EXP((-1*(N27-B18)^2)/(2*B19^2))</f>
        <v>6.0375053315216848E-7</v>
      </c>
      <c r="W27">
        <f>B20*EXP((-1*(N27-B21)^2)/(2*B22^2))</f>
        <v>3.1526692757513089E-15</v>
      </c>
      <c r="X27">
        <f>B23*EXP((-1*(N27-B24)^2)/(2*B25^2))</f>
        <v>3.9566650683068807E-14</v>
      </c>
      <c r="Y27">
        <f>B26*EXP((-1*(N27-B27)^2)/(2*B28^2))</f>
        <v>1.8755904276537412E-15</v>
      </c>
      <c r="Z27">
        <f>B29*EXP((-1*(N27-B30)^2)/(2*B31^2))</f>
        <v>2.8681015755344141E-20</v>
      </c>
    </row>
    <row r="28" spans="1:26" x14ac:dyDescent="0.25">
      <c r="A28" t="s">
        <v>65</v>
      </c>
      <c r="B28">
        <f>B4</f>
        <v>1.5900000000000001E-2</v>
      </c>
      <c r="N28">
        <v>7.410666</v>
      </c>
      <c r="O28">
        <v>72646</v>
      </c>
      <c r="P28">
        <f t="shared" si="0"/>
        <v>32588.312985149671</v>
      </c>
      <c r="Q28">
        <f>B2*EXP((-1*(N28-B3)^2)/(2*B4^2))</f>
        <v>516.05119064402038</v>
      </c>
      <c r="R28">
        <f>B5*EXP((-1*(N28-B6)^2)/(2*B7^2))</f>
        <v>263.21327403827388</v>
      </c>
      <c r="S28">
        <f>B8*EXP((-1*(N28-B9)^2)/(2*B10^2))</f>
        <v>13.898396895447139</v>
      </c>
      <c r="T28">
        <f>B11*EXP((-1*(N28-B12)^2)/(2*B13^2))</f>
        <v>10229.359589946469</v>
      </c>
      <c r="U28">
        <f>B14*EXP((-1*(N28-B15)^2)/(2*B16^2))</f>
        <v>21565.790530508471</v>
      </c>
      <c r="V28">
        <f>B17*EXP((-1*(N28-B18)^2)/(2*B19^2))</f>
        <v>3.1169907699396381E-6</v>
      </c>
      <c r="W28">
        <f>B20*EXP((-1*(N28-B21)^2)/(2*B22^2))</f>
        <v>2.6326571911409657E-14</v>
      </c>
      <c r="X28">
        <f>B23*EXP((-1*(N28-B24)^2)/(2*B25^2))</f>
        <v>3.0648855587372442E-13</v>
      </c>
      <c r="Y28">
        <f>B26*EXP((-1*(N28-B27)^2)/(2*B28^2))</f>
        <v>1.5662241088770918E-14</v>
      </c>
      <c r="Z28">
        <f>B29*EXP((-1*(N28-B30)^2)/(2*B31^2))</f>
        <v>3.2347008145027029E-19</v>
      </c>
    </row>
    <row r="29" spans="1:26" x14ac:dyDescent="0.25">
      <c r="A29" t="s">
        <v>66</v>
      </c>
      <c r="B29">
        <f>E29/$E$11*$B$11</f>
        <v>2069.5846170711711</v>
      </c>
      <c r="C29" t="s">
        <v>39</v>
      </c>
      <c r="E29" t="s">
        <v>67</v>
      </c>
      <c r="N29">
        <v>7.4144670000000001</v>
      </c>
      <c r="O29">
        <v>73657</v>
      </c>
      <c r="P29">
        <f t="shared" si="0"/>
        <v>36593.77370438823</v>
      </c>
      <c r="Q29">
        <f>B2*EXP((-1*(N29-B3)^2)/(2*B4^2))</f>
        <v>316.26119138223186</v>
      </c>
      <c r="R29">
        <f>B5*EXP((-1*(N29-B6)^2)/(2*B7^2))</f>
        <v>128.74091751800893</v>
      </c>
      <c r="S29">
        <f>B8*EXP((-1*(N29-B9)^2)/(2*B10^2))</f>
        <v>6.3055855235028835</v>
      </c>
      <c r="T29">
        <f>B11*EXP((-1*(N29-B12)^2)/(2*B13^2))</f>
        <v>5003.3082261643685</v>
      </c>
      <c r="U29">
        <f>B14*EXP((-1*(N29-B15)^2)/(2*B16^2))</f>
        <v>31139.157768588469</v>
      </c>
      <c r="V29">
        <f>B17*EXP((-1*(N29-B18)^2)/(2*B19^2))</f>
        <v>1.5211647239961834E-5</v>
      </c>
      <c r="W29">
        <f>B20*EXP((-1*(N29-B21)^2)/(2*B22^2))</f>
        <v>2.0786572896883154E-13</v>
      </c>
      <c r="X29">
        <f>B23*EXP((-1*(N29-B24)^2)/(2*B25^2))</f>
        <v>2.2446815766377378E-12</v>
      </c>
      <c r="Y29">
        <f>B26*EXP((-1*(N29-B27)^2)/(2*B28^2))</f>
        <v>1.2366377104312589E-13</v>
      </c>
      <c r="Z29">
        <f>B29*EXP((-1*(N29-B30)^2)/(2*B31^2))</f>
        <v>3.4499683143989826E-18</v>
      </c>
    </row>
    <row r="30" spans="1:26" x14ac:dyDescent="0.25">
      <c r="A30" t="s">
        <v>68</v>
      </c>
      <c r="B30">
        <v>7.57</v>
      </c>
      <c r="N30">
        <v>7.4182670000000002</v>
      </c>
      <c r="O30">
        <v>74576</v>
      </c>
      <c r="P30">
        <f t="shared" si="0"/>
        <v>45018.675954546365</v>
      </c>
      <c r="Q30">
        <f>B2*EXP((-1*(N30-B3)^2)/(2*B4^2))</f>
        <v>183.08201025858256</v>
      </c>
      <c r="R30">
        <f>B5*EXP((-1*(N30-B6)^2)/(2*B7^2))</f>
        <v>59.483680490593471</v>
      </c>
      <c r="S30">
        <f>B8*EXP((-1*(N30-B9)^2)/(2*B10^2))</f>
        <v>2.7025089456405404</v>
      </c>
      <c r="T30">
        <f>B11*EXP((-1*(N30-B12)^2)/(2*B13^2))</f>
        <v>2311.7373532737747</v>
      </c>
      <c r="U30">
        <f>B14*EXP((-1*(N30-B15)^2)/(2*B16^2))</f>
        <v>42461.670331492518</v>
      </c>
      <c r="V30">
        <f>B17*EXP((-1*(N30-B18)^2)/(2*B19^2))</f>
        <v>7.0085239273736367E-5</v>
      </c>
      <c r="W30">
        <f>B20*EXP((-1*(N30-B21)^2)/(2*B22^2))</f>
        <v>1.5492663479924371E-12</v>
      </c>
      <c r="X30">
        <f>B23*EXP((-1*(N30-B24)^2)/(2*B25^2))</f>
        <v>1.5518810302440777E-11</v>
      </c>
      <c r="Y30">
        <f>B26*EXP((-1*(N30-B27)^2)/(2*B28^2))</f>
        <v>9.2169170884193355E-13</v>
      </c>
      <c r="Z30">
        <f>B29*EXP((-1*(N30-B30)^2)/(2*B31^2))</f>
        <v>3.4730925090479615E-17</v>
      </c>
    </row>
    <row r="31" spans="1:26" x14ac:dyDescent="0.25">
      <c r="A31" t="s">
        <v>69</v>
      </c>
      <c r="B31">
        <f>B4</f>
        <v>1.5900000000000001E-2</v>
      </c>
      <c r="N31">
        <v>7.4220670000000002</v>
      </c>
      <c r="O31">
        <v>86455</v>
      </c>
      <c r="P31">
        <f t="shared" si="0"/>
        <v>55822.615675120469</v>
      </c>
      <c r="Q31">
        <f>B2*EXP((-1*(N31-B3)^2)/(2*B4^2))</f>
        <v>100.10122969925212</v>
      </c>
      <c r="R31">
        <f>B5*EXP((-1*(N31-B6)^2)/(2*B7^2))</f>
        <v>25.958107995922703</v>
      </c>
      <c r="S31">
        <f>B8*EXP((-1*(N31-B9)^2)/(2*B10^2))</f>
        <v>1.093963495942615</v>
      </c>
      <c r="T31">
        <f>B11*EXP((-1*(N31-B12)^2)/(2*B13^2))</f>
        <v>1008.8200222240562</v>
      </c>
      <c r="U31">
        <f>B14*EXP((-1*(N31-B15)^2)/(2*B16^2))</f>
        <v>54686.642046725545</v>
      </c>
      <c r="V31">
        <f>B17*EXP((-1*(N31-B18)^2)/(2*B19^2))</f>
        <v>3.0497963880478113E-4</v>
      </c>
      <c r="W31">
        <f>B20*EXP((-1*(N31-B21)^2)/(2*B22^2))</f>
        <v>1.0905943739160719E-11</v>
      </c>
      <c r="X31">
        <f>B23*EXP((-1*(N31-B24)^2)/(2*B25^2))</f>
        <v>1.0133420796099482E-10</v>
      </c>
      <c r="Y31">
        <f>B26*EXP((-1*(N31-B27)^2)/(2*B28^2))</f>
        <v>6.4881793466349137E-12</v>
      </c>
      <c r="Z31">
        <f>B29*EXP((-1*(N31-B30)^2)/(2*B31^2))</f>
        <v>3.3022623017356412E-16</v>
      </c>
    </row>
    <row r="32" spans="1:26" x14ac:dyDescent="0.25">
      <c r="N32">
        <v>7.4258670000000002</v>
      </c>
      <c r="O32">
        <v>83769</v>
      </c>
      <c r="P32">
        <f t="shared" si="0"/>
        <v>66999.707557864065</v>
      </c>
      <c r="Q32">
        <f>B2*EXP((-1*(N32-B3)^2)/(2*B4^2))</f>
        <v>51.692450836288828</v>
      </c>
      <c r="R32">
        <f>B5*EXP((-1*(N32-B6)^2)/(2*B7^2))</f>
        <v>10.698975873412877</v>
      </c>
      <c r="S32">
        <f>B8*EXP((-1*(N32-B9)^2)/(2*B10^2))</f>
        <v>0.41824666930760618</v>
      </c>
      <c r="T32">
        <f>B11*EXP((-1*(N32-B12)^2)/(2*B13^2))</f>
        <v>415.7984503372262</v>
      </c>
      <c r="U32">
        <f>B14*EXP((-1*(N32-B15)^2)/(2*B16^2))</f>
        <v>66521.098180691071</v>
      </c>
      <c r="V32">
        <f>B17*EXP((-1*(N32-B18)^2)/(2*B19^2))</f>
        <v>1.2534560232474248E-3</v>
      </c>
      <c r="W32">
        <f>B20*EXP((-1*(N32-B21)^2)/(2*B22^2))</f>
        <v>7.2509412920427145E-11</v>
      </c>
      <c r="X32">
        <f>B23*EXP((-1*(N32-B24)^2)/(2*B25^2))</f>
        <v>6.2495349439082445E-10</v>
      </c>
      <c r="Y32">
        <f>B26*EXP((-1*(N32-B27)^2)/(2*B28^2))</f>
        <v>4.3137401640689426E-11</v>
      </c>
      <c r="Z32">
        <f>B29*EXP((-1*(N32-B30)^2)/(2*B31^2))</f>
        <v>2.9655192848692525E-15</v>
      </c>
    </row>
    <row r="33" spans="14:26" x14ac:dyDescent="0.25">
      <c r="N33">
        <v>7.4296670000000002</v>
      </c>
      <c r="O33">
        <v>81117</v>
      </c>
      <c r="P33">
        <f t="shared" si="0"/>
        <v>76615.706653939778</v>
      </c>
      <c r="Q33">
        <f>B2*EXP((-1*(N33-B3)^2)/(2*B4^2))</f>
        <v>25.212087437125078</v>
      </c>
      <c r="R33">
        <f>B5*EXP((-1*(N33-B6)^2)/(2*B7^2))</f>
        <v>4.1649074181100438</v>
      </c>
      <c r="S33">
        <f>B8*EXP((-1*(N33-B9)^2)/(2*B10^2))</f>
        <v>0.15102753092531923</v>
      </c>
      <c r="T33">
        <f>B11*EXP((-1*(N33-B12)^2)/(2*B13^2))</f>
        <v>161.86241288305263</v>
      </c>
      <c r="U33">
        <f>B14*EXP((-1*(N33-B15)^2)/(2*B16^2))</f>
        <v>76424.311353011013</v>
      </c>
      <c r="V33">
        <f>B17*EXP((-1*(N33-B18)^2)/(2*B19^2))</f>
        <v>4.8656551790984218E-3</v>
      </c>
      <c r="W33">
        <f>B20*EXP((-1*(N33-B21)^2)/(2*B22^2))</f>
        <v>4.5532290205675148E-10</v>
      </c>
      <c r="X33">
        <f>B23*EXP((-1*(N33-B24)^2)/(2*B25^2))</f>
        <v>3.6402674686927519E-9</v>
      </c>
      <c r="Y33">
        <f>B26*EXP((-1*(N33-B27)^2)/(2*B28^2))</f>
        <v>2.708813395549235E-10</v>
      </c>
      <c r="Z33">
        <f>B29*EXP((-1*(N33-B30)^2)/(2*B31^2))</f>
        <v>2.5152659346303917E-14</v>
      </c>
    </row>
    <row r="34" spans="14:26" x14ac:dyDescent="0.25">
      <c r="N34">
        <v>7.4334660000000001</v>
      </c>
      <c r="O34">
        <v>78807</v>
      </c>
      <c r="P34">
        <f t="shared" ref="P34:P65" si="1">SUM(Q34:Z34)</f>
        <v>82998.906094791833</v>
      </c>
      <c r="Q34">
        <f>B2*EXP((-1*(N34-B3)^2)/(2*B4^2))</f>
        <v>11.616526963213719</v>
      </c>
      <c r="R34">
        <f>B5*EXP((-1*(N34-B6)^2)/(2*B7^2))</f>
        <v>1.5317224672232517</v>
      </c>
      <c r="S34">
        <f>B8*EXP((-1*(N34-B9)^2)/(2*B10^2))</f>
        <v>5.1522856146442204E-2</v>
      </c>
      <c r="T34">
        <f>B11*EXP((-1*(N34-B12)^2)/(2*B13^2))</f>
        <v>59.527924518534249</v>
      </c>
      <c r="U34">
        <f>B14*EXP((-1*(N34-B15)^2)/(2*B16^2))</f>
        <v>82926.160565048718</v>
      </c>
      <c r="V34">
        <f>B17*EXP((-1*(N34-B18)^2)/(2*B19^2))</f>
        <v>1.7832913677718925E-2</v>
      </c>
      <c r="W34">
        <f>B20*EXP((-1*(N34-B21)^2)/(2*B22^2))</f>
        <v>2.6992206191377974E-9</v>
      </c>
      <c r="X34">
        <f>B23*EXP((-1*(N34-B24)^2)/(2*B25^2))</f>
        <v>2.0018026463198852E-8</v>
      </c>
      <c r="Y34">
        <f>B26*EXP((-1*(N34-B27)^2)/(2*B28^2))</f>
        <v>1.6058241168268395E-9</v>
      </c>
      <c r="Z34">
        <f>B29*EXP((-1*(N34-B30)^2)/(2*B31^2))</f>
        <v>2.0138470780997589E-13</v>
      </c>
    </row>
    <row r="35" spans="14:26" x14ac:dyDescent="0.25">
      <c r="N35">
        <v>7.4372670000000003</v>
      </c>
      <c r="O35">
        <v>79510</v>
      </c>
      <c r="P35">
        <f t="shared" si="1"/>
        <v>85014.345490392268</v>
      </c>
      <c r="Q35">
        <f>B2*EXP((-1*(N35-B3)^2)/(2*B4^2))</f>
        <v>5.0530556195707144</v>
      </c>
      <c r="R35">
        <f>B5*EXP((-1*(N35-B6)^2)/(2*B7^2))</f>
        <v>0.53175741045974556</v>
      </c>
      <c r="S35">
        <f>B8*EXP((-1*(N35-B9)^2)/(2*B10^2))</f>
        <v>1.659148643589263E-2</v>
      </c>
      <c r="T35">
        <f>B11*EXP((-1*(N35-B12)^2)/(2*B13^2))</f>
        <v>20.66589455294924</v>
      </c>
      <c r="U35">
        <f>B14*EXP((-1*(N35-B15)^2)/(2*B16^2))</f>
        <v>84988.016419759428</v>
      </c>
      <c r="V35">
        <f>B17*EXP((-1*(N35-B18)^2)/(2*B19^2))</f>
        <v>6.1771435241254537E-2</v>
      </c>
      <c r="W35">
        <f>B20*EXP((-1*(N35-B21)^2)/(2*B22^2))</f>
        <v>1.5126958640617186E-8</v>
      </c>
      <c r="X35">
        <f>B23*EXP((-1*(N35-B24)^2)/(2*B25^2))</f>
        <v>1.0406061634321989E-7</v>
      </c>
      <c r="Y35">
        <f>B26*EXP((-1*(N35-B27)^2)/(2*B28^2))</f>
        <v>8.9993514524590744E-9</v>
      </c>
      <c r="Z35">
        <f>B29*EXP((-1*(N35-B30)^2)/(2*B31^2))</f>
        <v>1.5245165145922831E-12</v>
      </c>
    </row>
    <row r="36" spans="14:26" x14ac:dyDescent="0.25">
      <c r="N36">
        <v>7.4410670000000003</v>
      </c>
      <c r="O36">
        <v>81796</v>
      </c>
      <c r="P36">
        <f t="shared" si="1"/>
        <v>82273.596834509604</v>
      </c>
      <c r="Q36">
        <f>B2*EXP((-1*(N36-B3)^2)/(2*B4^2))</f>
        <v>2.0764317998388537</v>
      </c>
      <c r="R36">
        <f>B5*EXP((-1*(N36-B6)^2)/(2*B7^2))</f>
        <v>0.17440486930671212</v>
      </c>
      <c r="S36">
        <f>B8*EXP((-1*(N36-B9)^2)/(2*B10^2))</f>
        <v>5.0476686590191179E-3</v>
      </c>
      <c r="T36">
        <f>B11*EXP((-1*(N36-B12)^2)/(2*B13^2))</f>
        <v>6.7779641011439162</v>
      </c>
      <c r="U36">
        <f>B14*EXP((-1*(N36-B15)^2)/(2*B16^2))</f>
        <v>82264.360961960614</v>
      </c>
      <c r="V36">
        <f>B17*EXP((-1*(N36-B18)^2)/(2*B19^2))</f>
        <v>0.20202347169008628</v>
      </c>
      <c r="W36">
        <f>B20*EXP((-1*(N36-B21)^2)/(2*B22^2))</f>
        <v>8.0031072576141521E-8</v>
      </c>
      <c r="X36">
        <f>B23*EXP((-1*(N36-B24)^2)/(2*B25^2))</f>
        <v>5.1068593768526115E-7</v>
      </c>
      <c r="Y36">
        <f>B26*EXP((-1*(N36-B27)^2)/(2*B28^2))</f>
        <v>4.7612197953399788E-8</v>
      </c>
      <c r="Z36">
        <f>B29*EXP((-1*(N36-B30)^2)/(2*B31^2))</f>
        <v>1.0894246588356831E-11</v>
      </c>
    </row>
    <row r="37" spans="14:26" x14ac:dyDescent="0.25">
      <c r="N37">
        <v>7.4448670000000003</v>
      </c>
      <c r="O37">
        <v>74545</v>
      </c>
      <c r="P37">
        <f t="shared" si="1"/>
        <v>75210.8394229736</v>
      </c>
      <c r="Q37">
        <f>B2*EXP((-1*(N37-B3)^2)/(2*B4^2))</f>
        <v>0.80588901235640908</v>
      </c>
      <c r="R37">
        <f>B5*EXP((-1*(N37-B6)^2)/(2*B7^2))</f>
        <v>5.4025355309147934E-2</v>
      </c>
      <c r="S37">
        <f>B8*EXP((-1*(N37-B9)^2)/(2*B10^2))</f>
        <v>1.4504085535049698E-3</v>
      </c>
      <c r="T37">
        <f>B11*EXP((-1*(N37-B12)^2)/(2*B13^2))</f>
        <v>2.099608344036394</v>
      </c>
      <c r="U37">
        <f>B14*EXP((-1*(N37-B15)^2)/(2*B16^2))</f>
        <v>75207.254410426016</v>
      </c>
      <c r="V37">
        <f>B17*EXP((-1*(N37-B18)^2)/(2*B19^2))</f>
        <v>0.6240364223627558</v>
      </c>
      <c r="W37">
        <f>B20*EXP((-1*(N37-B21)^2)/(2*B22^2))</f>
        <v>3.9990757053615472E-7</v>
      </c>
      <c r="X37">
        <f>B23*EXP((-1*(N37-B24)^2)/(2*B25^2))</f>
        <v>2.367093294149524E-6</v>
      </c>
      <c r="Y37">
        <f>B26*EXP((-1*(N37-B27)^2)/(2*B28^2))</f>
        <v>2.3791357279780909E-7</v>
      </c>
      <c r="Z37">
        <f>B29*EXP((-1*(N37-B30)^2)/(2*B31^2))</f>
        <v>7.3528590278836759E-11</v>
      </c>
    </row>
    <row r="38" spans="14:26" x14ac:dyDescent="0.25">
      <c r="N38">
        <v>7.4486670000000004</v>
      </c>
      <c r="O38">
        <v>66905</v>
      </c>
      <c r="P38">
        <f t="shared" si="1"/>
        <v>64941.165416930846</v>
      </c>
      <c r="Q38">
        <f>B2*EXP((-1*(N38-B3)^2)/(2*B4^2))</f>
        <v>0.29541107176807874</v>
      </c>
      <c r="R38">
        <f>B5*EXP((-1*(N38-B6)^2)/(2*B7^2))</f>
        <v>1.5806314831727276E-2</v>
      </c>
      <c r="S38">
        <f>B8*EXP((-1*(N38-B9)^2)/(2*B10^2))</f>
        <v>3.9362605348486308E-4</v>
      </c>
      <c r="T38">
        <f>B11*EXP((-1*(N38-B12)^2)/(2*B13^2))</f>
        <v>0.61428694581007859</v>
      </c>
      <c r="U38">
        <f>B14*EXP((-1*(N38-B15)^2)/(2*B16^2))</f>
        <v>64938.418916168142</v>
      </c>
      <c r="V38">
        <f>B17*EXP((-1*(N38-B18)^2)/(2*B19^2))</f>
        <v>1.8205894309311081</v>
      </c>
      <c r="W38">
        <f>B20*EXP((-1*(N38-B21)^2)/(2*B22^2))</f>
        <v>1.8873592961871143E-6</v>
      </c>
      <c r="X38">
        <f>B23*EXP((-1*(N38-B24)^2)/(2*B25^2))</f>
        <v>1.0362649795189973E-5</v>
      </c>
      <c r="Y38">
        <f>B26*EXP((-1*(N38-B27)^2)/(2*B28^2))</f>
        <v>1.1228304398114392E-6</v>
      </c>
      <c r="Z38">
        <f>B29*EXP((-1*(N38-B30)^2)/(2*B31^2))</f>
        <v>4.6871542766006623E-10</v>
      </c>
    </row>
    <row r="39" spans="14:26" x14ac:dyDescent="0.25">
      <c r="N39">
        <v>7.4524660000000003</v>
      </c>
      <c r="O39">
        <v>54566</v>
      </c>
      <c r="P39">
        <f t="shared" si="1"/>
        <v>52967.27358834842</v>
      </c>
      <c r="Q39">
        <f>B2*EXP((-1*(N39-B3)^2)/(2*B4^2))</f>
        <v>0.10230497662325723</v>
      </c>
      <c r="R39">
        <f>B5*EXP((-1*(N39-B6)^2)/(2*B7^2))</f>
        <v>4.3692596160055221E-3</v>
      </c>
      <c r="S39">
        <f>B8*EXP((-1*(N39-B9)^2)/(2*B10^2))</f>
        <v>1.0093229201684829E-4</v>
      </c>
      <c r="T39">
        <f>B11*EXP((-1*(N39-B12)^2)/(2*B13^2))</f>
        <v>0.16980423163405067</v>
      </c>
      <c r="U39">
        <f>B14*EXP((-1*(N39-B15)^2)/(2*B16^2))</f>
        <v>52961.981669189336</v>
      </c>
      <c r="V39">
        <f>B17*EXP((-1*(N39-B18)^2)/(2*B19^2))</f>
        <v>5.0152835121238457</v>
      </c>
      <c r="W39">
        <f>B20*EXP((-1*(N39-B21)^2)/(2*B22^2))</f>
        <v>8.409612101544591E-6</v>
      </c>
      <c r="X39">
        <f>B23*EXP((-1*(N39-B24)^2)/(2*B25^2))</f>
        <v>4.2831302143756965E-5</v>
      </c>
      <c r="Y39">
        <f>B26*EXP((-1*(N39-B27)^2)/(2*B28^2))</f>
        <v>5.0030582272792488E-6</v>
      </c>
      <c r="Z39">
        <f>B29*EXP((-1*(N39-B30)^2)/(2*B31^2))</f>
        <v>2.8206832570799981E-9</v>
      </c>
    </row>
    <row r="40" spans="14:26" x14ac:dyDescent="0.25">
      <c r="N40">
        <v>7.4562670000000004</v>
      </c>
      <c r="O40">
        <v>37969</v>
      </c>
      <c r="P40">
        <f t="shared" si="1"/>
        <v>40804.437419468784</v>
      </c>
      <c r="Q40">
        <f>B2*EXP((-1*(N40-B3)^2)/(2*B4^2))</f>
        <v>3.3443501954547539E-2</v>
      </c>
      <c r="R40">
        <f>B5*EXP((-1*(N40-B6)^2)/(2*B7^2))</f>
        <v>1.1399309150485284E-3</v>
      </c>
      <c r="S40">
        <f>B8*EXP((-1*(N40-B9)^2)/(2*B10^2))</f>
        <v>2.442602036696307E-5</v>
      </c>
      <c r="T40">
        <f>B11*EXP((-1*(N40-B12)^2)/(2*B13^2))</f>
        <v>4.4301577419809474E-2</v>
      </c>
      <c r="U40">
        <f>B14*EXP((-1*(N40-B15)^2)/(2*B16^2))</f>
        <v>40791.302648601486</v>
      </c>
      <c r="V40">
        <f>B17*EXP((-1*(N40-B18)^2)/(2*B19^2))</f>
        <v>13.055637599630753</v>
      </c>
      <c r="W40">
        <f>B20*EXP((-1*(N40-B21)^2)/(2*B22^2))</f>
        <v>3.5418194113181291E-5</v>
      </c>
      <c r="X40">
        <f>B23*EXP((-1*(N40-B24)^2)/(2*B25^2))</f>
        <v>1.6732607570577569E-4</v>
      </c>
      <c r="Y40">
        <f>B26*EXP((-1*(N40-B27)^2)/(2*B28^2))</f>
        <v>2.1071041721505677E-5</v>
      </c>
      <c r="Z40">
        <f>B29*EXP((-1*(N40-B30)^2)/(2*B31^2))</f>
        <v>1.6047122861572576E-8</v>
      </c>
    </row>
    <row r="41" spans="14:26" x14ac:dyDescent="0.25">
      <c r="N41">
        <v>7.4600669999999996</v>
      </c>
      <c r="O41">
        <v>30421</v>
      </c>
      <c r="P41">
        <f t="shared" si="1"/>
        <v>29707.163488160379</v>
      </c>
      <c r="Q41">
        <f>B2*EXP((-1*(N41-B3)^2)/(2*B4^2))</f>
        <v>1.0328688799527827E-2</v>
      </c>
      <c r="R41">
        <f>B5*EXP((-1*(N41-B6)^2)/(2*B7^2))</f>
        <v>2.8099166625003086E-4</v>
      </c>
      <c r="S41">
        <f>B8*EXP((-1*(N41-B9)^2)/(2*B10^2))</f>
        <v>5.5850634337799631E-6</v>
      </c>
      <c r="T41">
        <f>B11*EXP((-1*(N41-B12)^2)/(2*B13^2))</f>
        <v>1.0920288144099559E-2</v>
      </c>
      <c r="U41">
        <f>B14*EXP((-1*(N41-B15)^2)/(2*B16^2))</f>
        <v>29675.050197475623</v>
      </c>
      <c r="V41">
        <f>B17*EXP((-1*(N41-B18)^2)/(2*B19^2))</f>
        <v>32.090913263361912</v>
      </c>
      <c r="W41">
        <f>B20*EXP((-1*(N41-B21)^2)/(2*B22^2))</f>
        <v>1.4083262821910767E-4</v>
      </c>
      <c r="X41">
        <f>B23*EXP((-1*(N41-B24)^2)/(2*B25^2))</f>
        <v>6.1716456612314274E-4</v>
      </c>
      <c r="Y41">
        <f>B26*EXP((-1*(N41-B27)^2)/(2*B28^2))</f>
        <v>8.3784344720436477E-5</v>
      </c>
      <c r="Z41">
        <f>B29*EXP((-1*(N41-B30)^2)/(2*B31^2))</f>
        <v>8.6185081785958487E-8</v>
      </c>
    </row>
    <row r="42" spans="14:26" x14ac:dyDescent="0.25">
      <c r="N42">
        <v>7.4638669999999996</v>
      </c>
      <c r="O42">
        <v>25910</v>
      </c>
      <c r="P42">
        <f t="shared" si="1"/>
        <v>20464.138115867896</v>
      </c>
      <c r="Q42">
        <f>B2*EXP((-1*(N42-B3)^2)/(2*B4^2))</f>
        <v>3.0128159937824537E-3</v>
      </c>
      <c r="R42">
        <f>B5*EXP((-1*(N42-B6)^2)/(2*B7^2))</f>
        <v>6.5418761497494811E-5</v>
      </c>
      <c r="S42">
        <f>B8*EXP((-1*(N42-B9)^2)/(2*B10^2))</f>
        <v>1.2061393204070206E-6</v>
      </c>
      <c r="T42">
        <f>B11*EXP((-1*(N42-B12)^2)/(2*B13^2))</f>
        <v>2.5423947091266839E-3</v>
      </c>
      <c r="U42">
        <f>B14*EXP((-1*(N42-B15)^2)/(2*B16^2))</f>
        <v>20389.6288542482</v>
      </c>
      <c r="V42">
        <f>B17*EXP((-1*(N42-B18)^2)/(2*B19^2))</f>
        <v>74.500645822331862</v>
      </c>
      <c r="W42">
        <f>B20*EXP((-1*(N42-B21)^2)/(2*B22^2))</f>
        <v>5.2890067955592532E-4</v>
      </c>
      <c r="X42">
        <f>B23*EXP((-1*(N42-B24)^2)/(2*B25^2))</f>
        <v>2.1499695640129551E-3</v>
      </c>
      <c r="Y42">
        <f>B26*EXP((-1*(N42-B27)^2)/(2*B28^2))</f>
        <v>3.1465433414935341E-4</v>
      </c>
      <c r="Z42">
        <f>B29*EXP((-1*(N42-B30)^2)/(2*B31^2))</f>
        <v>4.3718070789587824E-7</v>
      </c>
    </row>
    <row r="43" spans="14:26" x14ac:dyDescent="0.25">
      <c r="N43">
        <v>7.4676669999999996</v>
      </c>
      <c r="O43">
        <v>20699</v>
      </c>
      <c r="P43">
        <f t="shared" si="1"/>
        <v>13395.23397900871</v>
      </c>
      <c r="Q43">
        <f>B2*EXP((-1*(N43-B3)^2)/(2*B4^2))</f>
        <v>8.3003039159970789E-4</v>
      </c>
      <c r="R43">
        <f>B5*EXP((-1*(N43-B6)^2)/(2*B7^2))</f>
        <v>1.4384844334602519E-5</v>
      </c>
      <c r="S43">
        <f>B8*EXP((-1*(N43-B9)^2)/(2*B10^2))</f>
        <v>2.4601456059916568E-7</v>
      </c>
      <c r="T43">
        <f>B11*EXP((-1*(N43-B12)^2)/(2*B13^2))</f>
        <v>5.590437863808367E-4</v>
      </c>
      <c r="U43">
        <f>B14*EXP((-1*(N43-B15)^2)/(2*B16^2))</f>
        <v>13231.867681417005</v>
      </c>
      <c r="V43">
        <f>B17*EXP((-1*(N43-B18)^2)/(2*B19^2))</f>
        <v>163.35482579881986</v>
      </c>
      <c r="W43">
        <f>B20*EXP((-1*(N43-B21)^2)/(2*B22^2))</f>
        <v>1.8760263601102485E-3</v>
      </c>
      <c r="X43">
        <f>B23*EXP((-1*(N43-B24)^2)/(2*B25^2))</f>
        <v>7.0738787373193267E-3</v>
      </c>
      <c r="Y43">
        <f>B26*EXP((-1*(N43-B27)^2)/(2*B28^2))</f>
        <v>1.1160882335843315E-3</v>
      </c>
      <c r="Z43">
        <f>B29*EXP((-1*(N43-B30)^2)/(2*B31^2))</f>
        <v>2.0945168104487337E-6</v>
      </c>
    </row>
    <row r="44" spans="14:26" x14ac:dyDescent="0.25">
      <c r="N44">
        <v>7.4714669999999996</v>
      </c>
      <c r="O44">
        <v>18857</v>
      </c>
      <c r="P44">
        <f t="shared" si="1"/>
        <v>8448.4429422899047</v>
      </c>
      <c r="Q44">
        <f>B2*EXP((-1*(N44-B3)^2)/(2*B4^2))</f>
        <v>2.1597791838540444E-4</v>
      </c>
      <c r="R44">
        <f>B5*EXP((-1*(N44-B6)^2)/(2*B7^2))</f>
        <v>2.9874592202165008E-6</v>
      </c>
      <c r="S44">
        <f>B8*EXP((-1*(N44-B9)^2)/(2*B10^2))</f>
        <v>4.7393427565238916E-8</v>
      </c>
      <c r="T44">
        <f>B11*EXP((-1*(N44-B12)^2)/(2*B13^2))</f>
        <v>1.1610278674415166E-4</v>
      </c>
      <c r="U44">
        <f>B14*EXP((-1*(N44-B15)^2)/(2*B16^2))</f>
        <v>8110.1138061617958</v>
      </c>
      <c r="V44">
        <f>B17*EXP((-1*(N44-B18)^2)/(2*B19^2))</f>
        <v>338.29678513867771</v>
      </c>
      <c r="W44">
        <f>B20*EXP((-1*(N44-B21)^2)/(2*B22^2))</f>
        <v>6.2848905395359519E-3</v>
      </c>
      <c r="X44">
        <f>B23*EXP((-1*(N44-B24)^2)/(2*B25^2))</f>
        <v>2.1982489787731131E-2</v>
      </c>
      <c r="Y44">
        <f>B26*EXP((-1*(N44-B27)^2)/(2*B28^2))</f>
        <v>3.7390158953466606E-3</v>
      </c>
      <c r="Z44">
        <f>B29*EXP((-1*(N44-B30)^2)/(2*B31^2))</f>
        <v>9.477650340201885E-6</v>
      </c>
    </row>
    <row r="45" spans="14:26" x14ac:dyDescent="0.25">
      <c r="N45">
        <v>7.4752660000000004</v>
      </c>
      <c r="O45">
        <v>13055</v>
      </c>
      <c r="P45">
        <f t="shared" si="1"/>
        <v>5357.294036105337</v>
      </c>
      <c r="Q45">
        <f>B2*EXP((-1*(N45-B3)^2)/(2*B4^2))</f>
        <v>5.3098509899206766E-5</v>
      </c>
      <c r="R45">
        <f>B5*EXP((-1*(N45-B6)^2)/(2*B7^2))</f>
        <v>5.862491132816526E-7</v>
      </c>
      <c r="S45">
        <f>B8*EXP((-1*(N45-B9)^2)/(2*B10^2))</f>
        <v>8.6271511810363306E-9</v>
      </c>
      <c r="T45">
        <f>B11*EXP((-1*(N45-B12)^2)/(2*B13^2))</f>
        <v>2.2783626741306631E-5</v>
      </c>
      <c r="U45">
        <f>B14*EXP((-1*(N45-B15)^2)/(2*B16^2))</f>
        <v>4695.6147171878492</v>
      </c>
      <c r="V45">
        <f>B17*EXP((-1*(N45-B18)^2)/(2*B19^2))</f>
        <v>661.58299292004028</v>
      </c>
      <c r="W45">
        <f>B20*EXP((-1*(N45-B21)^2)/(2*B22^2))</f>
        <v>1.98802612938908E-2</v>
      </c>
      <c r="X45">
        <f>B23*EXP((-1*(N45-B24)^2)/(2*B25^2))</f>
        <v>6.4501576116807638E-2</v>
      </c>
      <c r="Y45">
        <f>B26*EXP((-1*(N45-B27)^2)/(2*B28^2))</f>
        <v>1.1827192934213148E-2</v>
      </c>
      <c r="Z45">
        <f>B29*EXP((-1*(N45-B30)^2)/(2*B31^2))</f>
        <v>4.0490090251807025E-5</v>
      </c>
    </row>
    <row r="46" spans="14:26" x14ac:dyDescent="0.25">
      <c r="N46">
        <v>7.4790669999999997</v>
      </c>
      <c r="O46">
        <v>12013</v>
      </c>
      <c r="P46">
        <f t="shared" si="1"/>
        <v>3789.6368993502947</v>
      </c>
      <c r="Q46">
        <f>B2*EXP((-1*(N46-B3)^2)/(2*B4^2))</f>
        <v>1.2320319657836908E-5</v>
      </c>
      <c r="R46">
        <f>B5*EXP((-1*(N46-B6)^2)/(2*B7^2))</f>
        <v>1.0856192501782328E-7</v>
      </c>
      <c r="S46">
        <f>B8*EXP((-1*(N46-B9)^2)/(2*B10^2))</f>
        <v>1.481885482928395E-9</v>
      </c>
      <c r="T46">
        <f>B11*EXP((-1*(N46-B12)^2)/(2*B13^2))</f>
        <v>4.2190842116216353E-6</v>
      </c>
      <c r="U46">
        <f>B14*EXP((-1*(N46-B15)^2)/(2*B16^2))</f>
        <v>2566.9680223790806</v>
      </c>
      <c r="V46">
        <f>B17*EXP((-1*(N46-B18)^2)/(2*B19^2))</f>
        <v>1222.3950590531099</v>
      </c>
      <c r="W46">
        <f>B20*EXP((-1*(N46-B21)^2)/(2*B22^2))</f>
        <v>5.9428831806503921E-2</v>
      </c>
      <c r="X46">
        <f>B23*EXP((-1*(N46-B24)^2)/(2*B25^2))</f>
        <v>0.1788534534376755</v>
      </c>
      <c r="Y46">
        <f>B26*EXP((-1*(N46-B27)^2)/(2*B28^2))</f>
        <v>3.5355483976783467E-2</v>
      </c>
      <c r="Z46">
        <f>B29*EXP((-1*(N46-B30)^2)/(2*B31^2))</f>
        <v>1.6349943544936328E-4</v>
      </c>
    </row>
    <row r="47" spans="14:26" x14ac:dyDescent="0.25">
      <c r="N47">
        <v>7.4828669999999997</v>
      </c>
      <c r="O47">
        <v>10685</v>
      </c>
      <c r="P47">
        <f t="shared" si="1"/>
        <v>3459.1687379807227</v>
      </c>
      <c r="Q47">
        <f>B2*EXP((-1*(N47-B3)^2)/(2*B4^2))</f>
        <v>2.7009667892922075E-6</v>
      </c>
      <c r="R47">
        <f>B5*EXP((-1*(N47-B6)^2)/(2*B7^2))</f>
        <v>1.8995742172417951E-8</v>
      </c>
      <c r="S47">
        <f>B8*EXP((-1*(N47-B9)^2)/(2*B10^2))</f>
        <v>2.4052147679437314E-10</v>
      </c>
      <c r="T47">
        <f>B11*EXP((-1*(N47-B12)^2)/(2*B13^2))</f>
        <v>7.382388979794343E-7</v>
      </c>
      <c r="U47">
        <f>B14*EXP((-1*(N47-B15)^2)/(2*B16^2))</f>
        <v>1325.5867954252458</v>
      </c>
      <c r="V47">
        <f>B17*EXP((-1*(N47-B18)^2)/(2*B19^2))</f>
        <v>2132.8455105405001</v>
      </c>
      <c r="W47">
        <f>B20*EXP((-1*(N47-B21)^2)/(2*B22^2))</f>
        <v>0.16774048204833139</v>
      </c>
      <c r="X47">
        <f>B23*EXP((-1*(N47-B24)^2)/(2*B25^2))</f>
        <v>0.46827234597000034</v>
      </c>
      <c r="Y47">
        <f>B26*EXP((-1*(N47-B27)^2)/(2*B28^2))</f>
        <v>9.9792402863094376E-2</v>
      </c>
      <c r="Z47">
        <f>B29*EXP((-1*(N47-B30)^2)/(2*B31^2))</f>
        <v>6.2332565314046043E-4</v>
      </c>
    </row>
    <row r="48" spans="14:26" x14ac:dyDescent="0.25">
      <c r="N48">
        <v>7.4866669999999997</v>
      </c>
      <c r="O48">
        <v>8651</v>
      </c>
      <c r="P48">
        <f t="shared" si="1"/>
        <v>4163.2097206222088</v>
      </c>
      <c r="Q48">
        <f>B2*EXP((-1*(N48-B3)^2)/(2*B4^2))</f>
        <v>5.59255782055966E-7</v>
      </c>
      <c r="R48">
        <f>B5*EXP((-1*(N48-B6)^2)/(2*B7^2))</f>
        <v>3.1392721519721399E-9</v>
      </c>
      <c r="S48">
        <f>B8*EXP((-1*(N48-B9)^2)/(2*B10^2))</f>
        <v>3.6871181165207208E-11</v>
      </c>
      <c r="T48">
        <f>B11*EXP((-1*(N48-B12)^2)/(2*B13^2))</f>
        <v>1.2200275161107027E-7</v>
      </c>
      <c r="U48">
        <f>B14*EXP((-1*(N48-B15)^2)/(2*B16^2))</f>
        <v>646.53174014914941</v>
      </c>
      <c r="V48">
        <f>B17*EXP((-1*(N48-B18)^2)/(2*B19^2))</f>
        <v>3514.8045742461013</v>
      </c>
      <c r="W48">
        <f>B20*EXP((-1*(N48-B21)^2)/(2*B22^2))</f>
        <v>0.44716988769413929</v>
      </c>
      <c r="X48">
        <f>B23*EXP((-1*(N48-B24)^2)/(2*B25^2))</f>
        <v>1.1579602794903177</v>
      </c>
      <c r="Y48">
        <f>B26*EXP((-1*(N48-B27)^2)/(2*B28^2))</f>
        <v>0.26603093681440931</v>
      </c>
      <c r="Z48">
        <f>B29*EXP((-1*(N48-B30)^2)/(2*B31^2))</f>
        <v>2.2444385250747273E-3</v>
      </c>
    </row>
    <row r="49" spans="14:26" x14ac:dyDescent="0.25">
      <c r="N49">
        <v>7.4904669999999998</v>
      </c>
      <c r="O49">
        <v>10024</v>
      </c>
      <c r="P49">
        <f t="shared" si="1"/>
        <v>5772.9607109442341</v>
      </c>
      <c r="Q49">
        <f>B2*EXP((-1*(N49-B3)^2)/(2*B4^2))</f>
        <v>1.0936936537375847E-7</v>
      </c>
      <c r="R49">
        <f>B5*EXP((-1*(N49-B6)^2)/(2*B7^2))</f>
        <v>4.8999950259831121E-10</v>
      </c>
      <c r="S49">
        <f>B8*EXP((-1*(N49-B9)^2)/(2*B10^2))</f>
        <v>5.3384380780603188E-12</v>
      </c>
      <c r="T49">
        <f>B11*EXP((-1*(N49-B12)^2)/(2*B13^2))</f>
        <v>1.9043040778574805E-8</v>
      </c>
      <c r="U49">
        <f>B14*EXP((-1*(N49-B15)^2)/(2*B16^2))</f>
        <v>297.82798435184691</v>
      </c>
      <c r="V49">
        <f>B17*EXP((-1*(N49-B18)^2)/(2*B19^2))</f>
        <v>5470.6248919883792</v>
      </c>
      <c r="W49">
        <f>B20*EXP((-1*(N49-B21)^2)/(2*B22^2))</f>
        <v>1.1259035407735785</v>
      </c>
      <c r="X49">
        <f>B23*EXP((-1*(N49-B24)^2)/(2*B25^2))</f>
        <v>2.7044738357632365</v>
      </c>
      <c r="Y49">
        <f>B26*EXP((-1*(N49-B27)^2)/(2*B28^2))</f>
        <v>0.66982411373712281</v>
      </c>
      <c r="Z49">
        <f>B29*EXP((-1*(N49-B30)^2)/(2*B31^2))</f>
        <v>7.632984825038696E-3</v>
      </c>
    </row>
    <row r="50" spans="14:26" x14ac:dyDescent="0.25">
      <c r="N50">
        <v>7.4942669999999998</v>
      </c>
      <c r="O50">
        <v>11118</v>
      </c>
      <c r="P50">
        <f t="shared" si="1"/>
        <v>8181.8877950466294</v>
      </c>
      <c r="Q50">
        <f>B2*EXP((-1*(N50-B3)^2)/(2*B4^2))</f>
        <v>2.0201093175102145E-8</v>
      </c>
      <c r="R50">
        <f>B5*EXP((-1*(N50-B6)^2)/(2*B7^2))</f>
        <v>7.2236431131678845E-11</v>
      </c>
      <c r="S50">
        <f>B8*EXP((-1*(N50-B9)^2)/(2*B10^2))</f>
        <v>7.3002097633866662E-13</v>
      </c>
      <c r="T50">
        <f>B11*EXP((-1*(N50-B12)^2)/(2*B13^2))</f>
        <v>2.8073524492267757E-9</v>
      </c>
      <c r="U50">
        <f>B14*EXP((-1*(N50-B15)^2)/(2*B16^2))</f>
        <v>129.57914932426198</v>
      </c>
      <c r="V50">
        <f>B17*EXP((-1*(N50-B18)^2)/(2*B19^2))</f>
        <v>8042.0480207987566</v>
      </c>
      <c r="W50">
        <f>B20*EXP((-1*(N50-B21)^2)/(2*B22^2))</f>
        <v>2.6774649218982067</v>
      </c>
      <c r="X50">
        <f>B23*EXP((-1*(N50-B24)^2)/(2*B25^2))</f>
        <v>5.9657613555240951</v>
      </c>
      <c r="Y50">
        <f>B26*EXP((-1*(N50-B27)^2)/(2*B28^2))</f>
        <v>1.5928811869092112</v>
      </c>
      <c r="Z50">
        <f>B29*EXP((-1*(N50-B30)^2)/(2*B31^2))</f>
        <v>2.4517436198771034E-2</v>
      </c>
    </row>
    <row r="51" spans="14:26" x14ac:dyDescent="0.25">
      <c r="N51">
        <v>7.4980669999999998</v>
      </c>
      <c r="O51">
        <v>10964</v>
      </c>
      <c r="P51">
        <f t="shared" si="1"/>
        <v>11241.155541656615</v>
      </c>
      <c r="Q51">
        <f>B2*EXP((-1*(N51-B3)^2)/(2*B4^2))</f>
        <v>3.5240983648542743E-9</v>
      </c>
      <c r="R51">
        <f>B5*EXP((-1*(N51-B6)^2)/(2*B7^2))</f>
        <v>1.0057982925551962E-11</v>
      </c>
      <c r="S51">
        <f>B8*EXP((-1*(N51-B9)^2)/(2*B10^2))</f>
        <v>9.4286700777860482E-14</v>
      </c>
      <c r="T51">
        <f>B11*EXP((-1*(N51-B12)^2)/(2*B13^2))</f>
        <v>3.9088729271325447E-10</v>
      </c>
      <c r="U51">
        <f>B14*EXP((-1*(N51-B15)^2)/(2*B16^2))</f>
        <v>53.247438086942445</v>
      </c>
      <c r="V51">
        <f>B17*EXP((-1*(N51-B18)^2)/(2*B19^2))</f>
        <v>11165.813183406748</v>
      </c>
      <c r="W51">
        <f>B20*EXP((-1*(N51-B21)^2)/(2*B22^2))</f>
        <v>6.0136806975564596</v>
      </c>
      <c r="X51">
        <f>B23*EXP((-1*(N51-B24)^2)/(2*B25^2))</f>
        <v>12.429193218044398</v>
      </c>
      <c r="Y51">
        <f>B26*EXP((-1*(N51-B27)^2)/(2*B28^2))</f>
        <v>3.5776673557409646</v>
      </c>
      <c r="Z51">
        <f>B29*EXP((-1*(N51-B30)^2)/(2*B31^2))</f>
        <v>7.4378887657450488E-2</v>
      </c>
    </row>
    <row r="52" spans="14:26" x14ac:dyDescent="0.25">
      <c r="N52">
        <v>7.5018669999999998</v>
      </c>
      <c r="O52">
        <v>12484</v>
      </c>
      <c r="P52">
        <f t="shared" si="1"/>
        <v>14707.940167780167</v>
      </c>
      <c r="Q52">
        <f>B2*EXP((-1*(N52-B3)^2)/(2*B4^2))</f>
        <v>5.8065095230752987E-10</v>
      </c>
      <c r="R52">
        <f>B5*EXP((-1*(N52-B6)^2)/(2*B7^2))</f>
        <v>1.3226942853529012E-12</v>
      </c>
      <c r="S52">
        <f>B8*EXP((-1*(N52-B9)^2)/(2*B10^2))</f>
        <v>1.1501633114249274E-14</v>
      </c>
      <c r="T52">
        <f>B11*EXP((-1*(N52-B12)^2)/(2*B13^2))</f>
        <v>5.1404381188141171E-11</v>
      </c>
      <c r="U52">
        <f>B14*EXP((-1*(N52-B15)^2)/(2*B16^2))</f>
        <v>20.665993120374051</v>
      </c>
      <c r="V52">
        <f>B17*EXP((-1*(N52-B18)^2)/(2*B19^2))</f>
        <v>14642.256927296858</v>
      </c>
      <c r="W52">
        <f>B20*EXP((-1*(N52-B21)^2)/(2*B22^2))</f>
        <v>12.757069186996493</v>
      </c>
      <c r="X52">
        <f>B23*EXP((-1*(N52-B24)^2)/(2*B25^2))</f>
        <v>24.457607591955302</v>
      </c>
      <c r="Y52">
        <f>B26*EXP((-1*(N52-B27)^2)/(2*B28^2))</f>
        <v>7.5894534945613961</v>
      </c>
      <c r="Z52">
        <f>B29*EXP((-1*(N52-B30)^2)/(2*B31^2))</f>
        <v>0.21311708878753696</v>
      </c>
    </row>
    <row r="53" spans="14:26" x14ac:dyDescent="0.25">
      <c r="N53">
        <v>7.5056669999999999</v>
      </c>
      <c r="O53">
        <v>13972</v>
      </c>
      <c r="P53">
        <f t="shared" si="1"/>
        <v>18229.460251664761</v>
      </c>
      <c r="Q53">
        <f>B2*EXP((-1*(N53-B3)^2)/(2*B4^2))</f>
        <v>9.0360002409502909E-11</v>
      </c>
      <c r="R53">
        <f>B5*EXP((-1*(N53-B6)^2)/(2*B7^2))</f>
        <v>1.642865580559731E-13</v>
      </c>
      <c r="S53">
        <f>B8*EXP((-1*(N53-B9)^2)/(2*B10^2))</f>
        <v>1.3251424034786924E-15</v>
      </c>
      <c r="T53">
        <f>B11*EXP((-1*(N53-B12)^2)/(2*B13^2))</f>
        <v>6.3847322453228458E-12</v>
      </c>
      <c r="U53">
        <f>B14*EXP((-1*(N53-B15)^2)/(2*B16^2))</f>
        <v>7.5754391525834093</v>
      </c>
      <c r="V53">
        <f>B17*EXP((-1*(N53-B18)^2)/(2*B19^2))</f>
        <v>18135.087670493784</v>
      </c>
      <c r="W53">
        <f>B20*EXP((-1*(N53-B21)^2)/(2*B22^2))</f>
        <v>25.559680879342363</v>
      </c>
      <c r="X53">
        <f>B23*EXP((-1*(N53-B24)^2)/(2*B25^2))</f>
        <v>45.454718918450887</v>
      </c>
      <c r="Y53">
        <f>B26*EXP((-1*(N53-B27)^2)/(2*B28^2))</f>
        <v>15.206001200285904</v>
      </c>
      <c r="Z53">
        <f>B29*EXP((-1*(N53-B30)^2)/(2*B31^2))</f>
        <v>0.57674102021792695</v>
      </c>
    </row>
    <row r="54" spans="14:26" x14ac:dyDescent="0.25">
      <c r="N54">
        <v>7.5094669999999999</v>
      </c>
      <c r="O54">
        <v>16425</v>
      </c>
      <c r="P54">
        <f t="shared" si="1"/>
        <v>21375.159312515811</v>
      </c>
      <c r="Q54">
        <f>B2*EXP((-1*(N54-B3)^2)/(2*B4^2))</f>
        <v>1.3281015865498455E-11</v>
      </c>
      <c r="R54">
        <f>B5*EXP((-1*(N54-B6)^2)/(2*B7^2))</f>
        <v>1.927252221889243E-14</v>
      </c>
      <c r="S54">
        <f>B8*EXP((-1*(N54-B9)^2)/(2*B10^2))</f>
        <v>1.4419810827180645E-16</v>
      </c>
      <c r="T54">
        <f>B11*EXP((-1*(N54-B12)^2)/(2*B13^2))</f>
        <v>7.4899550831018012E-13</v>
      </c>
      <c r="U54">
        <f>B14*EXP((-1*(N54-B15)^2)/(2*B16^2))</f>
        <v>2.6227283965782022</v>
      </c>
      <c r="V54">
        <f>B17*EXP((-1*(N54-B18)^2)/(2*B19^2))</f>
        <v>21214.131970834489</v>
      </c>
      <c r="W54">
        <f>B20*EXP((-1*(N54-B21)^2)/(2*B22^2))</f>
        <v>48.367530482638536</v>
      </c>
      <c r="X54">
        <f>B23*EXP((-1*(N54-B24)^2)/(2*B25^2))</f>
        <v>79.788068315076657</v>
      </c>
      <c r="Y54">
        <f>B26*EXP((-1*(N54-B27)^2)/(2*B28^2))</f>
        <v>28.774879077942153</v>
      </c>
      <c r="Z54">
        <f>B29*EXP((-1*(N54-B30)^2)/(2*B31^2))</f>
        <v>1.4741354090716332</v>
      </c>
    </row>
    <row r="55" spans="14:26" x14ac:dyDescent="0.25">
      <c r="N55">
        <v>7.5132669999999999</v>
      </c>
      <c r="O55">
        <v>18810</v>
      </c>
      <c r="P55">
        <f t="shared" si="1"/>
        <v>23712.802044358497</v>
      </c>
      <c r="Q55">
        <f>B2*EXP((-1*(N55-B3)^2)/(2*B4^2))</f>
        <v>1.8436578533657872E-12</v>
      </c>
      <c r="R55">
        <f>B5*EXP((-1*(N55-B6)^2)/(2*B7^2))</f>
        <v>2.1353499033958812E-15</v>
      </c>
      <c r="S55">
        <f>B8*EXP((-1*(N55-B9)^2)/(2*B10^2))</f>
        <v>1.4820079900479672E-17</v>
      </c>
      <c r="T55">
        <f>B11*EXP((-1*(N55-B12)^2)/(2*B13^2))</f>
        <v>8.2986931764762339E-14</v>
      </c>
      <c r="U55">
        <f>B14*EXP((-1*(N55-B15)^2)/(2*B16^2))</f>
        <v>0.85761583880270309</v>
      </c>
      <c r="V55">
        <f>B17*EXP((-1*(N55-B18)^2)/(2*B19^2))</f>
        <v>23438.231717530925</v>
      </c>
      <c r="W55">
        <f>B20*EXP((-1*(N55-B21)^2)/(2*B22^2))</f>
        <v>86.446292364184885</v>
      </c>
      <c r="X55">
        <f>B23*EXP((-1*(N55-B24)^2)/(2*B25^2))</f>
        <v>132.27899773734086</v>
      </c>
      <c r="Y55">
        <f>B26*EXP((-1*(N55-B27)^2)/(2*B28^2))</f>
        <v>51.42874950807613</v>
      </c>
      <c r="Z55">
        <f>B29*EXP((-1*(N55-B30)^2)/(2*B31^2))</f>
        <v>3.5586713791657778</v>
      </c>
    </row>
    <row r="56" spans="14:26" x14ac:dyDescent="0.25">
      <c r="N56">
        <v>7.5170659999999998</v>
      </c>
      <c r="O56">
        <v>21356</v>
      </c>
      <c r="P56">
        <f t="shared" si="1"/>
        <v>24905.958206683943</v>
      </c>
      <c r="Q56">
        <f>B2*EXP((-1*(N56-B3)^2)/(2*B4^2))</f>
        <v>2.4185707300046886E-13</v>
      </c>
      <c r="R56">
        <f>B5*EXP((-1*(N56-B6)^2)/(2*B7^2))</f>
        <v>2.2359121977243446E-16</v>
      </c>
      <c r="S56">
        <f>B8*EXP((-1*(N56-B9)^2)/(2*B10^2))</f>
        <v>1.4394789467105592E-18</v>
      </c>
      <c r="T56">
        <f>B11*EXP((-1*(N56-B12)^2)/(2*B13^2))</f>
        <v>8.6895123225221522E-15</v>
      </c>
      <c r="U56">
        <f>B14*EXP((-1*(N56-B15)^2)/(2*B16^2))</f>
        <v>0.26494991354388953</v>
      </c>
      <c r="V56">
        <f>B17*EXP((-1*(N56-B18)^2)/(2*B19^2))</f>
        <v>24457.766118403477</v>
      </c>
      <c r="W56">
        <f>B20*EXP((-1*(N56-B21)^2)/(2*B22^2))</f>
        <v>145.90703215664846</v>
      </c>
      <c r="X56">
        <f>B23*EXP((-1*(N56-B24)^2)/(2*B25^2))</f>
        <v>207.10463803152382</v>
      </c>
      <c r="Y56">
        <f>B26*EXP((-1*(N56-B27)^2)/(2*B28^2))</f>
        <v>86.803216228622773</v>
      </c>
      <c r="Z56">
        <f>B29*EXP((-1*(N56-B30)^2)/(2*B31^2))</f>
        <v>8.112251950129707</v>
      </c>
    </row>
    <row r="57" spans="14:26" x14ac:dyDescent="0.25">
      <c r="N57">
        <v>7.520867</v>
      </c>
      <c r="O57">
        <v>32212</v>
      </c>
      <c r="P57">
        <f t="shared" si="1"/>
        <v>24799.871819726923</v>
      </c>
      <c r="Q57">
        <f>B2*EXP((-1*(N57-B3)^2)/(2*B4^2))</f>
        <v>2.99336932275198E-14</v>
      </c>
      <c r="R57">
        <f>B5*EXP((-1*(N57-B6)^2)/(2*B7^2))</f>
        <v>2.2085739760776786E-17</v>
      </c>
      <c r="S57">
        <f>B8*EXP((-1*(N57-B9)^2)/(2*B10^2))</f>
        <v>1.3189077520844154E-19</v>
      </c>
      <c r="T57">
        <f>B11*EXP((-1*(N57-B12)^2)/(2*B13^2))</f>
        <v>8.5832667310734706E-16</v>
      </c>
      <c r="U57">
        <f>B14*EXP((-1*(N57-B15)^2)/(2*B16^2))</f>
        <v>7.7259813256903981E-2</v>
      </c>
      <c r="V57">
        <f>B17*EXP((-1*(N57-B18)^2)/(2*B19^2))</f>
        <v>24104.931939032278</v>
      </c>
      <c r="W57">
        <f>B20*EXP((-1*(N57-B21)^2)/(2*B22^2))</f>
        <v>232.65543234559041</v>
      </c>
      <c r="X57">
        <f>B23*EXP((-1*(N57-B24)^2)/(2*B25^2))</f>
        <v>306.32235822080622</v>
      </c>
      <c r="Y57">
        <f>B26*EXP((-1*(N57-B27)^2)/(2*B28^2))</f>
        <v>138.41169614755802</v>
      </c>
      <c r="Z57">
        <f>B29*EXP((-1*(N57-B30)^2)/(2*B31^2))</f>
        <v>17.473134167434793</v>
      </c>
    </row>
    <row r="58" spans="14:26" x14ac:dyDescent="0.25">
      <c r="N58">
        <v>7.524667</v>
      </c>
      <c r="O58">
        <v>41981</v>
      </c>
      <c r="P58">
        <f t="shared" si="1"/>
        <v>23460.361954667052</v>
      </c>
      <c r="Q58">
        <f>B2*EXP((-1*(N58-B3)^2)/(2*B4^2))</f>
        <v>3.5009930384033368E-15</v>
      </c>
      <c r="R58">
        <f>B5*EXP((-1*(N58-B6)^2)/(2*B7^2))</f>
        <v>2.0616947103338895E-18</v>
      </c>
      <c r="S58">
        <f>B8*EXP((-1*(N58-B9)^2)/(2*B10^2))</f>
        <v>1.1420557758380652E-20</v>
      </c>
      <c r="T58">
        <f>B11*EXP((-1*(N58-B12)^2)/(2*B13^2))</f>
        <v>8.0124441420189194E-17</v>
      </c>
      <c r="U58">
        <f>B14*EXP((-1*(N58-B15)^2)/(2*B16^2))</f>
        <v>2.1285067918150064E-2</v>
      </c>
      <c r="V58">
        <f>B17*EXP((-1*(N58-B18)^2)/(2*B19^2))</f>
        <v>22438.168154490861</v>
      </c>
      <c r="W58">
        <f>B20*EXP((-1*(N58-B21)^2)/(2*B22^2))</f>
        <v>350.33825807315452</v>
      </c>
      <c r="X58">
        <f>B23*EXP((-1*(N58-B24)^2)/(2*B25^2))</f>
        <v>427.87169058542753</v>
      </c>
      <c r="Y58">
        <f>B26*EXP((-1*(N58-B27)^2)/(2*B28^2))</f>
        <v>208.42372789841838</v>
      </c>
      <c r="Z58">
        <f>B29*EXP((-1*(N58-B30)^2)/(2*B31^2))</f>
        <v>35.53883855127151</v>
      </c>
    </row>
    <row r="59" spans="14:26" x14ac:dyDescent="0.25">
      <c r="N59">
        <v>7.528467</v>
      </c>
      <c r="O59">
        <v>18069</v>
      </c>
      <c r="P59">
        <f t="shared" si="1"/>
        <v>21154.515139155879</v>
      </c>
      <c r="Q59">
        <f>B2*EXP((-1*(N59-B3)^2)/(2*B4^2))</f>
        <v>3.8673738946458238E-16</v>
      </c>
      <c r="R59">
        <f>B5*EXP((-1*(N59-B6)^2)/(2*B7^2))</f>
        <v>1.8177356855544814E-19</v>
      </c>
      <c r="S59">
        <f>B8*EXP((-1*(N59-B9)^2)/(2*B10^2))</f>
        <v>9.3401570491333298E-22</v>
      </c>
      <c r="T59">
        <f>B11*EXP((-1*(N59-B12)^2)/(2*B13^2))</f>
        <v>7.0643367189417885E-18</v>
      </c>
      <c r="U59">
        <f>B14*EXP((-1*(N59-B15)^2)/(2*B16^2))</f>
        <v>5.5384775162196876E-3</v>
      </c>
      <c r="V59">
        <f>B17*EXP((-1*(N59-B18)^2)/(2*B19^2))</f>
        <v>19727.082354709382</v>
      </c>
      <c r="W59">
        <f>B20*EXP((-1*(N59-B21)^2)/(2*B22^2))</f>
        <v>498.25986449630557</v>
      </c>
      <c r="X59">
        <f>B23*EXP((-1*(N59-B24)^2)/(2*B25^2))</f>
        <v>564.47196849331817</v>
      </c>
      <c r="Y59">
        <f>B26*EXP((-1*(N59-B27)^2)/(2*B28^2))</f>
        <v>296.4254574754321</v>
      </c>
      <c r="Z59">
        <f>B29*EXP((-1*(N59-B30)^2)/(2*B31^2))</f>
        <v>68.2699555039259</v>
      </c>
    </row>
    <row r="60" spans="14:26" x14ac:dyDescent="0.25">
      <c r="N60">
        <v>7.532267</v>
      </c>
      <c r="O60">
        <v>12778</v>
      </c>
      <c r="P60">
        <f t="shared" si="1"/>
        <v>18275.374623915024</v>
      </c>
      <c r="Q60">
        <f>B2*EXP((-1*(N60-B3)^2)/(2*B4^2))</f>
        <v>4.0349210924363154E-17</v>
      </c>
      <c r="R60">
        <f>B5*EXP((-1*(N60-B6)^2)/(2*B7^2))</f>
        <v>1.5136695709358817E-20</v>
      </c>
      <c r="S60">
        <f>B8*EXP((-1*(N60-B9)^2)/(2*B10^2))</f>
        <v>7.2146457815138267E-23</v>
      </c>
      <c r="T60">
        <f>B11*EXP((-1*(N60-B12)^2)/(2*B13^2))</f>
        <v>5.8826327805989026E-19</v>
      </c>
      <c r="U60">
        <f>B14*EXP((-1*(N60-B15)^2)/(2*B16^2))</f>
        <v>1.3611303699817897E-3</v>
      </c>
      <c r="V60">
        <f>B17*EXP((-1*(N60-B18)^2)/(2*B19^2))</f>
        <v>16380.693617487412</v>
      </c>
      <c r="W60">
        <f>B20*EXP((-1*(N60-B21)^2)/(2*B22^2))</f>
        <v>669.29597825724443</v>
      </c>
      <c r="X60">
        <f>B23*EXP((-1*(N60-B24)^2)/(2*B25^2))</f>
        <v>703.33977337508827</v>
      </c>
      <c r="Y60">
        <f>B26*EXP((-1*(N60-B27)^2)/(2*B28^2))</f>
        <v>398.17850217964235</v>
      </c>
      <c r="Z60">
        <f>B29*EXP((-1*(N60-B30)^2)/(2*B31^2))</f>
        <v>123.86539148526585</v>
      </c>
    </row>
    <row r="61" spans="14:26" x14ac:dyDescent="0.25">
      <c r="N61">
        <v>7.5360670000000001</v>
      </c>
      <c r="O61">
        <v>9840</v>
      </c>
      <c r="P61">
        <f t="shared" si="1"/>
        <v>15241.0935825012</v>
      </c>
      <c r="Q61">
        <f>B2*EXP((-1*(N61-B3)^2)/(2*B4^2))</f>
        <v>3.976013965541667E-18</v>
      </c>
      <c r="R61">
        <f>B5*EXP((-1*(N61-B6)^2)/(2*B7^2))</f>
        <v>1.190489030653773E-21</v>
      </c>
      <c r="S61">
        <f>B8*EXP((-1*(N61-B9)^2)/(2*B10^2))</f>
        <v>5.2634417193636088E-24</v>
      </c>
      <c r="T61">
        <f>B11*EXP((-1*(N61-B12)^2)/(2*B13^2))</f>
        <v>4.6266437082019865E-20</v>
      </c>
      <c r="U61">
        <f>B14*EXP((-1*(N61-B15)^2)/(2*B16^2))</f>
        <v>3.1593884193200213E-4</v>
      </c>
      <c r="V61">
        <f>B17*EXP((-1*(N61-B18)^2)/(2*B19^2))</f>
        <v>12846.821435180624</v>
      </c>
      <c r="W61">
        <f>B20*EXP((-1*(N61-B21)^2)/(2*B22^2))</f>
        <v>849.13060761769714</v>
      </c>
      <c r="X61">
        <f>B23*EXP((-1*(N61-B24)^2)/(2*B25^2))</f>
        <v>827.71713329200679</v>
      </c>
      <c r="Y61">
        <f>B26*EXP((-1*(N61-B27)^2)/(2*B28^2))</f>
        <v>505.16597212564324</v>
      </c>
      <c r="Z61">
        <f>B29*EXP((-1*(N61-B30)^2)/(2*B31^2))</f>
        <v>212.25811834638884</v>
      </c>
    </row>
    <row r="62" spans="14:26" x14ac:dyDescent="0.25">
      <c r="N62">
        <v>7.539866</v>
      </c>
      <c r="O62">
        <v>9207</v>
      </c>
      <c r="P62">
        <f t="shared" si="1"/>
        <v>12403.011335093739</v>
      </c>
      <c r="Q62">
        <f>B2*EXP((-1*(N62-B3)^2)/(2*B4^2))</f>
        <v>3.7027923391945095E-19</v>
      </c>
      <c r="R62">
        <f>B5*EXP((-1*(N62-B6)^2)/(2*B7^2))</f>
        <v>8.8494052569787643E-23</v>
      </c>
      <c r="S62">
        <f>B8*EXP((-1*(N62-B9)^2)/(2*B10^2))</f>
        <v>3.6293393814785591E-25</v>
      </c>
      <c r="T62">
        <f>B11*EXP((-1*(N62-B12)^2)/(2*B13^2))</f>
        <v>3.4391786987777579E-21</v>
      </c>
      <c r="U62">
        <f>B14*EXP((-1*(N62-B15)^2)/(2*B16^2))</f>
        <v>6.9291027478526708E-5</v>
      </c>
      <c r="V62">
        <f>B17*EXP((-1*(N62-B18)^2)/(2*B19^2))</f>
        <v>9516.7929815849693</v>
      </c>
      <c r="W62">
        <f>B20*EXP((-1*(N62-B21)^2)/(2*B22^2))</f>
        <v>1017.4365580364597</v>
      </c>
      <c r="X62">
        <f>B23*EXP((-1*(N62-B24)^2)/(2*B25^2))</f>
        <v>919.99160535415774</v>
      </c>
      <c r="Y62">
        <f>B26*EXP((-1*(N62-B27)^2)/(2*B28^2))</f>
        <v>605.29478422483453</v>
      </c>
      <c r="Z62">
        <f>B29*EXP((-1*(N62-B30)^2)/(2*B31^2))</f>
        <v>343.49533660229025</v>
      </c>
    </row>
    <row r="63" spans="14:26" x14ac:dyDescent="0.25">
      <c r="N63">
        <v>7.5436670000000001</v>
      </c>
      <c r="O63">
        <v>11950</v>
      </c>
      <c r="P63">
        <f t="shared" si="1"/>
        <v>9984.9317987339964</v>
      </c>
      <c r="Q63">
        <f>B2*EXP((-1*(N63-B3)^2)/(2*B4^2))</f>
        <v>3.2527862312411947E-20</v>
      </c>
      <c r="R63">
        <f>B5*EXP((-1*(N63-B6)^2)/(2*B7^2))</f>
        <v>6.2043450801006442E-24</v>
      </c>
      <c r="S63">
        <f>B8*EXP((-1*(N63-B9)^2)/(2*B10^2))</f>
        <v>2.3602681189541162E-26</v>
      </c>
      <c r="T63">
        <f>B11*EXP((-1*(N63-B12)^2)/(2*B13^2))</f>
        <v>2.4112186999822832E-22</v>
      </c>
      <c r="U63">
        <f>B14*EXP((-1*(N63-B15)^2)/(2*B16^2))</f>
        <v>1.4341399333266963E-5</v>
      </c>
      <c r="V63">
        <f>B17*EXP((-1*(N63-B18)^2)/(2*B19^2))</f>
        <v>6657.3961374565233</v>
      </c>
      <c r="W63">
        <f>B20*EXP((-1*(N63-B21)^2)/(2*B22^2))</f>
        <v>1151.5133246882408</v>
      </c>
      <c r="X63">
        <f>B23*EXP((-1*(N63-B24)^2)/(2*B25^2))</f>
        <v>965.8226632949245</v>
      </c>
      <c r="Y63">
        <f>B26*EXP((-1*(N63-B27)^2)/(2*B28^2))</f>
        <v>685.05992230545883</v>
      </c>
      <c r="Z63">
        <f>B29*EXP((-1*(N63-B30)^2)/(2*B31^2))</f>
        <v>525.13973664744765</v>
      </c>
    </row>
    <row r="64" spans="14:26" x14ac:dyDescent="0.25">
      <c r="N64">
        <v>7.5474670000000001</v>
      </c>
      <c r="O64">
        <v>7064</v>
      </c>
      <c r="P64">
        <f t="shared" si="1"/>
        <v>8077.8793506209604</v>
      </c>
      <c r="Q64">
        <f>B2*EXP((-1*(N64-B3)^2)/(2*B4^2))</f>
        <v>2.7005379805921266E-21</v>
      </c>
      <c r="R64">
        <f>B5*EXP((-1*(N64-B6)^2)/(2*B7^2))</f>
        <v>4.1112337888919189E-25</v>
      </c>
      <c r="S64">
        <f>B8*EXP((-1*(N64-B9)^2)/(2*B10^2))</f>
        <v>1.4507682980316779E-27</v>
      </c>
      <c r="T64">
        <f>B11*EXP((-1*(N64-B12)^2)/(2*B13^2))</f>
        <v>1.597764738065537E-23</v>
      </c>
      <c r="U64">
        <f>B14*EXP((-1*(N64-B15)^2)/(2*B16^2))</f>
        <v>2.8046375093071208E-6</v>
      </c>
      <c r="V64">
        <f>B17*EXP((-1*(N64-B18)^2)/(2*B19^2))</f>
        <v>4398.9569464451451</v>
      </c>
      <c r="W64">
        <f>B20*EXP((-1*(N64-B21)^2)/(2*B22^2))</f>
        <v>1230.8557520261347</v>
      </c>
      <c r="X64">
        <f>B23*EXP((-1*(N64-B24)^2)/(2*B25^2))</f>
        <v>957.62631409581195</v>
      </c>
      <c r="Y64">
        <f>B26*EXP((-1*(N64-B27)^2)/(2*B28^2))</f>
        <v>732.26243046778495</v>
      </c>
      <c r="Z64">
        <f>B29*EXP((-1*(N64-B30)^2)/(2*B31^2))</f>
        <v>758.1779047814465</v>
      </c>
    </row>
    <row r="65" spans="14:26" x14ac:dyDescent="0.25">
      <c r="N65">
        <v>7.5512670000000002</v>
      </c>
      <c r="O65">
        <v>5507</v>
      </c>
      <c r="P65">
        <f t="shared" si="1"/>
        <v>6657.8254091005983</v>
      </c>
      <c r="Q65">
        <f>B2*EXP((-1*(N65-B3)^2)/(2*B4^2))</f>
        <v>2.1175761004716978E-22</v>
      </c>
      <c r="R65">
        <f>B5*EXP((-1*(N65-B6)^2)/(2*B7^2))</f>
        <v>2.5730153294531449E-26</v>
      </c>
      <c r="S65">
        <f>B8*EXP((-1*(N65-B9)^2)/(2*B10^2))</f>
        <v>8.4222619352470799E-29</v>
      </c>
      <c r="T65">
        <f>B11*EXP((-1*(N65-B12)^2)/(2*B13^2))</f>
        <v>9.9996093022244636E-25</v>
      </c>
      <c r="U65">
        <f>B14*EXP((-1*(N65-B15)^2)/(2*B16^2))</f>
        <v>5.1803120054945E-7</v>
      </c>
      <c r="V65">
        <f>B17*EXP((-1*(N65-B18)^2)/(2*B19^2))</f>
        <v>2745.2948396146976</v>
      </c>
      <c r="W65">
        <f>B20*EXP((-1*(N65-B21)^2)/(2*B22^2))</f>
        <v>1242.622811184084</v>
      </c>
      <c r="X65">
        <f>B23*EXP((-1*(N65-B24)^2)/(2*B25^2))</f>
        <v>896.78579629181183</v>
      </c>
      <c r="Y65">
        <f>B26*EXP((-1*(N65-B27)^2)/(2*B28^2))</f>
        <v>739.26290580721798</v>
      </c>
      <c r="Z65">
        <f>B29*EXP((-1*(N65-B30)^2)/(2*B31^2))</f>
        <v>1033.8590556847557</v>
      </c>
    </row>
    <row r="66" spans="14:26" x14ac:dyDescent="0.25">
      <c r="N66">
        <v>7.5550670000000002</v>
      </c>
      <c r="O66">
        <v>4436</v>
      </c>
      <c r="P66">
        <f t="shared" ref="P66:P97" si="2">SUM(Q66:Z66)</f>
        <v>5632.6144883171792</v>
      </c>
      <c r="Q66">
        <f>B2*EXP((-1*(N66-B3)^2)/(2*B4^2))</f>
        <v>1.5682732486590946E-23</v>
      </c>
      <c r="R66">
        <f>B5*EXP((-1*(N66-B6)^2)/(2*B7^2))</f>
        <v>1.5209206055048674E-27</v>
      </c>
      <c r="S66">
        <f>B8*EXP((-1*(N66-B9)^2)/(2*B10^2))</f>
        <v>4.6179943967144627E-30</v>
      </c>
      <c r="T66">
        <f>B11*EXP((-1*(N66-B12)^2)/(2*B13^2))</f>
        <v>5.9108127575686431E-26</v>
      </c>
      <c r="U66">
        <f>B14*EXP((-1*(N66-B15)^2)/(2*B16^2))</f>
        <v>9.0370995815704551E-8</v>
      </c>
      <c r="V66">
        <f>B17*EXP((-1*(N66-B18)^2)/(2*B19^2))</f>
        <v>1618.1629249399682</v>
      </c>
      <c r="W66">
        <f>B20*EXP((-1*(N66-B21)^2)/(2*B22^2))</f>
        <v>1184.8556793923437</v>
      </c>
      <c r="X66">
        <f>B23*EXP((-1*(N66-B24)^2)/(2*B25^2))</f>
        <v>793.1865501112934</v>
      </c>
      <c r="Y66">
        <f>B26*EXP((-1*(N66-B27)^2)/(2*B28^2))</f>
        <v>704.89600273401834</v>
      </c>
      <c r="Z66">
        <f>B29*EXP((-1*(N66-B30)^2)/(2*B31^2))</f>
        <v>1331.5133310491847</v>
      </c>
    </row>
    <row r="67" spans="14:26" x14ac:dyDescent="0.25">
      <c r="N67">
        <v>7.5588670000000002</v>
      </c>
      <c r="O67">
        <v>4287</v>
      </c>
      <c r="P67">
        <f t="shared" si="2"/>
        <v>4884.973897856582</v>
      </c>
      <c r="Q67">
        <f>B2*EXP((-1*(N67-B3)^2)/(2*B4^2))</f>
        <v>1.0969792495341543E-24</v>
      </c>
      <c r="R67">
        <f>B5*EXP((-1*(N67-B6)^2)/(2*B7^2))</f>
        <v>8.4911142488961982E-29</v>
      </c>
      <c r="S67">
        <f>B8*EXP((-1*(N67-B9)^2)/(2*B10^2))</f>
        <v>2.3915090558901368E-31</v>
      </c>
      <c r="T67">
        <f>B11*EXP((-1*(N67-B12)^2)/(2*B13^2))</f>
        <v>3.2999346742158338E-27</v>
      </c>
      <c r="U67">
        <f>B14*EXP((-1*(N67-B15)^2)/(2*B16^2))</f>
        <v>1.4890051113411105E-8</v>
      </c>
      <c r="V67">
        <f>B17*EXP((-1*(N67-B18)^2)/(2*B19^2))</f>
        <v>900.84374987593333</v>
      </c>
      <c r="W67">
        <f>B20*EXP((-1*(N67-B21)^2)/(2*B22^2))</f>
        <v>1067.0519354428557</v>
      </c>
      <c r="X67">
        <f>B23*EXP((-1*(N67-B24)^2)/(2*B25^2))</f>
        <v>662.60686654924223</v>
      </c>
      <c r="Y67">
        <f>B26*EXP((-1*(N67-B27)^2)/(2*B28^2))</f>
        <v>634.81203414496372</v>
      </c>
      <c r="Z67">
        <f>B29*EXP((-1*(N67-B30)^2)/(2*B31^2))</f>
        <v>1619.6593118286978</v>
      </c>
    </row>
    <row r="68" spans="14:26" x14ac:dyDescent="0.25">
      <c r="N68">
        <v>7.5626670000000003</v>
      </c>
      <c r="O68">
        <v>6322</v>
      </c>
      <c r="P68">
        <f t="shared" si="2"/>
        <v>4304.8092854847537</v>
      </c>
      <c r="Q68">
        <f>B2*EXP((-1*(N68-B3)^2)/(2*B4^2))</f>
        <v>7.2471802175704423E-26</v>
      </c>
      <c r="R68">
        <f>B5*EXP((-1*(N68-B6)^2)/(2*B7^2))</f>
        <v>4.4773061898202365E-30</v>
      </c>
      <c r="S68">
        <f>B8*EXP((-1*(N68-B9)^2)/(2*B10^2))</f>
        <v>1.169727306568614E-32</v>
      </c>
      <c r="T68">
        <f>B11*EXP((-1*(N68-B12)^2)/(2*B13^2))</f>
        <v>1.7400328755192091E-28</v>
      </c>
      <c r="U68">
        <f>B14*EXP((-1*(N68-B15)^2)/(2*B16^2))</f>
        <v>2.3171667059849255E-9</v>
      </c>
      <c r="V68">
        <f>B17*EXP((-1*(N68-B18)^2)/(2*B19^2))</f>
        <v>473.66431113854793</v>
      </c>
      <c r="W68">
        <f>B20*EXP((-1*(N68-B21)^2)/(2*B22^2))</f>
        <v>907.6107510416947</v>
      </c>
      <c r="X68">
        <f>B23*EXP((-1*(N68-B24)^2)/(2*B25^2))</f>
        <v>522.79387814710117</v>
      </c>
      <c r="Y68">
        <f>B26*EXP((-1*(N68-B27)^2)/(2*B28^2))</f>
        <v>539.95706107921865</v>
      </c>
      <c r="Z68">
        <f>B29*EXP((-1*(N68-B30)^2)/(2*B31^2))</f>
        <v>1860.7832840758736</v>
      </c>
    </row>
    <row r="69" spans="14:26" x14ac:dyDescent="0.25">
      <c r="N69">
        <v>7.5664670000000003</v>
      </c>
      <c r="O69">
        <v>4347</v>
      </c>
      <c r="P69">
        <f t="shared" si="2"/>
        <v>3806.8395778280474</v>
      </c>
      <c r="Q69">
        <f>B2*EXP((-1*(N69-B3)^2)/(2*B4^2))</f>
        <v>4.5220325103203117E-27</v>
      </c>
      <c r="R69">
        <f>B5*EXP((-1*(N69-B6)^2)/(2*B7^2))</f>
        <v>2.2297844226690908E-31</v>
      </c>
      <c r="S69">
        <f>B8*EXP((-1*(N69-B9)^2)/(2*B10^2))</f>
        <v>5.4036995945154217E-34</v>
      </c>
      <c r="T69">
        <f>B11*EXP((-1*(N69-B12)^2)/(2*B13^2))</f>
        <v>8.6656977125806423E-30</v>
      </c>
      <c r="U69">
        <f>B14*EXP((-1*(N69-B15)^2)/(2*B16^2))</f>
        <v>3.4057466760264422E-10</v>
      </c>
      <c r="V69">
        <f>B17*EXP((-1*(N69-B18)^2)/(2*B19^2))</f>
        <v>235.22627310011873</v>
      </c>
      <c r="W69">
        <f>B20*EXP((-1*(N69-B21)^2)/(2*B22^2))</f>
        <v>729.13454693946778</v>
      </c>
      <c r="X69">
        <f>B23*EXP((-1*(N69-B24)^2)/(2*B25^2))</f>
        <v>389.58212770892322</v>
      </c>
      <c r="Y69">
        <f>B26*EXP((-1*(N69-B27)^2)/(2*B28^2))</f>
        <v>433.77774739325048</v>
      </c>
      <c r="Z69">
        <f>B29*EXP((-1*(N69-B30)^2)/(2*B31^2))</f>
        <v>2019.1188826859466</v>
      </c>
    </row>
    <row r="70" spans="14:26" x14ac:dyDescent="0.25">
      <c r="N70">
        <v>7.5702670000000003</v>
      </c>
      <c r="O70">
        <v>3613</v>
      </c>
      <c r="P70">
        <f t="shared" si="2"/>
        <v>3336.185871824634</v>
      </c>
      <c r="Q70">
        <f>B2*EXP((-1*(N70-B3)^2)/(2*B4^2))</f>
        <v>2.6649696653384957E-28</v>
      </c>
      <c r="R70">
        <f>B5*EXP((-1*(N70-B6)^2)/(2*B7^2))</f>
        <v>1.0488247549324045E-32</v>
      </c>
      <c r="S70">
        <f>B8*EXP((-1*(N70-B9)^2)/(2*B10^2))</f>
        <v>2.3577173374859525E-35</v>
      </c>
      <c r="T70">
        <f>B11*EXP((-1*(N70-B12)^2)/(2*B13^2))</f>
        <v>4.0760883372017822E-31</v>
      </c>
      <c r="U70">
        <f>B14*EXP((-1*(N70-B15)^2)/(2*B16^2))</f>
        <v>4.7278247909802611E-11</v>
      </c>
      <c r="V70">
        <f>B17*EXP((-1*(N70-B18)^2)/(2*B19^2))</f>
        <v>110.33034150649577</v>
      </c>
      <c r="W70">
        <f>B20*EXP((-1*(N70-B21)^2)/(2*B22^2))</f>
        <v>553.23505485803923</v>
      </c>
      <c r="X70">
        <f>B23*EXP((-1*(N70-B24)^2)/(2*B25^2))</f>
        <v>274.19626041456081</v>
      </c>
      <c r="Y70">
        <f>B26*EXP((-1*(N70-B27)^2)/(2*B28^2))</f>
        <v>329.13137483694715</v>
      </c>
      <c r="Z70">
        <f>B29*EXP((-1*(N70-B30)^2)/(2*B31^2))</f>
        <v>2069.2928402085436</v>
      </c>
    </row>
    <row r="71" spans="14:26" x14ac:dyDescent="0.25">
      <c r="N71">
        <v>7.5740670000000003</v>
      </c>
      <c r="O71">
        <v>3391</v>
      </c>
      <c r="P71">
        <f t="shared" si="2"/>
        <v>2866.4562895203289</v>
      </c>
      <c r="Q71">
        <f>B2*EXP((-1*(N71-B3)^2)/(2*B4^2))</f>
        <v>1.4833540785237168E-29</v>
      </c>
      <c r="R71">
        <f>B5*EXP((-1*(N71-B6)^2)/(2*B7^2))</f>
        <v>4.6594746348216466E-34</v>
      </c>
      <c r="S71">
        <f>B8*EXP((-1*(N71-B9)^2)/(2*B10^2))</f>
        <v>9.7159718352907485E-37</v>
      </c>
      <c r="T71">
        <f>B11*EXP((-1*(N71-B12)^2)/(2*B13^2))</f>
        <v>1.8108297050738553E-32</v>
      </c>
      <c r="U71">
        <f>B14*EXP((-1*(N71-B15)^2)/(2*B16^2))</f>
        <v>6.1987536392710511E-12</v>
      </c>
      <c r="V71">
        <f>B17*EXP((-1*(N71-B18)^2)/(2*B19^2))</f>
        <v>48.876271400573764</v>
      </c>
      <c r="W71">
        <f>B20*EXP((-1*(N71-B21)^2)/(2*B22^2))</f>
        <v>396.46575058159641</v>
      </c>
      <c r="X71">
        <f>B23*EXP((-1*(N71-B24)^2)/(2*B25^2))</f>
        <v>182.27117791819137</v>
      </c>
      <c r="Y71">
        <f>B26*EXP((-1*(N71-B27)^2)/(2*B28^2))</f>
        <v>235.86596044273932</v>
      </c>
      <c r="Z71">
        <f>B29*EXP((-1*(N71-B30)^2)/(2*B31^2))</f>
        <v>2002.9771291772217</v>
      </c>
    </row>
    <row r="72" spans="14:26" x14ac:dyDescent="0.25">
      <c r="N72">
        <v>7.5778670000000004</v>
      </c>
      <c r="O72">
        <v>3411</v>
      </c>
      <c r="P72">
        <f t="shared" si="2"/>
        <v>2394.0292003761333</v>
      </c>
      <c r="Q72">
        <f>B2*EXP((-1*(N72-B3)^2)/(2*B4^2))</f>
        <v>7.7981459768873167E-31</v>
      </c>
      <c r="R72">
        <f>B5*EXP((-1*(N72-B6)^2)/(2*B7^2))</f>
        <v>1.9550818545825522E-35</v>
      </c>
      <c r="S72">
        <f>B8*EXP((-1*(N72-B9)^2)/(2*B10^2))</f>
        <v>3.7815924986241912E-38</v>
      </c>
      <c r="T72">
        <f>B11*EXP((-1*(N72-B12)^2)/(2*B13^2))</f>
        <v>7.598110464366728E-34</v>
      </c>
      <c r="U72">
        <f>B14*EXP((-1*(N72-B15)^2)/(2*B16^2))</f>
        <v>7.6761128247469798E-13</v>
      </c>
      <c r="V72">
        <f>B17*EXP((-1*(N72-B18)^2)/(2*B19^2))</f>
        <v>20.450086222111619</v>
      </c>
      <c r="W72">
        <f>B20*EXP((-1*(N72-B21)^2)/(2*B22^2))</f>
        <v>268.34631246125173</v>
      </c>
      <c r="X72">
        <f>B23*EXP((-1*(N72-B24)^2)/(2*B25^2))</f>
        <v>114.43752155549879</v>
      </c>
      <c r="Y72">
        <f>B26*EXP((-1*(N72-B27)^2)/(2*B28^2))</f>
        <v>159.64496460814493</v>
      </c>
      <c r="Z72">
        <f>B29*EXP((-1*(N72-B30)^2)/(2*B31^2))</f>
        <v>1831.1503155291255</v>
      </c>
    </row>
    <row r="73" spans="14:26" x14ac:dyDescent="0.25">
      <c r="N73">
        <v>7.5816660000000002</v>
      </c>
      <c r="O73">
        <v>3662</v>
      </c>
      <c r="P73">
        <f t="shared" si="2"/>
        <v>1930.7862380584529</v>
      </c>
      <c r="Q73">
        <f>B2*EXP((-1*(N73-B3)^2)/(2*B4^2))</f>
        <v>3.8750588140790581E-32</v>
      </c>
      <c r="R73">
        <f>B5*EXP((-1*(N73-B6)^2)/(2*B7^2))</f>
        <v>7.7545948654724031E-37</v>
      </c>
      <c r="S73">
        <f>B8*EXP((-1*(N73-B9)^2)/(2*B10^2))</f>
        <v>1.3913550637081371E-39</v>
      </c>
      <c r="T73">
        <f>B11*EXP((-1*(N73-B12)^2)/(2*B13^2))</f>
        <v>3.0136982887016248E-35</v>
      </c>
      <c r="U73">
        <f>B14*EXP((-1*(N73-B15)^2)/(2*B16^2))</f>
        <v>8.9829878280721016E-14</v>
      </c>
      <c r="V73">
        <f>B17*EXP((-1*(N73-B18)^2)/(2*B19^2))</f>
        <v>8.083427739675237</v>
      </c>
      <c r="W73">
        <f>B20*EXP((-1*(N73-B21)^2)/(2*B22^2))</f>
        <v>171.56707883593887</v>
      </c>
      <c r="X73">
        <f>B23*EXP((-1*(N73-B24)^2)/(2*B25^2))</f>
        <v>67.869686863157256</v>
      </c>
      <c r="Y73">
        <f>B26*EXP((-1*(N73-B27)^2)/(2*B28^2))</f>
        <v>102.06892719139289</v>
      </c>
      <c r="Z73">
        <f>B29*EXP((-1*(N73-B30)^2)/(2*B31^2))</f>
        <v>1581.1971174282885</v>
      </c>
    </row>
    <row r="74" spans="14:26" x14ac:dyDescent="0.25">
      <c r="N74">
        <v>7.5854670000000004</v>
      </c>
      <c r="O74">
        <v>2440</v>
      </c>
      <c r="P74">
        <f t="shared" si="2"/>
        <v>1495.6594543437086</v>
      </c>
      <c r="Q74">
        <f>B2*EXP((-1*(N74-B3)^2)/(2*B4^2))</f>
        <v>1.8157929827636476E-33</v>
      </c>
      <c r="R74">
        <f>B5*EXP((-1*(N74-B6)^2)/(2*B7^2))</f>
        <v>2.9000323512515702E-38</v>
      </c>
      <c r="S74">
        <f>B8*EXP((-1*(N74-B9)^2)/(2*B10^2))</f>
        <v>4.8265143361244148E-41</v>
      </c>
      <c r="T74">
        <f>B11*EXP((-1*(N74-B12)^2)/(2*B13^2))</f>
        <v>1.1270508241585339E-36</v>
      </c>
      <c r="U74">
        <f>B14*EXP((-1*(N74-B15)^2)/(2*B16^2))</f>
        <v>9.9173857783409206E-15</v>
      </c>
      <c r="V74">
        <f>B17*EXP((-1*(N74-B18)^2)/(2*B19^2))</f>
        <v>3.0162768881671691</v>
      </c>
      <c r="W74">
        <f>B20*EXP((-1*(N74-B21)^2)/(2*B22^2))</f>
        <v>103.57559926941124</v>
      </c>
      <c r="X74">
        <f>B23*EXP((-1*(N74-B24)^2)/(2*B25^2))</f>
        <v>38.005919264780765</v>
      </c>
      <c r="Y74">
        <f>B26*EXP((-1*(N74-B27)^2)/(2*B28^2))</f>
        <v>61.619340798730754</v>
      </c>
      <c r="Z74">
        <f>B29*EXP((-1*(N74-B30)^2)/(2*B31^2))</f>
        <v>1289.4423181226186</v>
      </c>
    </row>
    <row r="75" spans="14:26" x14ac:dyDescent="0.25">
      <c r="N75">
        <v>7.5892670000000004</v>
      </c>
      <c r="O75">
        <v>3368</v>
      </c>
      <c r="P75">
        <f t="shared" si="2"/>
        <v>1108.5600311182027</v>
      </c>
      <c r="Q75">
        <f>B2*EXP((-1*(N75-B3)^2)/(2*B4^2))</f>
        <v>8.0425686290408567E-35</v>
      </c>
      <c r="R75">
        <f>B5*EXP((-1*(N75-B6)^2)/(2*B7^2))</f>
        <v>1.0252097960530508E-39</v>
      </c>
      <c r="S75">
        <f>B8*EXP((-1*(N75-B9)^2)/(2*B10^2))</f>
        <v>1.5827196437918741E-42</v>
      </c>
      <c r="T75">
        <f>B11*EXP((-1*(N75-B12)^2)/(2*B13^2))</f>
        <v>3.9843126063001627E-38</v>
      </c>
      <c r="U75">
        <f>B14*EXP((-1*(N75-B15)^2)/(2*B16^2))</f>
        <v>1.034703914050193E-15</v>
      </c>
      <c r="V75">
        <f>B17*EXP((-1*(N75-B18)^2)/(2*B19^2))</f>
        <v>1.0632862397850014</v>
      </c>
      <c r="W75">
        <f>B20*EXP((-1*(N75-B21)^2)/(2*B22^2))</f>
        <v>59.064879458407376</v>
      </c>
      <c r="X75">
        <f>B23*EXP((-1*(N75-B24)^2)/(2*B25^2))</f>
        <v>20.104051874773791</v>
      </c>
      <c r="Y75">
        <f>B26*EXP((-1*(N75-B27)^2)/(2*B28^2))</f>
        <v>35.138960935352394</v>
      </c>
      <c r="Z75">
        <f>B29*EXP((-1*(N75-B30)^2)/(2*B31^2))</f>
        <v>993.18885260988418</v>
      </c>
    </row>
    <row r="76" spans="14:26" x14ac:dyDescent="0.25">
      <c r="N76">
        <v>7.5930669999999996</v>
      </c>
      <c r="O76">
        <v>2138</v>
      </c>
      <c r="P76">
        <f t="shared" si="2"/>
        <v>783.66595343242216</v>
      </c>
      <c r="Q76">
        <f>B2*EXP((-1*(N76-B3)^2)/(2*B4^2))</f>
        <v>3.3644740900445642E-36</v>
      </c>
      <c r="R76">
        <f>B5*EXP((-1*(N76-B6)^2)/(2*B7^2))</f>
        <v>3.4230766370617168E-41</v>
      </c>
      <c r="S76">
        <f>B8*EXP((-1*(N76-B9)^2)/(2*B10^2))</f>
        <v>4.9019441089043431E-44</v>
      </c>
      <c r="T76">
        <f>B11*EXP((-1*(N76-B12)^2)/(2*B13^2))</f>
        <v>1.3303235542504335E-39</v>
      </c>
      <c r="U76">
        <f>B14*EXP((-1*(N76-B15)^2)/(2*B16^2))</f>
        <v>1.0195979346853549E-16</v>
      </c>
      <c r="V76">
        <f>B17*EXP((-1*(N76-B18)^2)/(2*B19^2))</f>
        <v>0.35401621245047288</v>
      </c>
      <c r="W76">
        <f>B20*EXP((-1*(N76-B21)^2)/(2*B22^2))</f>
        <v>31.81230662131793</v>
      </c>
      <c r="X76">
        <f>B23*EXP((-1*(N76-B24)^2)/(2*B25^2))</f>
        <v>10.044074409755657</v>
      </c>
      <c r="Y76">
        <f>B26*EXP((-1*(N76-B27)^2)/(2*B28^2))</f>
        <v>18.925822077011393</v>
      </c>
      <c r="Z76">
        <f>B29*EXP((-1*(N76-B30)^2)/(2*B31^2))</f>
        <v>722.52973411188668</v>
      </c>
    </row>
    <row r="77" spans="14:26" x14ac:dyDescent="0.25">
      <c r="N77">
        <v>7.5968669999999996</v>
      </c>
      <c r="O77">
        <v>2437</v>
      </c>
      <c r="P77">
        <f t="shared" si="2"/>
        <v>527.10896139463773</v>
      </c>
      <c r="Q77">
        <f>B2*EXP((-1*(N77-B3)^2)/(2*B4^2))</f>
        <v>1.3293323425738567E-37</v>
      </c>
      <c r="R77">
        <f>B5*EXP((-1*(N77-B6)^2)/(2*B7^2))</f>
        <v>1.079479670908036E-42</v>
      </c>
      <c r="S77">
        <f>B8*EXP((-1*(N77-B9)^2)/(2*B10^2))</f>
        <v>1.433925831028022E-45</v>
      </c>
      <c r="T77">
        <f>B11*EXP((-1*(N77-B12)^2)/(2*B13^2))</f>
        <v>4.1952237265016135E-41</v>
      </c>
      <c r="U77">
        <f>B14*EXP((-1*(N77-B15)^2)/(2*B16^2))</f>
        <v>9.4893348694244726E-18</v>
      </c>
      <c r="V77">
        <f>B17*EXP((-1*(N77-B18)^2)/(2*B19^2))</f>
        <v>0.11132432731523388</v>
      </c>
      <c r="W77">
        <f>B20*EXP((-1*(N77-B21)^2)/(2*B22^2))</f>
        <v>16.182848484589247</v>
      </c>
      <c r="X77">
        <f>B23*EXP((-1*(N77-B24)^2)/(2*B25^2))</f>
        <v>4.7394747862723214</v>
      </c>
      <c r="Y77">
        <f>B26*EXP((-1*(N77-B27)^2)/(2*B28^2))</f>
        <v>9.6275229194896124</v>
      </c>
      <c r="Z77">
        <f>B29*EXP((-1*(N77-B30)^2)/(2*B31^2))</f>
        <v>496.44779087697128</v>
      </c>
    </row>
    <row r="80" spans="14:26" x14ac:dyDescent="0.25">
      <c r="N80" t="s">
        <v>70</v>
      </c>
      <c r="Q80" t="str">
        <f t="shared" ref="Q80:Z80" si="3">Q1</f>
        <v>AMPP_16:1_n-4_7.38</v>
      </c>
      <c r="R80" t="str">
        <f t="shared" si="3"/>
        <v>AMPP_16:1_n-5_7.38</v>
      </c>
      <c r="S80" t="str">
        <f t="shared" si="3"/>
        <v>AMPP_16:1_n-6_7.37</v>
      </c>
      <c r="T80" t="str">
        <f t="shared" si="3"/>
        <v>AMPP_16:1_n-7_7.38</v>
      </c>
      <c r="U80" t="str">
        <f t="shared" si="3"/>
        <v>AMPP_16:1_n-9_7.44</v>
      </c>
      <c r="V80" t="str">
        <f t="shared" si="3"/>
        <v>AMPP_16:1_n-10_7.53</v>
      </c>
      <c r="W80" t="str">
        <f t="shared" si="3"/>
        <v>AMPP_16:1_n-4_7.58</v>
      </c>
      <c r="X80" t="str">
        <f t="shared" si="3"/>
        <v>AMPP_16:1_n-5_7.58</v>
      </c>
      <c r="Y80" t="str">
        <f t="shared" si="3"/>
        <v>AMPP_16:1_n-6_7.58</v>
      </c>
      <c r="Z80" t="str">
        <f t="shared" si="3"/>
        <v>AMPP_16:1_n-7_7.59</v>
      </c>
    </row>
    <row r="81" spans="14:26" x14ac:dyDescent="0.25">
      <c r="N81" t="s">
        <v>71</v>
      </c>
      <c r="Q81">
        <f t="shared" ref="Q81:Z81" si="4">SUM(Q2:Q77)</f>
        <v>34764.749510442278</v>
      </c>
      <c r="R81">
        <f t="shared" si="4"/>
        <v>170650.07501006371</v>
      </c>
      <c r="S81">
        <f t="shared" si="4"/>
        <v>23347.569659855973</v>
      </c>
      <c r="T81">
        <f t="shared" si="4"/>
        <v>6632040.0736151552</v>
      </c>
      <c r="U81">
        <f t="shared" si="4"/>
        <v>891502.53849314013</v>
      </c>
      <c r="V81">
        <f t="shared" si="4"/>
        <v>256962.95619115664</v>
      </c>
      <c r="W81">
        <f t="shared" si="4"/>
        <v>13060.569080668385</v>
      </c>
      <c r="X81">
        <f t="shared" si="4"/>
        <v>10161.871986294524</v>
      </c>
      <c r="Y81">
        <f t="shared" si="4"/>
        <v>7770.0120770119056</v>
      </c>
      <c r="Z81">
        <f t="shared" si="4"/>
        <v>20949.422909499182</v>
      </c>
    </row>
    <row r="82" spans="14:26" x14ac:dyDescent="0.25">
      <c r="N82" t="s">
        <v>72</v>
      </c>
      <c r="Q82" t="s">
        <v>73</v>
      </c>
      <c r="R82" t="s">
        <v>39</v>
      </c>
      <c r="S82" t="s">
        <v>74</v>
      </c>
      <c r="T82" t="s">
        <v>75</v>
      </c>
      <c r="U82" t="s">
        <v>76</v>
      </c>
      <c r="V82" t="s">
        <v>77</v>
      </c>
      <c r="W82" t="s">
        <v>78</v>
      </c>
      <c r="X82" t="s">
        <v>79</v>
      </c>
      <c r="Y82" t="s">
        <v>80</v>
      </c>
      <c r="Z82" t="s">
        <v>81</v>
      </c>
    </row>
    <row r="83" spans="14:26" x14ac:dyDescent="0.25">
      <c r="N83" t="s">
        <v>82</v>
      </c>
      <c r="Q83" t="s">
        <v>75</v>
      </c>
      <c r="R83" t="s">
        <v>75</v>
      </c>
      <c r="S83" t="s">
        <v>75</v>
      </c>
      <c r="T83" t="s">
        <v>83</v>
      </c>
      <c r="U83" t="s">
        <v>83</v>
      </c>
      <c r="V83" t="s">
        <v>83</v>
      </c>
      <c r="W83" t="s">
        <v>83</v>
      </c>
      <c r="X83" t="s">
        <v>78</v>
      </c>
      <c r="Y83" t="s">
        <v>78</v>
      </c>
      <c r="Z83" t="s">
        <v>83</v>
      </c>
    </row>
    <row r="84" spans="14:26" x14ac:dyDescent="0.25">
      <c r="N84" t="s">
        <v>84</v>
      </c>
      <c r="Q84" t="s">
        <v>24</v>
      </c>
      <c r="R84" t="s">
        <v>29</v>
      </c>
      <c r="S84" t="s">
        <v>34</v>
      </c>
      <c r="T84" t="s">
        <v>39</v>
      </c>
      <c r="U84" t="s">
        <v>39</v>
      </c>
      <c r="V84" t="s">
        <v>39</v>
      </c>
      <c r="W84" t="s">
        <v>39</v>
      </c>
      <c r="X84" t="s">
        <v>57</v>
      </c>
      <c r="Y84" t="s">
        <v>62</v>
      </c>
      <c r="Z84" t="s">
        <v>39</v>
      </c>
    </row>
    <row r="86" spans="14:26" x14ac:dyDescent="0.25">
      <c r="N86" t="s">
        <v>85</v>
      </c>
      <c r="Q86">
        <f>Q81/T81</f>
        <v>5.2419389998486325E-3</v>
      </c>
      <c r="R86">
        <f>R81/T81</f>
        <v>2.5731158605174345E-2</v>
      </c>
      <c r="S86">
        <f>S81/T81</f>
        <v>3.520420474047152E-3</v>
      </c>
      <c r="X86">
        <f>X81/W81</f>
        <v>0.77805736668363312</v>
      </c>
      <c r="Y86">
        <f>Y81/W81</f>
        <v>0.59492140266021765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5" x14ac:dyDescent="0.25"/>
  <cols>
    <col min="1" max="1" width="20.5703125" bestFit="1" customWidth="1"/>
    <col min="2" max="2" width="44" bestFit="1" customWidth="1"/>
    <col min="3" max="3" width="32.5703125" bestFit="1" customWidth="1"/>
  </cols>
  <sheetData>
    <row r="1" spans="1:3" x14ac:dyDescent="0.25">
      <c r="A1" t="s">
        <v>86</v>
      </c>
      <c r="B1" t="s">
        <v>87</v>
      </c>
      <c r="C1" t="s">
        <v>88</v>
      </c>
    </row>
    <row r="2" spans="1:3" x14ac:dyDescent="0.25">
      <c r="A2" t="s">
        <v>13</v>
      </c>
      <c r="B2">
        <v>10957</v>
      </c>
      <c r="C2">
        <v>7620670</v>
      </c>
    </row>
    <row r="3" spans="1:3" x14ac:dyDescent="0.25">
      <c r="A3" t="s">
        <v>14</v>
      </c>
      <c r="B3">
        <v>49733</v>
      </c>
      <c r="C3">
        <v>7460598</v>
      </c>
    </row>
    <row r="4" spans="1:3" x14ac:dyDescent="0.25">
      <c r="A4" t="s">
        <v>15</v>
      </c>
      <c r="B4">
        <v>7786</v>
      </c>
      <c r="C4">
        <v>6447873</v>
      </c>
    </row>
    <row r="5" spans="1:3" x14ac:dyDescent="0.25">
      <c r="A5" t="s">
        <v>16</v>
      </c>
      <c r="B5">
        <v>1873641</v>
      </c>
      <c r="C5">
        <v>7711939</v>
      </c>
    </row>
    <row r="6" spans="1:3" x14ac:dyDescent="0.25">
      <c r="A6" t="s">
        <v>17</v>
      </c>
      <c r="B6">
        <v>196517</v>
      </c>
      <c r="C6">
        <v>1787186</v>
      </c>
    </row>
    <row r="7" spans="1:3" x14ac:dyDescent="0.25">
      <c r="A7" t="s">
        <v>18</v>
      </c>
      <c r="B7">
        <v>47781</v>
      </c>
      <c r="C7">
        <v>258254</v>
      </c>
    </row>
    <row r="8" spans="1:3" x14ac:dyDescent="0.25">
      <c r="A8" t="s">
        <v>19</v>
      </c>
      <c r="B8">
        <v>4504</v>
      </c>
      <c r="C8">
        <v>228051</v>
      </c>
    </row>
    <row r="9" spans="1:3" x14ac:dyDescent="0.25">
      <c r="A9" t="s">
        <v>20</v>
      </c>
      <c r="B9">
        <v>3659</v>
      </c>
      <c r="C9">
        <v>168000</v>
      </c>
    </row>
    <row r="10" spans="1:3" x14ac:dyDescent="0.25">
      <c r="A10" t="s">
        <v>21</v>
      </c>
      <c r="B10">
        <v>2951</v>
      </c>
      <c r="C10">
        <v>178415</v>
      </c>
    </row>
    <row r="11" spans="1:3" x14ac:dyDescent="0.25">
      <c r="A11" t="s">
        <v>22</v>
      </c>
      <c r="B11">
        <v>12371</v>
      </c>
      <c r="C11">
        <v>68373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DC_16_1</vt:lpstr>
      <vt:lpstr>Summary_OzID_Integrals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2022-09-13T09:40:49Z</dcterms:created>
  <dcterms:modified xsi:type="dcterms:W3CDTF">2022-09-13T00:11:48Z</dcterms:modified>
</cp:coreProperties>
</file>