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sabellaBerrebi/Dropbox/S23 Sarah_Izzy (1)/Data &amp; Experiment Info/"/>
    </mc:Choice>
  </mc:AlternateContent>
  <xr:revisionPtr revIDLastSave="400" documentId="13_ncr:1_{0DC8DD58-6C3F-3E44-86C9-7FFE3565BFE0}" xr6:coauthVersionLast="47" xr6:coauthVersionMax="47" xr10:uidLastSave="{AB454532-BA36-4463-A5AE-2C3CA9F84932}"/>
  <bookViews>
    <workbookView xWindow="1580" yWindow="500" windowWidth="27220" windowHeight="16440" tabRatio="852" firstSheet="9" activeTab="5" xr2:uid="{00000000-000D-0000-FFFF-FFFF00000000}"/>
  </bookViews>
  <sheets>
    <sheet name="Session 22 t-test" sheetId="28" r:id="rId1"/>
    <sheet name="Session 11 t-test" sheetId="29" r:id="rId2"/>
    <sheet name="GrpMeans" sheetId="30" r:id="rId3"/>
    <sheet name="Means" sheetId="7" r:id="rId4"/>
    <sheet name="6163 FE Isolated" sheetId="16" r:id="rId5"/>
    <sheet name="822 FE Isolated" sheetId="14" r:id="rId6"/>
    <sheet name="722 FE Isolated" sheetId="13" r:id="rId7"/>
    <sheet name="2 FE Enriched" sheetId="12" r:id="rId8"/>
    <sheet name="799 FE Enriched" sheetId="11" r:id="rId9"/>
    <sheet name="8 FE Enriched" sheetId="23" r:id="rId10"/>
    <sheet name="6159 CH Isolated" sheetId="22" r:id="rId11"/>
    <sheet name="14 CH Isolated" sheetId="21" r:id="rId12"/>
    <sheet name="19 CH Isolated" sheetId="27" r:id="rId13"/>
    <sheet name="1269 CH Enriched" sheetId="24" r:id="rId14"/>
    <sheet name="99 CH Enriched" sheetId="19" r:id="rId15"/>
    <sheet name="Sheet1" sheetId="15" state="hidden" r:id="rId16"/>
    <sheet name="100 CH Enriched" sheetId="1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1" i="13" l="1"/>
  <c r="B42" i="13"/>
  <c r="B43" i="13"/>
  <c r="B40" i="13"/>
  <c r="B36" i="13"/>
  <c r="B35" i="13"/>
  <c r="B34" i="13"/>
  <c r="B33" i="13"/>
  <c r="K30" i="23"/>
  <c r="K30" i="16"/>
  <c r="B14" i="27"/>
  <c r="B13" i="27"/>
  <c r="Q26" i="30"/>
  <c r="U13" i="30" s="1"/>
  <c r="Q15" i="30"/>
  <c r="T13" i="30" s="1"/>
  <c r="M26" i="30"/>
  <c r="U12" i="30" s="1"/>
  <c r="M15" i="30"/>
  <c r="T12" i="30" s="1"/>
  <c r="I26" i="30"/>
  <c r="U11" i="30" s="1"/>
  <c r="I15" i="30"/>
  <c r="T11" i="30" s="1"/>
  <c r="E26" i="30"/>
  <c r="E15" i="30"/>
  <c r="T10" i="30" s="1"/>
  <c r="B14" i="1" l="1"/>
  <c r="L8" i="7" s="1"/>
  <c r="B30" i="22" l="1"/>
  <c r="N24" i="7" s="1"/>
  <c r="B30" i="21"/>
  <c r="P24" i="7" s="1"/>
  <c r="B30" i="19"/>
  <c r="O24" i="7" s="1"/>
  <c r="B18" i="27"/>
  <c r="M12" i="7" s="1"/>
  <c r="B17" i="27"/>
  <c r="M11" i="7" s="1"/>
  <c r="B16" i="27"/>
  <c r="M10" i="7" s="1"/>
  <c r="B15" i="27"/>
  <c r="M9" i="7" s="1"/>
  <c r="B19" i="27"/>
  <c r="M13" i="7" s="1"/>
  <c r="B20" i="27"/>
  <c r="M14" i="7" s="1"/>
  <c r="B21" i="27"/>
  <c r="M15" i="7" s="1"/>
  <c r="B22" i="27"/>
  <c r="M16" i="7" s="1"/>
  <c r="B23" i="27"/>
  <c r="M17" i="7" s="1"/>
  <c r="B24" i="27"/>
  <c r="M18" i="7" s="1"/>
  <c r="B25" i="27"/>
  <c r="M19" i="7" s="1"/>
  <c r="B26" i="27"/>
  <c r="M20" i="7" s="1"/>
  <c r="B27" i="27"/>
  <c r="M21" i="7" s="1"/>
  <c r="B28" i="27"/>
  <c r="M22" i="7" s="1"/>
  <c r="B29" i="27"/>
  <c r="M23" i="7" s="1"/>
  <c r="B30" i="27"/>
  <c r="M24" i="7" s="1"/>
  <c r="M7" i="7"/>
  <c r="B11" i="27"/>
  <c r="M5" i="7" s="1"/>
  <c r="B10" i="27"/>
  <c r="M4" i="7" s="1"/>
  <c r="B9" i="27"/>
  <c r="L30" i="16"/>
  <c r="M30" i="16"/>
  <c r="N30" i="16"/>
  <c r="O30" i="16"/>
  <c r="P30" i="16"/>
  <c r="Q30" i="16"/>
  <c r="R30" i="16"/>
  <c r="S30" i="16"/>
  <c r="T30" i="16"/>
  <c r="U30" i="16"/>
  <c r="V30" i="16"/>
  <c r="W30" i="16"/>
  <c r="X30" i="16"/>
  <c r="Y30" i="16"/>
  <c r="Z30" i="16"/>
  <c r="AA30" i="16"/>
  <c r="AB30" i="16"/>
  <c r="AC30" i="16"/>
  <c r="AD30" i="16"/>
  <c r="AE30" i="16"/>
  <c r="AF30" i="16"/>
  <c r="AG30" i="16"/>
  <c r="AH30" i="16"/>
  <c r="D30" i="16"/>
  <c r="B30" i="16" s="1"/>
  <c r="F24" i="7" s="1"/>
  <c r="P30" i="23"/>
  <c r="Q30" i="23"/>
  <c r="R30" i="23"/>
  <c r="S30" i="23"/>
  <c r="T30" i="23"/>
  <c r="U30" i="23"/>
  <c r="V30" i="23"/>
  <c r="W30" i="23"/>
  <c r="X30" i="23"/>
  <c r="Y30" i="23"/>
  <c r="Z30" i="23"/>
  <c r="AA30" i="23"/>
  <c r="AB30" i="23"/>
  <c r="AC30" i="23"/>
  <c r="AD30" i="23"/>
  <c r="AE30" i="23"/>
  <c r="AF30" i="23"/>
  <c r="AG30" i="23"/>
  <c r="AH30" i="23"/>
  <c r="M30" i="23"/>
  <c r="N30" i="23"/>
  <c r="O30" i="23"/>
  <c r="L30" i="23"/>
  <c r="D30" i="23"/>
  <c r="B30" i="23" s="1"/>
  <c r="M3" i="7"/>
  <c r="B12" i="27"/>
  <c r="M6" i="7" s="1"/>
  <c r="L19" i="16"/>
  <c r="AH19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R19" i="16"/>
  <c r="S19" i="16"/>
  <c r="Q19" i="16"/>
  <c r="P19" i="16"/>
  <c r="O19" i="16"/>
  <c r="N19" i="16"/>
  <c r="M19" i="16"/>
  <c r="K19" i="16"/>
  <c r="D19" i="16"/>
  <c r="AH19" i="23"/>
  <c r="AG19" i="23"/>
  <c r="AF19" i="23"/>
  <c r="AE19" i="23"/>
  <c r="AD19" i="23"/>
  <c r="AC19" i="23"/>
  <c r="AB19" i="23"/>
  <c r="AA19" i="23"/>
  <c r="Z19" i="23"/>
  <c r="Y19" i="23"/>
  <c r="X19" i="23"/>
  <c r="W19" i="23"/>
  <c r="V19" i="23"/>
  <c r="U19" i="23"/>
  <c r="T19" i="23"/>
  <c r="S19" i="23"/>
  <c r="R19" i="23"/>
  <c r="Q19" i="23"/>
  <c r="P19" i="23"/>
  <c r="O19" i="23"/>
  <c r="N19" i="23"/>
  <c r="M19" i="23"/>
  <c r="L19" i="23"/>
  <c r="K19" i="23"/>
  <c r="D19" i="23"/>
  <c r="B19" i="14"/>
  <c r="B13" i="7" s="1"/>
  <c r="B43" i="23"/>
  <c r="B42" i="23"/>
  <c r="B41" i="23"/>
  <c r="B40" i="23"/>
  <c r="B36" i="23"/>
  <c r="B35" i="23"/>
  <c r="B34" i="23"/>
  <c r="B33" i="23"/>
  <c r="B43" i="16"/>
  <c r="B42" i="16"/>
  <c r="B41" i="16"/>
  <c r="B40" i="16"/>
  <c r="B36" i="16"/>
  <c r="B35" i="16"/>
  <c r="B34" i="16"/>
  <c r="B33" i="16"/>
  <c r="B30" i="24"/>
  <c r="K24" i="7" s="1"/>
  <c r="B10" i="21"/>
  <c r="P4" i="7" s="1"/>
  <c r="B11" i="21"/>
  <c r="P5" i="7" s="1"/>
  <c r="B12" i="21"/>
  <c r="P6" i="7" s="1"/>
  <c r="B13" i="21"/>
  <c r="P7" i="7" s="1"/>
  <c r="B14" i="21"/>
  <c r="P8" i="7" s="1"/>
  <c r="B15" i="21"/>
  <c r="P9" i="7" s="1"/>
  <c r="B16" i="21"/>
  <c r="P10" i="7" s="1"/>
  <c r="B17" i="21"/>
  <c r="P11" i="7" s="1"/>
  <c r="B18" i="21"/>
  <c r="P12" i="7" s="1"/>
  <c r="B19" i="21"/>
  <c r="P13" i="7" s="1"/>
  <c r="B20" i="21"/>
  <c r="P14" i="7" s="1"/>
  <c r="B21" i="21"/>
  <c r="P15" i="7" s="1"/>
  <c r="B22" i="21"/>
  <c r="P16" i="7" s="1"/>
  <c r="B23" i="21"/>
  <c r="P17" i="7" s="1"/>
  <c r="B24" i="21"/>
  <c r="P18" i="7" s="1"/>
  <c r="B25" i="21"/>
  <c r="P19" i="7" s="1"/>
  <c r="B26" i="21"/>
  <c r="P20" i="7" s="1"/>
  <c r="B27" i="21"/>
  <c r="P21" i="7" s="1"/>
  <c r="B28" i="21"/>
  <c r="P22" i="7" s="1"/>
  <c r="B29" i="21"/>
  <c r="P23" i="7" s="1"/>
  <c r="B10" i="24"/>
  <c r="K4" i="7" s="1"/>
  <c r="B11" i="24"/>
  <c r="K5" i="7" s="1"/>
  <c r="B12" i="24"/>
  <c r="K6" i="7" s="1"/>
  <c r="B13" i="24"/>
  <c r="K7" i="7" s="1"/>
  <c r="B14" i="24"/>
  <c r="K8" i="7" s="1"/>
  <c r="B15" i="24"/>
  <c r="K9" i="7" s="1"/>
  <c r="B16" i="24"/>
  <c r="K10" i="7" s="1"/>
  <c r="B17" i="24"/>
  <c r="K11" i="7" s="1"/>
  <c r="B18" i="24"/>
  <c r="K12" i="7" s="1"/>
  <c r="B19" i="24"/>
  <c r="K13" i="7" s="1"/>
  <c r="B20" i="24"/>
  <c r="K14" i="7" s="1"/>
  <c r="B21" i="24"/>
  <c r="K15" i="7" s="1"/>
  <c r="B22" i="24"/>
  <c r="K16" i="7" s="1"/>
  <c r="B23" i="24"/>
  <c r="K17" i="7" s="1"/>
  <c r="B24" i="24"/>
  <c r="K18" i="7" s="1"/>
  <c r="B25" i="24"/>
  <c r="K19" i="7" s="1"/>
  <c r="B26" i="24"/>
  <c r="K20" i="7" s="1"/>
  <c r="B27" i="24"/>
  <c r="K21" i="7" s="1"/>
  <c r="B28" i="24"/>
  <c r="K22" i="7" s="1"/>
  <c r="B29" i="24"/>
  <c r="K23" i="7" s="1"/>
  <c r="B10" i="19"/>
  <c r="O4" i="7" s="1"/>
  <c r="B11" i="19"/>
  <c r="O5" i="7" s="1"/>
  <c r="B12" i="19"/>
  <c r="O6" i="7" s="1"/>
  <c r="B13" i="19"/>
  <c r="O7" i="7" s="1"/>
  <c r="B14" i="19"/>
  <c r="O8" i="7" s="1"/>
  <c r="B15" i="19"/>
  <c r="O9" i="7" s="1"/>
  <c r="B16" i="19"/>
  <c r="O10" i="7" s="1"/>
  <c r="B17" i="19"/>
  <c r="O11" i="7" s="1"/>
  <c r="B18" i="19"/>
  <c r="O12" i="7" s="1"/>
  <c r="B19" i="19"/>
  <c r="O13" i="7" s="1"/>
  <c r="B20" i="19"/>
  <c r="O14" i="7" s="1"/>
  <c r="B21" i="19"/>
  <c r="O15" i="7" s="1"/>
  <c r="B22" i="19"/>
  <c r="O16" i="7" s="1"/>
  <c r="B23" i="19"/>
  <c r="O17" i="7" s="1"/>
  <c r="B24" i="19"/>
  <c r="O18" i="7" s="1"/>
  <c r="B25" i="19"/>
  <c r="O19" i="7" s="1"/>
  <c r="B26" i="19"/>
  <c r="O20" i="7" s="1"/>
  <c r="B27" i="19"/>
  <c r="O21" i="7" s="1"/>
  <c r="B28" i="19"/>
  <c r="O22" i="7" s="1"/>
  <c r="B29" i="19"/>
  <c r="O23" i="7" s="1"/>
  <c r="B10" i="22"/>
  <c r="N4" i="7" s="1"/>
  <c r="B11" i="22"/>
  <c r="N5" i="7" s="1"/>
  <c r="B12" i="22"/>
  <c r="N6" i="7" s="1"/>
  <c r="B13" i="22"/>
  <c r="N7" i="7" s="1"/>
  <c r="B14" i="22"/>
  <c r="N8" i="7" s="1"/>
  <c r="Q8" i="7" s="1"/>
  <c r="B15" i="22"/>
  <c r="N9" i="7" s="1"/>
  <c r="B16" i="22"/>
  <c r="N10" i="7" s="1"/>
  <c r="B17" i="22"/>
  <c r="N11" i="7" s="1"/>
  <c r="B18" i="22"/>
  <c r="N12" i="7" s="1"/>
  <c r="B19" i="22"/>
  <c r="N13" i="7" s="1"/>
  <c r="B20" i="22"/>
  <c r="N14" i="7" s="1"/>
  <c r="B21" i="22"/>
  <c r="N15" i="7" s="1"/>
  <c r="B22" i="22"/>
  <c r="N16" i="7" s="1"/>
  <c r="B23" i="22"/>
  <c r="N17" i="7" s="1"/>
  <c r="B24" i="22"/>
  <c r="N18" i="7" s="1"/>
  <c r="B25" i="22"/>
  <c r="N19" i="7" s="1"/>
  <c r="B26" i="22"/>
  <c r="N20" i="7" s="1"/>
  <c r="B27" i="22"/>
  <c r="N21" i="7" s="1"/>
  <c r="B28" i="22"/>
  <c r="N22" i="7" s="1"/>
  <c r="B29" i="22"/>
  <c r="N23" i="7" s="1"/>
  <c r="B9" i="21"/>
  <c r="P3" i="7" s="1"/>
  <c r="B9" i="24"/>
  <c r="K3" i="7" s="1"/>
  <c r="B9" i="19"/>
  <c r="O3" i="7" s="1"/>
  <c r="B9" i="22"/>
  <c r="N3" i="7" s="1"/>
  <c r="B43" i="12"/>
  <c r="B42" i="12"/>
  <c r="B41" i="12"/>
  <c r="B40" i="12"/>
  <c r="B36" i="12"/>
  <c r="B35" i="12"/>
  <c r="B34" i="12"/>
  <c r="B33" i="12"/>
  <c r="E30" i="13"/>
  <c r="F30" i="13"/>
  <c r="G30" i="13"/>
  <c r="H30" i="13"/>
  <c r="I30" i="13"/>
  <c r="AH30" i="13"/>
  <c r="D30" i="13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D37" i="12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D37" i="11"/>
  <c r="AH44" i="11"/>
  <c r="AH30" i="11" s="1"/>
  <c r="AG44" i="11"/>
  <c r="AG30" i="11" s="1"/>
  <c r="AF44" i="11"/>
  <c r="AF30" i="11" s="1"/>
  <c r="AE44" i="11"/>
  <c r="AE30" i="11" s="1"/>
  <c r="AD44" i="11"/>
  <c r="AD30" i="11" s="1"/>
  <c r="AC44" i="11"/>
  <c r="AC30" i="11" s="1"/>
  <c r="AB44" i="11"/>
  <c r="AB30" i="11" s="1"/>
  <c r="AA44" i="11"/>
  <c r="AA30" i="11" s="1"/>
  <c r="Z44" i="11"/>
  <c r="Z30" i="11" s="1"/>
  <c r="Y44" i="11"/>
  <c r="Y30" i="11" s="1"/>
  <c r="X44" i="11"/>
  <c r="X30" i="11" s="1"/>
  <c r="W44" i="11"/>
  <c r="W30" i="11" s="1"/>
  <c r="V44" i="11"/>
  <c r="V30" i="11" s="1"/>
  <c r="U44" i="11"/>
  <c r="U30" i="11" s="1"/>
  <c r="T44" i="11"/>
  <c r="T30" i="11" s="1"/>
  <c r="S44" i="11"/>
  <c r="S30" i="11" s="1"/>
  <c r="R44" i="11"/>
  <c r="R30" i="11" s="1"/>
  <c r="Q44" i="11"/>
  <c r="Q30" i="11" s="1"/>
  <c r="P44" i="11"/>
  <c r="P30" i="11" s="1"/>
  <c r="O44" i="11"/>
  <c r="O30" i="11" s="1"/>
  <c r="N44" i="11"/>
  <c r="N30" i="11" s="1"/>
  <c r="M44" i="11"/>
  <c r="M30" i="11" s="1"/>
  <c r="L44" i="11"/>
  <c r="L30" i="11" s="1"/>
  <c r="K44" i="11"/>
  <c r="K30" i="11" s="1"/>
  <c r="D44" i="11"/>
  <c r="D30" i="11" s="1"/>
  <c r="AH44" i="12"/>
  <c r="AH30" i="12" s="1"/>
  <c r="AG44" i="12"/>
  <c r="AG30" i="12" s="1"/>
  <c r="AF44" i="12"/>
  <c r="AF30" i="12" s="1"/>
  <c r="AE44" i="12"/>
  <c r="AE30" i="12" s="1"/>
  <c r="AD44" i="12"/>
  <c r="AD30" i="12" s="1"/>
  <c r="AC44" i="12"/>
  <c r="AC30" i="12" s="1"/>
  <c r="AB44" i="12"/>
  <c r="AB30" i="12" s="1"/>
  <c r="AA44" i="12"/>
  <c r="AA30" i="12" s="1"/>
  <c r="Z44" i="12"/>
  <c r="Z30" i="12" s="1"/>
  <c r="Y44" i="12"/>
  <c r="Y30" i="12" s="1"/>
  <c r="X44" i="12"/>
  <c r="X30" i="12" s="1"/>
  <c r="W44" i="12"/>
  <c r="W30" i="12" s="1"/>
  <c r="V44" i="12"/>
  <c r="V30" i="12" s="1"/>
  <c r="U44" i="12"/>
  <c r="U30" i="12" s="1"/>
  <c r="T44" i="12"/>
  <c r="T30" i="12" s="1"/>
  <c r="S44" i="12"/>
  <c r="S30" i="12" s="1"/>
  <c r="R44" i="12"/>
  <c r="R30" i="12" s="1"/>
  <c r="Q44" i="12"/>
  <c r="Q30" i="12" s="1"/>
  <c r="P44" i="12"/>
  <c r="P30" i="12" s="1"/>
  <c r="O44" i="12"/>
  <c r="O30" i="12" s="1"/>
  <c r="N44" i="12"/>
  <c r="N30" i="12" s="1"/>
  <c r="M44" i="12"/>
  <c r="M30" i="12" s="1"/>
  <c r="L44" i="12"/>
  <c r="L30" i="12" s="1"/>
  <c r="K44" i="12"/>
  <c r="K30" i="12" s="1"/>
  <c r="B30" i="12" s="1"/>
  <c r="D24" i="7" s="1"/>
  <c r="D44" i="12"/>
  <c r="D30" i="12" s="1"/>
  <c r="B42" i="14"/>
  <c r="B43" i="14"/>
  <c r="B44" i="14"/>
  <c r="B41" i="14"/>
  <c r="B36" i="14"/>
  <c r="B35" i="14"/>
  <c r="B34" i="14"/>
  <c r="B33" i="14"/>
  <c r="D45" i="14"/>
  <c r="D37" i="14"/>
  <c r="D30" i="14" s="1"/>
  <c r="AH45" i="14"/>
  <c r="AH30" i="14" s="1"/>
  <c r="AG45" i="14"/>
  <c r="AG30" i="14" s="1"/>
  <c r="AF45" i="14"/>
  <c r="AF30" i="14" s="1"/>
  <c r="AE45" i="14"/>
  <c r="AE30" i="14" s="1"/>
  <c r="AD45" i="14"/>
  <c r="AD30" i="14" s="1"/>
  <c r="AC45" i="14"/>
  <c r="AC30" i="14" s="1"/>
  <c r="AB45" i="14"/>
  <c r="AB30" i="14" s="1"/>
  <c r="AA45" i="14"/>
  <c r="AA30" i="14" s="1"/>
  <c r="Z45" i="14"/>
  <c r="Z30" i="14" s="1"/>
  <c r="Y45" i="14"/>
  <c r="Y30" i="14" s="1"/>
  <c r="X45" i="14"/>
  <c r="X30" i="14" s="1"/>
  <c r="W45" i="14"/>
  <c r="W30" i="14" s="1"/>
  <c r="V45" i="14"/>
  <c r="V30" i="14" s="1"/>
  <c r="U45" i="14"/>
  <c r="U30" i="14" s="1"/>
  <c r="T45" i="14"/>
  <c r="T30" i="14" s="1"/>
  <c r="S45" i="14"/>
  <c r="S30" i="14" s="1"/>
  <c r="R45" i="14"/>
  <c r="R30" i="14" s="1"/>
  <c r="Q45" i="14"/>
  <c r="Q30" i="14" s="1"/>
  <c r="P45" i="14"/>
  <c r="P30" i="14" s="1"/>
  <c r="O45" i="14"/>
  <c r="O30" i="14" s="1"/>
  <c r="N45" i="14"/>
  <c r="N30" i="14" s="1"/>
  <c r="M45" i="14"/>
  <c r="M30" i="14" s="1"/>
  <c r="L45" i="14"/>
  <c r="L30" i="14" s="1"/>
  <c r="K45" i="14"/>
  <c r="K30" i="14" s="1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V44" i="13"/>
  <c r="U30" i="13" s="1"/>
  <c r="W44" i="13"/>
  <c r="V30" i="13" s="1"/>
  <c r="X44" i="13"/>
  <c r="W30" i="13" s="1"/>
  <c r="Y44" i="13"/>
  <c r="X30" i="13" s="1"/>
  <c r="Z44" i="13"/>
  <c r="Y30" i="13" s="1"/>
  <c r="AA44" i="13"/>
  <c r="Z30" i="13" s="1"/>
  <c r="AB44" i="13"/>
  <c r="AA30" i="13" s="1"/>
  <c r="AC44" i="13"/>
  <c r="AB30" i="13" s="1"/>
  <c r="AD44" i="13"/>
  <c r="AC30" i="13" s="1"/>
  <c r="AE44" i="13"/>
  <c r="AD30" i="13" s="1"/>
  <c r="AF44" i="13"/>
  <c r="AE30" i="13" s="1"/>
  <c r="AG44" i="13"/>
  <c r="AF30" i="13" s="1"/>
  <c r="AH44" i="13"/>
  <c r="AG30" i="13" s="1"/>
  <c r="L44" i="13"/>
  <c r="K30" i="13" s="1"/>
  <c r="M44" i="13"/>
  <c r="L30" i="13" s="1"/>
  <c r="N44" i="13"/>
  <c r="M30" i="13" s="1"/>
  <c r="O44" i="13"/>
  <c r="N30" i="13" s="1"/>
  <c r="P44" i="13"/>
  <c r="O30" i="13" s="1"/>
  <c r="Q44" i="13"/>
  <c r="P30" i="13" s="1"/>
  <c r="R44" i="13"/>
  <c r="Q30" i="13" s="1"/>
  <c r="S44" i="13"/>
  <c r="R30" i="13" s="1"/>
  <c r="T44" i="13"/>
  <c r="S30" i="13" s="1"/>
  <c r="U44" i="13"/>
  <c r="T30" i="13" s="1"/>
  <c r="K44" i="13"/>
  <c r="J30" i="13" s="1"/>
  <c r="B26" i="1"/>
  <c r="L20" i="7" s="1"/>
  <c r="B27" i="1"/>
  <c r="L21" i="7" s="1"/>
  <c r="B28" i="1"/>
  <c r="L22" i="7" s="1"/>
  <c r="B29" i="1"/>
  <c r="L23" i="7" s="1"/>
  <c r="B30" i="1"/>
  <c r="L24" i="7" s="1"/>
  <c r="B19" i="13"/>
  <c r="C13" i="7" s="1"/>
  <c r="B19" i="12"/>
  <c r="D13" i="7" s="1"/>
  <c r="B19" i="11"/>
  <c r="E13" i="7" s="1"/>
  <c r="B10" i="1"/>
  <c r="L4" i="7" s="1"/>
  <c r="B11" i="1"/>
  <c r="L5" i="7" s="1"/>
  <c r="Q5" i="7" s="1"/>
  <c r="B12" i="1"/>
  <c r="L6" i="7" s="1"/>
  <c r="B13" i="1"/>
  <c r="L7" i="7" s="1"/>
  <c r="Q7" i="7" s="1"/>
  <c r="B15" i="1"/>
  <c r="L9" i="7" s="1"/>
  <c r="Q9" i="7" s="1"/>
  <c r="B16" i="1"/>
  <c r="L10" i="7" s="1"/>
  <c r="B17" i="1"/>
  <c r="L11" i="7" s="1"/>
  <c r="Q11" i="7" s="1"/>
  <c r="B18" i="1"/>
  <c r="L12" i="7" s="1"/>
  <c r="B19" i="1"/>
  <c r="L13" i="7" s="1"/>
  <c r="B20" i="1"/>
  <c r="L14" i="7" s="1"/>
  <c r="B21" i="1"/>
  <c r="L15" i="7" s="1"/>
  <c r="Q15" i="7" s="1"/>
  <c r="B22" i="1"/>
  <c r="L16" i="7" s="1"/>
  <c r="B23" i="1"/>
  <c r="L17" i="7" s="1"/>
  <c r="B24" i="1"/>
  <c r="L18" i="7" s="1"/>
  <c r="B25" i="1"/>
  <c r="L19" i="7" s="1"/>
  <c r="B9" i="1"/>
  <c r="L3" i="7" s="1"/>
  <c r="B30" i="13" l="1"/>
  <c r="B19" i="23"/>
  <c r="G13" i="7" s="1"/>
  <c r="Q19" i="7"/>
  <c r="Q6" i="7"/>
  <c r="Q18" i="7"/>
  <c r="Q17" i="7"/>
  <c r="Q4" i="7"/>
  <c r="Q16" i="7"/>
  <c r="Q14" i="7"/>
  <c r="Q13" i="7"/>
  <c r="F33" i="7" s="1"/>
  <c r="Q24" i="7"/>
  <c r="F34" i="7" s="1"/>
  <c r="Q12" i="7"/>
  <c r="B19" i="16"/>
  <c r="F13" i="7" s="1"/>
  <c r="F29" i="7" s="1"/>
  <c r="E29" i="7"/>
  <c r="Q23" i="7"/>
  <c r="Q22" i="7"/>
  <c r="Q10" i="7"/>
  <c r="Q21" i="7"/>
  <c r="G24" i="7"/>
  <c r="Q20" i="7"/>
  <c r="Q3" i="7"/>
  <c r="C24" i="7"/>
  <c r="B30" i="14"/>
  <c r="B24" i="7" s="1"/>
  <c r="F30" i="7" s="1"/>
  <c r="B30" i="11"/>
  <c r="E24" i="7" s="1"/>
  <c r="H13" i="7"/>
  <c r="E33" i="7" s="1"/>
  <c r="E30" i="7" l="1"/>
  <c r="H24" i="7"/>
  <c r="E34" i="7" s="1"/>
</calcChain>
</file>

<file path=xl/sharedStrings.xml><?xml version="1.0" encoding="utf-8"?>
<sst xmlns="http://schemas.openxmlformats.org/spreadsheetml/2006/main" count="1355" uniqueCount="108">
  <si>
    <t>t-Test: Two-Sample Assuming Equal Variances</t>
  </si>
  <si>
    <t>Variable 1</t>
  </si>
  <si>
    <t>Variable 2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</si>
  <si>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</si>
  <si>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</si>
  <si>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</si>
  <si>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</si>
  <si>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</si>
  <si>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</si>
  <si>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</si>
  <si>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</si>
  <si>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</si>
  <si>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</si>
  <si>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</si>
  <si>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Enriched, Only FE</t>
  </si>
  <si>
    <t>Isolated, Only FE</t>
  </si>
  <si>
    <t>Enriched, Only Choice</t>
  </si>
  <si>
    <t>Isolated, Only Choice</t>
  </si>
  <si>
    <t xml:space="preserve">Session 11 </t>
  </si>
  <si>
    <t>Session 22</t>
  </si>
  <si>
    <t>All FE</t>
  </si>
  <si>
    <t>No FE</t>
  </si>
  <si>
    <t xml:space="preserve">Enriched </t>
  </si>
  <si>
    <t>Enriched</t>
  </si>
  <si>
    <t>Not Enriched</t>
  </si>
  <si>
    <t>Session 11</t>
  </si>
  <si>
    <t>Only FE</t>
  </si>
  <si>
    <t>Only Choice</t>
  </si>
  <si>
    <t xml:space="preserve">Ted (6163) </t>
  </si>
  <si>
    <t xml:space="preserve">All FE Condition </t>
  </si>
  <si>
    <t>Isolated</t>
  </si>
  <si>
    <t>Sub Right</t>
  </si>
  <si>
    <t>Choice Trials</t>
  </si>
  <si>
    <t>Terminal Link Pecks</t>
  </si>
  <si>
    <t>Choice Outcomes</t>
  </si>
  <si>
    <t>Suboptimal Forced Exposure Trials</t>
  </si>
  <si>
    <t>Optimal Forced Exposure Trials</t>
  </si>
  <si>
    <t>Choice Pecks</t>
  </si>
  <si>
    <t>Suboptimal Alt</t>
  </si>
  <si>
    <t>Optimal Alt</t>
  </si>
  <si>
    <t>Total</t>
  </si>
  <si>
    <t>IL</t>
  </si>
  <si>
    <t>TL Pecks</t>
  </si>
  <si>
    <t># Outcomes</t>
  </si>
  <si>
    <t>#</t>
  </si>
  <si>
    <t>Choice Proportions</t>
  </si>
  <si>
    <t>Session</t>
  </si>
  <si>
    <t>Trial #</t>
  </si>
  <si>
    <t>Subject</t>
  </si>
  <si>
    <t>Date</t>
  </si>
  <si>
    <t>Time</t>
  </si>
  <si>
    <t>Exp</t>
  </si>
  <si>
    <t>Group</t>
  </si>
  <si>
    <t>Box</t>
  </si>
  <si>
    <t>Subopt</t>
  </si>
  <si>
    <t>Opt</t>
  </si>
  <si>
    <t xml:space="preserve">TLA </t>
  </si>
  <si>
    <t>TLB</t>
  </si>
  <si>
    <t>TLC</t>
  </si>
  <si>
    <t>TLD</t>
  </si>
  <si>
    <t># Food</t>
  </si>
  <si>
    <t># BO</t>
  </si>
  <si>
    <t>#Food</t>
  </si>
  <si>
    <t>Latencies</t>
  </si>
  <si>
    <t>Pecks</t>
  </si>
  <si>
    <t>TLA</t>
  </si>
  <si>
    <t>Food</t>
  </si>
  <si>
    <t>BO</t>
  </si>
  <si>
    <t>S23 FE exp</t>
  </si>
  <si>
    <t>100% FE Top Left Isolation</t>
  </si>
  <si>
    <t xml:space="preserve">Test Session </t>
  </si>
  <si>
    <t>100% FE Top Left</t>
  </si>
  <si>
    <t xml:space="preserve">Shrek (822) </t>
  </si>
  <si>
    <t xml:space="preserve">Opt Left </t>
  </si>
  <si>
    <t xml:space="preserve">S23 FE exp </t>
  </si>
  <si>
    <t xml:space="preserve">100% FE Top Left Isolation </t>
  </si>
  <si>
    <t>Test Session</t>
  </si>
  <si>
    <t>Emily Dickinson (722)</t>
  </si>
  <si>
    <t>Opt Right</t>
  </si>
  <si>
    <t>100% FE Top Center Isolation</t>
  </si>
  <si>
    <t xml:space="preserve">100% FE Top Center Isolation </t>
  </si>
  <si>
    <t>100% FE Top Center</t>
  </si>
  <si>
    <t>Pauly D (2)</t>
  </si>
  <si>
    <t xml:space="preserve">Opt Right </t>
  </si>
  <si>
    <t>100% FE Top Right Enrichment</t>
  </si>
  <si>
    <t>Ronnie (799)</t>
  </si>
  <si>
    <t>100% FE Bottom Left Enrichment</t>
  </si>
  <si>
    <t xml:space="preserve">The Situation (8) </t>
  </si>
  <si>
    <t>100% FE Top Center Enriched</t>
  </si>
  <si>
    <t xml:space="preserve">Will Toledo (6159) </t>
  </si>
  <si>
    <t>All Choice Condition</t>
  </si>
  <si>
    <t>0% FE Top Right Isolation</t>
  </si>
  <si>
    <t>Harvey (14)</t>
  </si>
  <si>
    <t xml:space="preserve">All Choice Condition </t>
  </si>
  <si>
    <t>0% FE Bottom Left Enrichment</t>
  </si>
  <si>
    <t>0% FE Bottom Left Isolation</t>
  </si>
  <si>
    <t xml:space="preserve">Tank (19) </t>
  </si>
  <si>
    <t>Sub Left</t>
  </si>
  <si>
    <t>0% FE Ch. 4 Isolation</t>
  </si>
  <si>
    <t>0% FE Ch. 3 Isolation</t>
  </si>
  <si>
    <t>Jwoww (1269)</t>
  </si>
  <si>
    <t>0% FE Bottom Center enriched</t>
  </si>
  <si>
    <t>0% FE Bottom Center Enrichment</t>
  </si>
  <si>
    <t>Snooki (99)</t>
  </si>
  <si>
    <t>0% FE Bottom Right Isolation</t>
  </si>
  <si>
    <t>0% FE Bottom Right Enrichment</t>
  </si>
  <si>
    <t>Deena (100)</t>
  </si>
  <si>
    <t xml:space="preserve">No FE Condition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</si>
</sst>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Times New Roman"/>
    </font>
    <font>
      <sz val="11"/>
      <color theme="1"/>
      <name val="Times New Roman"/>
    </font>
    <font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5" xfId="0" applyFont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6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2" xfId="0" applyFont="1" applyBorder="1"/>
    <xf numFmtId="0" fontId="2" fillId="0" borderId="1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20" xfId="0" applyBorder="1"/>
    <xf numFmtId="0" fontId="2" fillId="0" borderId="25" xfId="0" applyFont="1" applyBorder="1"/>
    <xf numFmtId="0" fontId="2" fillId="0" borderId="13" xfId="0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0" fillId="0" borderId="29" xfId="0" applyBorder="1"/>
    <xf numFmtId="0" fontId="5" fillId="0" borderId="0" xfId="0" applyFont="1"/>
    <xf numFmtId="0" fontId="1" fillId="0" borderId="0" xfId="0" applyFont="1"/>
    <xf numFmtId="0" fontId="0" fillId="0" borderId="13" xfId="0" applyBorder="1"/>
    <xf numFmtId="2" fontId="4" fillId="0" borderId="13" xfId="0" applyNumberFormat="1" applyFont="1" applyBorder="1"/>
    <xf numFmtId="0" fontId="0" fillId="3" borderId="0" xfId="0" applyFill="1"/>
    <xf numFmtId="14" fontId="0" fillId="0" borderId="0" xfId="0" applyNumberFormat="1"/>
    <xf numFmtId="2" fontId="0" fillId="0" borderId="0" xfId="0" applyNumberFormat="1"/>
    <xf numFmtId="0" fontId="2" fillId="0" borderId="31" xfId="0" applyFont="1" applyBorder="1"/>
    <xf numFmtId="2" fontId="2" fillId="0" borderId="30" xfId="0" applyNumberFormat="1" applyFont="1" applyBorder="1"/>
    <xf numFmtId="0" fontId="2" fillId="3" borderId="5" xfId="0" applyFont="1" applyFill="1" applyBorder="1"/>
    <xf numFmtId="0" fontId="2" fillId="3" borderId="10" xfId="0" applyFont="1" applyFill="1" applyBorder="1"/>
    <xf numFmtId="0" fontId="2" fillId="3" borderId="6" xfId="0" applyFont="1" applyFill="1" applyBorder="1"/>
    <xf numFmtId="2" fontId="4" fillId="0" borderId="30" xfId="0" applyNumberFormat="1" applyFont="1" applyBorder="1"/>
    <xf numFmtId="0" fontId="6" fillId="0" borderId="32" xfId="0" applyFont="1" applyBorder="1" applyAlignment="1">
      <alignment horizontal="center"/>
    </xf>
    <xf numFmtId="2" fontId="0" fillId="3" borderId="0" xfId="0" applyNumberFormat="1" applyFill="1"/>
    <xf numFmtId="2" fontId="0" fillId="0" borderId="30" xfId="0" applyNumberFormat="1" applyBorder="1"/>
    <xf numFmtId="0" fontId="0" fillId="5" borderId="0" xfId="0" applyFill="1"/>
    <xf numFmtId="0" fontId="0" fillId="6" borderId="25" xfId="0" applyFill="1" applyBorder="1"/>
    <xf numFmtId="0" fontId="0" fillId="4" borderId="0" xfId="0" applyFill="1"/>
    <xf numFmtId="2" fontId="0" fillId="4" borderId="0" xfId="0" applyNumberFormat="1" applyFill="1"/>
    <xf numFmtId="2" fontId="0" fillId="5" borderId="0" xfId="0" applyNumberFormat="1" applyFill="1"/>
    <xf numFmtId="2" fontId="0" fillId="6" borderId="25" xfId="0" applyNumberFormat="1" applyFill="1" applyBorder="1"/>
    <xf numFmtId="0" fontId="2" fillId="3" borderId="13" xfId="0" applyFont="1" applyFill="1" applyBorder="1" applyAlignment="1">
      <alignment horizontal="center"/>
    </xf>
    <xf numFmtId="0" fontId="1" fillId="3" borderId="0" xfId="0" applyFont="1" applyFill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25" xfId="0" applyFont="1" applyBorder="1"/>
    <xf numFmtId="0" fontId="9" fillId="0" borderId="0" xfId="0" applyFont="1" applyAlignment="1">
      <alignment horizontal="center"/>
    </xf>
    <xf numFmtId="0" fontId="8" fillId="0" borderId="20" xfId="0" applyFont="1" applyBorder="1"/>
    <xf numFmtId="0" fontId="9" fillId="0" borderId="16" xfId="0" applyFont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2" xfId="0" applyFont="1" applyBorder="1"/>
    <xf numFmtId="0" fontId="9" fillId="0" borderId="10" xfId="0" applyFont="1" applyBorder="1"/>
    <xf numFmtId="0" fontId="9" fillId="0" borderId="9" xfId="0" applyFont="1" applyBorder="1"/>
    <xf numFmtId="0" fontId="9" fillId="0" borderId="14" xfId="0" applyFont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14" fontId="8" fillId="0" borderId="0" xfId="0" applyNumberFormat="1" applyFont="1"/>
    <xf numFmtId="2" fontId="8" fillId="0" borderId="0" xfId="0" applyNumberFormat="1" applyFont="1"/>
    <xf numFmtId="2" fontId="8" fillId="0" borderId="4" xfId="0" applyNumberFormat="1" applyFont="1" applyBorder="1"/>
    <xf numFmtId="0" fontId="8" fillId="0" borderId="0" xfId="0" applyFont="1" applyFill="1"/>
    <xf numFmtId="14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Font="1"/>
    <xf numFmtId="2" fontId="1" fillId="0" borderId="4" xfId="0" applyNumberFormat="1" applyFont="1" applyBorder="1" applyAlignment="1">
      <alignment horizontal="center"/>
    </xf>
    <xf numFmtId="0" fontId="0" fillId="0" borderId="13" xfId="0" applyFont="1" applyBorder="1"/>
    <xf numFmtId="2" fontId="1" fillId="0" borderId="0" xfId="0" applyNumberFormat="1" applyFont="1" applyBorder="1" applyAlignment="1">
      <alignment horizontal="center"/>
    </xf>
    <xf numFmtId="0" fontId="8" fillId="3" borderId="0" xfId="0" applyFont="1" applyFill="1"/>
    <xf numFmtId="3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25" xfId="0" applyFont="1" applyBorder="1"/>
    <xf numFmtId="0" fontId="0" fillId="0" borderId="20" xfId="0" applyFont="1" applyBorder="1"/>
    <xf numFmtId="0" fontId="1" fillId="0" borderId="16" xfId="0" applyFont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2" xfId="0" applyFont="1" applyBorder="1"/>
    <xf numFmtId="0" fontId="1" fillId="0" borderId="10" xfId="0" applyFont="1" applyBorder="1"/>
    <xf numFmtId="0" fontId="1" fillId="0" borderId="9" xfId="0" applyFont="1" applyBorder="1"/>
    <xf numFmtId="0" fontId="1" fillId="0" borderId="1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2" fontId="0" fillId="0" borderId="0" xfId="0" applyNumberFormat="1" applyFont="1"/>
    <xf numFmtId="14" fontId="0" fillId="0" borderId="0" xfId="0" applyNumberFormat="1" applyFont="1"/>
    <xf numFmtId="2" fontId="9" fillId="0" borderId="0" xfId="0" applyNumberFormat="1" applyFont="1" applyAlignment="1">
      <alignment horizontal="center"/>
    </xf>
    <xf numFmtId="2" fontId="9" fillId="0" borderId="4" xfId="0" applyNumberFormat="1" applyFont="1" applyBorder="1" applyAlignment="1">
      <alignment horizontal="center"/>
    </xf>
    <xf numFmtId="2" fontId="0" fillId="0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25" xfId="0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25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" fillId="3" borderId="2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789934736763296"/>
          <c:y val="0.13807238410211028"/>
          <c:w val="0.74467840489827841"/>
          <c:h val="0.68843572568195177"/>
        </c:manualLayout>
      </c:layout>
      <c:lineChart>
        <c:grouping val="standard"/>
        <c:varyColors val="0"/>
        <c:ser>
          <c:idx val="6"/>
          <c:order val="0"/>
          <c:tx>
            <c:v>Only Choice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val>
            <c:numRef>
              <c:f>Means!$Q$3:$Q$24</c:f>
              <c:numCache>
                <c:formatCode>0.00</c:formatCode>
                <c:ptCount val="22"/>
                <c:pt idx="0">
                  <c:v>0.52681737588652489</c:v>
                </c:pt>
                <c:pt idx="1">
                  <c:v>0.42598684210526311</c:v>
                </c:pt>
                <c:pt idx="2">
                  <c:v>0.36908602150537634</c:v>
                </c:pt>
                <c:pt idx="3">
                  <c:v>0.37318376068376069</c:v>
                </c:pt>
                <c:pt idx="4">
                  <c:v>0.34884135472370764</c:v>
                </c:pt>
                <c:pt idx="5">
                  <c:v>0.32791666666666669</c:v>
                </c:pt>
                <c:pt idx="6">
                  <c:v>0.33958333333333335</c:v>
                </c:pt>
                <c:pt idx="7">
                  <c:v>0.30416666666666664</c:v>
                </c:pt>
                <c:pt idx="8">
                  <c:v>0.22037037037037036</c:v>
                </c:pt>
                <c:pt idx="9">
                  <c:v>0.29856004901960781</c:v>
                </c:pt>
                <c:pt idx="10">
                  <c:v>0.22194444444444442</c:v>
                </c:pt>
                <c:pt idx="11">
                  <c:v>0.21330724070450099</c:v>
                </c:pt>
                <c:pt idx="12">
                  <c:v>0.29355620155038759</c:v>
                </c:pt>
                <c:pt idx="13">
                  <c:v>0.33046448087431696</c:v>
                </c:pt>
                <c:pt idx="14">
                  <c:v>0.3646929824561404</c:v>
                </c:pt>
                <c:pt idx="15">
                  <c:v>0.35833333333333334</c:v>
                </c:pt>
                <c:pt idx="16">
                  <c:v>0.37708333333333338</c:v>
                </c:pt>
                <c:pt idx="17">
                  <c:v>0.31041666666666667</c:v>
                </c:pt>
                <c:pt idx="18">
                  <c:v>0.33124999999999999</c:v>
                </c:pt>
                <c:pt idx="19">
                  <c:v>0.36017441860465116</c:v>
                </c:pt>
                <c:pt idx="20">
                  <c:v>0.32916666666666666</c:v>
                </c:pt>
                <c:pt idx="21">
                  <c:v>0.24583333333333332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A8-0549-8749-4DC239336DF0}"/>
            </c:ext>
          </c:extLst>
        </c:ser>
        <c:ser>
          <c:idx val="7"/>
          <c:order val="1"/>
          <c:tx>
            <c:v>Only FE</c:v>
          </c:tx>
          <c:spPr>
            <a:ln>
              <a:solidFill>
                <a:schemeClr val="bg1"/>
              </a:solidFill>
            </a:ln>
          </c:spPr>
          <c:marker>
            <c:symbol val="circle"/>
            <c:size val="9"/>
            <c:spPr>
              <a:solidFill>
                <a:schemeClr val="tx1"/>
              </a:solidFill>
            </c:spPr>
          </c:marker>
          <c:val>
            <c:numRef>
              <c:f>Means!$H$3:$H$24</c:f>
              <c:numCache>
                <c:formatCode>General</c:formatCode>
                <c:ptCount val="22"/>
                <c:pt idx="10" formatCode="0.00">
                  <c:v>0.43814102564102564</c:v>
                </c:pt>
                <c:pt idx="21" formatCode="0.00">
                  <c:v>0.58750000000000002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8-0549-8749-4DC239336D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074496"/>
        <c:axId val="66089344"/>
      </c:lineChart>
      <c:catAx>
        <c:axId val="6607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0"/>
                  <a:t>Sessions</a:t>
                </a:r>
              </a:p>
            </c:rich>
          </c:tx>
          <c:overlay val="0"/>
        </c:title>
        <c:majorTickMark val="out"/>
        <c:minorTickMark val="out"/>
        <c:tickLblPos val="nextTo"/>
        <c:crossAx val="66089344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608934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="0"/>
                  <a:t>Choice Proportion for Suboptimal Alternative</a:t>
                </a:r>
              </a:p>
            </c:rich>
          </c:tx>
          <c:layout>
            <c:manualLayout>
              <c:xMode val="edge"/>
              <c:yMode val="edge"/>
              <c:x val="2.757694115493883E-2"/>
              <c:y val="0.14412794791135111"/>
            </c:manualLayout>
          </c:layout>
          <c:overlay val="0"/>
        </c:title>
        <c:numFmt formatCode="0.0" sourceLinked="0"/>
        <c:majorTickMark val="out"/>
        <c:minorTickMark val="in"/>
        <c:tickLblPos val="nextTo"/>
        <c:spPr>
          <a:ln/>
        </c:spPr>
        <c:crossAx val="66074496"/>
        <c:crosses val="autoZero"/>
        <c:crossBetween val="between"/>
        <c:majorUnit val="0.1"/>
        <c:minorUnit val="0.1"/>
      </c:valAx>
    </c:plotArea>
    <c:legend>
      <c:legendPos val="r"/>
      <c:layout>
        <c:manualLayout>
          <c:xMode val="edge"/>
          <c:yMode val="edge"/>
          <c:x val="0.658594656650486"/>
          <c:y val="0.16502722639571615"/>
          <c:w val="0.18292673796124137"/>
          <c:h val="0.17117580564939636"/>
        </c:manualLayout>
      </c:layout>
      <c:overlay val="0"/>
      <c:spPr>
        <a:ln>
          <a:solidFill>
            <a:schemeClr val="bg1">
              <a:lumMod val="85000"/>
            </a:schemeClr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184150</xdr:colOff>
      <xdr:row>2</xdr:row>
      <xdr:rowOff>79375</xdr:rowOff>
    </xdr:from>
    <xdr:to>
      <xdr:col>31</xdr:col>
      <xdr:colOff>136525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10480-3292-8F4A-9D6A-12F7DA4BD277}">
  <dimension ref="A1:C14"/>
  <sheetViews>
    <sheetView workbookViewId="0">
      <selection activeCell="B24" sqref="B24"/>
    </sheetView>
  </sheetViews>
  <sheetFormatPr defaultColWidth="11.42578125" defaultRowHeight="15"/>
  <sheetData>
    <row r="1" spans="1:3">
      <c r="A1" t="s">
        <v>0</v>
      </c>
    </row>
    <row r="2" spans="1:3" ht="15.95" thickBot="1"/>
    <row r="3" spans="1:3">
      <c r="A3" s="32"/>
      <c r="B3" s="32" t="s">
        <v>1</v>
      </c>
      <c r="C3" s="32" t="s">
        <v>2</v>
      </c>
    </row>
    <row r="4" spans="1:3">
      <c r="A4" t="s">
        <v>3</v>
      </c>
      <c r="B4">
        <v>0.58750000000000002</v>
      </c>
      <c r="C4">
        <v>0.22916666666666666</v>
      </c>
    </row>
    <row r="5" spans="1:3">
      <c r="A5" t="s">
        <v>4</v>
      </c>
      <c r="B5">
        <v>7.9187500000000008E-2</v>
      </c>
      <c r="C5">
        <v>9.2354166666666654E-2</v>
      </c>
    </row>
    <row r="6" spans="1:3">
      <c r="A6" t="s">
        <v>5</v>
      </c>
      <c r="B6">
        <v>6</v>
      </c>
      <c r="C6">
        <v>6</v>
      </c>
    </row>
    <row r="7" spans="1:3">
      <c r="A7" t="s">
        <v>6</v>
      </c>
      <c r="B7">
        <v>8.5770833333333324E-2</v>
      </c>
    </row>
    <row r="8" spans="1:3">
      <c r="A8" t="s">
        <v>7</v>
      </c>
      <c r="B8">
        <v>0</v>
      </c>
    </row>
    <row r="9" spans="1:3">
      <c r="A9" t="s">
        <v>8</v>
      </c>
      <c r="B9">
        <v>10</v>
      </c>
    </row>
    <row r="10" spans="1:3">
      <c r="A10" t="s">
        <v>9</v>
      </c>
      <c r="B10">
        <v>2.1192296527530008</v>
      </c>
    </row>
    <row r="11" spans="1:3">
      <c r="A11" s="19" t="s">
        <v>10</v>
      </c>
      <c r="B11" s="19">
        <v>3.0050738671734738E-2</v>
      </c>
    </row>
    <row r="12" spans="1:3">
      <c r="A12" t="s">
        <v>11</v>
      </c>
      <c r="B12">
        <v>1.812461122811676</v>
      </c>
    </row>
    <row r="13" spans="1:3">
      <c r="A13" t="s">
        <v>12</v>
      </c>
      <c r="B13">
        <v>6.0101477343469475E-2</v>
      </c>
    </row>
    <row r="14" spans="1:3" ht="15.95" thickBot="1">
      <c r="A14" s="18" t="s">
        <v>13</v>
      </c>
      <c r="B14" s="18">
        <v>2.2281388519862744</v>
      </c>
      <c r="C14" s="1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52"/>
  <sheetViews>
    <sheetView workbookViewId="0">
      <pane ySplit="8" topLeftCell="A26" activePane="bottomLeft" state="frozen"/>
      <selection pane="bottomLeft" activeCell="A5" sqref="A5"/>
      <selection activeCell="B21" sqref="B21"/>
    </sheetView>
  </sheetViews>
  <sheetFormatPr defaultColWidth="8.85546875" defaultRowHeight="15"/>
  <cols>
    <col min="1" max="1" width="9.85546875" bestFit="1" customWidth="1"/>
    <col min="2" max="2" width="20.7109375" customWidth="1"/>
  </cols>
  <sheetData>
    <row r="1" spans="1:34" ht="15.95">
      <c r="A1" s="1" t="s">
        <v>87</v>
      </c>
    </row>
    <row r="2" spans="1:34" ht="15.95">
      <c r="A2" s="1" t="s">
        <v>29</v>
      </c>
    </row>
    <row r="3" spans="1:34" ht="15.75">
      <c r="A3" s="46" t="s">
        <v>23</v>
      </c>
    </row>
    <row r="4" spans="1:34" ht="15.75">
      <c r="A4" s="2" t="s">
        <v>31</v>
      </c>
    </row>
    <row r="5" spans="1:34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</row>
    <row r="7" spans="1:34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</row>
    <row r="8" spans="1:34" ht="15.9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>
      <c r="A9" s="59">
        <v>45011</v>
      </c>
      <c r="B9" s="60"/>
      <c r="C9" s="45">
        <v>1</v>
      </c>
      <c r="D9" s="45">
        <v>66</v>
      </c>
      <c r="E9" s="45">
        <v>8</v>
      </c>
      <c r="F9" s="45">
        <v>230326</v>
      </c>
      <c r="G9" s="45">
        <v>150118</v>
      </c>
      <c r="H9" s="45" t="s">
        <v>68</v>
      </c>
      <c r="I9" s="45" t="s">
        <v>88</v>
      </c>
      <c r="J9" s="45">
        <v>2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v>0</v>
      </c>
      <c r="S9" s="45">
        <v>0</v>
      </c>
      <c r="T9" s="45">
        <v>0</v>
      </c>
      <c r="U9" s="45">
        <v>11109</v>
      </c>
      <c r="V9" s="45">
        <v>32</v>
      </c>
      <c r="W9" s="45">
        <v>577</v>
      </c>
      <c r="X9" s="45">
        <v>396</v>
      </c>
      <c r="Y9" s="45">
        <v>16</v>
      </c>
      <c r="Z9" s="45">
        <v>16</v>
      </c>
      <c r="AA9" s="45">
        <v>32</v>
      </c>
      <c r="AB9" s="45">
        <v>1487</v>
      </c>
      <c r="AC9" s="45">
        <v>33</v>
      </c>
      <c r="AD9" s="45">
        <v>594</v>
      </c>
      <c r="AE9" s="45">
        <v>950</v>
      </c>
      <c r="AF9" s="45">
        <v>33</v>
      </c>
      <c r="AG9" s="45">
        <v>0</v>
      </c>
      <c r="AH9" s="45">
        <v>33</v>
      </c>
    </row>
    <row r="10" spans="1:34">
      <c r="A10" s="59">
        <v>45012</v>
      </c>
      <c r="B10" s="60"/>
      <c r="C10" s="45">
        <v>2</v>
      </c>
      <c r="D10" s="45">
        <v>71</v>
      </c>
      <c r="E10" s="45">
        <v>8</v>
      </c>
      <c r="F10" s="45">
        <v>230327</v>
      </c>
      <c r="G10" s="45">
        <v>151223</v>
      </c>
      <c r="H10" s="45" t="s">
        <v>68</v>
      </c>
      <c r="I10" s="45" t="s">
        <v>88</v>
      </c>
      <c r="J10" s="45">
        <v>2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0</v>
      </c>
      <c r="U10" s="45">
        <v>16332</v>
      </c>
      <c r="V10" s="45">
        <v>35</v>
      </c>
      <c r="W10" s="45">
        <v>1179</v>
      </c>
      <c r="X10" s="45">
        <v>45</v>
      </c>
      <c r="Y10" s="45">
        <v>17</v>
      </c>
      <c r="Z10" s="45">
        <v>18</v>
      </c>
      <c r="AA10" s="45">
        <v>35</v>
      </c>
      <c r="AB10" s="45">
        <v>786</v>
      </c>
      <c r="AC10" s="45">
        <v>35</v>
      </c>
      <c r="AD10" s="45">
        <v>827</v>
      </c>
      <c r="AE10" s="45">
        <v>905</v>
      </c>
      <c r="AF10" s="45">
        <v>35</v>
      </c>
      <c r="AG10" s="45">
        <v>0</v>
      </c>
      <c r="AH10" s="45">
        <v>35</v>
      </c>
    </row>
    <row r="11" spans="1:34">
      <c r="A11" s="59">
        <v>45013</v>
      </c>
      <c r="B11" s="60"/>
      <c r="C11" s="45">
        <v>3</v>
      </c>
      <c r="D11" s="45">
        <v>80</v>
      </c>
      <c r="E11" s="45">
        <v>8</v>
      </c>
      <c r="F11" s="45">
        <v>230328</v>
      </c>
      <c r="G11" s="45">
        <v>151144</v>
      </c>
      <c r="H11" s="45" t="s">
        <v>68</v>
      </c>
      <c r="I11" s="45" t="s">
        <v>88</v>
      </c>
      <c r="J11" s="45">
        <v>2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9873</v>
      </c>
      <c r="V11" s="45">
        <v>40</v>
      </c>
      <c r="W11" s="45">
        <v>1289</v>
      </c>
      <c r="X11" s="45">
        <v>27</v>
      </c>
      <c r="Y11" s="45">
        <v>20</v>
      </c>
      <c r="Z11" s="45">
        <v>20</v>
      </c>
      <c r="AA11" s="45">
        <v>40</v>
      </c>
      <c r="AB11" s="45">
        <v>543</v>
      </c>
      <c r="AC11" s="45">
        <v>40</v>
      </c>
      <c r="AD11" s="45">
        <v>765</v>
      </c>
      <c r="AE11" s="45">
        <v>744</v>
      </c>
      <c r="AF11" s="45">
        <v>40</v>
      </c>
      <c r="AG11" s="45">
        <v>0</v>
      </c>
      <c r="AH11" s="45">
        <v>40</v>
      </c>
    </row>
    <row r="12" spans="1:34">
      <c r="A12" s="59">
        <v>45014</v>
      </c>
      <c r="B12" s="60"/>
      <c r="C12" s="45">
        <v>4</v>
      </c>
      <c r="D12" s="45">
        <v>80</v>
      </c>
      <c r="E12" s="45">
        <v>8</v>
      </c>
      <c r="F12" s="45">
        <v>230329</v>
      </c>
      <c r="G12" s="45">
        <v>165833</v>
      </c>
      <c r="H12" s="45" t="s">
        <v>68</v>
      </c>
      <c r="I12" s="45" t="s">
        <v>88</v>
      </c>
      <c r="J12" s="45">
        <v>2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U12" s="45">
        <v>5321</v>
      </c>
      <c r="V12" s="45">
        <v>40</v>
      </c>
      <c r="W12" s="45">
        <v>1379</v>
      </c>
      <c r="X12" s="45">
        <v>29</v>
      </c>
      <c r="Y12" s="45">
        <v>20</v>
      </c>
      <c r="Z12" s="45">
        <v>20</v>
      </c>
      <c r="AA12" s="45">
        <v>39</v>
      </c>
      <c r="AB12" s="45">
        <v>516</v>
      </c>
      <c r="AC12" s="45">
        <v>40</v>
      </c>
      <c r="AD12" s="45">
        <v>934</v>
      </c>
      <c r="AE12" s="45">
        <v>901</v>
      </c>
      <c r="AF12" s="45">
        <v>40</v>
      </c>
      <c r="AG12" s="45">
        <v>0</v>
      </c>
      <c r="AH12" s="45">
        <v>40</v>
      </c>
    </row>
    <row r="13" spans="1:34">
      <c r="A13" s="59">
        <v>45015</v>
      </c>
      <c r="B13" s="60"/>
      <c r="C13" s="45">
        <v>5</v>
      </c>
      <c r="D13" s="45">
        <v>78</v>
      </c>
      <c r="E13" s="45">
        <v>8</v>
      </c>
      <c r="F13" s="45">
        <v>230330</v>
      </c>
      <c r="G13" s="45">
        <v>151128</v>
      </c>
      <c r="H13" s="45" t="s">
        <v>68</v>
      </c>
      <c r="I13" s="45" t="s">
        <v>88</v>
      </c>
      <c r="J13" s="45">
        <v>2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17213</v>
      </c>
      <c r="V13" s="45">
        <v>38</v>
      </c>
      <c r="W13" s="45">
        <v>1197</v>
      </c>
      <c r="X13" s="45">
        <v>11</v>
      </c>
      <c r="Y13" s="45">
        <v>19</v>
      </c>
      <c r="Z13" s="45">
        <v>19</v>
      </c>
      <c r="AA13" s="45">
        <v>37</v>
      </c>
      <c r="AB13" s="45">
        <v>539</v>
      </c>
      <c r="AC13" s="45">
        <v>39</v>
      </c>
      <c r="AD13" s="45">
        <v>771</v>
      </c>
      <c r="AE13" s="45">
        <v>1017</v>
      </c>
      <c r="AF13" s="45">
        <v>39</v>
      </c>
      <c r="AG13" s="45">
        <v>0</v>
      </c>
      <c r="AH13" s="45">
        <v>38</v>
      </c>
    </row>
    <row r="14" spans="1:34">
      <c r="A14" s="59">
        <v>45017</v>
      </c>
      <c r="B14" s="60"/>
      <c r="C14" s="45">
        <v>6</v>
      </c>
      <c r="D14" s="45">
        <v>80</v>
      </c>
      <c r="E14" s="45">
        <v>8</v>
      </c>
      <c r="F14" s="45">
        <v>230401</v>
      </c>
      <c r="G14" s="45">
        <v>143518</v>
      </c>
      <c r="H14" s="45" t="s">
        <v>68</v>
      </c>
      <c r="I14" s="45" t="s">
        <v>88</v>
      </c>
      <c r="J14" s="45">
        <v>2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4334</v>
      </c>
      <c r="V14" s="45">
        <v>40</v>
      </c>
      <c r="W14" s="45">
        <v>1355</v>
      </c>
      <c r="X14" s="45">
        <v>15</v>
      </c>
      <c r="Y14" s="45">
        <v>20</v>
      </c>
      <c r="Z14" s="45">
        <v>20</v>
      </c>
      <c r="AA14" s="45">
        <v>39</v>
      </c>
      <c r="AB14" s="45">
        <v>898</v>
      </c>
      <c r="AC14" s="45">
        <v>40</v>
      </c>
      <c r="AD14" s="45">
        <v>1212</v>
      </c>
      <c r="AE14" s="45">
        <v>1144</v>
      </c>
      <c r="AF14" s="45">
        <v>40</v>
      </c>
      <c r="AG14" s="45">
        <v>0</v>
      </c>
      <c r="AH14" s="45">
        <v>40</v>
      </c>
    </row>
    <row r="15" spans="1:34">
      <c r="A15" s="59">
        <v>45018</v>
      </c>
      <c r="B15" s="60"/>
      <c r="C15" s="45">
        <v>7</v>
      </c>
      <c r="D15" s="45">
        <v>80</v>
      </c>
      <c r="E15" s="45">
        <v>8</v>
      </c>
      <c r="F15" s="45">
        <v>230402</v>
      </c>
      <c r="G15" s="45">
        <v>150739</v>
      </c>
      <c r="H15" s="45" t="s">
        <v>68</v>
      </c>
      <c r="I15" s="45" t="s">
        <v>88</v>
      </c>
      <c r="J15" s="45">
        <v>2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4074</v>
      </c>
      <c r="V15" s="45">
        <v>40</v>
      </c>
      <c r="W15" s="45">
        <v>1180</v>
      </c>
      <c r="X15" s="45">
        <v>41</v>
      </c>
      <c r="Y15" s="45">
        <v>20</v>
      </c>
      <c r="Z15" s="45">
        <v>20</v>
      </c>
      <c r="AA15" s="45">
        <v>39</v>
      </c>
      <c r="AB15" s="45">
        <v>1382</v>
      </c>
      <c r="AC15" s="45">
        <v>40</v>
      </c>
      <c r="AD15" s="45">
        <v>842</v>
      </c>
      <c r="AE15" s="45">
        <v>830</v>
      </c>
      <c r="AF15" s="45">
        <v>40</v>
      </c>
      <c r="AG15" s="45">
        <v>0</v>
      </c>
      <c r="AH15" s="45">
        <v>39</v>
      </c>
    </row>
    <row r="16" spans="1:34">
      <c r="A16" s="59">
        <v>45019</v>
      </c>
      <c r="B16" s="60"/>
      <c r="C16" s="45">
        <v>8</v>
      </c>
      <c r="D16" s="45">
        <v>80</v>
      </c>
      <c r="E16" s="45">
        <v>8</v>
      </c>
      <c r="F16" s="45">
        <v>230403</v>
      </c>
      <c r="G16" s="45">
        <v>154317</v>
      </c>
      <c r="H16" s="45" t="s">
        <v>68</v>
      </c>
      <c r="I16" s="45" t="s">
        <v>88</v>
      </c>
      <c r="J16" s="45">
        <v>2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5318</v>
      </c>
      <c r="V16" s="45">
        <v>40</v>
      </c>
      <c r="W16" s="45">
        <v>1124</v>
      </c>
      <c r="X16" s="45">
        <v>20</v>
      </c>
      <c r="Y16" s="45">
        <v>20</v>
      </c>
      <c r="Z16" s="45">
        <v>20</v>
      </c>
      <c r="AA16" s="45">
        <v>38</v>
      </c>
      <c r="AB16" s="45">
        <v>1039</v>
      </c>
      <c r="AC16" s="45">
        <v>40</v>
      </c>
      <c r="AD16" s="45">
        <v>912</v>
      </c>
      <c r="AE16" s="45">
        <v>762</v>
      </c>
      <c r="AF16" s="45">
        <v>40</v>
      </c>
      <c r="AG16" s="45">
        <v>0</v>
      </c>
      <c r="AH16" s="45">
        <v>38</v>
      </c>
    </row>
    <row r="17" spans="1:34">
      <c r="A17" s="59">
        <v>45020</v>
      </c>
      <c r="B17" s="60"/>
      <c r="C17" s="45">
        <v>9</v>
      </c>
      <c r="D17" s="45">
        <v>80</v>
      </c>
      <c r="E17" s="45">
        <v>8</v>
      </c>
      <c r="F17" s="45">
        <v>230404</v>
      </c>
      <c r="G17" s="45">
        <v>133843</v>
      </c>
      <c r="H17" s="45" t="s">
        <v>68</v>
      </c>
      <c r="I17" s="45" t="s">
        <v>88</v>
      </c>
      <c r="J17" s="45">
        <v>2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17395</v>
      </c>
      <c r="V17" s="45">
        <v>40</v>
      </c>
      <c r="W17" s="45">
        <v>1122</v>
      </c>
      <c r="X17" s="45">
        <v>8</v>
      </c>
      <c r="Y17" s="45">
        <v>20</v>
      </c>
      <c r="Z17" s="45">
        <v>20</v>
      </c>
      <c r="AA17" s="45">
        <v>39</v>
      </c>
      <c r="AB17" s="45">
        <v>1238</v>
      </c>
      <c r="AC17" s="45">
        <v>40</v>
      </c>
      <c r="AD17" s="45">
        <v>818</v>
      </c>
      <c r="AE17" s="45">
        <v>742</v>
      </c>
      <c r="AF17" s="45">
        <v>40</v>
      </c>
      <c r="AG17" s="45">
        <v>0</v>
      </c>
      <c r="AH17" s="45">
        <v>38</v>
      </c>
    </row>
    <row r="18" spans="1:34">
      <c r="A18" s="59">
        <v>45021</v>
      </c>
      <c r="B18" s="60"/>
      <c r="C18" s="45">
        <v>10</v>
      </c>
      <c r="D18" s="45">
        <v>80</v>
      </c>
      <c r="E18" s="45">
        <v>8</v>
      </c>
      <c r="F18" s="45">
        <v>230405</v>
      </c>
      <c r="G18" s="45">
        <v>170447</v>
      </c>
      <c r="H18" s="45" t="s">
        <v>68</v>
      </c>
      <c r="I18" s="45" t="s">
        <v>88</v>
      </c>
      <c r="J18" s="45">
        <v>2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12888</v>
      </c>
      <c r="V18" s="45">
        <v>40</v>
      </c>
      <c r="W18" s="45">
        <v>752</v>
      </c>
      <c r="X18" s="45">
        <v>8</v>
      </c>
      <c r="Y18" s="45">
        <v>20</v>
      </c>
      <c r="Z18" s="45">
        <v>20</v>
      </c>
      <c r="AA18" s="45">
        <v>39</v>
      </c>
      <c r="AB18" s="45">
        <v>4524</v>
      </c>
      <c r="AC18" s="45">
        <v>40</v>
      </c>
      <c r="AD18" s="45">
        <v>648</v>
      </c>
      <c r="AE18" s="45">
        <v>605</v>
      </c>
      <c r="AF18" s="45">
        <v>40</v>
      </c>
      <c r="AG18" s="45">
        <v>0</v>
      </c>
      <c r="AH18" s="45">
        <v>39</v>
      </c>
    </row>
    <row r="19" spans="1:34">
      <c r="A19" s="59">
        <v>45022</v>
      </c>
      <c r="B19" s="61">
        <f>K19/D19</f>
        <v>0.22500000000000001</v>
      </c>
      <c r="C19" s="69">
        <v>11</v>
      </c>
      <c r="D19" s="45">
        <f>SUM(D33:D36)</f>
        <v>80</v>
      </c>
      <c r="E19" s="45">
        <v>8</v>
      </c>
      <c r="F19" s="45">
        <v>230406</v>
      </c>
      <c r="G19" s="45"/>
      <c r="H19" s="45"/>
      <c r="I19" s="45"/>
      <c r="J19" s="45">
        <v>2</v>
      </c>
      <c r="K19" s="45">
        <f>SUM(K33:K36)</f>
        <v>18</v>
      </c>
      <c r="L19" s="45">
        <f>SUM(L33:L36)</f>
        <v>62</v>
      </c>
      <c r="M19" s="45">
        <f>SUM(M33:M36)</f>
        <v>139</v>
      </c>
      <c r="N19" s="45">
        <f>SUM(N33:N36)</f>
        <v>4</v>
      </c>
      <c r="O19" s="45">
        <f>SUM(O33:O36)</f>
        <v>585</v>
      </c>
      <c r="P19" s="45">
        <f>SUM(P33:P36)</f>
        <v>507</v>
      </c>
      <c r="Q19" s="45">
        <f>SUM(Q33:Q36)</f>
        <v>9</v>
      </c>
      <c r="R19" s="45">
        <f>SUM(R33:R36)</f>
        <v>9</v>
      </c>
      <c r="S19" s="45">
        <f>SUM(S33:S36)</f>
        <v>62</v>
      </c>
      <c r="T19" s="45">
        <f>SUM(T33:T36)</f>
        <v>0</v>
      </c>
      <c r="U19" s="45">
        <f>SUM(U33:U36)</f>
        <v>0</v>
      </c>
      <c r="V19" s="45">
        <f>SUM(V33:V36)</f>
        <v>0</v>
      </c>
      <c r="W19" s="45">
        <f>SUM(W33:W36)</f>
        <v>0</v>
      </c>
      <c r="X19" s="45">
        <f>SUM(X33:X36)</f>
        <v>0</v>
      </c>
      <c r="Y19" s="45">
        <f>SUM(Y33:Y36)</f>
        <v>0</v>
      </c>
      <c r="Z19" s="45">
        <f>SUM(Z33:Z36)</f>
        <v>0</v>
      </c>
      <c r="AA19" s="45">
        <f>SUM(AA33:AA36)</f>
        <v>0</v>
      </c>
      <c r="AB19" s="45">
        <f>SUM(AB33:AB36)</f>
        <v>0</v>
      </c>
      <c r="AC19" s="45">
        <f>SUM(AC33:AC36)</f>
        <v>0</v>
      </c>
      <c r="AD19" s="45">
        <f>SUM(AD33:AD36)</f>
        <v>0</v>
      </c>
      <c r="AE19" s="45">
        <f>SUM(AE33:AE36)</f>
        <v>0</v>
      </c>
      <c r="AF19" s="45">
        <f>SUM(AF33:AF36)</f>
        <v>0</v>
      </c>
      <c r="AG19" s="45">
        <f>SUM(AG33:AG36)</f>
        <v>0</v>
      </c>
      <c r="AH19" s="45">
        <f>SUM(AH33:AH36)</f>
        <v>0</v>
      </c>
    </row>
    <row r="20" spans="1:34">
      <c r="A20" s="59">
        <v>45023</v>
      </c>
      <c r="B20" s="60"/>
      <c r="C20" s="45">
        <v>12</v>
      </c>
      <c r="D20" s="45">
        <v>77</v>
      </c>
      <c r="E20" s="45">
        <v>8</v>
      </c>
      <c r="F20" s="45">
        <v>230407</v>
      </c>
      <c r="G20" s="45">
        <v>123830</v>
      </c>
      <c r="H20" s="45" t="s">
        <v>68</v>
      </c>
      <c r="I20" s="45" t="s">
        <v>88</v>
      </c>
      <c r="J20" s="45">
        <v>2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32658</v>
      </c>
      <c r="V20" s="45">
        <v>38</v>
      </c>
      <c r="W20" s="45">
        <v>810</v>
      </c>
      <c r="X20" s="45">
        <v>3</v>
      </c>
      <c r="Y20" s="45">
        <v>19</v>
      </c>
      <c r="Z20" s="45">
        <v>19</v>
      </c>
      <c r="AA20" s="45">
        <v>37</v>
      </c>
      <c r="AB20" s="45">
        <v>15263</v>
      </c>
      <c r="AC20" s="45">
        <v>38</v>
      </c>
      <c r="AD20" s="45">
        <v>468</v>
      </c>
      <c r="AE20" s="45">
        <v>638</v>
      </c>
      <c r="AF20" s="45">
        <v>38</v>
      </c>
      <c r="AG20" s="45">
        <v>0</v>
      </c>
      <c r="AH20" s="45">
        <v>36</v>
      </c>
    </row>
    <row r="21" spans="1:34">
      <c r="A21" s="59">
        <v>45024</v>
      </c>
      <c r="B21" s="60"/>
      <c r="C21" s="45">
        <v>13</v>
      </c>
      <c r="D21" s="45">
        <v>80</v>
      </c>
      <c r="E21" s="45">
        <v>8</v>
      </c>
      <c r="F21" s="45">
        <v>230408</v>
      </c>
      <c r="G21" s="45">
        <v>150403</v>
      </c>
      <c r="H21" s="45" t="s">
        <v>68</v>
      </c>
      <c r="I21" s="45" t="s">
        <v>88</v>
      </c>
      <c r="J21" s="45">
        <v>2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4521</v>
      </c>
      <c r="V21" s="45">
        <v>40</v>
      </c>
      <c r="W21" s="45">
        <v>939</v>
      </c>
      <c r="X21" s="45">
        <v>8</v>
      </c>
      <c r="Y21" s="45">
        <v>20</v>
      </c>
      <c r="Z21" s="45">
        <v>20</v>
      </c>
      <c r="AA21" s="45">
        <v>37</v>
      </c>
      <c r="AB21" s="45">
        <v>1968</v>
      </c>
      <c r="AC21" s="45">
        <v>40</v>
      </c>
      <c r="AD21" s="45">
        <v>601</v>
      </c>
      <c r="AE21" s="45">
        <v>531</v>
      </c>
      <c r="AF21" s="45">
        <v>40</v>
      </c>
      <c r="AG21" s="45">
        <v>0</v>
      </c>
      <c r="AH21" s="45">
        <v>36</v>
      </c>
    </row>
    <row r="22" spans="1:34">
      <c r="A22" s="59">
        <v>45025</v>
      </c>
      <c r="B22" s="60"/>
      <c r="C22" s="45">
        <v>14</v>
      </c>
      <c r="D22" s="45">
        <v>80</v>
      </c>
      <c r="E22" s="45">
        <v>8</v>
      </c>
      <c r="F22" s="45">
        <v>230409</v>
      </c>
      <c r="G22" s="45">
        <v>144057</v>
      </c>
      <c r="H22" s="45" t="s">
        <v>68</v>
      </c>
      <c r="I22" s="45" t="s">
        <v>88</v>
      </c>
      <c r="J22" s="45">
        <v>2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3809</v>
      </c>
      <c r="V22" s="45">
        <v>40</v>
      </c>
      <c r="W22" s="45">
        <v>441</v>
      </c>
      <c r="X22" s="45">
        <v>3</v>
      </c>
      <c r="Y22" s="45">
        <v>20</v>
      </c>
      <c r="Z22" s="45">
        <v>20</v>
      </c>
      <c r="AA22" s="45">
        <v>38</v>
      </c>
      <c r="AB22" s="45">
        <v>1564</v>
      </c>
      <c r="AC22" s="45">
        <v>40</v>
      </c>
      <c r="AD22" s="45">
        <v>396</v>
      </c>
      <c r="AE22" s="45">
        <v>382</v>
      </c>
      <c r="AF22" s="45">
        <v>40</v>
      </c>
      <c r="AG22" s="45">
        <v>0</v>
      </c>
      <c r="AH22" s="45">
        <v>39</v>
      </c>
    </row>
    <row r="23" spans="1:34">
      <c r="A23" s="59">
        <v>45026</v>
      </c>
      <c r="B23" s="60"/>
      <c r="C23" s="45">
        <v>15</v>
      </c>
      <c r="D23" s="45">
        <v>69</v>
      </c>
      <c r="E23" s="45">
        <v>8</v>
      </c>
      <c r="F23" s="45">
        <v>230410</v>
      </c>
      <c r="G23" s="45">
        <v>140857</v>
      </c>
      <c r="H23" s="45" t="s">
        <v>68</v>
      </c>
      <c r="I23" s="45" t="s">
        <v>88</v>
      </c>
      <c r="J23" s="45">
        <v>2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7075</v>
      </c>
      <c r="V23" s="45">
        <v>34</v>
      </c>
      <c r="W23" s="45">
        <v>602</v>
      </c>
      <c r="X23" s="45">
        <v>6</v>
      </c>
      <c r="Y23" s="45">
        <v>16</v>
      </c>
      <c r="Z23" s="45">
        <v>18</v>
      </c>
      <c r="AA23" s="45">
        <v>34</v>
      </c>
      <c r="AB23" s="45">
        <v>38658</v>
      </c>
      <c r="AC23" s="45">
        <v>34</v>
      </c>
      <c r="AD23" s="45">
        <v>410</v>
      </c>
      <c r="AE23" s="45">
        <v>519</v>
      </c>
      <c r="AF23" s="45">
        <v>34</v>
      </c>
      <c r="AG23" s="45">
        <v>0</v>
      </c>
      <c r="AH23" s="45">
        <v>34</v>
      </c>
    </row>
    <row r="24" spans="1:34">
      <c r="A24" s="59">
        <v>45027</v>
      </c>
      <c r="B24" s="60"/>
      <c r="C24" s="45">
        <v>16</v>
      </c>
      <c r="D24" s="45">
        <v>80</v>
      </c>
      <c r="E24" s="45">
        <v>8</v>
      </c>
      <c r="F24" s="45">
        <v>230411</v>
      </c>
      <c r="G24" s="45">
        <v>141814</v>
      </c>
      <c r="H24" s="45" t="s">
        <v>68</v>
      </c>
      <c r="I24" s="45" t="s">
        <v>88</v>
      </c>
      <c r="J24" s="45">
        <v>2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6611</v>
      </c>
      <c r="V24" s="45">
        <v>40</v>
      </c>
      <c r="W24" s="45">
        <v>523</v>
      </c>
      <c r="X24" s="45">
        <v>9</v>
      </c>
      <c r="Y24" s="45">
        <v>20</v>
      </c>
      <c r="Z24" s="45">
        <v>20</v>
      </c>
      <c r="AA24" s="45">
        <v>38</v>
      </c>
      <c r="AB24" s="45">
        <v>2458</v>
      </c>
      <c r="AC24" s="45">
        <v>40</v>
      </c>
      <c r="AD24" s="45">
        <v>228</v>
      </c>
      <c r="AE24" s="45">
        <v>393</v>
      </c>
      <c r="AF24" s="45">
        <v>40</v>
      </c>
      <c r="AG24" s="45">
        <v>0</v>
      </c>
      <c r="AH24" s="45">
        <v>38</v>
      </c>
    </row>
    <row r="25" spans="1:34">
      <c r="A25" s="59">
        <v>45028</v>
      </c>
      <c r="B25" s="60"/>
      <c r="C25" s="45">
        <v>17</v>
      </c>
      <c r="D25" s="45">
        <v>80</v>
      </c>
      <c r="E25" s="45">
        <v>8</v>
      </c>
      <c r="F25" s="45">
        <v>230412</v>
      </c>
      <c r="G25" s="45">
        <v>142638</v>
      </c>
      <c r="H25" s="45" t="s">
        <v>68</v>
      </c>
      <c r="I25" s="45" t="s">
        <v>88</v>
      </c>
      <c r="J25" s="45">
        <v>2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23907</v>
      </c>
      <c r="V25" s="45">
        <v>40</v>
      </c>
      <c r="W25" s="45">
        <v>532</v>
      </c>
      <c r="X25" s="45">
        <v>5</v>
      </c>
      <c r="Y25" s="45">
        <v>20</v>
      </c>
      <c r="Z25" s="45">
        <v>20</v>
      </c>
      <c r="AA25" s="45">
        <v>38</v>
      </c>
      <c r="AB25" s="45">
        <v>2613</v>
      </c>
      <c r="AC25" s="45">
        <v>40</v>
      </c>
      <c r="AD25" s="45">
        <v>304</v>
      </c>
      <c r="AE25" s="45">
        <v>367</v>
      </c>
      <c r="AF25" s="45">
        <v>40</v>
      </c>
      <c r="AG25" s="45">
        <v>0</v>
      </c>
      <c r="AH25" s="45">
        <v>38</v>
      </c>
    </row>
    <row r="26" spans="1:34">
      <c r="A26" s="59">
        <v>45029</v>
      </c>
      <c r="B26" s="60"/>
      <c r="C26" s="45">
        <v>18</v>
      </c>
      <c r="D26" s="45">
        <v>80</v>
      </c>
      <c r="E26" s="45">
        <v>8</v>
      </c>
      <c r="F26" s="45">
        <v>230413</v>
      </c>
      <c r="G26" s="45">
        <v>143624</v>
      </c>
      <c r="H26" s="45" t="s">
        <v>68</v>
      </c>
      <c r="I26" s="45" t="s">
        <v>88</v>
      </c>
      <c r="J26" s="45">
        <v>2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3082</v>
      </c>
      <c r="V26" s="45">
        <v>40</v>
      </c>
      <c r="W26" s="45">
        <v>445</v>
      </c>
      <c r="X26" s="45">
        <v>6</v>
      </c>
      <c r="Y26" s="45">
        <v>20</v>
      </c>
      <c r="Z26" s="45">
        <v>20</v>
      </c>
      <c r="AA26" s="45">
        <v>39</v>
      </c>
      <c r="AB26" s="45">
        <v>1117</v>
      </c>
      <c r="AC26" s="45">
        <v>40</v>
      </c>
      <c r="AD26" s="45">
        <v>508</v>
      </c>
      <c r="AE26" s="45">
        <v>357</v>
      </c>
      <c r="AF26" s="45">
        <v>40</v>
      </c>
      <c r="AG26" s="45">
        <v>0</v>
      </c>
      <c r="AH26" s="45">
        <v>39</v>
      </c>
    </row>
    <row r="27" spans="1:34">
      <c r="A27" s="59">
        <v>45030</v>
      </c>
      <c r="B27" s="60"/>
      <c r="C27" s="45">
        <v>19</v>
      </c>
      <c r="D27" s="45">
        <v>80</v>
      </c>
      <c r="E27" s="45">
        <v>8</v>
      </c>
      <c r="F27" s="45">
        <v>230414</v>
      </c>
      <c r="G27" s="45">
        <v>135845</v>
      </c>
      <c r="H27" s="45" t="s">
        <v>68</v>
      </c>
      <c r="I27" s="45" t="s">
        <v>88</v>
      </c>
      <c r="J27" s="45">
        <v>2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6995</v>
      </c>
      <c r="V27" s="45">
        <v>40</v>
      </c>
      <c r="W27" s="45">
        <v>356</v>
      </c>
      <c r="X27" s="45">
        <v>3</v>
      </c>
      <c r="Y27" s="45">
        <v>20</v>
      </c>
      <c r="Z27" s="45">
        <v>20</v>
      </c>
      <c r="AA27" s="45">
        <v>38</v>
      </c>
      <c r="AB27" s="45">
        <v>1673</v>
      </c>
      <c r="AC27" s="45">
        <v>40</v>
      </c>
      <c r="AD27" s="45">
        <v>437</v>
      </c>
      <c r="AE27" s="45">
        <v>242</v>
      </c>
      <c r="AF27" s="45">
        <v>40</v>
      </c>
      <c r="AG27" s="45">
        <v>0</v>
      </c>
      <c r="AH27" s="45">
        <v>36</v>
      </c>
    </row>
    <row r="28" spans="1:34">
      <c r="A28" s="59">
        <v>45031</v>
      </c>
      <c r="B28" s="60"/>
      <c r="C28" s="45">
        <v>20</v>
      </c>
      <c r="D28" s="45">
        <v>80</v>
      </c>
      <c r="E28" s="45">
        <v>8</v>
      </c>
      <c r="F28" s="45">
        <v>230415</v>
      </c>
      <c r="G28" s="45">
        <v>134126</v>
      </c>
      <c r="H28" s="45" t="s">
        <v>68</v>
      </c>
      <c r="I28" s="45" t="s">
        <v>88</v>
      </c>
      <c r="J28" s="45">
        <v>2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3144</v>
      </c>
      <c r="V28" s="45">
        <v>40</v>
      </c>
      <c r="W28" s="45">
        <v>521</v>
      </c>
      <c r="X28" s="45">
        <v>3</v>
      </c>
      <c r="Y28" s="45">
        <v>20</v>
      </c>
      <c r="Z28" s="45">
        <v>20</v>
      </c>
      <c r="AA28" s="45">
        <v>40</v>
      </c>
      <c r="AB28" s="45">
        <v>2488</v>
      </c>
      <c r="AC28" s="45">
        <v>40</v>
      </c>
      <c r="AD28" s="45">
        <v>463</v>
      </c>
      <c r="AE28" s="45">
        <v>442</v>
      </c>
      <c r="AF28" s="45">
        <v>40</v>
      </c>
      <c r="AG28" s="45">
        <v>0</v>
      </c>
      <c r="AH28" s="45">
        <v>40</v>
      </c>
    </row>
    <row r="29" spans="1:34">
      <c r="A29" s="59">
        <v>45032</v>
      </c>
      <c r="B29" s="60"/>
      <c r="C29" s="45">
        <v>21</v>
      </c>
      <c r="D29" s="45">
        <v>80</v>
      </c>
      <c r="E29" s="45">
        <v>8</v>
      </c>
      <c r="F29" s="45">
        <v>230416</v>
      </c>
      <c r="G29" s="45">
        <v>135846</v>
      </c>
      <c r="H29" s="45" t="s">
        <v>68</v>
      </c>
      <c r="I29" s="45" t="s">
        <v>88</v>
      </c>
      <c r="J29" s="45">
        <v>2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5197</v>
      </c>
      <c r="V29" s="45">
        <v>40</v>
      </c>
      <c r="W29" s="45">
        <v>483</v>
      </c>
      <c r="X29" s="45">
        <v>4</v>
      </c>
      <c r="Y29" s="45">
        <v>20</v>
      </c>
      <c r="Z29" s="45">
        <v>20</v>
      </c>
      <c r="AA29" s="45">
        <v>37</v>
      </c>
      <c r="AB29" s="45">
        <v>2451</v>
      </c>
      <c r="AC29" s="45">
        <v>40</v>
      </c>
      <c r="AD29" s="45">
        <v>601</v>
      </c>
      <c r="AE29" s="45">
        <v>483</v>
      </c>
      <c r="AF29" s="45">
        <v>40</v>
      </c>
      <c r="AG29" s="45">
        <v>0</v>
      </c>
      <c r="AH29" s="45">
        <v>36</v>
      </c>
    </row>
    <row r="30" spans="1:34">
      <c r="A30" s="59">
        <v>45033</v>
      </c>
      <c r="B30" s="61">
        <f>K30/D30</f>
        <v>0.4</v>
      </c>
      <c r="C30" s="69">
        <v>22</v>
      </c>
      <c r="D30" s="45">
        <f>SUM(D40:D43)</f>
        <v>80</v>
      </c>
      <c r="E30" s="45">
        <v>8</v>
      </c>
      <c r="F30" s="45">
        <v>230417</v>
      </c>
      <c r="G30" s="45"/>
      <c r="H30" s="45"/>
      <c r="I30" s="45"/>
      <c r="J30" s="45">
        <v>2</v>
      </c>
      <c r="K30" s="45">
        <f>SUM(K40:K43)</f>
        <v>32</v>
      </c>
      <c r="L30" s="45">
        <f>SUM(L40:L43)</f>
        <v>48</v>
      </c>
      <c r="M30" s="45">
        <f>SUM(M40:M43)</f>
        <v>558</v>
      </c>
      <c r="N30" s="45">
        <f>SUM(N40:N43)</f>
        <v>6</v>
      </c>
      <c r="O30" s="45">
        <f>SUM(O40:O43)</f>
        <v>616</v>
      </c>
      <c r="P30" s="45">
        <f>SUM(P40:P43)</f>
        <v>439</v>
      </c>
      <c r="Q30" s="45">
        <f>SUM(Q40:Q43)</f>
        <v>17</v>
      </c>
      <c r="R30" s="45">
        <f>SUM(R40:R43)</f>
        <v>15</v>
      </c>
      <c r="S30" s="45">
        <f>SUM(S40:S43)</f>
        <v>48</v>
      </c>
      <c r="T30" s="45">
        <f>SUM(T40:T43)</f>
        <v>0</v>
      </c>
      <c r="U30" s="45">
        <f>SUM(U40:U43)</f>
        <v>0</v>
      </c>
      <c r="V30" s="45">
        <f>SUM(V40:V43)</f>
        <v>0</v>
      </c>
      <c r="W30" s="45">
        <f>SUM(W40:W43)</f>
        <v>0</v>
      </c>
      <c r="X30" s="45">
        <f>SUM(X40:X43)</f>
        <v>0</v>
      </c>
      <c r="Y30" s="45">
        <f>SUM(Y40:Y43)</f>
        <v>0</v>
      </c>
      <c r="Z30" s="45">
        <f>SUM(Z40:Z43)</f>
        <v>0</v>
      </c>
      <c r="AA30" s="45">
        <f>SUM(AA40:AA43)</f>
        <v>0</v>
      </c>
      <c r="AB30" s="45">
        <f>SUM(AB40:AB43)</f>
        <v>0</v>
      </c>
      <c r="AC30" s="45">
        <f>SUM(AC40:AC43)</f>
        <v>0</v>
      </c>
      <c r="AD30" s="45">
        <f>SUM(AD40:AD43)</f>
        <v>0</v>
      </c>
      <c r="AE30" s="45">
        <f>SUM(AE40:AE43)</f>
        <v>0</v>
      </c>
      <c r="AF30" s="45">
        <f>SUM(AF40:AF43)</f>
        <v>0</v>
      </c>
      <c r="AG30" s="45">
        <f>SUM(AG40:AG43)</f>
        <v>0</v>
      </c>
      <c r="AH30" s="45">
        <f>SUM(AH40:AH43)</f>
        <v>0</v>
      </c>
    </row>
    <row r="31" spans="1:34">
      <c r="A31" s="59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</row>
    <row r="32" spans="1:34">
      <c r="A32" s="45"/>
      <c r="B32" s="45"/>
      <c r="C32" s="45" t="s">
        <v>70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</row>
    <row r="33" spans="1:34">
      <c r="A33" s="59">
        <v>45022</v>
      </c>
      <c r="B33" s="45">
        <f>K33/D33</f>
        <v>0.25</v>
      </c>
      <c r="C33" s="45">
        <v>11</v>
      </c>
      <c r="D33" s="45">
        <v>20</v>
      </c>
      <c r="E33" s="45">
        <v>8</v>
      </c>
      <c r="F33" s="45">
        <v>230406</v>
      </c>
      <c r="G33" s="45">
        <v>142530</v>
      </c>
      <c r="H33" s="45" t="s">
        <v>68</v>
      </c>
      <c r="I33" s="45" t="s">
        <v>81</v>
      </c>
      <c r="J33" s="45">
        <v>2</v>
      </c>
      <c r="K33" s="45">
        <v>5</v>
      </c>
      <c r="L33" s="45">
        <v>15</v>
      </c>
      <c r="M33" s="45">
        <v>48</v>
      </c>
      <c r="N33" s="45">
        <v>0</v>
      </c>
      <c r="O33" s="45">
        <v>120</v>
      </c>
      <c r="P33" s="45">
        <v>80</v>
      </c>
      <c r="Q33" s="45">
        <v>3</v>
      </c>
      <c r="R33" s="45">
        <v>2</v>
      </c>
      <c r="S33" s="45">
        <v>15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45">
        <v>0</v>
      </c>
      <c r="AE33" s="45">
        <v>0</v>
      </c>
      <c r="AF33" s="45">
        <v>0</v>
      </c>
      <c r="AG33" s="45">
        <v>0</v>
      </c>
      <c r="AH33" s="45">
        <v>0</v>
      </c>
    </row>
    <row r="34" spans="1:34">
      <c r="A34" s="59">
        <v>45022</v>
      </c>
      <c r="B34" s="45">
        <f>K34/D34</f>
        <v>0.5</v>
      </c>
      <c r="C34" s="45">
        <v>11</v>
      </c>
      <c r="D34" s="45">
        <v>20</v>
      </c>
      <c r="E34" s="45">
        <v>8</v>
      </c>
      <c r="F34" s="45">
        <v>230406</v>
      </c>
      <c r="G34" s="45">
        <v>144229</v>
      </c>
      <c r="H34" s="45" t="s">
        <v>68</v>
      </c>
      <c r="I34" s="45" t="s">
        <v>81</v>
      </c>
      <c r="J34" s="45">
        <v>2</v>
      </c>
      <c r="K34" s="45">
        <v>10</v>
      </c>
      <c r="L34" s="45">
        <v>10</v>
      </c>
      <c r="M34" s="45">
        <v>75</v>
      </c>
      <c r="N34" s="45">
        <v>3</v>
      </c>
      <c r="O34" s="45">
        <v>76</v>
      </c>
      <c r="P34" s="45">
        <v>34</v>
      </c>
      <c r="Q34" s="45">
        <v>5</v>
      </c>
      <c r="R34" s="45">
        <v>5</v>
      </c>
      <c r="S34" s="45">
        <v>10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45">
        <v>0</v>
      </c>
      <c r="AF34" s="45">
        <v>0</v>
      </c>
      <c r="AG34" s="45">
        <v>0</v>
      </c>
      <c r="AH34" s="45">
        <v>0</v>
      </c>
    </row>
    <row r="35" spans="1:34">
      <c r="A35" s="59">
        <v>45022</v>
      </c>
      <c r="B35" s="45">
        <f>K35/D35</f>
        <v>0.15</v>
      </c>
      <c r="C35" s="45">
        <v>11</v>
      </c>
      <c r="D35" s="45">
        <v>20</v>
      </c>
      <c r="E35" s="45">
        <v>8</v>
      </c>
      <c r="F35" s="45">
        <v>230406</v>
      </c>
      <c r="G35" s="45">
        <v>150028</v>
      </c>
      <c r="H35" s="45" t="s">
        <v>68</v>
      </c>
      <c r="I35" s="45" t="s">
        <v>81</v>
      </c>
      <c r="J35" s="45">
        <v>2</v>
      </c>
      <c r="K35" s="45">
        <v>3</v>
      </c>
      <c r="L35" s="45">
        <v>17</v>
      </c>
      <c r="M35" s="45">
        <v>16</v>
      </c>
      <c r="N35" s="45">
        <v>1</v>
      </c>
      <c r="O35" s="45">
        <v>165</v>
      </c>
      <c r="P35" s="45">
        <v>216</v>
      </c>
      <c r="Q35" s="45">
        <v>1</v>
      </c>
      <c r="R35" s="45">
        <v>2</v>
      </c>
      <c r="S35" s="45">
        <v>17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</row>
    <row r="36" spans="1:34">
      <c r="A36" s="59">
        <v>45022</v>
      </c>
      <c r="B36" s="45">
        <f>K36/D36</f>
        <v>0</v>
      </c>
      <c r="C36" s="45">
        <v>11</v>
      </c>
      <c r="D36" s="45">
        <v>20</v>
      </c>
      <c r="E36" s="45">
        <v>8</v>
      </c>
      <c r="F36" s="45">
        <v>230406</v>
      </c>
      <c r="G36" s="45">
        <v>151844</v>
      </c>
      <c r="H36" s="45" t="s">
        <v>68</v>
      </c>
      <c r="I36" s="45" t="s">
        <v>81</v>
      </c>
      <c r="J36" s="45">
        <v>2</v>
      </c>
      <c r="K36" s="45">
        <v>0</v>
      </c>
      <c r="L36" s="45">
        <v>20</v>
      </c>
      <c r="M36" s="45">
        <v>0</v>
      </c>
      <c r="N36" s="45">
        <v>0</v>
      </c>
      <c r="O36" s="45">
        <v>224</v>
      </c>
      <c r="P36" s="45">
        <v>177</v>
      </c>
      <c r="Q36" s="45">
        <v>0</v>
      </c>
      <c r="R36" s="45">
        <v>0</v>
      </c>
      <c r="S36" s="45">
        <v>20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45">
        <v>0</v>
      </c>
    </row>
    <row r="37" spans="1:34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</row>
    <row r="39" spans="1:34">
      <c r="A39" s="45"/>
      <c r="B39" s="45"/>
      <c r="C39" s="45" t="s">
        <v>70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</row>
    <row r="40" spans="1:34">
      <c r="A40" s="59">
        <v>45033</v>
      </c>
      <c r="B40" s="45">
        <f>K40/D40</f>
        <v>0.45</v>
      </c>
      <c r="C40" s="45">
        <v>22</v>
      </c>
      <c r="D40" s="45">
        <v>20</v>
      </c>
      <c r="E40" s="45">
        <v>8</v>
      </c>
      <c r="F40" s="45">
        <v>230417</v>
      </c>
      <c r="G40" s="45">
        <v>142602</v>
      </c>
      <c r="H40" s="45" t="s">
        <v>68</v>
      </c>
      <c r="I40" s="45" t="s">
        <v>81</v>
      </c>
      <c r="J40" s="45">
        <v>2</v>
      </c>
      <c r="K40" s="45">
        <v>9</v>
      </c>
      <c r="L40" s="45">
        <v>11</v>
      </c>
      <c r="M40" s="45">
        <v>195</v>
      </c>
      <c r="N40" s="45">
        <v>1</v>
      </c>
      <c r="O40" s="45">
        <v>158</v>
      </c>
      <c r="P40" s="45">
        <v>212</v>
      </c>
      <c r="Q40" s="45">
        <v>5</v>
      </c>
      <c r="R40" s="45">
        <v>4</v>
      </c>
      <c r="S40" s="45">
        <v>11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</row>
    <row r="41" spans="1:34">
      <c r="A41" s="59">
        <v>45033</v>
      </c>
      <c r="B41" s="45">
        <f>K41/D41</f>
        <v>0.55000000000000004</v>
      </c>
      <c r="C41" s="45">
        <v>22</v>
      </c>
      <c r="D41" s="45">
        <v>20</v>
      </c>
      <c r="E41" s="45">
        <v>8</v>
      </c>
      <c r="F41" s="45">
        <v>230417</v>
      </c>
      <c r="G41" s="45">
        <v>144316</v>
      </c>
      <c r="H41" s="45" t="s">
        <v>68</v>
      </c>
      <c r="I41" s="45" t="s">
        <v>81</v>
      </c>
      <c r="J41" s="45">
        <v>2</v>
      </c>
      <c r="K41" s="45">
        <v>11</v>
      </c>
      <c r="L41" s="45">
        <v>9</v>
      </c>
      <c r="M41" s="45">
        <v>165</v>
      </c>
      <c r="N41" s="45">
        <v>2</v>
      </c>
      <c r="O41" s="45">
        <v>135</v>
      </c>
      <c r="P41" s="45">
        <v>79</v>
      </c>
      <c r="Q41" s="45">
        <v>5</v>
      </c>
      <c r="R41" s="45">
        <v>6</v>
      </c>
      <c r="S41" s="45">
        <v>9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45">
        <v>0</v>
      </c>
      <c r="AH41" s="45">
        <v>0</v>
      </c>
    </row>
    <row r="42" spans="1:34">
      <c r="A42" s="59">
        <v>45033</v>
      </c>
      <c r="B42" s="45">
        <f>K42/D42</f>
        <v>0.35</v>
      </c>
      <c r="C42" s="45">
        <v>22</v>
      </c>
      <c r="D42" s="45">
        <v>20</v>
      </c>
      <c r="E42" s="45">
        <v>8</v>
      </c>
      <c r="F42" s="45">
        <v>230417</v>
      </c>
      <c r="G42" s="45">
        <v>145924</v>
      </c>
      <c r="H42" s="45" t="s">
        <v>68</v>
      </c>
      <c r="I42" s="45" t="s">
        <v>81</v>
      </c>
      <c r="J42" s="45">
        <v>2</v>
      </c>
      <c r="K42" s="45">
        <v>7</v>
      </c>
      <c r="L42" s="45">
        <v>13</v>
      </c>
      <c r="M42" s="45">
        <v>141</v>
      </c>
      <c r="N42" s="45">
        <v>2</v>
      </c>
      <c r="O42" s="45">
        <v>179</v>
      </c>
      <c r="P42" s="45">
        <v>99</v>
      </c>
      <c r="Q42" s="45">
        <v>4</v>
      </c>
      <c r="R42" s="45">
        <v>3</v>
      </c>
      <c r="S42" s="45">
        <v>13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</row>
    <row r="43" spans="1:34">
      <c r="A43" s="59">
        <v>45033</v>
      </c>
      <c r="B43" s="45">
        <f>K43/D43</f>
        <v>0.25</v>
      </c>
      <c r="C43" s="45">
        <v>22</v>
      </c>
      <c r="D43" s="45">
        <v>20</v>
      </c>
      <c r="E43" s="45">
        <v>8</v>
      </c>
      <c r="F43" s="45">
        <v>230417</v>
      </c>
      <c r="G43" s="45">
        <v>151407</v>
      </c>
      <c r="H43" s="45" t="s">
        <v>68</v>
      </c>
      <c r="I43" s="45" t="s">
        <v>81</v>
      </c>
      <c r="J43" s="45">
        <v>2</v>
      </c>
      <c r="K43" s="45">
        <v>5</v>
      </c>
      <c r="L43" s="45">
        <v>15</v>
      </c>
      <c r="M43" s="45">
        <v>57</v>
      </c>
      <c r="N43" s="45">
        <v>1</v>
      </c>
      <c r="O43" s="45">
        <v>144</v>
      </c>
      <c r="P43" s="45">
        <v>49</v>
      </c>
      <c r="Q43" s="45">
        <v>3</v>
      </c>
      <c r="R43" s="45">
        <v>2</v>
      </c>
      <c r="S43" s="45">
        <v>15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</row>
    <row r="52" spans="1:34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</row>
  </sheetData>
  <mergeCells count="16"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  <mergeCell ref="AB6:AH6"/>
    <mergeCell ref="I5:J5"/>
    <mergeCell ref="K5:T5"/>
    <mergeCell ref="M6:P6"/>
    <mergeCell ref="Q6:T6"/>
    <mergeCell ref="U6:AA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32"/>
  <sheetViews>
    <sheetView workbookViewId="0">
      <pane ySplit="8" topLeftCell="A9" activePane="bottomLeft" state="frozen"/>
      <selection pane="bottomLeft" activeCell="A5" sqref="A5"/>
      <selection activeCell="B21" sqref="B21"/>
    </sheetView>
  </sheetViews>
  <sheetFormatPr defaultColWidth="8.85546875" defaultRowHeight="15"/>
  <cols>
    <col min="1" max="1" width="9.85546875" bestFit="1" customWidth="1"/>
    <col min="2" max="2" width="19.42578125" customWidth="1"/>
  </cols>
  <sheetData>
    <row r="1" spans="1:35" ht="15.95">
      <c r="A1" s="1" t="s">
        <v>89</v>
      </c>
    </row>
    <row r="2" spans="1:35" ht="15.95">
      <c r="A2" s="1" t="s">
        <v>90</v>
      </c>
    </row>
    <row r="3" spans="1:35" ht="15.75">
      <c r="A3" s="46" t="s">
        <v>30</v>
      </c>
    </row>
    <row r="4" spans="1:35" ht="15.75">
      <c r="A4" s="2" t="s">
        <v>31</v>
      </c>
    </row>
    <row r="5" spans="1:35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5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</row>
    <row r="7" spans="1:35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</row>
    <row r="8" spans="1:35" ht="15.7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5">
      <c r="A9" s="59">
        <v>45011</v>
      </c>
      <c r="B9" s="60">
        <f>K9/D9</f>
        <v>0.25</v>
      </c>
      <c r="C9" s="45">
        <v>1</v>
      </c>
      <c r="D9" s="45">
        <v>80</v>
      </c>
      <c r="E9" s="45">
        <v>6159</v>
      </c>
      <c r="F9" s="45">
        <v>230326</v>
      </c>
      <c r="G9" s="45">
        <v>150118</v>
      </c>
      <c r="H9" s="45" t="s">
        <v>68</v>
      </c>
      <c r="I9" s="45" t="s">
        <v>91</v>
      </c>
      <c r="J9" s="45">
        <v>3</v>
      </c>
      <c r="K9" s="45">
        <v>20</v>
      </c>
      <c r="L9" s="45">
        <v>60</v>
      </c>
      <c r="M9" s="45">
        <v>2</v>
      </c>
      <c r="N9" s="45">
        <v>5</v>
      </c>
      <c r="O9" s="45">
        <v>572</v>
      </c>
      <c r="P9" s="45">
        <v>327</v>
      </c>
      <c r="Q9" s="45">
        <v>10</v>
      </c>
      <c r="R9" s="45">
        <v>10</v>
      </c>
      <c r="S9" s="45">
        <v>60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  <c r="AI9" s="45"/>
    </row>
    <row r="10" spans="1:35">
      <c r="A10" s="59">
        <v>45012</v>
      </c>
      <c r="B10" s="60">
        <f t="shared" ref="B10:B30" si="0">K10/D10</f>
        <v>0.35</v>
      </c>
      <c r="C10" s="45">
        <v>2</v>
      </c>
      <c r="D10" s="45">
        <v>80</v>
      </c>
      <c r="E10" s="45">
        <v>6159</v>
      </c>
      <c r="F10" s="45">
        <v>230327</v>
      </c>
      <c r="G10" s="45">
        <v>151223</v>
      </c>
      <c r="H10" s="45" t="s">
        <v>68</v>
      </c>
      <c r="I10" s="45" t="s">
        <v>91</v>
      </c>
      <c r="J10" s="45">
        <v>3</v>
      </c>
      <c r="K10" s="45">
        <v>28</v>
      </c>
      <c r="L10" s="45">
        <v>52</v>
      </c>
      <c r="M10" s="45">
        <v>58</v>
      </c>
      <c r="N10" s="45">
        <v>72</v>
      </c>
      <c r="O10" s="45">
        <v>113</v>
      </c>
      <c r="P10" s="45">
        <v>61</v>
      </c>
      <c r="Q10" s="45">
        <v>14</v>
      </c>
      <c r="R10" s="45">
        <v>14</v>
      </c>
      <c r="S10" s="45">
        <v>52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  <c r="AI10" s="45"/>
    </row>
    <row r="11" spans="1:35">
      <c r="A11" s="59">
        <v>45013</v>
      </c>
      <c r="B11" s="60">
        <f t="shared" si="0"/>
        <v>0.1125</v>
      </c>
      <c r="C11" s="45">
        <v>3</v>
      </c>
      <c r="D11" s="45">
        <v>80</v>
      </c>
      <c r="E11" s="45">
        <v>6159</v>
      </c>
      <c r="F11" s="45">
        <v>230328</v>
      </c>
      <c r="G11" s="45">
        <v>151144</v>
      </c>
      <c r="H11" s="45" t="s">
        <v>68</v>
      </c>
      <c r="I11" s="45" t="s">
        <v>91</v>
      </c>
      <c r="J11" s="45">
        <v>3</v>
      </c>
      <c r="K11" s="45">
        <v>9</v>
      </c>
      <c r="L11" s="45">
        <v>71</v>
      </c>
      <c r="M11" s="45">
        <v>70</v>
      </c>
      <c r="N11" s="45">
        <v>0</v>
      </c>
      <c r="O11" s="45">
        <v>53</v>
      </c>
      <c r="P11" s="45">
        <v>68</v>
      </c>
      <c r="Q11" s="45">
        <v>4</v>
      </c>
      <c r="R11" s="45">
        <v>5</v>
      </c>
      <c r="S11" s="45">
        <v>71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  <c r="AI11" s="45"/>
    </row>
    <row r="12" spans="1:35">
      <c r="A12" s="59">
        <v>45014</v>
      </c>
      <c r="B12" s="60">
        <f t="shared" si="0"/>
        <v>6.4102564102564097E-2</v>
      </c>
      <c r="C12" s="45">
        <v>4</v>
      </c>
      <c r="D12" s="45">
        <v>78</v>
      </c>
      <c r="E12" s="45">
        <v>6159</v>
      </c>
      <c r="F12" s="45">
        <v>230329</v>
      </c>
      <c r="G12" s="45">
        <v>165833</v>
      </c>
      <c r="H12" s="45" t="s">
        <v>68</v>
      </c>
      <c r="I12" s="45" t="s">
        <v>91</v>
      </c>
      <c r="J12" s="45">
        <v>3</v>
      </c>
      <c r="K12" s="45">
        <v>5</v>
      </c>
      <c r="L12" s="45">
        <v>72</v>
      </c>
      <c r="M12" s="45">
        <v>0</v>
      </c>
      <c r="N12" s="45">
        <v>0</v>
      </c>
      <c r="O12" s="45">
        <v>52</v>
      </c>
      <c r="P12" s="45">
        <v>69</v>
      </c>
      <c r="Q12" s="45">
        <v>2</v>
      </c>
      <c r="R12" s="45">
        <v>3</v>
      </c>
      <c r="S12" s="45">
        <v>72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  <c r="AI12" s="45"/>
    </row>
    <row r="13" spans="1:35">
      <c r="A13" s="59">
        <v>45015</v>
      </c>
      <c r="B13" s="60">
        <f t="shared" si="0"/>
        <v>2.9411764705882353E-2</v>
      </c>
      <c r="C13" s="45">
        <v>5</v>
      </c>
      <c r="D13" s="45">
        <v>68</v>
      </c>
      <c r="E13" s="45">
        <v>6159</v>
      </c>
      <c r="F13" s="45">
        <v>230330</v>
      </c>
      <c r="G13" s="45">
        <v>151128</v>
      </c>
      <c r="H13" s="45" t="s">
        <v>68</v>
      </c>
      <c r="I13" s="45" t="s">
        <v>91</v>
      </c>
      <c r="J13" s="45">
        <v>3</v>
      </c>
      <c r="K13" s="45">
        <v>2</v>
      </c>
      <c r="L13" s="45">
        <v>66</v>
      </c>
      <c r="M13" s="45">
        <v>52</v>
      </c>
      <c r="N13" s="45">
        <v>38</v>
      </c>
      <c r="O13" s="45">
        <v>35</v>
      </c>
      <c r="P13" s="45">
        <v>18</v>
      </c>
      <c r="Q13" s="45">
        <v>1</v>
      </c>
      <c r="R13" s="45">
        <v>1</v>
      </c>
      <c r="S13" s="45">
        <v>65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  <c r="AI13" s="45"/>
    </row>
    <row r="14" spans="1:35">
      <c r="A14" s="59">
        <v>45017</v>
      </c>
      <c r="B14" s="60">
        <f t="shared" si="0"/>
        <v>2.5000000000000001E-2</v>
      </c>
      <c r="C14" s="45">
        <v>6</v>
      </c>
      <c r="D14" s="45">
        <v>80</v>
      </c>
      <c r="E14" s="45">
        <v>6159</v>
      </c>
      <c r="F14" s="45">
        <v>230401</v>
      </c>
      <c r="G14" s="45">
        <v>143518</v>
      </c>
      <c r="H14" s="45" t="s">
        <v>68</v>
      </c>
      <c r="I14" s="45" t="s">
        <v>91</v>
      </c>
      <c r="J14" s="45">
        <v>3</v>
      </c>
      <c r="K14" s="45">
        <v>2</v>
      </c>
      <c r="L14" s="45">
        <v>78</v>
      </c>
      <c r="M14" s="45">
        <v>0</v>
      </c>
      <c r="N14" s="45">
        <v>22</v>
      </c>
      <c r="O14" s="45">
        <v>33</v>
      </c>
      <c r="P14" s="45">
        <v>31</v>
      </c>
      <c r="Q14" s="45">
        <v>0</v>
      </c>
      <c r="R14" s="45">
        <v>2</v>
      </c>
      <c r="S14" s="45">
        <v>78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  <c r="AI14" s="45"/>
    </row>
    <row r="15" spans="1:35">
      <c r="A15" s="59">
        <v>45018</v>
      </c>
      <c r="B15" s="60">
        <f t="shared" si="0"/>
        <v>0</v>
      </c>
      <c r="C15" s="45">
        <v>7</v>
      </c>
      <c r="D15" s="45">
        <v>80</v>
      </c>
      <c r="E15" s="45">
        <v>6159</v>
      </c>
      <c r="F15" s="45">
        <v>230402</v>
      </c>
      <c r="G15" s="45">
        <v>150739</v>
      </c>
      <c r="H15" s="45" t="s">
        <v>68</v>
      </c>
      <c r="I15" s="45" t="s">
        <v>91</v>
      </c>
      <c r="J15" s="45">
        <v>3</v>
      </c>
      <c r="K15" s="45">
        <v>0</v>
      </c>
      <c r="L15" s="45">
        <v>80</v>
      </c>
      <c r="M15" s="45">
        <v>0</v>
      </c>
      <c r="N15" s="45">
        <v>0</v>
      </c>
      <c r="O15" s="45">
        <v>67</v>
      </c>
      <c r="P15" s="45">
        <v>55</v>
      </c>
      <c r="Q15" s="45">
        <v>0</v>
      </c>
      <c r="R15" s="45">
        <v>0</v>
      </c>
      <c r="S15" s="45">
        <v>80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  <c r="AI15" s="45"/>
    </row>
    <row r="16" spans="1:35">
      <c r="A16" s="59">
        <v>45019</v>
      </c>
      <c r="B16" s="60">
        <f t="shared" si="0"/>
        <v>1.2500000000000001E-2</v>
      </c>
      <c r="C16" s="45">
        <v>8</v>
      </c>
      <c r="D16" s="45">
        <v>80</v>
      </c>
      <c r="E16" s="45">
        <v>6159</v>
      </c>
      <c r="F16" s="45">
        <v>230403</v>
      </c>
      <c r="G16" s="45">
        <v>154317</v>
      </c>
      <c r="H16" s="45" t="s">
        <v>68</v>
      </c>
      <c r="I16" s="45" t="s">
        <v>91</v>
      </c>
      <c r="J16" s="45">
        <v>3</v>
      </c>
      <c r="K16" s="45">
        <v>1</v>
      </c>
      <c r="L16" s="45">
        <v>79</v>
      </c>
      <c r="M16" s="45">
        <v>0</v>
      </c>
      <c r="N16" s="45">
        <v>40</v>
      </c>
      <c r="O16" s="45">
        <v>79</v>
      </c>
      <c r="P16" s="45">
        <v>163</v>
      </c>
      <c r="Q16" s="45">
        <v>0</v>
      </c>
      <c r="R16" s="45">
        <v>1</v>
      </c>
      <c r="S16" s="45">
        <v>79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  <c r="AI16" s="45"/>
    </row>
    <row r="17" spans="1:35">
      <c r="A17" s="59">
        <v>45020</v>
      </c>
      <c r="B17" s="60">
        <f t="shared" si="0"/>
        <v>0</v>
      </c>
      <c r="C17" s="45">
        <v>9</v>
      </c>
      <c r="D17" s="45">
        <v>80</v>
      </c>
      <c r="E17" s="45">
        <v>6159</v>
      </c>
      <c r="F17" s="45">
        <v>230404</v>
      </c>
      <c r="G17" s="45">
        <v>133843</v>
      </c>
      <c r="H17" s="45" t="s">
        <v>68</v>
      </c>
      <c r="I17" s="45" t="s">
        <v>91</v>
      </c>
      <c r="J17" s="45">
        <v>3</v>
      </c>
      <c r="K17" s="45">
        <v>0</v>
      </c>
      <c r="L17" s="45">
        <v>80</v>
      </c>
      <c r="M17" s="45">
        <v>0</v>
      </c>
      <c r="N17" s="45">
        <v>0</v>
      </c>
      <c r="O17" s="45">
        <v>42</v>
      </c>
      <c r="P17" s="45">
        <v>91</v>
      </c>
      <c r="Q17" s="45">
        <v>0</v>
      </c>
      <c r="R17" s="45">
        <v>0</v>
      </c>
      <c r="S17" s="45">
        <v>80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  <c r="AI17" s="45"/>
    </row>
    <row r="18" spans="1:35">
      <c r="A18" s="59">
        <v>45021</v>
      </c>
      <c r="B18" s="60">
        <f t="shared" si="0"/>
        <v>0</v>
      </c>
      <c r="C18" s="45">
        <v>10</v>
      </c>
      <c r="D18" s="45">
        <v>48</v>
      </c>
      <c r="E18" s="45">
        <v>6159</v>
      </c>
      <c r="F18" s="45">
        <v>230405</v>
      </c>
      <c r="G18" s="45">
        <v>170447</v>
      </c>
      <c r="H18" s="45" t="s">
        <v>68</v>
      </c>
      <c r="I18" s="45" t="s">
        <v>91</v>
      </c>
      <c r="J18" s="45">
        <v>3</v>
      </c>
      <c r="K18" s="45">
        <v>0</v>
      </c>
      <c r="L18" s="45">
        <v>47</v>
      </c>
      <c r="M18" s="45">
        <v>0</v>
      </c>
      <c r="N18" s="45">
        <v>0</v>
      </c>
      <c r="O18" s="45">
        <v>5</v>
      </c>
      <c r="P18" s="45">
        <v>18</v>
      </c>
      <c r="Q18" s="45">
        <v>0</v>
      </c>
      <c r="R18" s="45">
        <v>0</v>
      </c>
      <c r="S18" s="45">
        <v>47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  <c r="AI18" s="45"/>
    </row>
    <row r="19" spans="1:35">
      <c r="A19" s="59">
        <v>45022</v>
      </c>
      <c r="B19" s="61">
        <f t="shared" si="0"/>
        <v>0</v>
      </c>
      <c r="C19" s="69">
        <v>11</v>
      </c>
      <c r="D19" s="45">
        <v>76</v>
      </c>
      <c r="E19" s="45">
        <v>6159</v>
      </c>
      <c r="F19" s="45">
        <v>230406</v>
      </c>
      <c r="G19" s="45">
        <v>140857</v>
      </c>
      <c r="H19" s="45" t="s">
        <v>68</v>
      </c>
      <c r="I19" s="45" t="s">
        <v>91</v>
      </c>
      <c r="J19" s="45">
        <v>3</v>
      </c>
      <c r="K19" s="45">
        <v>0</v>
      </c>
      <c r="L19" s="45">
        <v>75</v>
      </c>
      <c r="M19" s="45">
        <v>0</v>
      </c>
      <c r="N19" s="45">
        <v>0</v>
      </c>
      <c r="O19" s="45">
        <v>10</v>
      </c>
      <c r="P19" s="45">
        <v>16</v>
      </c>
      <c r="Q19" s="45">
        <v>0</v>
      </c>
      <c r="R19" s="45">
        <v>0</v>
      </c>
      <c r="S19" s="45">
        <v>75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  <c r="AI19" s="45"/>
    </row>
    <row r="20" spans="1:35">
      <c r="A20" s="59">
        <v>45023</v>
      </c>
      <c r="B20" s="60">
        <f t="shared" si="0"/>
        <v>0</v>
      </c>
      <c r="C20" s="45">
        <v>12</v>
      </c>
      <c r="D20" s="45">
        <v>57</v>
      </c>
      <c r="E20" s="45">
        <v>6159</v>
      </c>
      <c r="F20" s="45">
        <v>230407</v>
      </c>
      <c r="G20" s="45">
        <v>123830</v>
      </c>
      <c r="H20" s="45" t="s">
        <v>68</v>
      </c>
      <c r="I20" s="45" t="s">
        <v>91</v>
      </c>
      <c r="J20" s="45">
        <v>3</v>
      </c>
      <c r="K20" s="45">
        <v>0</v>
      </c>
      <c r="L20" s="45">
        <v>57</v>
      </c>
      <c r="M20" s="45">
        <v>0</v>
      </c>
      <c r="N20" s="45">
        <v>0</v>
      </c>
      <c r="O20" s="45">
        <v>6</v>
      </c>
      <c r="P20" s="45">
        <v>4</v>
      </c>
      <c r="Q20" s="45">
        <v>0</v>
      </c>
      <c r="R20" s="45">
        <v>0</v>
      </c>
      <c r="S20" s="45">
        <v>57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  <c r="AI20" s="45"/>
    </row>
    <row r="21" spans="1:35">
      <c r="A21" s="59">
        <v>45024</v>
      </c>
      <c r="B21" s="60">
        <f t="shared" si="0"/>
        <v>0</v>
      </c>
      <c r="C21" s="45">
        <v>13</v>
      </c>
      <c r="D21" s="45">
        <v>67</v>
      </c>
      <c r="E21" s="45">
        <v>6159</v>
      </c>
      <c r="F21" s="45">
        <v>230408</v>
      </c>
      <c r="G21" s="45">
        <v>150403</v>
      </c>
      <c r="H21" s="45" t="s">
        <v>68</v>
      </c>
      <c r="I21" s="45" t="s">
        <v>91</v>
      </c>
      <c r="J21" s="45">
        <v>3</v>
      </c>
      <c r="K21" s="45">
        <v>0</v>
      </c>
      <c r="L21" s="45">
        <v>66</v>
      </c>
      <c r="M21" s="45">
        <v>0</v>
      </c>
      <c r="N21" s="45">
        <v>0</v>
      </c>
      <c r="O21" s="45">
        <v>13</v>
      </c>
      <c r="P21" s="45">
        <v>27</v>
      </c>
      <c r="Q21" s="45">
        <v>0</v>
      </c>
      <c r="R21" s="45">
        <v>0</v>
      </c>
      <c r="S21" s="45">
        <v>66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  <c r="AI21" s="45"/>
    </row>
    <row r="22" spans="1:35">
      <c r="A22" s="59">
        <v>45025</v>
      </c>
      <c r="B22" s="60">
        <f t="shared" si="0"/>
        <v>0</v>
      </c>
      <c r="C22" s="45">
        <v>14</v>
      </c>
      <c r="D22" s="45">
        <v>75</v>
      </c>
      <c r="E22" s="45">
        <v>6159</v>
      </c>
      <c r="F22" s="45">
        <v>230409</v>
      </c>
      <c r="G22" s="45">
        <v>144057</v>
      </c>
      <c r="H22" s="45" t="s">
        <v>68</v>
      </c>
      <c r="I22" s="45" t="s">
        <v>91</v>
      </c>
      <c r="J22" s="45">
        <v>3</v>
      </c>
      <c r="K22" s="45">
        <v>0</v>
      </c>
      <c r="L22" s="45">
        <v>74</v>
      </c>
      <c r="M22" s="45">
        <v>0</v>
      </c>
      <c r="N22" s="45">
        <v>0</v>
      </c>
      <c r="O22" s="45">
        <v>15</v>
      </c>
      <c r="P22" s="45">
        <v>32</v>
      </c>
      <c r="Q22" s="45">
        <v>0</v>
      </c>
      <c r="R22" s="45">
        <v>0</v>
      </c>
      <c r="S22" s="45">
        <v>74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  <c r="AI22" s="45"/>
    </row>
    <row r="23" spans="1:35">
      <c r="A23" s="59">
        <v>45026</v>
      </c>
      <c r="B23" s="60">
        <f t="shared" si="0"/>
        <v>0</v>
      </c>
      <c r="C23" s="45">
        <v>15</v>
      </c>
      <c r="D23" s="45">
        <v>80</v>
      </c>
      <c r="E23" s="45">
        <v>6159</v>
      </c>
      <c r="F23" s="45">
        <v>230410</v>
      </c>
      <c r="G23" s="45">
        <v>142539</v>
      </c>
      <c r="H23" s="45" t="s">
        <v>68</v>
      </c>
      <c r="I23" s="45" t="s">
        <v>91</v>
      </c>
      <c r="J23" s="45">
        <v>3</v>
      </c>
      <c r="K23" s="45">
        <v>0</v>
      </c>
      <c r="L23" s="45">
        <v>80</v>
      </c>
      <c r="M23" s="45">
        <v>0</v>
      </c>
      <c r="N23" s="45">
        <v>0</v>
      </c>
      <c r="O23" s="45">
        <v>2</v>
      </c>
      <c r="P23" s="45">
        <v>11</v>
      </c>
      <c r="Q23" s="45">
        <v>0</v>
      </c>
      <c r="R23" s="45">
        <v>0</v>
      </c>
      <c r="S23" s="45">
        <v>80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  <c r="AI23" s="45"/>
    </row>
    <row r="24" spans="1:35">
      <c r="A24" s="59">
        <v>45027</v>
      </c>
      <c r="B24" s="60">
        <f t="shared" si="0"/>
        <v>0</v>
      </c>
      <c r="C24" s="45">
        <v>16</v>
      </c>
      <c r="D24" s="45">
        <v>80</v>
      </c>
      <c r="E24" s="45">
        <v>6159</v>
      </c>
      <c r="F24" s="45">
        <v>230411</v>
      </c>
      <c r="G24" s="45">
        <v>141814</v>
      </c>
      <c r="H24" s="45" t="s">
        <v>68</v>
      </c>
      <c r="I24" s="45" t="s">
        <v>91</v>
      </c>
      <c r="J24" s="45">
        <v>3</v>
      </c>
      <c r="K24" s="45">
        <v>0</v>
      </c>
      <c r="L24" s="45">
        <v>80</v>
      </c>
      <c r="M24" s="45">
        <v>0</v>
      </c>
      <c r="N24" s="45">
        <v>0</v>
      </c>
      <c r="O24" s="45">
        <v>1</v>
      </c>
      <c r="P24" s="45">
        <v>11</v>
      </c>
      <c r="Q24" s="45">
        <v>0</v>
      </c>
      <c r="R24" s="45">
        <v>0</v>
      </c>
      <c r="S24" s="45">
        <v>80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  <c r="AI24" s="45"/>
    </row>
    <row r="25" spans="1:35">
      <c r="A25" s="59">
        <v>45028</v>
      </c>
      <c r="B25" s="60">
        <f t="shared" si="0"/>
        <v>0</v>
      </c>
      <c r="C25" s="45">
        <v>17</v>
      </c>
      <c r="D25" s="45">
        <v>80</v>
      </c>
      <c r="E25" s="45">
        <v>6159</v>
      </c>
      <c r="F25" s="45">
        <v>230412</v>
      </c>
      <c r="G25" s="45">
        <v>142638</v>
      </c>
      <c r="H25" s="45" t="s">
        <v>68</v>
      </c>
      <c r="I25" s="45" t="s">
        <v>91</v>
      </c>
      <c r="J25" s="45">
        <v>3</v>
      </c>
      <c r="K25" s="45">
        <v>0</v>
      </c>
      <c r="L25" s="45">
        <v>80</v>
      </c>
      <c r="M25" s="45">
        <v>0</v>
      </c>
      <c r="N25" s="45">
        <v>0</v>
      </c>
      <c r="O25" s="45">
        <v>3</v>
      </c>
      <c r="P25" s="45">
        <v>4</v>
      </c>
      <c r="Q25" s="45">
        <v>0</v>
      </c>
      <c r="R25" s="45">
        <v>0</v>
      </c>
      <c r="S25" s="45">
        <v>80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  <c r="AI25" s="45"/>
    </row>
    <row r="26" spans="1:35">
      <c r="A26" s="59">
        <v>45029</v>
      </c>
      <c r="B26" s="60">
        <f t="shared" si="0"/>
        <v>1.2500000000000001E-2</v>
      </c>
      <c r="C26" s="45">
        <v>18</v>
      </c>
      <c r="D26" s="45">
        <v>80</v>
      </c>
      <c r="E26" s="45">
        <v>6159</v>
      </c>
      <c r="F26" s="45">
        <v>230413</v>
      </c>
      <c r="G26" s="45">
        <v>143625</v>
      </c>
      <c r="H26" s="45" t="s">
        <v>68</v>
      </c>
      <c r="I26" s="45" t="s">
        <v>91</v>
      </c>
      <c r="J26" s="45">
        <v>3</v>
      </c>
      <c r="K26" s="45">
        <v>1</v>
      </c>
      <c r="L26" s="45">
        <v>79</v>
      </c>
      <c r="M26" s="45">
        <v>28</v>
      </c>
      <c r="N26" s="45">
        <v>0</v>
      </c>
      <c r="O26" s="45">
        <v>9</v>
      </c>
      <c r="P26" s="45">
        <v>3</v>
      </c>
      <c r="Q26" s="45">
        <v>1</v>
      </c>
      <c r="R26" s="45">
        <v>0</v>
      </c>
      <c r="S26" s="45">
        <v>79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  <c r="AI26" s="45"/>
    </row>
    <row r="27" spans="1:35">
      <c r="A27" s="59">
        <v>45030</v>
      </c>
      <c r="B27" s="60">
        <f t="shared" si="0"/>
        <v>0</v>
      </c>
      <c r="C27" s="45">
        <v>19</v>
      </c>
      <c r="D27" s="45">
        <v>80</v>
      </c>
      <c r="E27" s="45">
        <v>6159</v>
      </c>
      <c r="F27" s="45">
        <v>230414</v>
      </c>
      <c r="G27" s="45">
        <v>135845</v>
      </c>
      <c r="H27" s="45" t="s">
        <v>68</v>
      </c>
      <c r="I27" s="45" t="s">
        <v>91</v>
      </c>
      <c r="J27" s="45">
        <v>3</v>
      </c>
      <c r="K27" s="45">
        <v>0</v>
      </c>
      <c r="L27" s="45">
        <v>80</v>
      </c>
      <c r="M27" s="45">
        <v>0</v>
      </c>
      <c r="N27" s="45">
        <v>0</v>
      </c>
      <c r="O27" s="45">
        <v>30</v>
      </c>
      <c r="P27" s="45">
        <v>54</v>
      </c>
      <c r="Q27" s="45">
        <v>0</v>
      </c>
      <c r="R27" s="45">
        <v>0</v>
      </c>
      <c r="S27" s="45">
        <v>80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  <c r="AI27" s="45"/>
    </row>
    <row r="28" spans="1:35">
      <c r="A28" s="59">
        <v>45031</v>
      </c>
      <c r="B28" s="60">
        <f t="shared" si="0"/>
        <v>0</v>
      </c>
      <c r="C28" s="45">
        <v>20</v>
      </c>
      <c r="D28" s="45">
        <v>80</v>
      </c>
      <c r="E28" s="45">
        <v>6159</v>
      </c>
      <c r="F28" s="45">
        <v>230415</v>
      </c>
      <c r="G28" s="45">
        <v>134126</v>
      </c>
      <c r="H28" s="45" t="s">
        <v>68</v>
      </c>
      <c r="I28" s="45" t="s">
        <v>91</v>
      </c>
      <c r="J28" s="45">
        <v>3</v>
      </c>
      <c r="K28" s="45">
        <v>0</v>
      </c>
      <c r="L28" s="45">
        <v>80</v>
      </c>
      <c r="M28" s="45">
        <v>0</v>
      </c>
      <c r="N28" s="45">
        <v>0</v>
      </c>
      <c r="O28" s="45">
        <v>20</v>
      </c>
      <c r="P28" s="45">
        <v>16</v>
      </c>
      <c r="Q28" s="45">
        <v>0</v>
      </c>
      <c r="R28" s="45">
        <v>0</v>
      </c>
      <c r="S28" s="45">
        <v>80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  <c r="AI28" s="45"/>
    </row>
    <row r="29" spans="1:35">
      <c r="A29" s="59">
        <v>45032</v>
      </c>
      <c r="B29" s="60">
        <f t="shared" si="0"/>
        <v>0</v>
      </c>
      <c r="C29" s="45">
        <v>21</v>
      </c>
      <c r="D29" s="45">
        <v>80</v>
      </c>
      <c r="E29" s="45">
        <v>6159</v>
      </c>
      <c r="F29" s="45">
        <v>230416</v>
      </c>
      <c r="G29" s="45">
        <v>135846</v>
      </c>
      <c r="H29" s="45" t="s">
        <v>68</v>
      </c>
      <c r="I29" s="45" t="s">
        <v>91</v>
      </c>
      <c r="J29" s="45">
        <v>3</v>
      </c>
      <c r="K29" s="45">
        <v>0</v>
      </c>
      <c r="L29" s="45">
        <v>80</v>
      </c>
      <c r="M29" s="45">
        <v>0</v>
      </c>
      <c r="N29" s="45">
        <v>0</v>
      </c>
      <c r="O29" s="45">
        <v>23</v>
      </c>
      <c r="P29" s="45">
        <v>10</v>
      </c>
      <c r="Q29" s="45">
        <v>0</v>
      </c>
      <c r="R29" s="45">
        <v>0</v>
      </c>
      <c r="S29" s="45">
        <v>80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/>
    </row>
    <row r="30" spans="1:35">
      <c r="A30" s="59">
        <v>45033</v>
      </c>
      <c r="B30" s="61">
        <f t="shared" si="0"/>
        <v>0</v>
      </c>
      <c r="C30" s="69">
        <v>22</v>
      </c>
      <c r="D30" s="45">
        <v>80</v>
      </c>
      <c r="E30" s="45">
        <v>6159</v>
      </c>
      <c r="F30" s="45">
        <v>230417</v>
      </c>
      <c r="G30" s="45">
        <v>142608</v>
      </c>
      <c r="H30" s="45" t="s">
        <v>68</v>
      </c>
      <c r="I30" s="45" t="s">
        <v>91</v>
      </c>
      <c r="J30" s="45">
        <v>3</v>
      </c>
      <c r="K30" s="45">
        <v>0</v>
      </c>
      <c r="L30" s="45">
        <v>80</v>
      </c>
      <c r="M30" s="45">
        <v>0</v>
      </c>
      <c r="N30" s="45">
        <v>0</v>
      </c>
      <c r="O30" s="45">
        <v>18</v>
      </c>
      <c r="P30" s="45">
        <v>3</v>
      </c>
      <c r="Q30" s="45">
        <v>0</v>
      </c>
      <c r="R30" s="45">
        <v>0</v>
      </c>
      <c r="S30" s="45">
        <v>80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  <c r="AI30" s="45"/>
    </row>
    <row r="31" spans="1:35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  <c r="AI31" s="45"/>
    </row>
    <row r="32" spans="1:35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  <c r="AI32" s="45"/>
    </row>
  </sheetData>
  <mergeCells count="16"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  <mergeCell ref="AB6:AH6"/>
    <mergeCell ref="I5:J5"/>
    <mergeCell ref="K5:T5"/>
    <mergeCell ref="M6:P6"/>
    <mergeCell ref="Q6:T6"/>
    <mergeCell ref="U6:AA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0"/>
  <sheetViews>
    <sheetView workbookViewId="0">
      <pane ySplit="8" topLeftCell="A9" activePane="bottomLeft" state="frozen"/>
      <selection pane="bottomLeft" activeCell="A5" sqref="A5"/>
      <selection activeCell="B21" sqref="B21"/>
    </sheetView>
  </sheetViews>
  <sheetFormatPr defaultColWidth="8.85546875" defaultRowHeight="15"/>
  <cols>
    <col min="1" max="1" width="9.85546875" bestFit="1" customWidth="1"/>
    <col min="2" max="2" width="20.7109375" customWidth="1"/>
  </cols>
  <sheetData>
    <row r="1" spans="1:34" ht="15.95">
      <c r="A1" s="1" t="s">
        <v>92</v>
      </c>
    </row>
    <row r="2" spans="1:34" ht="15.95">
      <c r="A2" s="1" t="s">
        <v>93</v>
      </c>
    </row>
    <row r="3" spans="1:34" ht="15.75">
      <c r="A3" s="46" t="s">
        <v>30</v>
      </c>
    </row>
    <row r="4" spans="1:34" ht="15.75">
      <c r="A4" s="2" t="s">
        <v>31</v>
      </c>
    </row>
    <row r="5" spans="1:34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</row>
    <row r="7" spans="1:34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</row>
    <row r="8" spans="1:34" ht="15.9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>
      <c r="A9" s="59">
        <v>45011</v>
      </c>
      <c r="B9" s="60">
        <f>K9/D9</f>
        <v>0.55000000000000004</v>
      </c>
      <c r="C9" s="45">
        <v>1</v>
      </c>
      <c r="D9" s="45">
        <v>80</v>
      </c>
      <c r="E9" s="45">
        <v>14</v>
      </c>
      <c r="F9" s="45">
        <v>230326</v>
      </c>
      <c r="G9" s="45">
        <v>150118</v>
      </c>
      <c r="H9" s="45" t="s">
        <v>68</v>
      </c>
      <c r="I9" s="45" t="s">
        <v>94</v>
      </c>
      <c r="J9" s="45">
        <v>5</v>
      </c>
      <c r="K9" s="45">
        <v>44</v>
      </c>
      <c r="L9" s="45">
        <v>36</v>
      </c>
      <c r="M9" s="45">
        <v>387</v>
      </c>
      <c r="N9" s="45">
        <v>155</v>
      </c>
      <c r="O9" s="45">
        <v>294</v>
      </c>
      <c r="P9" s="45">
        <v>110</v>
      </c>
      <c r="Q9" s="45">
        <v>22</v>
      </c>
      <c r="R9" s="45">
        <v>22</v>
      </c>
      <c r="S9" s="45">
        <v>36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</row>
    <row r="10" spans="1:34">
      <c r="A10" s="59">
        <v>45012</v>
      </c>
      <c r="B10" s="60">
        <f t="shared" ref="B10:B30" si="0">K10/D10</f>
        <v>0.3125</v>
      </c>
      <c r="C10" s="45">
        <v>2</v>
      </c>
      <c r="D10" s="45">
        <v>80</v>
      </c>
      <c r="E10" s="45">
        <v>14</v>
      </c>
      <c r="F10" s="45">
        <v>230327</v>
      </c>
      <c r="G10" s="45">
        <v>151223</v>
      </c>
      <c r="H10" s="45" t="s">
        <v>68</v>
      </c>
      <c r="I10" s="45" t="s">
        <v>94</v>
      </c>
      <c r="J10" s="45">
        <v>5</v>
      </c>
      <c r="K10" s="45">
        <v>25</v>
      </c>
      <c r="L10" s="45">
        <v>55</v>
      </c>
      <c r="M10" s="45">
        <v>102</v>
      </c>
      <c r="N10" s="45">
        <v>15</v>
      </c>
      <c r="O10" s="45">
        <v>173</v>
      </c>
      <c r="P10" s="45">
        <v>66</v>
      </c>
      <c r="Q10" s="45">
        <v>13</v>
      </c>
      <c r="R10" s="45">
        <v>12</v>
      </c>
      <c r="S10" s="45">
        <v>55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</row>
    <row r="11" spans="1:34">
      <c r="A11" s="59">
        <v>45013</v>
      </c>
      <c r="B11" s="60">
        <f t="shared" si="0"/>
        <v>0.1125</v>
      </c>
      <c r="C11" s="45">
        <v>3</v>
      </c>
      <c r="D11" s="45">
        <v>80</v>
      </c>
      <c r="E11" s="45">
        <v>14</v>
      </c>
      <c r="F11" s="45">
        <v>230328</v>
      </c>
      <c r="G11" s="45">
        <v>151144</v>
      </c>
      <c r="H11" s="45" t="s">
        <v>68</v>
      </c>
      <c r="I11" s="45" t="s">
        <v>94</v>
      </c>
      <c r="J11" s="45">
        <v>5</v>
      </c>
      <c r="K11" s="45">
        <v>9</v>
      </c>
      <c r="L11" s="45">
        <v>71</v>
      </c>
      <c r="M11" s="45">
        <v>14</v>
      </c>
      <c r="N11" s="45">
        <v>4</v>
      </c>
      <c r="O11" s="45">
        <v>120</v>
      </c>
      <c r="P11" s="45">
        <v>47</v>
      </c>
      <c r="Q11" s="45">
        <v>4</v>
      </c>
      <c r="R11" s="45">
        <v>5</v>
      </c>
      <c r="S11" s="45">
        <v>71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</row>
    <row r="12" spans="1:34">
      <c r="A12" s="59">
        <v>45014</v>
      </c>
      <c r="B12" s="60">
        <f t="shared" si="0"/>
        <v>0.13750000000000001</v>
      </c>
      <c r="C12" s="45">
        <v>4</v>
      </c>
      <c r="D12" s="45">
        <v>80</v>
      </c>
      <c r="E12" s="45">
        <v>14</v>
      </c>
      <c r="F12" s="45">
        <v>230329</v>
      </c>
      <c r="G12" s="45">
        <v>165833</v>
      </c>
      <c r="H12" s="45" t="s">
        <v>68</v>
      </c>
      <c r="I12" s="45" t="s">
        <v>94</v>
      </c>
      <c r="J12" s="45">
        <v>5</v>
      </c>
      <c r="K12" s="45">
        <v>11</v>
      </c>
      <c r="L12" s="45">
        <v>69</v>
      </c>
      <c r="M12" s="45">
        <v>25</v>
      </c>
      <c r="N12" s="45">
        <v>6</v>
      </c>
      <c r="O12" s="45">
        <v>83</v>
      </c>
      <c r="P12" s="45">
        <v>49</v>
      </c>
      <c r="Q12" s="45">
        <v>5</v>
      </c>
      <c r="R12" s="45">
        <v>6</v>
      </c>
      <c r="S12" s="45">
        <v>69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</row>
    <row r="13" spans="1:34">
      <c r="A13" s="59">
        <v>45015</v>
      </c>
      <c r="B13" s="60">
        <f t="shared" si="0"/>
        <v>0.1</v>
      </c>
      <c r="C13" s="45">
        <v>5</v>
      </c>
      <c r="D13" s="45">
        <v>80</v>
      </c>
      <c r="E13" s="45">
        <v>14</v>
      </c>
      <c r="F13" s="45">
        <v>230330</v>
      </c>
      <c r="G13" s="45">
        <v>151128</v>
      </c>
      <c r="H13" s="45" t="s">
        <v>68</v>
      </c>
      <c r="I13" s="45" t="s">
        <v>94</v>
      </c>
      <c r="J13" s="45">
        <v>5</v>
      </c>
      <c r="K13" s="45">
        <v>8</v>
      </c>
      <c r="L13" s="45">
        <v>72</v>
      </c>
      <c r="M13" s="45">
        <v>31</v>
      </c>
      <c r="N13" s="45">
        <v>2</v>
      </c>
      <c r="O13" s="45">
        <v>69</v>
      </c>
      <c r="P13" s="45">
        <v>77</v>
      </c>
      <c r="Q13" s="45">
        <v>4</v>
      </c>
      <c r="R13" s="45">
        <v>4</v>
      </c>
      <c r="S13" s="45">
        <v>72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34">
      <c r="A14" s="59">
        <v>45017</v>
      </c>
      <c r="B14" s="60">
        <f t="shared" si="0"/>
        <v>0.125</v>
      </c>
      <c r="C14" s="45">
        <v>6</v>
      </c>
      <c r="D14" s="45">
        <v>80</v>
      </c>
      <c r="E14" s="45">
        <v>14</v>
      </c>
      <c r="F14" s="45">
        <v>230401</v>
      </c>
      <c r="G14" s="45">
        <v>143518</v>
      </c>
      <c r="H14" s="45" t="s">
        <v>68</v>
      </c>
      <c r="I14" s="45" t="s">
        <v>94</v>
      </c>
      <c r="J14" s="45">
        <v>5</v>
      </c>
      <c r="K14" s="45">
        <v>10</v>
      </c>
      <c r="L14" s="45">
        <v>70</v>
      </c>
      <c r="M14" s="45">
        <v>20</v>
      </c>
      <c r="N14" s="45">
        <v>9</v>
      </c>
      <c r="O14" s="45">
        <v>96</v>
      </c>
      <c r="P14" s="45">
        <v>43</v>
      </c>
      <c r="Q14" s="45">
        <v>5</v>
      </c>
      <c r="R14" s="45">
        <v>5</v>
      </c>
      <c r="S14" s="45">
        <v>70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34">
      <c r="A15" s="59">
        <v>45018</v>
      </c>
      <c r="B15" s="60">
        <f t="shared" si="0"/>
        <v>0.05</v>
      </c>
      <c r="C15" s="45">
        <v>7</v>
      </c>
      <c r="D15" s="45">
        <v>80</v>
      </c>
      <c r="E15" s="45">
        <v>14</v>
      </c>
      <c r="F15" s="45">
        <v>230402</v>
      </c>
      <c r="G15" s="45">
        <v>150739</v>
      </c>
      <c r="H15" s="45" t="s">
        <v>68</v>
      </c>
      <c r="I15" s="45" t="s">
        <v>94</v>
      </c>
      <c r="J15" s="45">
        <v>5</v>
      </c>
      <c r="K15" s="45">
        <v>4</v>
      </c>
      <c r="L15" s="45">
        <v>76</v>
      </c>
      <c r="M15" s="45">
        <v>6</v>
      </c>
      <c r="N15" s="45">
        <v>1</v>
      </c>
      <c r="O15" s="45">
        <v>76</v>
      </c>
      <c r="P15" s="45">
        <v>48</v>
      </c>
      <c r="Q15" s="45">
        <v>2</v>
      </c>
      <c r="R15" s="45">
        <v>2</v>
      </c>
      <c r="S15" s="45">
        <v>76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34">
      <c r="A16" s="59">
        <v>45019</v>
      </c>
      <c r="B16" s="60">
        <f t="shared" si="0"/>
        <v>8.7499999999999994E-2</v>
      </c>
      <c r="C16" s="45">
        <v>8</v>
      </c>
      <c r="D16" s="45">
        <v>80</v>
      </c>
      <c r="E16" s="45">
        <v>14</v>
      </c>
      <c r="F16" s="45">
        <v>230403</v>
      </c>
      <c r="G16" s="45">
        <v>154317</v>
      </c>
      <c r="H16" s="45" t="s">
        <v>68</v>
      </c>
      <c r="I16" s="45" t="s">
        <v>94</v>
      </c>
      <c r="J16" s="45">
        <v>5</v>
      </c>
      <c r="K16" s="45">
        <v>7</v>
      </c>
      <c r="L16" s="45">
        <v>73</v>
      </c>
      <c r="M16" s="45">
        <v>27</v>
      </c>
      <c r="N16" s="45">
        <v>11</v>
      </c>
      <c r="O16" s="45">
        <v>71</v>
      </c>
      <c r="P16" s="45">
        <v>50</v>
      </c>
      <c r="Q16" s="45">
        <v>3</v>
      </c>
      <c r="R16" s="45">
        <v>4</v>
      </c>
      <c r="S16" s="45">
        <v>73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>
      <c r="A17" s="59">
        <v>45020</v>
      </c>
      <c r="B17" s="60">
        <f t="shared" si="0"/>
        <v>0.35</v>
      </c>
      <c r="C17" s="45">
        <v>9</v>
      </c>
      <c r="D17" s="45">
        <v>80</v>
      </c>
      <c r="E17" s="45">
        <v>14</v>
      </c>
      <c r="F17" s="45">
        <v>230404</v>
      </c>
      <c r="G17" s="45">
        <v>133843</v>
      </c>
      <c r="H17" s="45" t="s">
        <v>68</v>
      </c>
      <c r="I17" s="45" t="s">
        <v>94</v>
      </c>
      <c r="J17" s="45">
        <v>5</v>
      </c>
      <c r="K17" s="45">
        <v>28</v>
      </c>
      <c r="L17" s="45">
        <v>52</v>
      </c>
      <c r="M17" s="45">
        <v>63</v>
      </c>
      <c r="N17" s="45">
        <v>31</v>
      </c>
      <c r="O17" s="45">
        <v>41</v>
      </c>
      <c r="P17" s="45">
        <v>9</v>
      </c>
      <c r="Q17" s="45">
        <v>14</v>
      </c>
      <c r="R17" s="45">
        <v>14</v>
      </c>
      <c r="S17" s="45">
        <v>52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>
      <c r="A18" s="59">
        <v>45021</v>
      </c>
      <c r="B18" s="60">
        <f t="shared" si="0"/>
        <v>0.51249999999999996</v>
      </c>
      <c r="C18" s="45">
        <v>10</v>
      </c>
      <c r="D18" s="45">
        <v>80</v>
      </c>
      <c r="E18" s="45">
        <v>14</v>
      </c>
      <c r="F18" s="45">
        <v>230405</v>
      </c>
      <c r="G18" s="45">
        <v>170447</v>
      </c>
      <c r="H18" s="45" t="s">
        <v>68</v>
      </c>
      <c r="I18" s="45" t="s">
        <v>94</v>
      </c>
      <c r="J18" s="45">
        <v>5</v>
      </c>
      <c r="K18" s="45">
        <v>41</v>
      </c>
      <c r="L18" s="45">
        <v>39</v>
      </c>
      <c r="M18" s="45">
        <v>99</v>
      </c>
      <c r="N18" s="45">
        <v>13</v>
      </c>
      <c r="O18" s="45">
        <v>28</v>
      </c>
      <c r="P18" s="45">
        <v>16</v>
      </c>
      <c r="Q18" s="45">
        <v>20</v>
      </c>
      <c r="R18" s="45">
        <v>21</v>
      </c>
      <c r="S18" s="45">
        <v>39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>
      <c r="A19" s="59">
        <v>45022</v>
      </c>
      <c r="B19" s="61">
        <f t="shared" si="0"/>
        <v>0.36249999999999999</v>
      </c>
      <c r="C19" s="69">
        <v>11</v>
      </c>
      <c r="D19" s="45">
        <v>80</v>
      </c>
      <c r="E19" s="45">
        <v>14</v>
      </c>
      <c r="F19" s="45">
        <v>230406</v>
      </c>
      <c r="G19" s="45">
        <v>140857</v>
      </c>
      <c r="H19" s="45" t="s">
        <v>68</v>
      </c>
      <c r="I19" s="45" t="s">
        <v>94</v>
      </c>
      <c r="J19" s="45">
        <v>5</v>
      </c>
      <c r="K19" s="45">
        <v>29</v>
      </c>
      <c r="L19" s="45">
        <v>51</v>
      </c>
      <c r="M19" s="45">
        <v>71</v>
      </c>
      <c r="N19" s="45">
        <v>4</v>
      </c>
      <c r="O19" s="45">
        <v>42</v>
      </c>
      <c r="P19" s="45">
        <v>21</v>
      </c>
      <c r="Q19" s="45">
        <v>15</v>
      </c>
      <c r="R19" s="45">
        <v>14</v>
      </c>
      <c r="S19" s="45">
        <v>51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>
      <c r="A20" s="59">
        <v>45023</v>
      </c>
      <c r="B20" s="60">
        <f t="shared" si="0"/>
        <v>0.35</v>
      </c>
      <c r="C20" s="45">
        <v>12</v>
      </c>
      <c r="D20" s="45">
        <v>80</v>
      </c>
      <c r="E20" s="45">
        <v>14</v>
      </c>
      <c r="F20" s="45">
        <v>230407</v>
      </c>
      <c r="G20" s="45">
        <v>123830</v>
      </c>
      <c r="H20" s="45" t="s">
        <v>68</v>
      </c>
      <c r="I20" s="45" t="s">
        <v>94</v>
      </c>
      <c r="J20" s="45">
        <v>5</v>
      </c>
      <c r="K20" s="45">
        <v>28</v>
      </c>
      <c r="L20" s="45">
        <v>52</v>
      </c>
      <c r="M20" s="45">
        <v>70</v>
      </c>
      <c r="N20" s="45">
        <v>10</v>
      </c>
      <c r="O20" s="45">
        <v>33</v>
      </c>
      <c r="P20" s="45">
        <v>21</v>
      </c>
      <c r="Q20" s="45">
        <v>14</v>
      </c>
      <c r="R20" s="45">
        <v>14</v>
      </c>
      <c r="S20" s="45">
        <v>52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>
      <c r="A21" s="59">
        <v>45024</v>
      </c>
      <c r="B21" s="60">
        <f t="shared" si="0"/>
        <v>0.35</v>
      </c>
      <c r="C21" s="45">
        <v>13</v>
      </c>
      <c r="D21" s="45">
        <v>80</v>
      </c>
      <c r="E21" s="45">
        <v>14</v>
      </c>
      <c r="F21" s="45">
        <v>230408</v>
      </c>
      <c r="G21" s="45">
        <v>150403</v>
      </c>
      <c r="H21" s="45" t="s">
        <v>68</v>
      </c>
      <c r="I21" s="45" t="s">
        <v>94</v>
      </c>
      <c r="J21" s="45">
        <v>5</v>
      </c>
      <c r="K21" s="45">
        <v>28</v>
      </c>
      <c r="L21" s="45">
        <v>52</v>
      </c>
      <c r="M21" s="45">
        <v>61</v>
      </c>
      <c r="N21" s="45">
        <v>13</v>
      </c>
      <c r="O21" s="45">
        <v>30</v>
      </c>
      <c r="P21" s="45">
        <v>35</v>
      </c>
      <c r="Q21" s="45">
        <v>14</v>
      </c>
      <c r="R21" s="45">
        <v>14</v>
      </c>
      <c r="S21" s="45">
        <v>52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>
      <c r="A22" s="59">
        <v>45025</v>
      </c>
      <c r="B22" s="60">
        <f t="shared" si="0"/>
        <v>0.2</v>
      </c>
      <c r="C22" s="45">
        <v>14</v>
      </c>
      <c r="D22" s="45">
        <v>80</v>
      </c>
      <c r="E22" s="45">
        <v>14</v>
      </c>
      <c r="F22" s="45">
        <v>230409</v>
      </c>
      <c r="G22" s="45">
        <v>144057</v>
      </c>
      <c r="H22" s="45" t="s">
        <v>68</v>
      </c>
      <c r="I22" s="45" t="s">
        <v>94</v>
      </c>
      <c r="J22" s="45">
        <v>5</v>
      </c>
      <c r="K22" s="45">
        <v>16</v>
      </c>
      <c r="L22" s="45">
        <v>64</v>
      </c>
      <c r="M22" s="45">
        <v>33</v>
      </c>
      <c r="N22" s="45">
        <v>4</v>
      </c>
      <c r="O22" s="45">
        <v>52</v>
      </c>
      <c r="P22" s="45">
        <v>113</v>
      </c>
      <c r="Q22" s="45">
        <v>8</v>
      </c>
      <c r="R22" s="45">
        <v>8</v>
      </c>
      <c r="S22" s="45">
        <v>64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>
      <c r="A23" s="59">
        <v>45026</v>
      </c>
      <c r="B23" s="60">
        <f t="shared" si="0"/>
        <v>0.33750000000000002</v>
      </c>
      <c r="C23" s="45">
        <v>15</v>
      </c>
      <c r="D23" s="45">
        <v>80</v>
      </c>
      <c r="E23" s="45">
        <v>14</v>
      </c>
      <c r="F23" s="45">
        <v>230410</v>
      </c>
      <c r="G23" s="45">
        <v>142539</v>
      </c>
      <c r="H23" s="45" t="s">
        <v>68</v>
      </c>
      <c r="I23" s="45" t="s">
        <v>94</v>
      </c>
      <c r="J23" s="45">
        <v>5</v>
      </c>
      <c r="K23" s="45">
        <v>27</v>
      </c>
      <c r="L23" s="45">
        <v>53</v>
      </c>
      <c r="M23" s="45">
        <v>45</v>
      </c>
      <c r="N23" s="45">
        <v>7</v>
      </c>
      <c r="O23" s="45">
        <v>51</v>
      </c>
      <c r="P23" s="45">
        <v>50</v>
      </c>
      <c r="Q23" s="45">
        <v>13</v>
      </c>
      <c r="R23" s="45">
        <v>14</v>
      </c>
      <c r="S23" s="45">
        <v>53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>
      <c r="A24" s="59">
        <v>45027</v>
      </c>
      <c r="B24" s="60">
        <f t="shared" si="0"/>
        <v>0.23749999999999999</v>
      </c>
      <c r="C24" s="45">
        <v>16</v>
      </c>
      <c r="D24" s="45">
        <v>80</v>
      </c>
      <c r="E24" s="45">
        <v>14</v>
      </c>
      <c r="F24" s="45">
        <v>230411</v>
      </c>
      <c r="G24" s="45">
        <v>141814</v>
      </c>
      <c r="H24" s="45" t="s">
        <v>68</v>
      </c>
      <c r="I24" s="45" t="s">
        <v>95</v>
      </c>
      <c r="J24" s="45">
        <v>5</v>
      </c>
      <c r="K24" s="45">
        <v>19</v>
      </c>
      <c r="L24" s="45">
        <v>61</v>
      </c>
      <c r="M24" s="45">
        <v>19</v>
      </c>
      <c r="N24" s="45">
        <v>4</v>
      </c>
      <c r="O24" s="45">
        <v>35</v>
      </c>
      <c r="P24" s="45">
        <v>48</v>
      </c>
      <c r="Q24" s="45">
        <v>9</v>
      </c>
      <c r="R24" s="45">
        <v>10</v>
      </c>
      <c r="S24" s="45">
        <v>61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>
      <c r="A25" s="59">
        <v>45028</v>
      </c>
      <c r="B25" s="60">
        <f t="shared" si="0"/>
        <v>0.28749999999999998</v>
      </c>
      <c r="C25" s="45">
        <v>17</v>
      </c>
      <c r="D25" s="45">
        <v>80</v>
      </c>
      <c r="E25" s="45">
        <v>14</v>
      </c>
      <c r="F25" s="45">
        <v>230412</v>
      </c>
      <c r="G25" s="45">
        <v>142638</v>
      </c>
      <c r="H25" s="45" t="s">
        <v>68</v>
      </c>
      <c r="I25" s="45" t="s">
        <v>95</v>
      </c>
      <c r="J25" s="45">
        <v>5</v>
      </c>
      <c r="K25" s="45">
        <v>23</v>
      </c>
      <c r="L25" s="45">
        <v>57</v>
      </c>
      <c r="M25" s="45">
        <v>29</v>
      </c>
      <c r="N25" s="45">
        <v>4</v>
      </c>
      <c r="O25" s="45">
        <v>45</v>
      </c>
      <c r="P25" s="45">
        <v>57</v>
      </c>
      <c r="Q25" s="45">
        <v>11</v>
      </c>
      <c r="R25" s="45">
        <v>12</v>
      </c>
      <c r="S25" s="45">
        <v>57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>
      <c r="A26" s="59">
        <v>45029</v>
      </c>
      <c r="B26" s="60">
        <f t="shared" si="0"/>
        <v>0.22500000000000001</v>
      </c>
      <c r="C26" s="45">
        <v>18</v>
      </c>
      <c r="D26" s="45">
        <v>80</v>
      </c>
      <c r="E26" s="45">
        <v>14</v>
      </c>
      <c r="F26" s="45">
        <v>230413</v>
      </c>
      <c r="G26" s="45">
        <v>143625</v>
      </c>
      <c r="H26" s="45" t="s">
        <v>68</v>
      </c>
      <c r="I26" s="45" t="s">
        <v>95</v>
      </c>
      <c r="J26" s="45">
        <v>5</v>
      </c>
      <c r="K26" s="45">
        <v>18</v>
      </c>
      <c r="L26" s="45">
        <v>62</v>
      </c>
      <c r="M26" s="45">
        <v>18</v>
      </c>
      <c r="N26" s="45">
        <v>6</v>
      </c>
      <c r="O26" s="45">
        <v>40</v>
      </c>
      <c r="P26" s="45">
        <v>46</v>
      </c>
      <c r="Q26" s="45">
        <v>9</v>
      </c>
      <c r="R26" s="45">
        <v>9</v>
      </c>
      <c r="S26" s="45">
        <v>62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>
      <c r="A27" s="59">
        <v>45030</v>
      </c>
      <c r="B27" s="60">
        <f t="shared" si="0"/>
        <v>0.21249999999999999</v>
      </c>
      <c r="C27" s="45">
        <v>19</v>
      </c>
      <c r="D27" s="45">
        <v>80</v>
      </c>
      <c r="E27" s="45">
        <v>14</v>
      </c>
      <c r="F27" s="45">
        <v>230414</v>
      </c>
      <c r="G27" s="45">
        <v>135845</v>
      </c>
      <c r="H27" s="45" t="s">
        <v>68</v>
      </c>
      <c r="I27" s="45" t="s">
        <v>95</v>
      </c>
      <c r="J27" s="45">
        <v>5</v>
      </c>
      <c r="K27" s="45">
        <v>17</v>
      </c>
      <c r="L27" s="45">
        <v>63</v>
      </c>
      <c r="M27" s="45">
        <v>17</v>
      </c>
      <c r="N27" s="45">
        <v>3</v>
      </c>
      <c r="O27" s="45">
        <v>41</v>
      </c>
      <c r="P27" s="45">
        <v>37</v>
      </c>
      <c r="Q27" s="45">
        <v>9</v>
      </c>
      <c r="R27" s="45">
        <v>8</v>
      </c>
      <c r="S27" s="45">
        <v>63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>
      <c r="A28" s="59">
        <v>45031</v>
      </c>
      <c r="B28" s="60">
        <f t="shared" si="0"/>
        <v>0.3</v>
      </c>
      <c r="C28" s="45">
        <v>20</v>
      </c>
      <c r="D28" s="45">
        <v>80</v>
      </c>
      <c r="E28" s="45">
        <v>14</v>
      </c>
      <c r="F28" s="45">
        <v>230415</v>
      </c>
      <c r="G28" s="45">
        <v>134126</v>
      </c>
      <c r="H28" s="45" t="s">
        <v>68</v>
      </c>
      <c r="I28" s="45" t="s">
        <v>95</v>
      </c>
      <c r="J28" s="45">
        <v>5</v>
      </c>
      <c r="K28" s="45">
        <v>24</v>
      </c>
      <c r="L28" s="45">
        <v>56</v>
      </c>
      <c r="M28" s="45">
        <v>24</v>
      </c>
      <c r="N28" s="45">
        <v>4</v>
      </c>
      <c r="O28" s="45">
        <v>35</v>
      </c>
      <c r="P28" s="45">
        <v>30</v>
      </c>
      <c r="Q28" s="45">
        <v>12</v>
      </c>
      <c r="R28" s="45">
        <v>12</v>
      </c>
      <c r="S28" s="45">
        <v>56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>
      <c r="A29" s="59">
        <v>45032</v>
      </c>
      <c r="B29" s="60">
        <f t="shared" si="0"/>
        <v>0.375</v>
      </c>
      <c r="C29" s="45">
        <v>21</v>
      </c>
      <c r="D29" s="45">
        <v>80</v>
      </c>
      <c r="E29" s="45">
        <v>14</v>
      </c>
      <c r="F29" s="45">
        <v>230416</v>
      </c>
      <c r="G29" s="45">
        <v>135846</v>
      </c>
      <c r="H29" s="45" t="s">
        <v>68</v>
      </c>
      <c r="I29" s="45" t="s">
        <v>95</v>
      </c>
      <c r="J29" s="45">
        <v>5</v>
      </c>
      <c r="K29" s="45">
        <v>30</v>
      </c>
      <c r="L29" s="45">
        <v>50</v>
      </c>
      <c r="M29" s="45">
        <v>24</v>
      </c>
      <c r="N29" s="45">
        <v>9</v>
      </c>
      <c r="O29" s="45">
        <v>29</v>
      </c>
      <c r="P29" s="45">
        <v>23</v>
      </c>
      <c r="Q29" s="45">
        <v>15</v>
      </c>
      <c r="R29" s="45">
        <v>15</v>
      </c>
      <c r="S29" s="45">
        <v>50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>
      <c r="A30" s="59">
        <v>45033</v>
      </c>
      <c r="B30" s="61">
        <f t="shared" si="0"/>
        <v>0.1875</v>
      </c>
      <c r="C30" s="69">
        <v>22</v>
      </c>
      <c r="D30" s="45">
        <v>80</v>
      </c>
      <c r="E30" s="45">
        <v>14</v>
      </c>
      <c r="F30" s="45">
        <v>230417</v>
      </c>
      <c r="G30" s="45">
        <v>142608</v>
      </c>
      <c r="H30" s="45" t="s">
        <v>68</v>
      </c>
      <c r="I30" s="45" t="s">
        <v>95</v>
      </c>
      <c r="J30" s="45">
        <v>5</v>
      </c>
      <c r="K30" s="45">
        <v>15</v>
      </c>
      <c r="L30" s="45">
        <v>65</v>
      </c>
      <c r="M30" s="45">
        <v>14</v>
      </c>
      <c r="N30" s="45">
        <v>6</v>
      </c>
      <c r="O30" s="45">
        <v>44</v>
      </c>
      <c r="P30" s="45">
        <v>63</v>
      </c>
      <c r="Q30" s="45">
        <v>7</v>
      </c>
      <c r="R30" s="45">
        <v>8</v>
      </c>
      <c r="S30" s="45">
        <v>65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</sheetData>
  <mergeCells count="16"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  <mergeCell ref="AB6:AH6"/>
    <mergeCell ref="I5:J5"/>
    <mergeCell ref="K5:T5"/>
    <mergeCell ref="M6:P6"/>
    <mergeCell ref="Q6:T6"/>
    <mergeCell ref="U6:AA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0"/>
  <sheetViews>
    <sheetView workbookViewId="0">
      <selection activeCell="A5" sqref="A5"/>
    </sheetView>
  </sheetViews>
  <sheetFormatPr defaultColWidth="8.85546875" defaultRowHeight="15"/>
  <cols>
    <col min="1" max="1" width="10.42578125" bestFit="1" customWidth="1"/>
    <col min="2" max="2" width="20" customWidth="1"/>
  </cols>
  <sheetData>
    <row r="1" spans="1:34" ht="15.95">
      <c r="A1" s="1" t="s">
        <v>96</v>
      </c>
    </row>
    <row r="2" spans="1:34" ht="15.95">
      <c r="A2" s="1" t="s">
        <v>93</v>
      </c>
    </row>
    <row r="3" spans="1:34" ht="15.75">
      <c r="A3" s="46" t="s">
        <v>30</v>
      </c>
    </row>
    <row r="4" spans="1:34" ht="15.75">
      <c r="A4" s="2" t="s">
        <v>97</v>
      </c>
    </row>
    <row r="5" spans="1:34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</row>
    <row r="7" spans="1:34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</row>
    <row r="8" spans="1:34" ht="15.9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>
      <c r="A9" s="59">
        <v>45025</v>
      </c>
      <c r="B9" s="60">
        <f t="shared" ref="B9:B14" si="0">K9/D9</f>
        <v>0.67500000000000004</v>
      </c>
      <c r="C9" s="45">
        <v>1</v>
      </c>
      <c r="D9" s="45">
        <v>80</v>
      </c>
      <c r="E9" s="45">
        <v>19</v>
      </c>
      <c r="F9" s="45">
        <v>230409</v>
      </c>
      <c r="G9" s="45">
        <v>144433</v>
      </c>
      <c r="H9" s="45" t="s">
        <v>68</v>
      </c>
      <c r="I9" s="45" t="s">
        <v>98</v>
      </c>
      <c r="J9" s="62">
        <v>4</v>
      </c>
      <c r="K9" s="45">
        <v>54</v>
      </c>
      <c r="L9" s="45">
        <v>26</v>
      </c>
      <c r="M9" s="45">
        <v>474</v>
      </c>
      <c r="N9" s="45">
        <v>327</v>
      </c>
      <c r="O9" s="45">
        <v>184</v>
      </c>
      <c r="P9" s="45">
        <v>387</v>
      </c>
      <c r="Q9" s="45">
        <v>26</v>
      </c>
      <c r="R9" s="45">
        <v>28</v>
      </c>
      <c r="S9" s="45">
        <v>26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</row>
    <row r="10" spans="1:34">
      <c r="A10" s="59">
        <v>45026</v>
      </c>
      <c r="B10" s="60">
        <f t="shared" si="0"/>
        <v>0.83750000000000002</v>
      </c>
      <c r="C10" s="45">
        <v>2</v>
      </c>
      <c r="D10" s="45">
        <v>80</v>
      </c>
      <c r="E10" s="45">
        <v>19</v>
      </c>
      <c r="F10" s="45">
        <v>230410</v>
      </c>
      <c r="G10" s="45">
        <v>153230</v>
      </c>
      <c r="H10" s="45" t="s">
        <v>68</v>
      </c>
      <c r="I10" s="45" t="s">
        <v>98</v>
      </c>
      <c r="J10" s="62">
        <v>4</v>
      </c>
      <c r="K10" s="45">
        <v>67</v>
      </c>
      <c r="L10" s="45">
        <v>13</v>
      </c>
      <c r="M10" s="45">
        <v>923</v>
      </c>
      <c r="N10" s="45">
        <v>159</v>
      </c>
      <c r="O10" s="45">
        <v>35</v>
      </c>
      <c r="P10" s="45">
        <v>338</v>
      </c>
      <c r="Q10" s="45">
        <v>34</v>
      </c>
      <c r="R10" s="45">
        <v>33</v>
      </c>
      <c r="S10" s="45">
        <v>13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</row>
    <row r="11" spans="1:34">
      <c r="A11" s="59">
        <v>45027</v>
      </c>
      <c r="B11" s="60">
        <f t="shared" si="0"/>
        <v>0.9</v>
      </c>
      <c r="C11" s="45">
        <v>3</v>
      </c>
      <c r="D11" s="45">
        <v>80</v>
      </c>
      <c r="E11" s="45">
        <v>19</v>
      </c>
      <c r="F11" s="45">
        <v>230411</v>
      </c>
      <c r="G11" s="45">
        <v>153058</v>
      </c>
      <c r="H11" s="45" t="s">
        <v>68</v>
      </c>
      <c r="I11" s="45" t="s">
        <v>98</v>
      </c>
      <c r="J11" s="62">
        <v>4</v>
      </c>
      <c r="K11" s="45">
        <v>72</v>
      </c>
      <c r="L11" s="45">
        <v>8</v>
      </c>
      <c r="M11" s="45">
        <v>816</v>
      </c>
      <c r="N11" s="45">
        <v>90</v>
      </c>
      <c r="O11" s="45">
        <v>74</v>
      </c>
      <c r="P11" s="45">
        <v>155</v>
      </c>
      <c r="Q11" s="45">
        <v>36</v>
      </c>
      <c r="R11" s="45">
        <v>36</v>
      </c>
      <c r="S11" s="45">
        <v>8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</row>
    <row r="12" spans="1:34">
      <c r="A12" s="59">
        <v>45028</v>
      </c>
      <c r="B12" s="60">
        <f t="shared" si="0"/>
        <v>0.71250000000000002</v>
      </c>
      <c r="C12" s="45">
        <v>4</v>
      </c>
      <c r="D12" s="45">
        <v>80</v>
      </c>
      <c r="E12" s="45">
        <v>19</v>
      </c>
      <c r="F12" s="45">
        <v>230412</v>
      </c>
      <c r="G12" s="45">
        <v>154709</v>
      </c>
      <c r="H12" s="45" t="s">
        <v>68</v>
      </c>
      <c r="I12" s="45" t="s">
        <v>98</v>
      </c>
      <c r="J12" s="62">
        <v>4</v>
      </c>
      <c r="K12" s="45">
        <v>57</v>
      </c>
      <c r="L12" s="45">
        <v>22</v>
      </c>
      <c r="M12" s="45">
        <v>495</v>
      </c>
      <c r="N12" s="45">
        <v>38</v>
      </c>
      <c r="O12" s="45">
        <v>63</v>
      </c>
      <c r="P12" s="45">
        <v>153</v>
      </c>
      <c r="Q12" s="45">
        <v>29</v>
      </c>
      <c r="R12" s="45">
        <v>28</v>
      </c>
      <c r="S12" s="45">
        <v>22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</row>
    <row r="13" spans="1:34">
      <c r="A13" s="59">
        <v>45029</v>
      </c>
      <c r="B13" s="60">
        <f t="shared" si="0"/>
        <v>0.6875</v>
      </c>
      <c r="C13" s="45">
        <v>5</v>
      </c>
      <c r="D13" s="45">
        <v>80</v>
      </c>
      <c r="E13" s="45">
        <v>19</v>
      </c>
      <c r="F13" s="45">
        <v>230413</v>
      </c>
      <c r="G13" s="45">
        <v>161431</v>
      </c>
      <c r="H13" s="45" t="s">
        <v>68</v>
      </c>
      <c r="I13" s="45" t="s">
        <v>98</v>
      </c>
      <c r="J13" s="62">
        <v>4</v>
      </c>
      <c r="K13" s="45">
        <v>55</v>
      </c>
      <c r="L13" s="45">
        <v>25</v>
      </c>
      <c r="M13" s="45">
        <v>501</v>
      </c>
      <c r="N13" s="45">
        <v>37</v>
      </c>
      <c r="O13" s="45">
        <v>38</v>
      </c>
      <c r="P13" s="45">
        <v>205</v>
      </c>
      <c r="Q13" s="45">
        <v>28</v>
      </c>
      <c r="R13" s="45">
        <v>27</v>
      </c>
      <c r="S13" s="45">
        <v>25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34">
      <c r="A14" s="59">
        <v>45030</v>
      </c>
      <c r="B14" s="60">
        <f t="shared" si="0"/>
        <v>0.7321428571428571</v>
      </c>
      <c r="C14" s="45">
        <v>6</v>
      </c>
      <c r="D14" s="45">
        <v>56</v>
      </c>
      <c r="E14" s="45">
        <v>19</v>
      </c>
      <c r="F14" s="45">
        <v>230414</v>
      </c>
      <c r="G14" s="45">
        <v>164018</v>
      </c>
      <c r="H14" s="45" t="s">
        <v>68</v>
      </c>
      <c r="I14" s="45" t="s">
        <v>98</v>
      </c>
      <c r="J14" s="62">
        <v>4</v>
      </c>
      <c r="K14" s="45">
        <v>41</v>
      </c>
      <c r="L14" s="45">
        <v>14</v>
      </c>
      <c r="M14" s="45">
        <v>179</v>
      </c>
      <c r="N14" s="45">
        <v>21</v>
      </c>
      <c r="O14" s="45">
        <v>15</v>
      </c>
      <c r="P14" s="45">
        <v>46</v>
      </c>
      <c r="Q14" s="45">
        <v>20</v>
      </c>
      <c r="R14" s="45">
        <v>21</v>
      </c>
      <c r="S14" s="45">
        <v>14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34">
      <c r="A15" s="59">
        <v>45031</v>
      </c>
      <c r="B15" s="60">
        <f t="shared" ref="B15:B30" si="1">K15/D15</f>
        <v>0.6875</v>
      </c>
      <c r="C15" s="45">
        <v>7</v>
      </c>
      <c r="D15" s="45">
        <v>80</v>
      </c>
      <c r="E15" s="45">
        <v>19</v>
      </c>
      <c r="F15" s="45">
        <v>230415</v>
      </c>
      <c r="G15" s="45">
        <v>134852</v>
      </c>
      <c r="H15" s="45" t="s">
        <v>68</v>
      </c>
      <c r="I15" s="45" t="s">
        <v>99</v>
      </c>
      <c r="J15" s="62">
        <v>3</v>
      </c>
      <c r="K15" s="45">
        <v>55</v>
      </c>
      <c r="L15" s="45">
        <v>25</v>
      </c>
      <c r="M15" s="45">
        <v>125</v>
      </c>
      <c r="N15" s="45">
        <v>25</v>
      </c>
      <c r="O15" s="45">
        <v>25</v>
      </c>
      <c r="P15" s="45">
        <v>89</v>
      </c>
      <c r="Q15" s="45">
        <v>28</v>
      </c>
      <c r="R15" s="45">
        <v>27</v>
      </c>
      <c r="S15" s="45">
        <v>25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34">
      <c r="A16" s="59">
        <v>45032</v>
      </c>
      <c r="B16" s="60">
        <f>K16/D16</f>
        <v>0.47499999999999998</v>
      </c>
      <c r="C16" s="45">
        <v>8</v>
      </c>
      <c r="D16" s="45">
        <v>80</v>
      </c>
      <c r="E16" s="45">
        <v>19</v>
      </c>
      <c r="F16" s="45">
        <v>230416</v>
      </c>
      <c r="G16" s="45">
        <v>135936</v>
      </c>
      <c r="H16" s="45" t="s">
        <v>68</v>
      </c>
      <c r="I16" s="45" t="s">
        <v>98</v>
      </c>
      <c r="J16" s="62">
        <v>3</v>
      </c>
      <c r="K16" s="45">
        <v>38</v>
      </c>
      <c r="L16" s="45">
        <v>42</v>
      </c>
      <c r="M16" s="45">
        <v>55</v>
      </c>
      <c r="N16" s="45">
        <v>23</v>
      </c>
      <c r="O16" s="45">
        <v>43</v>
      </c>
      <c r="P16" s="45">
        <v>100</v>
      </c>
      <c r="Q16" s="45">
        <v>19</v>
      </c>
      <c r="R16" s="45">
        <v>19</v>
      </c>
      <c r="S16" s="45">
        <v>42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>
      <c r="A17" s="59">
        <v>45033</v>
      </c>
      <c r="B17" s="60">
        <f>K17/D17</f>
        <v>0.13750000000000001</v>
      </c>
      <c r="C17" s="45">
        <v>9</v>
      </c>
      <c r="D17" s="45">
        <v>80</v>
      </c>
      <c r="E17" s="45">
        <v>19</v>
      </c>
      <c r="F17" s="45">
        <v>230417</v>
      </c>
      <c r="G17" s="45">
        <v>155425</v>
      </c>
      <c r="H17" s="45" t="s">
        <v>68</v>
      </c>
      <c r="I17" s="45" t="s">
        <v>99</v>
      </c>
      <c r="J17" s="62">
        <v>3</v>
      </c>
      <c r="K17" s="45">
        <v>11</v>
      </c>
      <c r="L17" s="45">
        <v>69</v>
      </c>
      <c r="M17" s="45">
        <v>34</v>
      </c>
      <c r="N17" s="45">
        <v>5</v>
      </c>
      <c r="O17" s="45">
        <v>80</v>
      </c>
      <c r="P17" s="45">
        <v>141</v>
      </c>
      <c r="Q17" s="45">
        <v>6</v>
      </c>
      <c r="R17" s="45">
        <v>5</v>
      </c>
      <c r="S17" s="45">
        <v>69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>
      <c r="A18" s="59">
        <v>45034</v>
      </c>
      <c r="B18" s="60">
        <f>K18/D18</f>
        <v>0.125</v>
      </c>
      <c r="C18" s="45">
        <v>10</v>
      </c>
      <c r="D18" s="45">
        <v>80</v>
      </c>
      <c r="E18" s="45">
        <v>19</v>
      </c>
      <c r="F18" s="45">
        <v>230418</v>
      </c>
      <c r="G18" s="45">
        <v>160148</v>
      </c>
      <c r="H18" s="45" t="s">
        <v>68</v>
      </c>
      <c r="I18" s="45" t="s">
        <v>99</v>
      </c>
      <c r="J18" s="62">
        <v>3</v>
      </c>
      <c r="K18" s="45">
        <v>10</v>
      </c>
      <c r="L18" s="45">
        <v>70</v>
      </c>
      <c r="M18" s="45">
        <v>20</v>
      </c>
      <c r="N18" s="45">
        <v>8</v>
      </c>
      <c r="O18" s="45">
        <v>90</v>
      </c>
      <c r="P18" s="45">
        <v>61</v>
      </c>
      <c r="Q18" s="45">
        <v>4</v>
      </c>
      <c r="R18" s="45">
        <v>6</v>
      </c>
      <c r="S18" s="45">
        <v>70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>
      <c r="A19" s="59">
        <v>45035</v>
      </c>
      <c r="B19" s="61">
        <f t="shared" si="1"/>
        <v>0</v>
      </c>
      <c r="C19" s="69">
        <v>11</v>
      </c>
      <c r="D19" s="45">
        <v>80</v>
      </c>
      <c r="E19" s="45">
        <v>19</v>
      </c>
      <c r="F19" s="45">
        <v>230419</v>
      </c>
      <c r="G19" s="45">
        <v>161043</v>
      </c>
      <c r="H19" s="45" t="s">
        <v>68</v>
      </c>
      <c r="I19" s="45" t="s">
        <v>99</v>
      </c>
      <c r="J19" s="62">
        <v>3</v>
      </c>
      <c r="K19" s="45">
        <v>0</v>
      </c>
      <c r="L19" s="45">
        <v>80</v>
      </c>
      <c r="M19" s="45">
        <v>0</v>
      </c>
      <c r="N19" s="45">
        <v>0</v>
      </c>
      <c r="O19" s="45">
        <v>88</v>
      </c>
      <c r="P19" s="45">
        <v>64</v>
      </c>
      <c r="Q19" s="45">
        <v>0</v>
      </c>
      <c r="R19" s="45">
        <v>0</v>
      </c>
      <c r="S19" s="45">
        <v>80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>
      <c r="A20" s="59">
        <v>45036</v>
      </c>
      <c r="B20" s="60">
        <f t="shared" si="1"/>
        <v>4.2857142857142858E-2</v>
      </c>
      <c r="C20" s="45">
        <v>12</v>
      </c>
      <c r="D20" s="45">
        <v>70</v>
      </c>
      <c r="E20" s="45">
        <v>19</v>
      </c>
      <c r="F20" s="45">
        <v>230420</v>
      </c>
      <c r="G20" s="45">
        <v>162043</v>
      </c>
      <c r="H20" s="45" t="s">
        <v>68</v>
      </c>
      <c r="I20" s="45" t="s">
        <v>99</v>
      </c>
      <c r="J20" s="62">
        <v>3</v>
      </c>
      <c r="K20" s="45">
        <v>3</v>
      </c>
      <c r="L20" s="45">
        <v>66</v>
      </c>
      <c r="M20" s="45">
        <v>5</v>
      </c>
      <c r="N20" s="45">
        <v>2</v>
      </c>
      <c r="O20" s="45">
        <v>47</v>
      </c>
      <c r="P20" s="45">
        <v>36</v>
      </c>
      <c r="Q20" s="45">
        <v>1</v>
      </c>
      <c r="R20" s="45">
        <v>2</v>
      </c>
      <c r="S20" s="45">
        <v>66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>
      <c r="A21" s="59">
        <v>45037</v>
      </c>
      <c r="B21" s="60">
        <f t="shared" si="1"/>
        <v>0.34883720930232559</v>
      </c>
      <c r="C21" s="45">
        <v>13</v>
      </c>
      <c r="D21" s="45">
        <v>43</v>
      </c>
      <c r="E21" s="45">
        <v>19</v>
      </c>
      <c r="F21" s="45">
        <v>230421</v>
      </c>
      <c r="G21" s="45">
        <v>130154</v>
      </c>
      <c r="H21" s="45" t="s">
        <v>68</v>
      </c>
      <c r="I21" s="45" t="s">
        <v>99</v>
      </c>
      <c r="J21" s="62">
        <v>5</v>
      </c>
      <c r="K21" s="45">
        <v>15</v>
      </c>
      <c r="L21" s="45">
        <v>27</v>
      </c>
      <c r="M21" s="45">
        <v>58</v>
      </c>
      <c r="N21" s="45">
        <v>21</v>
      </c>
      <c r="O21" s="45">
        <v>52</v>
      </c>
      <c r="P21" s="45">
        <v>21</v>
      </c>
      <c r="Q21" s="45">
        <v>7</v>
      </c>
      <c r="R21" s="45">
        <v>8</v>
      </c>
      <c r="S21" s="45">
        <v>27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>
      <c r="A22" s="59">
        <v>45038</v>
      </c>
      <c r="B22" s="60">
        <f t="shared" si="1"/>
        <v>3.2786885245901641E-2</v>
      </c>
      <c r="C22" s="45">
        <v>14</v>
      </c>
      <c r="D22" s="45">
        <v>61</v>
      </c>
      <c r="E22" s="45">
        <v>19</v>
      </c>
      <c r="F22" s="45">
        <v>230422</v>
      </c>
      <c r="G22" s="45">
        <v>141632</v>
      </c>
      <c r="H22" s="45" t="s">
        <v>68</v>
      </c>
      <c r="I22" s="45" t="s">
        <v>99</v>
      </c>
      <c r="J22" s="62">
        <v>3</v>
      </c>
      <c r="K22" s="45">
        <v>2</v>
      </c>
      <c r="L22" s="45">
        <v>58</v>
      </c>
      <c r="M22" s="45">
        <v>7</v>
      </c>
      <c r="N22" s="45">
        <v>2</v>
      </c>
      <c r="O22" s="45">
        <v>46</v>
      </c>
      <c r="P22" s="45">
        <v>37</v>
      </c>
      <c r="Q22" s="45">
        <v>1</v>
      </c>
      <c r="R22" s="45">
        <v>1</v>
      </c>
      <c r="S22" s="45">
        <v>58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>
      <c r="A23" s="59">
        <v>45039</v>
      </c>
      <c r="B23" s="60">
        <f t="shared" si="1"/>
        <v>1.3157894736842105E-2</v>
      </c>
      <c r="C23" s="45">
        <v>15</v>
      </c>
      <c r="D23" s="45">
        <v>76</v>
      </c>
      <c r="E23" s="45">
        <v>19</v>
      </c>
      <c r="F23" s="45">
        <v>230424</v>
      </c>
      <c r="G23" s="45">
        <v>154743</v>
      </c>
      <c r="H23" s="45" t="s">
        <v>68</v>
      </c>
      <c r="I23" s="45" t="s">
        <v>99</v>
      </c>
      <c r="J23" s="62">
        <v>3</v>
      </c>
      <c r="K23" s="45">
        <v>1</v>
      </c>
      <c r="L23" s="45">
        <v>74</v>
      </c>
      <c r="M23" s="45">
        <v>0</v>
      </c>
      <c r="N23" s="45">
        <v>3</v>
      </c>
      <c r="O23" s="45">
        <v>79</v>
      </c>
      <c r="P23" s="45">
        <v>307</v>
      </c>
      <c r="Q23" s="45">
        <v>0</v>
      </c>
      <c r="R23" s="45">
        <v>1</v>
      </c>
      <c r="S23" s="45">
        <v>74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>
      <c r="A24" s="59">
        <v>45040</v>
      </c>
      <c r="B24" s="60">
        <f t="shared" si="1"/>
        <v>0.05</v>
      </c>
      <c r="C24" s="45">
        <v>16</v>
      </c>
      <c r="D24" s="45">
        <v>80</v>
      </c>
      <c r="E24" s="45">
        <v>19</v>
      </c>
      <c r="F24" s="45">
        <v>230425</v>
      </c>
      <c r="G24" s="45">
        <v>154329</v>
      </c>
      <c r="H24" s="45" t="s">
        <v>68</v>
      </c>
      <c r="I24" s="45" t="s">
        <v>99</v>
      </c>
      <c r="J24" s="62">
        <v>3</v>
      </c>
      <c r="K24" s="45">
        <v>4</v>
      </c>
      <c r="L24" s="45">
        <v>76</v>
      </c>
      <c r="M24" s="45">
        <v>9</v>
      </c>
      <c r="N24" s="45">
        <v>2</v>
      </c>
      <c r="O24" s="45">
        <v>41</v>
      </c>
      <c r="P24" s="45">
        <v>118</v>
      </c>
      <c r="Q24" s="45">
        <v>2</v>
      </c>
      <c r="R24" s="45">
        <v>2</v>
      </c>
      <c r="S24" s="45">
        <v>76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>
      <c r="A25" s="59">
        <v>45041</v>
      </c>
      <c r="B25" s="60">
        <f t="shared" si="1"/>
        <v>0.125</v>
      </c>
      <c r="C25" s="45">
        <v>17</v>
      </c>
      <c r="D25" s="45">
        <v>80</v>
      </c>
      <c r="E25" s="45">
        <v>19</v>
      </c>
      <c r="F25" s="45">
        <v>230426</v>
      </c>
      <c r="G25" s="45">
        <v>155516</v>
      </c>
      <c r="H25" s="45" t="s">
        <v>68</v>
      </c>
      <c r="I25" s="45" t="s">
        <v>99</v>
      </c>
      <c r="J25" s="62">
        <v>3</v>
      </c>
      <c r="K25" s="45">
        <v>10</v>
      </c>
      <c r="L25" s="45">
        <v>70</v>
      </c>
      <c r="M25" s="45">
        <v>12</v>
      </c>
      <c r="N25" s="45">
        <v>9</v>
      </c>
      <c r="O25" s="45">
        <v>39</v>
      </c>
      <c r="P25" s="45">
        <v>67</v>
      </c>
      <c r="Q25" s="45">
        <v>5</v>
      </c>
      <c r="R25" s="45">
        <v>5</v>
      </c>
      <c r="S25" s="45">
        <v>70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>
      <c r="A26" s="59">
        <v>45042</v>
      </c>
      <c r="B26" s="60">
        <f t="shared" si="1"/>
        <v>2.5000000000000001E-2</v>
      </c>
      <c r="C26" s="45">
        <v>18</v>
      </c>
      <c r="D26" s="45">
        <v>80</v>
      </c>
      <c r="E26" s="45">
        <v>19</v>
      </c>
      <c r="F26" s="45">
        <v>230427</v>
      </c>
      <c r="G26" s="45">
        <v>152743</v>
      </c>
      <c r="H26" s="45" t="s">
        <v>68</v>
      </c>
      <c r="I26" s="45" t="s">
        <v>99</v>
      </c>
      <c r="J26" s="62">
        <v>3</v>
      </c>
      <c r="K26" s="45">
        <v>2</v>
      </c>
      <c r="L26" s="45">
        <v>78</v>
      </c>
      <c r="M26" s="45">
        <v>0</v>
      </c>
      <c r="N26" s="45">
        <v>2</v>
      </c>
      <c r="O26" s="45">
        <v>44</v>
      </c>
      <c r="P26" s="45">
        <v>80</v>
      </c>
      <c r="Q26" s="45">
        <v>0</v>
      </c>
      <c r="R26" s="45">
        <v>2</v>
      </c>
      <c r="S26" s="45">
        <v>78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>
      <c r="A27" s="59">
        <v>45043</v>
      </c>
      <c r="B27" s="60">
        <f t="shared" si="1"/>
        <v>1.2500000000000001E-2</v>
      </c>
      <c r="C27" s="45">
        <v>19</v>
      </c>
      <c r="D27" s="45">
        <v>80</v>
      </c>
      <c r="E27" s="45">
        <v>19</v>
      </c>
      <c r="F27" s="45">
        <v>230428</v>
      </c>
      <c r="G27" s="45">
        <v>155600</v>
      </c>
      <c r="H27" s="45" t="s">
        <v>68</v>
      </c>
      <c r="I27" s="45" t="s">
        <v>99</v>
      </c>
      <c r="J27" s="62">
        <v>3</v>
      </c>
      <c r="K27" s="45">
        <v>1</v>
      </c>
      <c r="L27" s="45">
        <v>79</v>
      </c>
      <c r="M27" s="45">
        <v>0</v>
      </c>
      <c r="N27" s="45">
        <v>1</v>
      </c>
      <c r="O27" s="45">
        <v>56</v>
      </c>
      <c r="P27" s="45">
        <v>68</v>
      </c>
      <c r="Q27" s="45">
        <v>0</v>
      </c>
      <c r="R27" s="45">
        <v>1</v>
      </c>
      <c r="S27" s="45">
        <v>79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>
      <c r="A28" s="59">
        <v>45044</v>
      </c>
      <c r="B28" s="60">
        <f t="shared" si="1"/>
        <v>0.18604651162790697</v>
      </c>
      <c r="C28" s="45">
        <v>20</v>
      </c>
      <c r="D28" s="45">
        <v>43</v>
      </c>
      <c r="E28" s="45">
        <v>19</v>
      </c>
      <c r="F28" s="45">
        <v>230429</v>
      </c>
      <c r="G28" s="45">
        <v>143835</v>
      </c>
      <c r="H28" s="45" t="s">
        <v>68</v>
      </c>
      <c r="I28" s="45" t="s">
        <v>99</v>
      </c>
      <c r="J28" s="62">
        <v>3</v>
      </c>
      <c r="K28" s="45">
        <v>8</v>
      </c>
      <c r="L28" s="45">
        <v>34</v>
      </c>
      <c r="M28" s="45">
        <v>8</v>
      </c>
      <c r="N28" s="45">
        <v>1</v>
      </c>
      <c r="O28" s="45">
        <v>30</v>
      </c>
      <c r="P28" s="45">
        <v>28</v>
      </c>
      <c r="Q28" s="45">
        <v>4</v>
      </c>
      <c r="R28" s="45">
        <v>4</v>
      </c>
      <c r="S28" s="45">
        <v>34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>
      <c r="A29" s="59">
        <v>45045</v>
      </c>
      <c r="B29" s="60">
        <f t="shared" si="1"/>
        <v>0</v>
      </c>
      <c r="C29" s="45">
        <v>21</v>
      </c>
      <c r="D29" s="45">
        <v>80</v>
      </c>
      <c r="E29" s="45">
        <v>19</v>
      </c>
      <c r="F29" s="45">
        <v>230430</v>
      </c>
      <c r="G29" s="45">
        <v>163409</v>
      </c>
      <c r="H29" s="45" t="s">
        <v>68</v>
      </c>
      <c r="I29" s="45" t="s">
        <v>99</v>
      </c>
      <c r="J29" s="62">
        <v>3</v>
      </c>
      <c r="K29" s="45">
        <v>0</v>
      </c>
      <c r="L29" s="45">
        <v>80</v>
      </c>
      <c r="M29" s="45">
        <v>0</v>
      </c>
      <c r="N29" s="45">
        <v>0</v>
      </c>
      <c r="O29" s="45">
        <v>58</v>
      </c>
      <c r="P29" s="45">
        <v>151</v>
      </c>
      <c r="Q29" s="45">
        <v>0</v>
      </c>
      <c r="R29" s="45">
        <v>0</v>
      </c>
      <c r="S29" s="45">
        <v>80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>
      <c r="A30" s="59">
        <v>45046</v>
      </c>
      <c r="B30" s="61">
        <f t="shared" si="1"/>
        <v>0</v>
      </c>
      <c r="C30" s="69">
        <v>22</v>
      </c>
      <c r="D30" s="45">
        <v>46</v>
      </c>
      <c r="E30" s="45">
        <v>19</v>
      </c>
      <c r="F30" s="45">
        <v>230501</v>
      </c>
      <c r="G30" s="45">
        <v>134041</v>
      </c>
      <c r="H30" s="45" t="s">
        <v>68</v>
      </c>
      <c r="I30" s="45" t="s">
        <v>99</v>
      </c>
      <c r="J30" s="62">
        <v>3</v>
      </c>
      <c r="K30" s="45">
        <v>0</v>
      </c>
      <c r="L30" s="45">
        <v>45</v>
      </c>
      <c r="M30" s="45">
        <v>0</v>
      </c>
      <c r="N30" s="45">
        <v>0</v>
      </c>
      <c r="O30" s="45">
        <v>37</v>
      </c>
      <c r="P30" s="45">
        <v>43</v>
      </c>
      <c r="Q30" s="45">
        <v>0</v>
      </c>
      <c r="R30" s="45">
        <v>0</v>
      </c>
      <c r="S30" s="45">
        <v>45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</sheetData>
  <mergeCells count="16">
    <mergeCell ref="AB6:AH6"/>
    <mergeCell ref="I5:J5"/>
    <mergeCell ref="K5:T5"/>
    <mergeCell ref="M6:P6"/>
    <mergeCell ref="Q6:T6"/>
    <mergeCell ref="U6:AA6"/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30"/>
  <sheetViews>
    <sheetView workbookViewId="0">
      <pane ySplit="8" topLeftCell="A9" activePane="bottomLeft" state="frozen"/>
      <selection pane="bottomLeft" activeCell="A5" sqref="A5"/>
      <selection activeCell="K24" sqref="K24"/>
    </sheetView>
  </sheetViews>
  <sheetFormatPr defaultColWidth="8.85546875" defaultRowHeight="15"/>
  <cols>
    <col min="1" max="1" width="9.85546875" bestFit="1" customWidth="1"/>
    <col min="2" max="2" width="21" customWidth="1"/>
    <col min="8" max="8" width="12.42578125" customWidth="1"/>
  </cols>
  <sheetData>
    <row r="1" spans="1:34" ht="15.95">
      <c r="A1" s="1" t="s">
        <v>100</v>
      </c>
    </row>
    <row r="2" spans="1:34" ht="15.95">
      <c r="A2" s="1" t="s">
        <v>93</v>
      </c>
    </row>
    <row r="3" spans="1:34" ht="15.75">
      <c r="A3" s="46" t="s">
        <v>23</v>
      </c>
    </row>
    <row r="4" spans="1:34" ht="15.75">
      <c r="A4" s="2" t="s">
        <v>31</v>
      </c>
    </row>
    <row r="5" spans="1:34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</row>
    <row r="7" spans="1:34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</row>
    <row r="8" spans="1:34" ht="15.9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>
      <c r="A9" s="59">
        <v>45011</v>
      </c>
      <c r="B9" s="60">
        <f>K9/D9</f>
        <v>0.27500000000000002</v>
      </c>
      <c r="C9" s="45">
        <v>1</v>
      </c>
      <c r="D9" s="45">
        <v>80</v>
      </c>
      <c r="E9" s="45">
        <v>1269</v>
      </c>
      <c r="F9" s="45">
        <v>230326</v>
      </c>
      <c r="G9" s="45">
        <v>150118</v>
      </c>
      <c r="H9" s="45" t="s">
        <v>68</v>
      </c>
      <c r="I9" s="45" t="s">
        <v>101</v>
      </c>
      <c r="J9" s="45">
        <v>6</v>
      </c>
      <c r="K9" s="45">
        <v>22</v>
      </c>
      <c r="L9" s="45">
        <v>58</v>
      </c>
      <c r="M9" s="45">
        <v>348</v>
      </c>
      <c r="N9" s="45">
        <v>400</v>
      </c>
      <c r="O9" s="45">
        <v>611</v>
      </c>
      <c r="P9" s="45">
        <v>510</v>
      </c>
      <c r="Q9" s="45">
        <v>11</v>
      </c>
      <c r="R9" s="45">
        <v>11</v>
      </c>
      <c r="S9" s="45">
        <v>58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</row>
    <row r="10" spans="1:34">
      <c r="A10" s="59">
        <v>45012</v>
      </c>
      <c r="B10" s="60">
        <f t="shared" ref="B10:B30" si="0">K10/D10</f>
        <v>0.3</v>
      </c>
      <c r="C10" s="45">
        <v>2</v>
      </c>
      <c r="D10" s="45">
        <v>80</v>
      </c>
      <c r="E10" s="45">
        <v>1269</v>
      </c>
      <c r="F10" s="45">
        <v>230327</v>
      </c>
      <c r="G10" s="45">
        <v>151223</v>
      </c>
      <c r="H10" s="45" t="s">
        <v>68</v>
      </c>
      <c r="I10" s="45" t="s">
        <v>101</v>
      </c>
      <c r="J10" s="45">
        <v>6</v>
      </c>
      <c r="K10" s="45">
        <v>24</v>
      </c>
      <c r="L10" s="45">
        <v>56</v>
      </c>
      <c r="M10" s="45">
        <v>350</v>
      </c>
      <c r="N10" s="45">
        <v>167</v>
      </c>
      <c r="O10" s="45">
        <v>422</v>
      </c>
      <c r="P10" s="45">
        <v>383</v>
      </c>
      <c r="Q10" s="45">
        <v>12</v>
      </c>
      <c r="R10" s="45">
        <v>12</v>
      </c>
      <c r="S10" s="45">
        <v>56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</row>
    <row r="11" spans="1:34">
      <c r="A11" s="59">
        <v>45013</v>
      </c>
      <c r="B11" s="60">
        <f t="shared" si="0"/>
        <v>0.16250000000000001</v>
      </c>
      <c r="C11" s="45">
        <v>3</v>
      </c>
      <c r="D11" s="45">
        <v>80</v>
      </c>
      <c r="E11" s="45">
        <v>1269</v>
      </c>
      <c r="F11" s="45">
        <v>230328</v>
      </c>
      <c r="G11" s="45">
        <v>151144</v>
      </c>
      <c r="H11" s="45" t="s">
        <v>68</v>
      </c>
      <c r="I11" s="45" t="s">
        <v>101</v>
      </c>
      <c r="J11" s="45">
        <v>6</v>
      </c>
      <c r="K11" s="45">
        <v>13</v>
      </c>
      <c r="L11" s="45">
        <v>67</v>
      </c>
      <c r="M11" s="45">
        <v>235</v>
      </c>
      <c r="N11" s="45">
        <v>48</v>
      </c>
      <c r="O11" s="45">
        <v>171</v>
      </c>
      <c r="P11" s="45">
        <v>113</v>
      </c>
      <c r="Q11" s="45">
        <v>7</v>
      </c>
      <c r="R11" s="45">
        <v>6</v>
      </c>
      <c r="S11" s="45">
        <v>67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</row>
    <row r="12" spans="1:34">
      <c r="A12" s="59">
        <v>45014</v>
      </c>
      <c r="B12" s="60">
        <f t="shared" si="0"/>
        <v>0.27500000000000002</v>
      </c>
      <c r="C12" s="45">
        <v>4</v>
      </c>
      <c r="D12" s="45">
        <v>80</v>
      </c>
      <c r="E12" s="45">
        <v>1269</v>
      </c>
      <c r="F12" s="45">
        <v>230329</v>
      </c>
      <c r="G12" s="45">
        <v>165833</v>
      </c>
      <c r="H12" s="45" t="s">
        <v>68</v>
      </c>
      <c r="I12" s="45" t="s">
        <v>101</v>
      </c>
      <c r="J12" s="45">
        <v>6</v>
      </c>
      <c r="K12" s="45">
        <v>22</v>
      </c>
      <c r="L12" s="45">
        <v>58</v>
      </c>
      <c r="M12" s="45">
        <v>363</v>
      </c>
      <c r="N12" s="45">
        <v>63</v>
      </c>
      <c r="O12" s="45">
        <v>58</v>
      </c>
      <c r="P12" s="45">
        <v>79</v>
      </c>
      <c r="Q12" s="45">
        <v>12</v>
      </c>
      <c r="R12" s="45">
        <v>10</v>
      </c>
      <c r="S12" s="45">
        <v>58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</row>
    <row r="13" spans="1:34">
      <c r="A13" s="59">
        <v>45015</v>
      </c>
      <c r="B13" s="60">
        <f t="shared" si="0"/>
        <v>0.16250000000000001</v>
      </c>
      <c r="C13" s="45">
        <v>5</v>
      </c>
      <c r="D13" s="45">
        <v>80</v>
      </c>
      <c r="E13" s="45">
        <v>1269</v>
      </c>
      <c r="F13" s="45">
        <v>230330</v>
      </c>
      <c r="G13" s="45">
        <v>151128</v>
      </c>
      <c r="H13" s="45" t="s">
        <v>68</v>
      </c>
      <c r="I13" s="45" t="s">
        <v>101</v>
      </c>
      <c r="J13" s="45">
        <v>6</v>
      </c>
      <c r="K13" s="45">
        <v>13</v>
      </c>
      <c r="L13" s="45">
        <v>67</v>
      </c>
      <c r="M13" s="45">
        <v>198</v>
      </c>
      <c r="N13" s="45">
        <v>28</v>
      </c>
      <c r="O13" s="45">
        <v>185</v>
      </c>
      <c r="P13" s="45">
        <v>100</v>
      </c>
      <c r="Q13" s="45">
        <v>6</v>
      </c>
      <c r="R13" s="45">
        <v>7</v>
      </c>
      <c r="S13" s="45">
        <v>67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34">
      <c r="A14" s="59">
        <v>45017</v>
      </c>
      <c r="B14" s="60">
        <f t="shared" si="0"/>
        <v>0.22500000000000001</v>
      </c>
      <c r="C14" s="45">
        <v>6</v>
      </c>
      <c r="D14" s="45">
        <v>80</v>
      </c>
      <c r="E14" s="45">
        <v>1269</v>
      </c>
      <c r="F14" s="45">
        <v>230401</v>
      </c>
      <c r="G14" s="45">
        <v>143518</v>
      </c>
      <c r="H14" s="45" t="s">
        <v>68</v>
      </c>
      <c r="I14" s="45" t="s">
        <v>101</v>
      </c>
      <c r="J14" s="45">
        <v>6</v>
      </c>
      <c r="K14" s="45">
        <v>18</v>
      </c>
      <c r="L14" s="45">
        <v>62</v>
      </c>
      <c r="M14" s="45">
        <v>316</v>
      </c>
      <c r="N14" s="45">
        <v>19</v>
      </c>
      <c r="O14" s="45">
        <v>253</v>
      </c>
      <c r="P14" s="45">
        <v>160</v>
      </c>
      <c r="Q14" s="45">
        <v>8</v>
      </c>
      <c r="R14" s="45">
        <v>10</v>
      </c>
      <c r="S14" s="45">
        <v>62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34">
      <c r="A15" s="59">
        <v>45018</v>
      </c>
      <c r="B15" s="60">
        <f t="shared" si="0"/>
        <v>0.25</v>
      </c>
      <c r="C15" s="45">
        <v>7</v>
      </c>
      <c r="D15" s="45">
        <v>80</v>
      </c>
      <c r="E15" s="45">
        <v>1269</v>
      </c>
      <c r="F15" s="45">
        <v>230402</v>
      </c>
      <c r="G15" s="45">
        <v>150739</v>
      </c>
      <c r="H15" s="45" t="s">
        <v>68</v>
      </c>
      <c r="I15" s="45" t="s">
        <v>101</v>
      </c>
      <c r="J15" s="45">
        <v>6</v>
      </c>
      <c r="K15" s="45">
        <v>20</v>
      </c>
      <c r="L15" s="45">
        <v>60</v>
      </c>
      <c r="M15" s="45">
        <v>353</v>
      </c>
      <c r="N15" s="45">
        <v>35</v>
      </c>
      <c r="O15" s="45">
        <v>251</v>
      </c>
      <c r="P15" s="45">
        <v>124</v>
      </c>
      <c r="Q15" s="45">
        <v>10</v>
      </c>
      <c r="R15" s="45">
        <v>10</v>
      </c>
      <c r="S15" s="45">
        <v>60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34">
      <c r="A16" s="59">
        <v>45019</v>
      </c>
      <c r="B16" s="60">
        <f t="shared" si="0"/>
        <v>0.23749999999999999</v>
      </c>
      <c r="C16" s="45">
        <v>8</v>
      </c>
      <c r="D16" s="45">
        <v>80</v>
      </c>
      <c r="E16" s="45">
        <v>1269</v>
      </c>
      <c r="F16" s="45">
        <v>230403</v>
      </c>
      <c r="G16" s="45">
        <v>154317</v>
      </c>
      <c r="H16" s="45" t="s">
        <v>68</v>
      </c>
      <c r="I16" s="45" t="s">
        <v>101</v>
      </c>
      <c r="J16" s="45">
        <v>6</v>
      </c>
      <c r="K16" s="45">
        <v>19</v>
      </c>
      <c r="L16" s="45">
        <v>61</v>
      </c>
      <c r="M16" s="45">
        <v>379</v>
      </c>
      <c r="N16" s="45">
        <v>65</v>
      </c>
      <c r="O16" s="45">
        <v>172</v>
      </c>
      <c r="P16" s="45">
        <v>80</v>
      </c>
      <c r="Q16" s="45">
        <v>10</v>
      </c>
      <c r="R16" s="45">
        <v>9</v>
      </c>
      <c r="S16" s="45">
        <v>61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>
      <c r="A17" s="59">
        <v>45020</v>
      </c>
      <c r="B17" s="60">
        <f t="shared" si="0"/>
        <v>0.13750000000000001</v>
      </c>
      <c r="C17" s="45">
        <v>9</v>
      </c>
      <c r="D17" s="45">
        <v>80</v>
      </c>
      <c r="E17" s="45">
        <v>1269</v>
      </c>
      <c r="F17" s="45">
        <v>230404</v>
      </c>
      <c r="G17" s="45">
        <v>133843</v>
      </c>
      <c r="H17" s="45" t="s">
        <v>68</v>
      </c>
      <c r="I17" s="45" t="s">
        <v>101</v>
      </c>
      <c r="J17" s="45">
        <v>6</v>
      </c>
      <c r="K17" s="45">
        <v>11</v>
      </c>
      <c r="L17" s="45">
        <v>69</v>
      </c>
      <c r="M17" s="45">
        <v>191</v>
      </c>
      <c r="N17" s="45">
        <v>3</v>
      </c>
      <c r="O17" s="45">
        <v>177</v>
      </c>
      <c r="P17" s="45">
        <v>122</v>
      </c>
      <c r="Q17" s="45">
        <v>6</v>
      </c>
      <c r="R17" s="45">
        <v>5</v>
      </c>
      <c r="S17" s="45">
        <v>69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>
      <c r="A18" s="59">
        <v>45021</v>
      </c>
      <c r="B18" s="60">
        <f t="shared" si="0"/>
        <v>0.140625</v>
      </c>
      <c r="C18" s="45">
        <v>10</v>
      </c>
      <c r="D18" s="45">
        <v>64</v>
      </c>
      <c r="E18" s="45">
        <v>1269</v>
      </c>
      <c r="F18" s="45">
        <v>230405</v>
      </c>
      <c r="G18" s="45">
        <v>170448</v>
      </c>
      <c r="H18" s="45" t="s">
        <v>68</v>
      </c>
      <c r="I18" s="45" t="s">
        <v>101</v>
      </c>
      <c r="J18" s="45">
        <v>6</v>
      </c>
      <c r="K18" s="45">
        <v>9</v>
      </c>
      <c r="L18" s="45">
        <v>54</v>
      </c>
      <c r="M18" s="45">
        <v>126</v>
      </c>
      <c r="N18" s="45">
        <v>9</v>
      </c>
      <c r="O18" s="45">
        <v>39</v>
      </c>
      <c r="P18" s="45">
        <v>132</v>
      </c>
      <c r="Q18" s="45">
        <v>4</v>
      </c>
      <c r="R18" s="45">
        <v>5</v>
      </c>
      <c r="S18" s="45">
        <v>54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>
      <c r="A19" s="59">
        <v>45022</v>
      </c>
      <c r="B19" s="61">
        <f t="shared" si="0"/>
        <v>0.22500000000000001</v>
      </c>
      <c r="C19" s="69">
        <v>11</v>
      </c>
      <c r="D19" s="45">
        <v>80</v>
      </c>
      <c r="E19" s="45">
        <v>1269</v>
      </c>
      <c r="F19" s="45">
        <v>230406</v>
      </c>
      <c r="G19" s="45">
        <v>140857</v>
      </c>
      <c r="H19" s="45" t="s">
        <v>68</v>
      </c>
      <c r="I19" s="45" t="s">
        <v>101</v>
      </c>
      <c r="J19" s="45">
        <v>6</v>
      </c>
      <c r="K19" s="45">
        <v>18</v>
      </c>
      <c r="L19" s="45">
        <v>62</v>
      </c>
      <c r="M19" s="45">
        <v>225</v>
      </c>
      <c r="N19" s="45">
        <v>48</v>
      </c>
      <c r="O19" s="45">
        <v>88</v>
      </c>
      <c r="P19" s="45">
        <v>87</v>
      </c>
      <c r="Q19" s="45">
        <v>8</v>
      </c>
      <c r="R19" s="45">
        <v>10</v>
      </c>
      <c r="S19" s="45">
        <v>62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>
      <c r="A20" s="59">
        <v>45023</v>
      </c>
      <c r="B20" s="60">
        <f t="shared" si="0"/>
        <v>0.16250000000000001</v>
      </c>
      <c r="C20" s="45">
        <v>12</v>
      </c>
      <c r="D20" s="45">
        <v>80</v>
      </c>
      <c r="E20" s="45">
        <v>1269</v>
      </c>
      <c r="F20" s="45">
        <v>230407</v>
      </c>
      <c r="G20" s="45">
        <v>123830</v>
      </c>
      <c r="H20" s="45" t="s">
        <v>68</v>
      </c>
      <c r="I20" s="45" t="s">
        <v>101</v>
      </c>
      <c r="J20" s="45">
        <v>6</v>
      </c>
      <c r="K20" s="45">
        <v>13</v>
      </c>
      <c r="L20" s="45">
        <v>67</v>
      </c>
      <c r="M20" s="45">
        <v>127</v>
      </c>
      <c r="N20" s="45">
        <v>11</v>
      </c>
      <c r="O20" s="45">
        <v>42</v>
      </c>
      <c r="P20" s="45">
        <v>46</v>
      </c>
      <c r="Q20" s="45">
        <v>6</v>
      </c>
      <c r="R20" s="45">
        <v>7</v>
      </c>
      <c r="S20" s="45">
        <v>67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>
      <c r="A21" s="59">
        <v>45024</v>
      </c>
      <c r="B21" s="60">
        <f t="shared" si="0"/>
        <v>7.4999999999999997E-2</v>
      </c>
      <c r="C21" s="45">
        <v>13</v>
      </c>
      <c r="D21" s="45">
        <v>80</v>
      </c>
      <c r="E21" s="45">
        <v>1269</v>
      </c>
      <c r="F21" s="45">
        <v>230408</v>
      </c>
      <c r="G21" s="45">
        <v>150403</v>
      </c>
      <c r="H21" s="45" t="s">
        <v>68</v>
      </c>
      <c r="I21" s="45" t="s">
        <v>101</v>
      </c>
      <c r="J21" s="45">
        <v>6</v>
      </c>
      <c r="K21" s="45">
        <v>6</v>
      </c>
      <c r="L21" s="45">
        <v>74</v>
      </c>
      <c r="M21" s="45">
        <v>39</v>
      </c>
      <c r="N21" s="45">
        <v>46</v>
      </c>
      <c r="O21" s="45">
        <v>83</v>
      </c>
      <c r="P21" s="45">
        <v>67</v>
      </c>
      <c r="Q21" s="45">
        <v>3</v>
      </c>
      <c r="R21" s="45">
        <v>3</v>
      </c>
      <c r="S21" s="45">
        <v>74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>
      <c r="A22" s="59">
        <v>45025</v>
      </c>
      <c r="B22" s="60">
        <f t="shared" si="0"/>
        <v>0.25</v>
      </c>
      <c r="C22" s="45">
        <v>14</v>
      </c>
      <c r="D22" s="45">
        <v>80</v>
      </c>
      <c r="E22" s="45">
        <v>1269</v>
      </c>
      <c r="F22" s="45">
        <v>230409</v>
      </c>
      <c r="G22" s="45">
        <v>144057</v>
      </c>
      <c r="H22" s="45" t="s">
        <v>68</v>
      </c>
      <c r="I22" s="45" t="s">
        <v>101</v>
      </c>
      <c r="J22" s="45">
        <v>6</v>
      </c>
      <c r="K22" s="45">
        <v>20</v>
      </c>
      <c r="L22" s="45">
        <v>60</v>
      </c>
      <c r="M22" s="45">
        <v>209</v>
      </c>
      <c r="N22" s="45">
        <v>29</v>
      </c>
      <c r="O22" s="45">
        <v>44</v>
      </c>
      <c r="P22" s="45">
        <v>62</v>
      </c>
      <c r="Q22" s="45">
        <v>10</v>
      </c>
      <c r="R22" s="45">
        <v>10</v>
      </c>
      <c r="S22" s="45">
        <v>60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>
      <c r="A23" s="59">
        <v>45026</v>
      </c>
      <c r="B23" s="60">
        <f t="shared" si="0"/>
        <v>0.15</v>
      </c>
      <c r="C23" s="45">
        <v>15</v>
      </c>
      <c r="D23" s="45">
        <v>80</v>
      </c>
      <c r="E23" s="45">
        <v>1269</v>
      </c>
      <c r="F23" s="45">
        <v>230410</v>
      </c>
      <c r="G23" s="45">
        <v>142539</v>
      </c>
      <c r="H23" s="45" t="s">
        <v>68</v>
      </c>
      <c r="I23" s="45" t="s">
        <v>101</v>
      </c>
      <c r="J23" s="45">
        <v>6</v>
      </c>
      <c r="K23" s="45">
        <v>12</v>
      </c>
      <c r="L23" s="45">
        <v>68</v>
      </c>
      <c r="M23" s="45">
        <v>145</v>
      </c>
      <c r="N23" s="45">
        <v>7</v>
      </c>
      <c r="O23" s="45">
        <v>108</v>
      </c>
      <c r="P23" s="45">
        <v>137</v>
      </c>
      <c r="Q23" s="45">
        <v>6</v>
      </c>
      <c r="R23" s="45">
        <v>6</v>
      </c>
      <c r="S23" s="45">
        <v>68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>
      <c r="A24" s="59">
        <v>45027</v>
      </c>
      <c r="B24" s="60">
        <f t="shared" si="0"/>
        <v>0.25</v>
      </c>
      <c r="C24" s="45">
        <v>16</v>
      </c>
      <c r="D24" s="45">
        <v>80</v>
      </c>
      <c r="E24" s="45">
        <v>1269</v>
      </c>
      <c r="F24" s="45">
        <v>230411</v>
      </c>
      <c r="G24" s="45">
        <v>141814</v>
      </c>
      <c r="H24" s="45" t="s">
        <v>68</v>
      </c>
      <c r="I24" s="45" t="s">
        <v>102</v>
      </c>
      <c r="J24" s="45">
        <v>6</v>
      </c>
      <c r="K24" s="45">
        <v>20</v>
      </c>
      <c r="L24" s="45">
        <v>60</v>
      </c>
      <c r="M24" s="45">
        <v>200</v>
      </c>
      <c r="N24" s="45">
        <v>16</v>
      </c>
      <c r="O24" s="45">
        <v>99</v>
      </c>
      <c r="P24" s="45">
        <v>77</v>
      </c>
      <c r="Q24" s="45">
        <v>10</v>
      </c>
      <c r="R24" s="45">
        <v>10</v>
      </c>
      <c r="S24" s="45">
        <v>60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>
      <c r="A25" s="59">
        <v>45028</v>
      </c>
      <c r="B25" s="60">
        <f t="shared" si="0"/>
        <v>0.27500000000000002</v>
      </c>
      <c r="C25" s="45">
        <v>17</v>
      </c>
      <c r="D25" s="45">
        <v>80</v>
      </c>
      <c r="E25" s="45">
        <v>1269</v>
      </c>
      <c r="F25" s="45">
        <v>230412</v>
      </c>
      <c r="G25" s="45">
        <v>142638</v>
      </c>
      <c r="H25" s="45" t="s">
        <v>68</v>
      </c>
      <c r="I25" s="45" t="s">
        <v>102</v>
      </c>
      <c r="J25" s="45">
        <v>6</v>
      </c>
      <c r="K25" s="45">
        <v>22</v>
      </c>
      <c r="L25" s="45">
        <v>58</v>
      </c>
      <c r="M25" s="45">
        <v>232</v>
      </c>
      <c r="N25" s="45">
        <v>13</v>
      </c>
      <c r="O25" s="45">
        <v>49</v>
      </c>
      <c r="P25" s="45">
        <v>71</v>
      </c>
      <c r="Q25" s="45">
        <v>11</v>
      </c>
      <c r="R25" s="45">
        <v>11</v>
      </c>
      <c r="S25" s="45">
        <v>58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>
      <c r="A26" s="59">
        <v>45029</v>
      </c>
      <c r="B26" s="60">
        <f t="shared" si="0"/>
        <v>0.22500000000000001</v>
      </c>
      <c r="C26" s="45">
        <v>18</v>
      </c>
      <c r="D26" s="45">
        <v>80</v>
      </c>
      <c r="E26" s="45">
        <v>1269</v>
      </c>
      <c r="F26" s="45">
        <v>230413</v>
      </c>
      <c r="G26" s="45">
        <v>143625</v>
      </c>
      <c r="H26" s="45" t="s">
        <v>68</v>
      </c>
      <c r="I26" s="45" t="s">
        <v>102</v>
      </c>
      <c r="J26" s="45">
        <v>6</v>
      </c>
      <c r="K26" s="45">
        <v>18</v>
      </c>
      <c r="L26" s="45">
        <v>62</v>
      </c>
      <c r="M26" s="45">
        <v>142</v>
      </c>
      <c r="N26" s="45">
        <v>9</v>
      </c>
      <c r="O26" s="45">
        <v>52</v>
      </c>
      <c r="P26" s="45">
        <v>84</v>
      </c>
      <c r="Q26" s="45">
        <v>9</v>
      </c>
      <c r="R26" s="45">
        <v>9</v>
      </c>
      <c r="S26" s="45">
        <v>62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>
      <c r="A27" s="59">
        <v>45030</v>
      </c>
      <c r="B27" s="60">
        <f t="shared" si="0"/>
        <v>0.16250000000000001</v>
      </c>
      <c r="C27" s="45">
        <v>19</v>
      </c>
      <c r="D27" s="45">
        <v>80</v>
      </c>
      <c r="E27" s="45">
        <v>1269</v>
      </c>
      <c r="F27" s="45">
        <v>230414</v>
      </c>
      <c r="G27" s="45">
        <v>135845</v>
      </c>
      <c r="H27" s="45" t="s">
        <v>68</v>
      </c>
      <c r="I27" s="45" t="s">
        <v>102</v>
      </c>
      <c r="J27" s="45">
        <v>6</v>
      </c>
      <c r="K27" s="45">
        <v>13</v>
      </c>
      <c r="L27" s="45">
        <v>67</v>
      </c>
      <c r="M27" s="45">
        <v>84</v>
      </c>
      <c r="N27" s="45">
        <v>10</v>
      </c>
      <c r="O27" s="45">
        <v>48</v>
      </c>
      <c r="P27" s="45">
        <v>76</v>
      </c>
      <c r="Q27" s="45">
        <v>6</v>
      </c>
      <c r="R27" s="45">
        <v>7</v>
      </c>
      <c r="S27" s="45">
        <v>67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>
      <c r="A28" s="59">
        <v>45031</v>
      </c>
      <c r="B28" s="60">
        <f t="shared" si="0"/>
        <v>0.2</v>
      </c>
      <c r="C28" s="45">
        <v>20</v>
      </c>
      <c r="D28" s="45">
        <v>80</v>
      </c>
      <c r="E28" s="45">
        <v>1269</v>
      </c>
      <c r="F28" s="45">
        <v>230415</v>
      </c>
      <c r="G28" s="45">
        <v>134126</v>
      </c>
      <c r="H28" s="45" t="s">
        <v>68</v>
      </c>
      <c r="I28" s="45" t="s">
        <v>102</v>
      </c>
      <c r="J28" s="45">
        <v>6</v>
      </c>
      <c r="K28" s="45">
        <v>16</v>
      </c>
      <c r="L28" s="45">
        <v>64</v>
      </c>
      <c r="M28" s="45">
        <v>117</v>
      </c>
      <c r="N28" s="45">
        <v>18</v>
      </c>
      <c r="O28" s="45">
        <v>66</v>
      </c>
      <c r="P28" s="45">
        <v>102</v>
      </c>
      <c r="Q28" s="45">
        <v>8</v>
      </c>
      <c r="R28" s="45">
        <v>8</v>
      </c>
      <c r="S28" s="45">
        <v>64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>
      <c r="A29" s="59">
        <v>45032</v>
      </c>
      <c r="B29" s="60">
        <f t="shared" si="0"/>
        <v>0.1125</v>
      </c>
      <c r="C29" s="45">
        <v>21</v>
      </c>
      <c r="D29" s="45">
        <v>80</v>
      </c>
      <c r="E29" s="45">
        <v>1269</v>
      </c>
      <c r="F29" s="45">
        <v>230416</v>
      </c>
      <c r="G29" s="45">
        <v>135846</v>
      </c>
      <c r="H29" s="45" t="s">
        <v>68</v>
      </c>
      <c r="I29" s="45" t="s">
        <v>102</v>
      </c>
      <c r="J29" s="45">
        <v>6</v>
      </c>
      <c r="K29" s="45">
        <v>9</v>
      </c>
      <c r="L29" s="45">
        <v>71</v>
      </c>
      <c r="M29" s="45">
        <v>64</v>
      </c>
      <c r="N29" s="45">
        <v>12</v>
      </c>
      <c r="O29" s="45">
        <v>82</v>
      </c>
      <c r="P29" s="45">
        <v>206</v>
      </c>
      <c r="Q29" s="45">
        <v>4</v>
      </c>
      <c r="R29" s="45">
        <v>5</v>
      </c>
      <c r="S29" s="45">
        <v>71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>
      <c r="A30" s="59">
        <v>45033</v>
      </c>
      <c r="B30" s="61">
        <f t="shared" si="0"/>
        <v>0.21249999999999999</v>
      </c>
      <c r="C30" s="69">
        <v>22</v>
      </c>
      <c r="D30" s="45">
        <v>80</v>
      </c>
      <c r="E30" s="45">
        <v>1269</v>
      </c>
      <c r="F30" s="45">
        <v>230417</v>
      </c>
      <c r="G30" s="45">
        <v>142608</v>
      </c>
      <c r="H30" s="45" t="s">
        <v>68</v>
      </c>
      <c r="I30" s="45" t="s">
        <v>102</v>
      </c>
      <c r="J30" s="45">
        <v>6</v>
      </c>
      <c r="K30" s="45">
        <v>17</v>
      </c>
      <c r="L30" s="45">
        <v>63</v>
      </c>
      <c r="M30" s="45">
        <v>113</v>
      </c>
      <c r="N30" s="45">
        <v>35</v>
      </c>
      <c r="O30" s="45">
        <v>146</v>
      </c>
      <c r="P30" s="45">
        <v>304</v>
      </c>
      <c r="Q30" s="45">
        <v>8</v>
      </c>
      <c r="R30" s="45">
        <v>9</v>
      </c>
      <c r="S30" s="45">
        <v>63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</sheetData>
  <mergeCells count="16"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  <mergeCell ref="AB6:AH6"/>
    <mergeCell ref="I5:J5"/>
    <mergeCell ref="K5:T5"/>
    <mergeCell ref="M6:P6"/>
    <mergeCell ref="Q6:T6"/>
    <mergeCell ref="U6:AA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4"/>
  <sheetViews>
    <sheetView workbookViewId="0">
      <pane ySplit="8" topLeftCell="A9" activePane="bottomLeft" state="frozen"/>
      <selection pane="bottomLeft" activeCell="A5" sqref="A5"/>
      <selection activeCell="B21" sqref="B21"/>
    </sheetView>
  </sheetViews>
  <sheetFormatPr defaultColWidth="8.85546875" defaultRowHeight="15"/>
  <cols>
    <col min="1" max="1" width="9.85546875" bestFit="1" customWidth="1"/>
    <col min="2" max="2" width="21.42578125" customWidth="1"/>
  </cols>
  <sheetData>
    <row r="1" spans="1:34" ht="15.95">
      <c r="A1" s="1" t="s">
        <v>103</v>
      </c>
    </row>
    <row r="2" spans="1:34" ht="15.95">
      <c r="A2" s="1" t="s">
        <v>93</v>
      </c>
    </row>
    <row r="3" spans="1:34" ht="15.75">
      <c r="A3" s="46" t="s">
        <v>23</v>
      </c>
    </row>
    <row r="4" spans="1:34" ht="15.75">
      <c r="A4" s="2" t="s">
        <v>97</v>
      </c>
    </row>
    <row r="5" spans="1:34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</row>
    <row r="6" spans="1:34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</row>
    <row r="7" spans="1:34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</row>
    <row r="8" spans="1:34" ht="15.9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</row>
    <row r="9" spans="1:34">
      <c r="A9" s="59">
        <v>45011</v>
      </c>
      <c r="B9" s="60">
        <f>K9/D9</f>
        <v>0.72340425531914898</v>
      </c>
      <c r="C9" s="45">
        <v>1</v>
      </c>
      <c r="D9" s="45">
        <v>47</v>
      </c>
      <c r="E9" s="45">
        <v>99</v>
      </c>
      <c r="F9" s="45">
        <v>230326</v>
      </c>
      <c r="G9" s="45">
        <v>150118</v>
      </c>
      <c r="H9" s="45" t="s">
        <v>68</v>
      </c>
      <c r="I9" s="45" t="s">
        <v>104</v>
      </c>
      <c r="J9" s="45">
        <v>7</v>
      </c>
      <c r="K9" s="45">
        <v>34</v>
      </c>
      <c r="L9" s="45">
        <v>12</v>
      </c>
      <c r="M9" s="45">
        <v>101</v>
      </c>
      <c r="N9" s="45">
        <v>315</v>
      </c>
      <c r="O9" s="45">
        <v>158</v>
      </c>
      <c r="P9" s="45">
        <v>4</v>
      </c>
      <c r="Q9" s="45">
        <v>16</v>
      </c>
      <c r="R9" s="45">
        <v>18</v>
      </c>
      <c r="S9" s="45">
        <v>12</v>
      </c>
      <c r="T9" s="45">
        <v>0</v>
      </c>
      <c r="U9" s="45">
        <v>0</v>
      </c>
      <c r="V9" s="45">
        <v>0</v>
      </c>
      <c r="W9" s="45">
        <v>0</v>
      </c>
      <c r="X9" s="45">
        <v>0</v>
      </c>
      <c r="Y9" s="45">
        <v>0</v>
      </c>
      <c r="Z9" s="45">
        <v>0</v>
      </c>
      <c r="AA9" s="45">
        <v>0</v>
      </c>
      <c r="AB9" s="45">
        <v>0</v>
      </c>
      <c r="AC9" s="45">
        <v>0</v>
      </c>
      <c r="AD9" s="45">
        <v>0</v>
      </c>
      <c r="AE9" s="45">
        <v>0</v>
      </c>
      <c r="AF9" s="45">
        <v>0</v>
      </c>
      <c r="AG9" s="45">
        <v>0</v>
      </c>
      <c r="AH9" s="45">
        <v>0</v>
      </c>
    </row>
    <row r="10" spans="1:34">
      <c r="A10" s="59">
        <v>45012</v>
      </c>
      <c r="B10" s="60">
        <f t="shared" ref="B10:B30" si="0">K10/D10</f>
        <v>0.11842105263157894</v>
      </c>
      <c r="C10" s="45">
        <v>2</v>
      </c>
      <c r="D10" s="45">
        <v>76</v>
      </c>
      <c r="E10" s="45">
        <v>99</v>
      </c>
      <c r="F10" s="45">
        <v>230327</v>
      </c>
      <c r="G10" s="45">
        <v>151223</v>
      </c>
      <c r="H10" s="45" t="s">
        <v>68</v>
      </c>
      <c r="I10" s="45" t="s">
        <v>104</v>
      </c>
      <c r="J10" s="45">
        <v>7</v>
      </c>
      <c r="K10" s="45">
        <v>9</v>
      </c>
      <c r="L10" s="45">
        <v>66</v>
      </c>
      <c r="M10" s="45">
        <v>0</v>
      </c>
      <c r="N10" s="45">
        <v>87</v>
      </c>
      <c r="O10" s="45">
        <v>356</v>
      </c>
      <c r="P10" s="45">
        <v>83</v>
      </c>
      <c r="Q10" s="45">
        <v>4</v>
      </c>
      <c r="R10" s="45">
        <v>5</v>
      </c>
      <c r="S10" s="45">
        <v>66</v>
      </c>
      <c r="T10" s="45">
        <v>0</v>
      </c>
      <c r="U10" s="45">
        <v>0</v>
      </c>
      <c r="V10" s="45">
        <v>0</v>
      </c>
      <c r="W10" s="45">
        <v>0</v>
      </c>
      <c r="X10" s="45">
        <v>0</v>
      </c>
      <c r="Y10" s="45">
        <v>0</v>
      </c>
      <c r="Z10" s="45">
        <v>0</v>
      </c>
      <c r="AA10" s="45">
        <v>0</v>
      </c>
      <c r="AB10" s="45">
        <v>0</v>
      </c>
      <c r="AC10" s="45">
        <v>0</v>
      </c>
      <c r="AD10" s="45">
        <v>0</v>
      </c>
      <c r="AE10" s="45">
        <v>0</v>
      </c>
      <c r="AF10" s="45">
        <v>0</v>
      </c>
      <c r="AG10" s="45">
        <v>0</v>
      </c>
      <c r="AH10" s="45">
        <v>0</v>
      </c>
    </row>
    <row r="11" spans="1:34">
      <c r="A11" s="59">
        <v>45013</v>
      </c>
      <c r="B11" s="60">
        <f t="shared" si="0"/>
        <v>6.4516129032258063E-2</v>
      </c>
      <c r="C11" s="45">
        <v>3</v>
      </c>
      <c r="D11" s="45">
        <v>62</v>
      </c>
      <c r="E11" s="45">
        <v>99</v>
      </c>
      <c r="F11" s="45">
        <v>230328</v>
      </c>
      <c r="G11" s="45">
        <v>151144</v>
      </c>
      <c r="H11" s="45" t="s">
        <v>68</v>
      </c>
      <c r="I11" s="45" t="s">
        <v>104</v>
      </c>
      <c r="J11" s="45">
        <v>7</v>
      </c>
      <c r="K11" s="45">
        <v>4</v>
      </c>
      <c r="L11" s="45">
        <v>57</v>
      </c>
      <c r="M11" s="45">
        <v>45</v>
      </c>
      <c r="N11" s="45">
        <v>1</v>
      </c>
      <c r="O11" s="45">
        <v>146</v>
      </c>
      <c r="P11" s="45">
        <v>89</v>
      </c>
      <c r="Q11" s="45">
        <v>2</v>
      </c>
      <c r="R11" s="45">
        <v>2</v>
      </c>
      <c r="S11" s="45">
        <v>57</v>
      </c>
      <c r="T11" s="45">
        <v>0</v>
      </c>
      <c r="U11" s="45">
        <v>0</v>
      </c>
      <c r="V11" s="45">
        <v>0</v>
      </c>
      <c r="W11" s="45">
        <v>0</v>
      </c>
      <c r="X11" s="45">
        <v>0</v>
      </c>
      <c r="Y11" s="45">
        <v>0</v>
      </c>
      <c r="Z11" s="45">
        <v>0</v>
      </c>
      <c r="AA11" s="45">
        <v>0</v>
      </c>
      <c r="AB11" s="45">
        <v>0</v>
      </c>
      <c r="AC11" s="45">
        <v>0</v>
      </c>
      <c r="AD11" s="45">
        <v>0</v>
      </c>
      <c r="AE11" s="45">
        <v>0</v>
      </c>
      <c r="AF11" s="45">
        <v>0</v>
      </c>
      <c r="AG11" s="45">
        <v>0</v>
      </c>
      <c r="AH11" s="45">
        <v>0</v>
      </c>
    </row>
    <row r="12" spans="1:34">
      <c r="A12" s="59">
        <v>45014</v>
      </c>
      <c r="B12" s="60">
        <f t="shared" si="0"/>
        <v>8.7499999999999994E-2</v>
      </c>
      <c r="C12" s="45">
        <v>4</v>
      </c>
      <c r="D12" s="45">
        <v>80</v>
      </c>
      <c r="E12" s="45">
        <v>99</v>
      </c>
      <c r="F12" s="45">
        <v>230329</v>
      </c>
      <c r="G12" s="45">
        <v>165833</v>
      </c>
      <c r="H12" s="45" t="s">
        <v>68</v>
      </c>
      <c r="I12" s="45" t="s">
        <v>104</v>
      </c>
      <c r="J12" s="45">
        <v>7</v>
      </c>
      <c r="K12" s="45">
        <v>7</v>
      </c>
      <c r="L12" s="45">
        <v>73</v>
      </c>
      <c r="M12" s="45">
        <v>53</v>
      </c>
      <c r="N12" s="45">
        <v>39</v>
      </c>
      <c r="O12" s="45">
        <v>317</v>
      </c>
      <c r="P12" s="45">
        <v>214</v>
      </c>
      <c r="Q12" s="45">
        <v>3</v>
      </c>
      <c r="R12" s="45">
        <v>4</v>
      </c>
      <c r="S12" s="45">
        <v>73</v>
      </c>
      <c r="T12" s="45">
        <v>0</v>
      </c>
      <c r="U12" s="45">
        <v>0</v>
      </c>
      <c r="V12" s="45">
        <v>0</v>
      </c>
      <c r="W12" s="45">
        <v>0</v>
      </c>
      <c r="X12" s="45">
        <v>0</v>
      </c>
      <c r="Y12" s="45">
        <v>0</v>
      </c>
      <c r="Z12" s="45">
        <v>0</v>
      </c>
      <c r="AA12" s="45">
        <v>0</v>
      </c>
      <c r="AB12" s="45">
        <v>0</v>
      </c>
      <c r="AC12" s="45">
        <v>0</v>
      </c>
      <c r="AD12" s="45">
        <v>0</v>
      </c>
      <c r="AE12" s="45">
        <v>0</v>
      </c>
      <c r="AF12" s="45">
        <v>0</v>
      </c>
      <c r="AG12" s="45">
        <v>0</v>
      </c>
      <c r="AH12" s="45">
        <v>0</v>
      </c>
    </row>
    <row r="13" spans="1:34">
      <c r="A13" s="59">
        <v>45015</v>
      </c>
      <c r="B13" s="60">
        <f t="shared" si="0"/>
        <v>0.16363636363636364</v>
      </c>
      <c r="C13" s="45">
        <v>5</v>
      </c>
      <c r="D13" s="45">
        <v>55</v>
      </c>
      <c r="E13" s="45">
        <v>99</v>
      </c>
      <c r="F13" s="45">
        <v>230330</v>
      </c>
      <c r="G13" s="45">
        <v>151128</v>
      </c>
      <c r="H13" s="45" t="s">
        <v>68</v>
      </c>
      <c r="I13" s="45" t="s">
        <v>104</v>
      </c>
      <c r="J13" s="45">
        <v>7</v>
      </c>
      <c r="K13" s="45">
        <v>9</v>
      </c>
      <c r="L13" s="45">
        <v>45</v>
      </c>
      <c r="M13" s="45">
        <v>41</v>
      </c>
      <c r="N13" s="45">
        <v>6</v>
      </c>
      <c r="O13" s="45">
        <v>218</v>
      </c>
      <c r="P13" s="45">
        <v>133</v>
      </c>
      <c r="Q13" s="45">
        <v>4</v>
      </c>
      <c r="R13" s="45">
        <v>5</v>
      </c>
      <c r="S13" s="45">
        <v>45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34">
      <c r="A14" s="59">
        <v>45017</v>
      </c>
      <c r="B14" s="60">
        <f t="shared" si="0"/>
        <v>0</v>
      </c>
      <c r="C14" s="45">
        <v>6</v>
      </c>
      <c r="D14" s="45">
        <v>80</v>
      </c>
      <c r="E14" s="45">
        <v>99</v>
      </c>
      <c r="F14" s="45">
        <v>230401</v>
      </c>
      <c r="G14" s="45">
        <v>143518</v>
      </c>
      <c r="H14" s="45" t="s">
        <v>68</v>
      </c>
      <c r="I14" s="45" t="s">
        <v>104</v>
      </c>
      <c r="J14" s="45">
        <v>7</v>
      </c>
      <c r="K14" s="45">
        <v>0</v>
      </c>
      <c r="L14" s="45">
        <v>80</v>
      </c>
      <c r="M14" s="45">
        <v>0</v>
      </c>
      <c r="N14" s="45">
        <v>0</v>
      </c>
      <c r="O14" s="45">
        <v>362</v>
      </c>
      <c r="P14" s="45">
        <v>187</v>
      </c>
      <c r="Q14" s="45">
        <v>0</v>
      </c>
      <c r="R14" s="45">
        <v>0</v>
      </c>
      <c r="S14" s="45">
        <v>80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34">
      <c r="A15" s="59">
        <v>45018</v>
      </c>
      <c r="B15" s="60">
        <f t="shared" si="0"/>
        <v>0.125</v>
      </c>
      <c r="C15" s="45">
        <v>7</v>
      </c>
      <c r="D15" s="45">
        <v>80</v>
      </c>
      <c r="E15" s="45">
        <v>99</v>
      </c>
      <c r="F15" s="45">
        <v>230402</v>
      </c>
      <c r="G15" s="45">
        <v>150739</v>
      </c>
      <c r="H15" s="45" t="s">
        <v>68</v>
      </c>
      <c r="I15" s="45" t="s">
        <v>104</v>
      </c>
      <c r="J15" s="45">
        <v>7</v>
      </c>
      <c r="K15" s="45">
        <v>10</v>
      </c>
      <c r="L15" s="45">
        <v>70</v>
      </c>
      <c r="M15" s="45">
        <v>46</v>
      </c>
      <c r="N15" s="45">
        <v>3</v>
      </c>
      <c r="O15" s="45">
        <v>423</v>
      </c>
      <c r="P15" s="45">
        <v>422</v>
      </c>
      <c r="Q15" s="45">
        <v>5</v>
      </c>
      <c r="R15" s="45">
        <v>5</v>
      </c>
      <c r="S15" s="45">
        <v>70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34">
      <c r="A16" s="59">
        <v>45019</v>
      </c>
      <c r="B16" s="60">
        <f t="shared" si="0"/>
        <v>0.125</v>
      </c>
      <c r="C16" s="45">
        <v>8</v>
      </c>
      <c r="D16" s="45">
        <v>80</v>
      </c>
      <c r="E16" s="45">
        <v>99</v>
      </c>
      <c r="F16" s="45">
        <v>230403</v>
      </c>
      <c r="G16" s="45">
        <v>154317</v>
      </c>
      <c r="H16" s="45" t="s">
        <v>68</v>
      </c>
      <c r="I16" s="45" t="s">
        <v>104</v>
      </c>
      <c r="J16" s="45">
        <v>7</v>
      </c>
      <c r="K16" s="45">
        <v>10</v>
      </c>
      <c r="L16" s="45">
        <v>70</v>
      </c>
      <c r="M16" s="45">
        <v>14</v>
      </c>
      <c r="N16" s="45">
        <v>4</v>
      </c>
      <c r="O16" s="45">
        <v>364</v>
      </c>
      <c r="P16" s="45">
        <v>320</v>
      </c>
      <c r="Q16" s="45">
        <v>6</v>
      </c>
      <c r="R16" s="45">
        <v>4</v>
      </c>
      <c r="S16" s="45">
        <v>70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>
      <c r="A17" s="59">
        <v>45020</v>
      </c>
      <c r="B17" s="60">
        <f t="shared" si="0"/>
        <v>0.22222222222222221</v>
      </c>
      <c r="C17" s="45">
        <v>9</v>
      </c>
      <c r="D17" s="45">
        <v>54</v>
      </c>
      <c r="E17" s="45">
        <v>99</v>
      </c>
      <c r="F17" s="45">
        <v>230404</v>
      </c>
      <c r="G17" s="45"/>
      <c r="H17" s="45" t="s">
        <v>68</v>
      </c>
      <c r="I17" s="45" t="s">
        <v>104</v>
      </c>
      <c r="J17" s="45">
        <v>7</v>
      </c>
      <c r="K17" s="45">
        <v>12</v>
      </c>
      <c r="L17" s="45">
        <v>42</v>
      </c>
      <c r="M17" s="45">
        <v>19</v>
      </c>
      <c r="N17" s="45">
        <v>0</v>
      </c>
      <c r="O17" s="45">
        <v>113</v>
      </c>
      <c r="P17" s="45">
        <v>127</v>
      </c>
      <c r="Q17" s="45">
        <v>6</v>
      </c>
      <c r="R17" s="45">
        <v>6</v>
      </c>
      <c r="S17" s="45">
        <v>42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>
      <c r="A18" s="59">
        <v>45021</v>
      </c>
      <c r="B18" s="60">
        <f t="shared" si="0"/>
        <v>0.33823529411764708</v>
      </c>
      <c r="C18" s="45">
        <v>10</v>
      </c>
      <c r="D18" s="45">
        <v>68</v>
      </c>
      <c r="E18" s="45">
        <v>99</v>
      </c>
      <c r="F18" s="45">
        <v>230405</v>
      </c>
      <c r="G18" s="45">
        <v>170448</v>
      </c>
      <c r="H18" s="45" t="s">
        <v>68</v>
      </c>
      <c r="I18" s="45" t="s">
        <v>104</v>
      </c>
      <c r="J18" s="45">
        <v>7</v>
      </c>
      <c r="K18" s="45">
        <v>23</v>
      </c>
      <c r="L18" s="45">
        <v>44</v>
      </c>
      <c r="M18" s="45">
        <v>6</v>
      </c>
      <c r="N18" s="45">
        <v>2</v>
      </c>
      <c r="O18" s="45">
        <v>6</v>
      </c>
      <c r="P18" s="45">
        <v>4</v>
      </c>
      <c r="Q18" s="45">
        <v>11</v>
      </c>
      <c r="R18" s="45">
        <v>12</v>
      </c>
      <c r="S18" s="45">
        <v>44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>
      <c r="A19" s="59">
        <v>45022</v>
      </c>
      <c r="B19" s="61">
        <f t="shared" si="0"/>
        <v>0.10666666666666667</v>
      </c>
      <c r="C19" s="69">
        <v>11</v>
      </c>
      <c r="D19" s="45">
        <v>75</v>
      </c>
      <c r="E19" s="45">
        <v>99</v>
      </c>
      <c r="F19" s="45">
        <v>230406</v>
      </c>
      <c r="G19" s="45">
        <v>130331</v>
      </c>
      <c r="H19" s="45" t="s">
        <v>68</v>
      </c>
      <c r="I19" s="45" t="s">
        <v>104</v>
      </c>
      <c r="J19" s="45">
        <v>7</v>
      </c>
      <c r="K19" s="45">
        <v>8</v>
      </c>
      <c r="L19" s="45">
        <v>67</v>
      </c>
      <c r="M19" s="45">
        <v>8</v>
      </c>
      <c r="N19" s="45">
        <v>0</v>
      </c>
      <c r="O19" s="45">
        <v>36</v>
      </c>
      <c r="P19" s="45">
        <v>56</v>
      </c>
      <c r="Q19" s="45">
        <v>4</v>
      </c>
      <c r="R19" s="45">
        <v>3</v>
      </c>
      <c r="S19" s="45">
        <v>67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>
      <c r="A20" s="59">
        <v>45023</v>
      </c>
      <c r="B20" s="60">
        <f t="shared" si="0"/>
        <v>0.13698630136986301</v>
      </c>
      <c r="C20" s="45">
        <v>12</v>
      </c>
      <c r="D20" s="45">
        <v>73</v>
      </c>
      <c r="E20" s="45">
        <v>99</v>
      </c>
      <c r="F20" s="45">
        <v>230407</v>
      </c>
      <c r="G20" s="45">
        <v>123830</v>
      </c>
      <c r="H20" s="45" t="s">
        <v>68</v>
      </c>
      <c r="I20" s="45" t="s">
        <v>104</v>
      </c>
      <c r="J20" s="45">
        <v>7</v>
      </c>
      <c r="K20" s="45">
        <v>10</v>
      </c>
      <c r="L20" s="45">
        <v>63</v>
      </c>
      <c r="M20" s="45">
        <v>37</v>
      </c>
      <c r="N20" s="45">
        <v>33</v>
      </c>
      <c r="O20" s="45">
        <v>67</v>
      </c>
      <c r="P20" s="45">
        <v>50</v>
      </c>
      <c r="Q20" s="45">
        <v>5</v>
      </c>
      <c r="R20" s="45">
        <v>5</v>
      </c>
      <c r="S20" s="45">
        <v>62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>
      <c r="A21" s="59">
        <v>45024</v>
      </c>
      <c r="B21" s="60">
        <f t="shared" si="0"/>
        <v>0.28749999999999998</v>
      </c>
      <c r="C21" s="45">
        <v>13</v>
      </c>
      <c r="D21" s="45">
        <v>80</v>
      </c>
      <c r="E21" s="45">
        <v>99</v>
      </c>
      <c r="F21" s="45">
        <v>230408</v>
      </c>
      <c r="G21" s="45">
        <v>150403</v>
      </c>
      <c r="H21" s="45" t="s">
        <v>68</v>
      </c>
      <c r="I21" s="45" t="s">
        <v>104</v>
      </c>
      <c r="J21" s="45">
        <v>7</v>
      </c>
      <c r="K21" s="45">
        <v>23</v>
      </c>
      <c r="L21" s="45">
        <v>57</v>
      </c>
      <c r="M21" s="45">
        <v>127</v>
      </c>
      <c r="N21" s="45">
        <v>5</v>
      </c>
      <c r="O21" s="45">
        <v>85</v>
      </c>
      <c r="P21" s="45">
        <v>96</v>
      </c>
      <c r="Q21" s="45">
        <v>12</v>
      </c>
      <c r="R21" s="45">
        <v>11</v>
      </c>
      <c r="S21" s="45">
        <v>57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>
      <c r="A22" s="59">
        <v>45025</v>
      </c>
      <c r="B22" s="60">
        <f t="shared" si="0"/>
        <v>0.85</v>
      </c>
      <c r="C22" s="45">
        <v>14</v>
      </c>
      <c r="D22" s="45">
        <v>80</v>
      </c>
      <c r="E22" s="45">
        <v>99</v>
      </c>
      <c r="F22" s="45">
        <v>230409</v>
      </c>
      <c r="G22" s="45">
        <v>144057</v>
      </c>
      <c r="H22" s="45" t="s">
        <v>68</v>
      </c>
      <c r="I22" s="45" t="s">
        <v>104</v>
      </c>
      <c r="J22" s="45">
        <v>7</v>
      </c>
      <c r="K22" s="45">
        <v>68</v>
      </c>
      <c r="L22" s="45">
        <v>12</v>
      </c>
      <c r="M22" s="45">
        <v>602</v>
      </c>
      <c r="N22" s="45">
        <v>14</v>
      </c>
      <c r="O22" s="45">
        <v>17</v>
      </c>
      <c r="P22" s="45">
        <v>20</v>
      </c>
      <c r="Q22" s="45">
        <v>34</v>
      </c>
      <c r="R22" s="45">
        <v>34</v>
      </c>
      <c r="S22" s="45">
        <v>12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>
      <c r="A23" s="59">
        <v>45026</v>
      </c>
      <c r="B23" s="60">
        <f t="shared" si="0"/>
        <v>0.88749999999999996</v>
      </c>
      <c r="C23" s="45">
        <v>15</v>
      </c>
      <c r="D23" s="45">
        <v>80</v>
      </c>
      <c r="E23" s="45">
        <v>99</v>
      </c>
      <c r="F23" s="45">
        <v>230410</v>
      </c>
      <c r="G23" s="45">
        <v>142539</v>
      </c>
      <c r="H23" s="45" t="s">
        <v>68</v>
      </c>
      <c r="I23" s="45" t="s">
        <v>104</v>
      </c>
      <c r="J23" s="45">
        <v>7</v>
      </c>
      <c r="K23" s="45">
        <v>71</v>
      </c>
      <c r="L23" s="45">
        <v>9</v>
      </c>
      <c r="M23" s="45">
        <v>649</v>
      </c>
      <c r="N23" s="45">
        <v>58</v>
      </c>
      <c r="O23" s="45">
        <v>37</v>
      </c>
      <c r="P23" s="45">
        <v>28</v>
      </c>
      <c r="Q23" s="45">
        <v>35</v>
      </c>
      <c r="R23" s="45">
        <v>36</v>
      </c>
      <c r="S23" s="45">
        <v>9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>
      <c r="A24" s="59">
        <v>45027</v>
      </c>
      <c r="B24" s="60">
        <f t="shared" si="0"/>
        <v>0.9</v>
      </c>
      <c r="C24" s="45">
        <v>16</v>
      </c>
      <c r="D24" s="45">
        <v>80</v>
      </c>
      <c r="E24" s="45">
        <v>99</v>
      </c>
      <c r="F24" s="45">
        <v>230411</v>
      </c>
      <c r="G24" s="45">
        <v>141814</v>
      </c>
      <c r="H24" s="45" t="s">
        <v>68</v>
      </c>
      <c r="I24" s="45" t="s">
        <v>105</v>
      </c>
      <c r="J24" s="45">
        <v>7</v>
      </c>
      <c r="K24" s="45">
        <v>72</v>
      </c>
      <c r="L24" s="45">
        <v>8</v>
      </c>
      <c r="M24" s="45">
        <v>520</v>
      </c>
      <c r="N24" s="45">
        <v>9</v>
      </c>
      <c r="O24" s="45">
        <v>33</v>
      </c>
      <c r="P24" s="45">
        <v>35</v>
      </c>
      <c r="Q24" s="45">
        <v>36</v>
      </c>
      <c r="R24" s="45">
        <v>36</v>
      </c>
      <c r="S24" s="45">
        <v>8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>
      <c r="A25" s="59">
        <v>45028</v>
      </c>
      <c r="B25" s="60">
        <f t="shared" si="0"/>
        <v>0.83750000000000002</v>
      </c>
      <c r="C25" s="45">
        <v>17</v>
      </c>
      <c r="D25" s="45">
        <v>80</v>
      </c>
      <c r="E25" s="45">
        <v>99</v>
      </c>
      <c r="F25" s="45">
        <v>230412</v>
      </c>
      <c r="G25" s="45">
        <v>142638</v>
      </c>
      <c r="H25" s="45" t="s">
        <v>68</v>
      </c>
      <c r="I25" s="45" t="s">
        <v>105</v>
      </c>
      <c r="J25" s="45">
        <v>7</v>
      </c>
      <c r="K25" s="45">
        <v>67</v>
      </c>
      <c r="L25" s="45">
        <v>13</v>
      </c>
      <c r="M25" s="45">
        <v>262</v>
      </c>
      <c r="N25" s="45">
        <v>3</v>
      </c>
      <c r="O25" s="45">
        <v>54</v>
      </c>
      <c r="P25" s="45">
        <v>45</v>
      </c>
      <c r="Q25" s="45">
        <v>33</v>
      </c>
      <c r="R25" s="45">
        <v>34</v>
      </c>
      <c r="S25" s="45">
        <v>13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>
      <c r="A26" s="59">
        <v>45029</v>
      </c>
      <c r="B26" s="60">
        <f t="shared" si="0"/>
        <v>0.6875</v>
      </c>
      <c r="C26" s="45">
        <v>18</v>
      </c>
      <c r="D26" s="45">
        <v>80</v>
      </c>
      <c r="E26" s="45">
        <v>99</v>
      </c>
      <c r="F26" s="45">
        <v>230413</v>
      </c>
      <c r="G26" s="45">
        <v>143625</v>
      </c>
      <c r="H26" s="45" t="s">
        <v>68</v>
      </c>
      <c r="I26" s="45" t="s">
        <v>105</v>
      </c>
      <c r="J26" s="45">
        <v>7</v>
      </c>
      <c r="K26" s="45">
        <v>55</v>
      </c>
      <c r="L26" s="45">
        <v>25</v>
      </c>
      <c r="M26" s="45">
        <v>240</v>
      </c>
      <c r="N26" s="45">
        <v>42</v>
      </c>
      <c r="O26" s="45">
        <v>112</v>
      </c>
      <c r="P26" s="45">
        <v>107</v>
      </c>
      <c r="Q26" s="45">
        <v>27</v>
      </c>
      <c r="R26" s="45">
        <v>28</v>
      </c>
      <c r="S26" s="45">
        <v>25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>
      <c r="A27" s="59">
        <v>45030</v>
      </c>
      <c r="B27" s="60">
        <f t="shared" si="0"/>
        <v>0.73750000000000004</v>
      </c>
      <c r="C27" s="45">
        <v>19</v>
      </c>
      <c r="D27" s="45">
        <v>80</v>
      </c>
      <c r="E27" s="45">
        <v>99</v>
      </c>
      <c r="F27" s="45">
        <v>230414</v>
      </c>
      <c r="G27" s="45">
        <v>135845</v>
      </c>
      <c r="H27" s="45" t="s">
        <v>68</v>
      </c>
      <c r="I27" s="45" t="s">
        <v>105</v>
      </c>
      <c r="J27" s="45">
        <v>7</v>
      </c>
      <c r="K27" s="45">
        <v>59</v>
      </c>
      <c r="L27" s="45">
        <v>21</v>
      </c>
      <c r="M27" s="45">
        <v>445</v>
      </c>
      <c r="N27" s="45">
        <v>8</v>
      </c>
      <c r="O27" s="45">
        <v>107</v>
      </c>
      <c r="P27" s="45">
        <v>70</v>
      </c>
      <c r="Q27" s="45">
        <v>30</v>
      </c>
      <c r="R27" s="45">
        <v>29</v>
      </c>
      <c r="S27" s="45">
        <v>21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>
      <c r="A28" s="59">
        <v>45031</v>
      </c>
      <c r="B28" s="60">
        <f t="shared" si="0"/>
        <v>0.82499999999999996</v>
      </c>
      <c r="C28" s="45">
        <v>20</v>
      </c>
      <c r="D28" s="45">
        <v>80</v>
      </c>
      <c r="E28" s="45">
        <v>99</v>
      </c>
      <c r="F28" s="45">
        <v>230415</v>
      </c>
      <c r="G28" s="45">
        <v>134126</v>
      </c>
      <c r="H28" s="45" t="s">
        <v>68</v>
      </c>
      <c r="I28" s="45" t="s">
        <v>105</v>
      </c>
      <c r="J28" s="45">
        <v>7</v>
      </c>
      <c r="K28" s="45">
        <v>66</v>
      </c>
      <c r="L28" s="45">
        <v>14</v>
      </c>
      <c r="M28" s="45">
        <v>735</v>
      </c>
      <c r="N28" s="45">
        <v>8</v>
      </c>
      <c r="O28" s="45">
        <v>74</v>
      </c>
      <c r="P28" s="45">
        <v>73</v>
      </c>
      <c r="Q28" s="45">
        <v>33</v>
      </c>
      <c r="R28" s="45">
        <v>33</v>
      </c>
      <c r="S28" s="45">
        <v>14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>
      <c r="A29" s="59">
        <v>45032</v>
      </c>
      <c r="B29" s="60">
        <f t="shared" si="0"/>
        <v>0.72499999999999998</v>
      </c>
      <c r="C29" s="45">
        <v>21</v>
      </c>
      <c r="D29" s="45">
        <v>80</v>
      </c>
      <c r="E29" s="45">
        <v>99</v>
      </c>
      <c r="F29" s="45">
        <v>230416</v>
      </c>
      <c r="G29" s="45">
        <v>135846</v>
      </c>
      <c r="H29" s="45" t="s">
        <v>68</v>
      </c>
      <c r="I29" s="45" t="s">
        <v>105</v>
      </c>
      <c r="J29" s="45">
        <v>7</v>
      </c>
      <c r="K29" s="45">
        <v>58</v>
      </c>
      <c r="L29" s="45">
        <v>22</v>
      </c>
      <c r="M29" s="45">
        <v>650</v>
      </c>
      <c r="N29" s="45">
        <v>6</v>
      </c>
      <c r="O29" s="45">
        <v>91</v>
      </c>
      <c r="P29" s="45">
        <v>95</v>
      </c>
      <c r="Q29" s="45">
        <v>29</v>
      </c>
      <c r="R29" s="45">
        <v>29</v>
      </c>
      <c r="S29" s="45">
        <v>22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>
      <c r="A30" s="59">
        <v>45033</v>
      </c>
      <c r="B30" s="61">
        <f t="shared" si="0"/>
        <v>0.26250000000000001</v>
      </c>
      <c r="C30" s="69">
        <v>22</v>
      </c>
      <c r="D30" s="45">
        <v>80</v>
      </c>
      <c r="E30" s="45">
        <v>99</v>
      </c>
      <c r="F30" s="45">
        <v>230417</v>
      </c>
      <c r="G30" s="45">
        <v>142608</v>
      </c>
      <c r="H30" s="45" t="s">
        <v>68</v>
      </c>
      <c r="I30" s="45" t="s">
        <v>105</v>
      </c>
      <c r="J30" s="45">
        <v>7</v>
      </c>
      <c r="K30" s="45">
        <v>21</v>
      </c>
      <c r="L30" s="45">
        <v>59</v>
      </c>
      <c r="M30" s="45">
        <v>132</v>
      </c>
      <c r="N30" s="45">
        <v>1</v>
      </c>
      <c r="O30" s="45">
        <v>150</v>
      </c>
      <c r="P30" s="45">
        <v>181</v>
      </c>
      <c r="Q30" s="45">
        <v>11</v>
      </c>
      <c r="R30" s="45">
        <v>10</v>
      </c>
      <c r="S30" s="45">
        <v>59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  <row r="33" spans="1:2">
      <c r="A33" s="24"/>
      <c r="B33" s="25"/>
    </row>
    <row r="34" spans="1:2">
      <c r="A34" s="24"/>
      <c r="B34" s="25"/>
    </row>
    <row r="35" spans="1:2">
      <c r="A35" s="24"/>
      <c r="B35" s="25"/>
    </row>
    <row r="36" spans="1:2">
      <c r="A36" s="24"/>
      <c r="B36" s="25"/>
    </row>
    <row r="37" spans="1:2">
      <c r="A37" s="24"/>
      <c r="B37" s="25"/>
    </row>
    <row r="38" spans="1:2">
      <c r="A38" s="24"/>
      <c r="B38" s="25"/>
    </row>
    <row r="39" spans="1:2">
      <c r="A39" s="24"/>
      <c r="B39" s="25"/>
    </row>
    <row r="40" spans="1:2">
      <c r="A40" s="24"/>
      <c r="B40" s="25"/>
    </row>
    <row r="41" spans="1:2">
      <c r="A41" s="24"/>
      <c r="B41" s="25"/>
    </row>
    <row r="42" spans="1:2">
      <c r="A42" s="24"/>
      <c r="B42" s="25"/>
    </row>
    <row r="43" spans="1:2">
      <c r="A43" s="24"/>
      <c r="B43" s="25"/>
    </row>
    <row r="44" spans="1:2">
      <c r="A44" s="24"/>
      <c r="B44" s="25"/>
    </row>
    <row r="45" spans="1:2">
      <c r="A45" s="24"/>
      <c r="B45" s="25"/>
    </row>
    <row r="46" spans="1:2">
      <c r="A46" s="24"/>
      <c r="B46" s="25"/>
    </row>
    <row r="47" spans="1:2">
      <c r="A47" s="24"/>
      <c r="B47" s="25"/>
    </row>
    <row r="48" spans="1:2">
      <c r="A48" s="24"/>
      <c r="B48" s="25"/>
    </row>
    <row r="49" spans="1:2">
      <c r="A49" s="24"/>
      <c r="B49" s="25"/>
    </row>
    <row r="50" spans="1:2">
      <c r="A50" s="24"/>
      <c r="B50" s="25"/>
    </row>
    <row r="51" spans="1:2">
      <c r="A51" s="24"/>
      <c r="B51" s="25"/>
    </row>
    <row r="52" spans="1:2">
      <c r="A52" s="24"/>
      <c r="B52" s="25"/>
    </row>
    <row r="53" spans="1:2">
      <c r="A53" s="24"/>
      <c r="B53" s="25"/>
    </row>
    <row r="54" spans="1:2">
      <c r="A54" s="24"/>
      <c r="B54" s="25"/>
    </row>
  </sheetData>
  <mergeCells count="16"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  <mergeCell ref="AB6:AH6"/>
    <mergeCell ref="I5:J5"/>
    <mergeCell ref="K5:T5"/>
    <mergeCell ref="M6:P6"/>
    <mergeCell ref="Q6:T6"/>
    <mergeCell ref="U6:AA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W31"/>
  <sheetViews>
    <sheetView workbookViewId="0">
      <pane ySplit="8" topLeftCell="A9" activePane="bottomLeft" state="frozen"/>
      <selection pane="bottomLeft" activeCell="A5" sqref="A5"/>
      <selection activeCell="B21" sqref="B21"/>
    </sheetView>
  </sheetViews>
  <sheetFormatPr defaultColWidth="8.85546875" defaultRowHeight="15"/>
  <cols>
    <col min="1" max="1" width="10.42578125" bestFit="1" customWidth="1"/>
    <col min="2" max="2" width="18.5703125" customWidth="1"/>
  </cols>
  <sheetData>
    <row r="1" spans="1:49" ht="15.95">
      <c r="A1" s="1" t="s">
        <v>106</v>
      </c>
    </row>
    <row r="2" spans="1:49" ht="15.95">
      <c r="A2" s="1" t="s">
        <v>107</v>
      </c>
    </row>
    <row r="3" spans="1:49" ht="15.75">
      <c r="A3" s="46" t="s">
        <v>23</v>
      </c>
    </row>
    <row r="4" spans="1:49" ht="15.75">
      <c r="A4" s="2" t="s">
        <v>78</v>
      </c>
    </row>
    <row r="5" spans="1:49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9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>
      <c r="A9" s="59">
        <v>44971</v>
      </c>
      <c r="B9" s="85">
        <f>K9/(L9+K9)</f>
        <v>0.6875</v>
      </c>
      <c r="C9" s="45">
        <v>1</v>
      </c>
      <c r="D9" s="46">
        <v>80</v>
      </c>
      <c r="E9" s="46">
        <v>100</v>
      </c>
      <c r="F9" s="46">
        <v>230214</v>
      </c>
      <c r="G9" s="46">
        <v>161942</v>
      </c>
      <c r="H9" s="46" t="s">
        <v>68</v>
      </c>
      <c r="I9" s="46" t="s">
        <v>105</v>
      </c>
      <c r="J9" s="46">
        <v>7</v>
      </c>
      <c r="K9" s="46">
        <v>55</v>
      </c>
      <c r="L9" s="46">
        <v>25</v>
      </c>
      <c r="M9" s="46">
        <v>953</v>
      </c>
      <c r="N9" s="46">
        <v>847</v>
      </c>
      <c r="O9" s="46">
        <v>375</v>
      </c>
      <c r="P9" s="46">
        <v>353</v>
      </c>
      <c r="Q9" s="46">
        <v>27</v>
      </c>
      <c r="R9" s="46">
        <v>28</v>
      </c>
      <c r="S9" s="46">
        <v>25</v>
      </c>
      <c r="T9" s="46">
        <v>0</v>
      </c>
      <c r="U9" s="46">
        <v>0</v>
      </c>
      <c r="V9" s="46">
        <v>0</v>
      </c>
      <c r="W9" s="46">
        <v>0</v>
      </c>
      <c r="X9" s="46">
        <v>0</v>
      </c>
      <c r="Y9" s="46">
        <v>0</v>
      </c>
      <c r="Z9" s="46">
        <v>0</v>
      </c>
      <c r="AA9" s="46">
        <v>0</v>
      </c>
      <c r="AB9" s="46">
        <v>0</v>
      </c>
      <c r="AC9" s="46">
        <v>0</v>
      </c>
      <c r="AD9" s="46">
        <v>0</v>
      </c>
      <c r="AE9" s="46">
        <v>0</v>
      </c>
      <c r="AF9" s="46">
        <v>0</v>
      </c>
      <c r="AG9" s="46">
        <v>0</v>
      </c>
      <c r="AH9" s="46">
        <v>0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>
      <c r="A10" s="59">
        <v>44972</v>
      </c>
      <c r="B10" s="85">
        <f t="shared" ref="B10:B30" si="0">K10/(L10+K10)</f>
        <v>0.63749999999999996</v>
      </c>
      <c r="C10" s="45">
        <v>2</v>
      </c>
      <c r="D10" s="46">
        <v>80</v>
      </c>
      <c r="E10" s="46">
        <v>100</v>
      </c>
      <c r="F10" s="46">
        <v>230215</v>
      </c>
      <c r="G10" s="46">
        <v>165015</v>
      </c>
      <c r="H10" s="46" t="s">
        <v>68</v>
      </c>
      <c r="I10" s="46" t="s">
        <v>105</v>
      </c>
      <c r="J10" s="46">
        <v>7</v>
      </c>
      <c r="K10" s="46">
        <v>51</v>
      </c>
      <c r="L10" s="46">
        <v>29</v>
      </c>
      <c r="M10" s="46">
        <v>818</v>
      </c>
      <c r="N10" s="46">
        <v>29</v>
      </c>
      <c r="O10" s="46">
        <v>306</v>
      </c>
      <c r="P10" s="46">
        <v>159</v>
      </c>
      <c r="Q10" s="46">
        <v>26</v>
      </c>
      <c r="R10" s="46">
        <v>25</v>
      </c>
      <c r="S10" s="46">
        <v>29</v>
      </c>
      <c r="T10" s="46">
        <v>0</v>
      </c>
      <c r="U10" s="46">
        <v>0</v>
      </c>
      <c r="V10" s="46">
        <v>0</v>
      </c>
      <c r="W10" s="46">
        <v>0</v>
      </c>
      <c r="X10" s="46">
        <v>0</v>
      </c>
      <c r="Y10" s="46">
        <v>0</v>
      </c>
      <c r="Z10" s="46">
        <v>0</v>
      </c>
      <c r="AA10" s="46">
        <v>0</v>
      </c>
      <c r="AB10" s="46">
        <v>0</v>
      </c>
      <c r="AC10" s="46">
        <v>0</v>
      </c>
      <c r="AD10" s="46">
        <v>0</v>
      </c>
      <c r="AE10" s="46">
        <v>0</v>
      </c>
      <c r="AF10" s="46">
        <v>0</v>
      </c>
      <c r="AG10" s="46">
        <v>0</v>
      </c>
      <c r="AH10" s="46">
        <v>0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>
      <c r="A11" s="59">
        <v>44973</v>
      </c>
      <c r="B11" s="85">
        <f t="shared" si="0"/>
        <v>0.86250000000000004</v>
      </c>
      <c r="C11" s="45">
        <v>3</v>
      </c>
      <c r="D11" s="46">
        <v>80</v>
      </c>
      <c r="E11" s="46">
        <v>100</v>
      </c>
      <c r="F11" s="46">
        <v>230216</v>
      </c>
      <c r="G11" s="46">
        <v>155931</v>
      </c>
      <c r="H11" s="46" t="s">
        <v>68</v>
      </c>
      <c r="I11" s="46" t="s">
        <v>105</v>
      </c>
      <c r="J11" s="46">
        <v>7</v>
      </c>
      <c r="K11" s="46">
        <v>69</v>
      </c>
      <c r="L11" s="46">
        <v>11</v>
      </c>
      <c r="M11" s="46">
        <v>897</v>
      </c>
      <c r="N11" s="46">
        <v>20</v>
      </c>
      <c r="O11" s="46">
        <v>80</v>
      </c>
      <c r="P11" s="46">
        <v>80</v>
      </c>
      <c r="Q11" s="46">
        <v>35</v>
      </c>
      <c r="R11" s="46">
        <v>34</v>
      </c>
      <c r="S11" s="46">
        <v>11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46">
        <v>0</v>
      </c>
      <c r="AH11" s="46">
        <v>0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>
      <c r="A12" s="59">
        <v>44974</v>
      </c>
      <c r="B12" s="85">
        <f t="shared" si="0"/>
        <v>0.96250000000000002</v>
      </c>
      <c r="C12" s="45">
        <v>4</v>
      </c>
      <c r="D12" s="46">
        <v>80</v>
      </c>
      <c r="E12" s="46">
        <v>100</v>
      </c>
      <c r="F12" s="46">
        <v>230217</v>
      </c>
      <c r="G12" s="46">
        <v>160345</v>
      </c>
      <c r="H12" s="46" t="s">
        <v>68</v>
      </c>
      <c r="I12" s="46" t="s">
        <v>105</v>
      </c>
      <c r="J12" s="46">
        <v>7</v>
      </c>
      <c r="K12" s="46">
        <v>77</v>
      </c>
      <c r="L12" s="46">
        <v>3</v>
      </c>
      <c r="M12" s="46">
        <v>1079</v>
      </c>
      <c r="N12" s="46">
        <v>39</v>
      </c>
      <c r="O12" s="46">
        <v>23</v>
      </c>
      <c r="P12" s="46">
        <v>14</v>
      </c>
      <c r="Q12" s="46">
        <v>38</v>
      </c>
      <c r="R12" s="46">
        <v>39</v>
      </c>
      <c r="S12" s="46">
        <v>3</v>
      </c>
      <c r="T12" s="46">
        <v>0</v>
      </c>
      <c r="U12" s="46">
        <v>0</v>
      </c>
      <c r="V12" s="46">
        <v>0</v>
      </c>
      <c r="W12" s="46">
        <v>0</v>
      </c>
      <c r="X12" s="46">
        <v>0</v>
      </c>
      <c r="Y12" s="46">
        <v>0</v>
      </c>
      <c r="Z12" s="46">
        <v>0</v>
      </c>
      <c r="AA12" s="46">
        <v>0</v>
      </c>
      <c r="AB12" s="46">
        <v>0</v>
      </c>
      <c r="AC12" s="46">
        <v>0</v>
      </c>
      <c r="AD12" s="46">
        <v>0</v>
      </c>
      <c r="AE12" s="46">
        <v>0</v>
      </c>
      <c r="AF12" s="46">
        <v>0</v>
      </c>
      <c r="AG12" s="46">
        <v>0</v>
      </c>
      <c r="AH12" s="46">
        <v>0</v>
      </c>
    </row>
    <row r="13" spans="1:49" ht="15.75">
      <c r="A13" s="59">
        <v>44975</v>
      </c>
      <c r="B13" s="85">
        <f t="shared" si="0"/>
        <v>0.95</v>
      </c>
      <c r="C13" s="45">
        <v>5</v>
      </c>
      <c r="D13" s="45">
        <v>80</v>
      </c>
      <c r="E13" s="45">
        <v>100</v>
      </c>
      <c r="F13" s="45">
        <v>230218</v>
      </c>
      <c r="G13" s="45">
        <v>174312</v>
      </c>
      <c r="H13" s="45" t="s">
        <v>68</v>
      </c>
      <c r="I13" s="45" t="s">
        <v>105</v>
      </c>
      <c r="J13" s="45">
        <v>7</v>
      </c>
      <c r="K13" s="45">
        <v>76</v>
      </c>
      <c r="L13" s="45">
        <v>4</v>
      </c>
      <c r="M13" s="45">
        <v>1073</v>
      </c>
      <c r="N13" s="45">
        <v>110</v>
      </c>
      <c r="O13" s="45">
        <v>20</v>
      </c>
      <c r="P13" s="45">
        <v>41</v>
      </c>
      <c r="Q13" s="45">
        <v>38</v>
      </c>
      <c r="R13" s="45">
        <v>38</v>
      </c>
      <c r="S13" s="45">
        <v>4</v>
      </c>
      <c r="T13" s="45">
        <v>0</v>
      </c>
      <c r="U13" s="45">
        <v>0</v>
      </c>
      <c r="V13" s="45">
        <v>0</v>
      </c>
      <c r="W13" s="45">
        <v>0</v>
      </c>
      <c r="X13" s="45">
        <v>0</v>
      </c>
      <c r="Y13" s="45">
        <v>0</v>
      </c>
      <c r="Z13" s="45">
        <v>0</v>
      </c>
      <c r="AA13" s="45">
        <v>0</v>
      </c>
      <c r="AB13" s="45">
        <v>0</v>
      </c>
      <c r="AC13" s="45">
        <v>0</v>
      </c>
      <c r="AD13" s="45">
        <v>0</v>
      </c>
      <c r="AE13" s="45">
        <v>0</v>
      </c>
      <c r="AF13" s="45">
        <v>0</v>
      </c>
      <c r="AG13" s="45">
        <v>0</v>
      </c>
      <c r="AH13" s="45">
        <v>0</v>
      </c>
    </row>
    <row r="14" spans="1:49" ht="15.75">
      <c r="A14" s="59">
        <v>44976</v>
      </c>
      <c r="B14" s="85">
        <f t="shared" si="0"/>
        <v>0.86250000000000004</v>
      </c>
      <c r="C14" s="45">
        <v>6</v>
      </c>
      <c r="D14" s="45">
        <v>80</v>
      </c>
      <c r="E14" s="45">
        <v>100</v>
      </c>
      <c r="F14" s="45">
        <v>230219</v>
      </c>
      <c r="G14" s="45">
        <v>170026</v>
      </c>
      <c r="H14" s="45" t="s">
        <v>68</v>
      </c>
      <c r="I14" s="45" t="s">
        <v>105</v>
      </c>
      <c r="J14" s="45">
        <v>7</v>
      </c>
      <c r="K14" s="45">
        <v>69</v>
      </c>
      <c r="L14" s="45">
        <v>11</v>
      </c>
      <c r="M14" s="45">
        <v>822</v>
      </c>
      <c r="N14" s="45">
        <v>89</v>
      </c>
      <c r="O14" s="45">
        <v>10</v>
      </c>
      <c r="P14" s="45">
        <v>24</v>
      </c>
      <c r="Q14" s="45">
        <v>35</v>
      </c>
      <c r="R14" s="45">
        <v>34</v>
      </c>
      <c r="S14" s="45">
        <v>11</v>
      </c>
      <c r="T14" s="45">
        <v>0</v>
      </c>
      <c r="U14" s="45">
        <v>0</v>
      </c>
      <c r="V14" s="45">
        <v>0</v>
      </c>
      <c r="W14" s="45">
        <v>0</v>
      </c>
      <c r="X14" s="45">
        <v>0</v>
      </c>
      <c r="Y14" s="45">
        <v>0</v>
      </c>
      <c r="Z14" s="45">
        <v>0</v>
      </c>
      <c r="AA14" s="45">
        <v>0</v>
      </c>
      <c r="AB14" s="45">
        <v>0</v>
      </c>
      <c r="AC14" s="45">
        <v>0</v>
      </c>
      <c r="AD14" s="45">
        <v>0</v>
      </c>
      <c r="AE14" s="45">
        <v>0</v>
      </c>
      <c r="AF14" s="45">
        <v>0</v>
      </c>
      <c r="AG14" s="45">
        <v>0</v>
      </c>
      <c r="AH14" s="45">
        <v>0</v>
      </c>
    </row>
    <row r="15" spans="1:49" ht="15.75">
      <c r="A15" s="59">
        <v>44977</v>
      </c>
      <c r="B15" s="85">
        <f t="shared" si="0"/>
        <v>0.92500000000000004</v>
      </c>
      <c r="C15" s="45">
        <v>7</v>
      </c>
      <c r="D15" s="45">
        <v>80</v>
      </c>
      <c r="E15" s="45">
        <v>100</v>
      </c>
      <c r="F15" s="45">
        <v>230220</v>
      </c>
      <c r="G15" s="45">
        <v>164201</v>
      </c>
      <c r="H15" s="45" t="s">
        <v>68</v>
      </c>
      <c r="I15" s="45" t="s">
        <v>105</v>
      </c>
      <c r="J15" s="45">
        <v>7</v>
      </c>
      <c r="K15" s="45">
        <v>74</v>
      </c>
      <c r="L15" s="45">
        <v>6</v>
      </c>
      <c r="M15" s="45">
        <v>571</v>
      </c>
      <c r="N15" s="45">
        <v>35</v>
      </c>
      <c r="O15" s="45">
        <v>38</v>
      </c>
      <c r="P15" s="45">
        <v>5</v>
      </c>
      <c r="Q15" s="45">
        <v>38</v>
      </c>
      <c r="R15" s="45">
        <v>36</v>
      </c>
      <c r="S15" s="45">
        <v>6</v>
      </c>
      <c r="T15" s="45">
        <v>0</v>
      </c>
      <c r="U15" s="45">
        <v>0</v>
      </c>
      <c r="V15" s="45">
        <v>0</v>
      </c>
      <c r="W15" s="45">
        <v>0</v>
      </c>
      <c r="X15" s="45">
        <v>0</v>
      </c>
      <c r="Y15" s="45">
        <v>0</v>
      </c>
      <c r="Z15" s="45">
        <v>0</v>
      </c>
      <c r="AA15" s="45">
        <v>0</v>
      </c>
      <c r="AB15" s="45">
        <v>0</v>
      </c>
      <c r="AC15" s="45">
        <v>0</v>
      </c>
      <c r="AD15" s="45">
        <v>0</v>
      </c>
      <c r="AE15" s="45">
        <v>0</v>
      </c>
      <c r="AF15" s="45">
        <v>0</v>
      </c>
      <c r="AG15" s="45">
        <v>0</v>
      </c>
      <c r="AH15" s="45">
        <v>0</v>
      </c>
    </row>
    <row r="16" spans="1:49" ht="15.75">
      <c r="A16" s="59">
        <v>44978</v>
      </c>
      <c r="B16" s="85">
        <f t="shared" si="0"/>
        <v>0.88749999999999996</v>
      </c>
      <c r="C16" s="45">
        <v>8</v>
      </c>
      <c r="D16" s="45">
        <v>80</v>
      </c>
      <c r="E16" s="45">
        <v>100</v>
      </c>
      <c r="F16" s="45">
        <v>230221</v>
      </c>
      <c r="G16" s="45">
        <v>160123</v>
      </c>
      <c r="H16" s="45" t="s">
        <v>68</v>
      </c>
      <c r="I16" s="45" t="s">
        <v>105</v>
      </c>
      <c r="J16" s="45">
        <v>7</v>
      </c>
      <c r="K16" s="45">
        <v>71</v>
      </c>
      <c r="L16" s="45">
        <v>9</v>
      </c>
      <c r="M16" s="45">
        <v>280</v>
      </c>
      <c r="N16" s="45">
        <v>24</v>
      </c>
      <c r="O16" s="45">
        <v>50</v>
      </c>
      <c r="P16" s="45">
        <v>28</v>
      </c>
      <c r="Q16" s="45">
        <v>35</v>
      </c>
      <c r="R16" s="45">
        <v>36</v>
      </c>
      <c r="S16" s="45">
        <v>9</v>
      </c>
      <c r="T16" s="45">
        <v>0</v>
      </c>
      <c r="U16" s="45">
        <v>0</v>
      </c>
      <c r="V16" s="45">
        <v>0</v>
      </c>
      <c r="W16" s="45">
        <v>0</v>
      </c>
      <c r="X16" s="45">
        <v>0</v>
      </c>
      <c r="Y16" s="45">
        <v>0</v>
      </c>
      <c r="Z16" s="45">
        <v>0</v>
      </c>
      <c r="AA16" s="45">
        <v>0</v>
      </c>
      <c r="AB16" s="45">
        <v>0</v>
      </c>
      <c r="AC16" s="45">
        <v>0</v>
      </c>
      <c r="AD16" s="45">
        <v>0</v>
      </c>
      <c r="AE16" s="45">
        <v>0</v>
      </c>
      <c r="AF16" s="45">
        <v>0</v>
      </c>
      <c r="AG16" s="45">
        <v>0</v>
      </c>
      <c r="AH16" s="45">
        <v>0</v>
      </c>
    </row>
    <row r="17" spans="1:34" ht="15.75">
      <c r="A17" s="59">
        <v>44979</v>
      </c>
      <c r="B17" s="85">
        <f t="shared" si="0"/>
        <v>0.47499999999999998</v>
      </c>
      <c r="C17" s="45">
        <v>9</v>
      </c>
      <c r="D17" s="45">
        <v>80</v>
      </c>
      <c r="E17" s="45">
        <v>100</v>
      </c>
      <c r="F17" s="45">
        <v>230222</v>
      </c>
      <c r="G17" s="45">
        <v>155922</v>
      </c>
      <c r="H17" s="45" t="s">
        <v>68</v>
      </c>
      <c r="I17" s="45" t="s">
        <v>105</v>
      </c>
      <c r="J17" s="45">
        <v>7</v>
      </c>
      <c r="K17" s="45">
        <v>38</v>
      </c>
      <c r="L17" s="45">
        <v>42</v>
      </c>
      <c r="M17" s="45">
        <v>141</v>
      </c>
      <c r="N17" s="45">
        <v>35</v>
      </c>
      <c r="O17" s="45">
        <v>107</v>
      </c>
      <c r="P17" s="45">
        <v>50</v>
      </c>
      <c r="Q17" s="45">
        <v>18</v>
      </c>
      <c r="R17" s="45">
        <v>20</v>
      </c>
      <c r="S17" s="45">
        <v>42</v>
      </c>
      <c r="T17" s="45">
        <v>0</v>
      </c>
      <c r="U17" s="45">
        <v>0</v>
      </c>
      <c r="V17" s="45">
        <v>0</v>
      </c>
      <c r="W17" s="45">
        <v>0</v>
      </c>
      <c r="X17" s="45">
        <v>0</v>
      </c>
      <c r="Y17" s="45">
        <v>0</v>
      </c>
      <c r="Z17" s="45">
        <v>0</v>
      </c>
      <c r="AA17" s="45">
        <v>0</v>
      </c>
      <c r="AB17" s="45">
        <v>0</v>
      </c>
      <c r="AC17" s="45">
        <v>0</v>
      </c>
      <c r="AD17" s="45">
        <v>0</v>
      </c>
      <c r="AE17" s="45">
        <v>0</v>
      </c>
      <c r="AF17" s="45">
        <v>0</v>
      </c>
      <c r="AG17" s="45">
        <v>0</v>
      </c>
      <c r="AH17" s="45">
        <v>0</v>
      </c>
    </row>
    <row r="18" spans="1:34" ht="15.75">
      <c r="A18" s="59">
        <v>44980</v>
      </c>
      <c r="B18" s="85">
        <f t="shared" si="0"/>
        <v>0.67500000000000004</v>
      </c>
      <c r="C18" s="45">
        <v>10</v>
      </c>
      <c r="D18" s="45">
        <v>80</v>
      </c>
      <c r="E18" s="45">
        <v>100</v>
      </c>
      <c r="F18" s="45">
        <v>230223</v>
      </c>
      <c r="G18" s="45">
        <v>190424</v>
      </c>
      <c r="H18" s="45" t="s">
        <v>68</v>
      </c>
      <c r="I18" s="45" t="s">
        <v>105</v>
      </c>
      <c r="J18" s="45">
        <v>7</v>
      </c>
      <c r="K18" s="45">
        <v>54</v>
      </c>
      <c r="L18" s="45">
        <v>26</v>
      </c>
      <c r="M18" s="45">
        <v>179</v>
      </c>
      <c r="N18" s="45">
        <v>23</v>
      </c>
      <c r="O18" s="45">
        <v>23</v>
      </c>
      <c r="P18" s="45">
        <v>10</v>
      </c>
      <c r="Q18" s="45">
        <v>27</v>
      </c>
      <c r="R18" s="45">
        <v>27</v>
      </c>
      <c r="S18" s="45">
        <v>26</v>
      </c>
      <c r="T18" s="45">
        <v>0</v>
      </c>
      <c r="U18" s="45">
        <v>0</v>
      </c>
      <c r="V18" s="45">
        <v>0</v>
      </c>
      <c r="W18" s="45">
        <v>0</v>
      </c>
      <c r="X18" s="45">
        <v>0</v>
      </c>
      <c r="Y18" s="45">
        <v>0</v>
      </c>
      <c r="Z18" s="45">
        <v>0</v>
      </c>
      <c r="AA18" s="45">
        <v>0</v>
      </c>
      <c r="AB18" s="45">
        <v>0</v>
      </c>
      <c r="AC18" s="45">
        <v>0</v>
      </c>
      <c r="AD18" s="45">
        <v>0</v>
      </c>
      <c r="AE18" s="45">
        <v>0</v>
      </c>
      <c r="AF18" s="45">
        <v>0</v>
      </c>
      <c r="AG18" s="45">
        <v>0</v>
      </c>
      <c r="AH18" s="45">
        <v>0</v>
      </c>
    </row>
    <row r="19" spans="1:34" ht="15.75">
      <c r="A19" s="59">
        <v>44981</v>
      </c>
      <c r="B19" s="86">
        <f t="shared" si="0"/>
        <v>0.63749999999999996</v>
      </c>
      <c r="C19" s="69">
        <v>11</v>
      </c>
      <c r="D19" s="45">
        <v>80</v>
      </c>
      <c r="E19" s="45">
        <v>100</v>
      </c>
      <c r="F19" s="45">
        <v>230224</v>
      </c>
      <c r="G19" s="45">
        <v>160255</v>
      </c>
      <c r="H19" s="45" t="s">
        <v>68</v>
      </c>
      <c r="I19" s="45" t="s">
        <v>105</v>
      </c>
      <c r="J19" s="45">
        <v>7</v>
      </c>
      <c r="K19" s="45">
        <v>51</v>
      </c>
      <c r="L19" s="45">
        <v>29</v>
      </c>
      <c r="M19" s="45">
        <v>119</v>
      </c>
      <c r="N19" s="45">
        <v>11</v>
      </c>
      <c r="O19" s="45">
        <v>8</v>
      </c>
      <c r="P19" s="45">
        <v>13</v>
      </c>
      <c r="Q19" s="45">
        <v>25</v>
      </c>
      <c r="R19" s="45">
        <v>26</v>
      </c>
      <c r="S19" s="45">
        <v>29</v>
      </c>
      <c r="T19" s="45">
        <v>0</v>
      </c>
      <c r="U19" s="45">
        <v>0</v>
      </c>
      <c r="V19" s="45">
        <v>0</v>
      </c>
      <c r="W19" s="45">
        <v>0</v>
      </c>
      <c r="X19" s="45">
        <v>0</v>
      </c>
      <c r="Y19" s="45">
        <v>0</v>
      </c>
      <c r="Z19" s="45">
        <v>0</v>
      </c>
      <c r="AA19" s="45">
        <v>0</v>
      </c>
      <c r="AB19" s="45">
        <v>0</v>
      </c>
      <c r="AC19" s="45">
        <v>0</v>
      </c>
      <c r="AD19" s="45">
        <v>0</v>
      </c>
      <c r="AE19" s="45">
        <v>0</v>
      </c>
      <c r="AF19" s="45">
        <v>0</v>
      </c>
      <c r="AG19" s="45">
        <v>0</v>
      </c>
      <c r="AH19" s="45">
        <v>0</v>
      </c>
    </row>
    <row r="20" spans="1:34" ht="15.75">
      <c r="A20" s="59">
        <v>44982</v>
      </c>
      <c r="B20" s="85">
        <f t="shared" si="0"/>
        <v>0.58750000000000002</v>
      </c>
      <c r="C20" s="45">
        <v>12</v>
      </c>
      <c r="D20" s="45">
        <v>80</v>
      </c>
      <c r="E20" s="45">
        <v>100</v>
      </c>
      <c r="F20" s="45">
        <v>230225</v>
      </c>
      <c r="G20" s="45">
        <v>145357</v>
      </c>
      <c r="H20" s="45" t="s">
        <v>68</v>
      </c>
      <c r="I20" s="45" t="s">
        <v>105</v>
      </c>
      <c r="J20" s="45">
        <v>7</v>
      </c>
      <c r="K20" s="45">
        <v>47</v>
      </c>
      <c r="L20" s="45">
        <v>33</v>
      </c>
      <c r="M20" s="45">
        <v>83</v>
      </c>
      <c r="N20" s="45">
        <v>12</v>
      </c>
      <c r="O20" s="45">
        <v>15</v>
      </c>
      <c r="P20" s="45">
        <v>9</v>
      </c>
      <c r="Q20" s="45">
        <v>23</v>
      </c>
      <c r="R20" s="45">
        <v>24</v>
      </c>
      <c r="S20" s="45">
        <v>33</v>
      </c>
      <c r="T20" s="45">
        <v>0</v>
      </c>
      <c r="U20" s="45">
        <v>0</v>
      </c>
      <c r="V20" s="45">
        <v>0</v>
      </c>
      <c r="W20" s="45">
        <v>0</v>
      </c>
      <c r="X20" s="45">
        <v>0</v>
      </c>
      <c r="Y20" s="45">
        <v>0</v>
      </c>
      <c r="Z20" s="45">
        <v>0</v>
      </c>
      <c r="AA20" s="45">
        <v>0</v>
      </c>
      <c r="AB20" s="45">
        <v>0</v>
      </c>
      <c r="AC20" s="45">
        <v>0</v>
      </c>
      <c r="AD20" s="45">
        <v>0</v>
      </c>
      <c r="AE20" s="45">
        <v>0</v>
      </c>
      <c r="AF20" s="45">
        <v>0</v>
      </c>
      <c r="AG20" s="45">
        <v>0</v>
      </c>
      <c r="AH20" s="45">
        <v>0</v>
      </c>
    </row>
    <row r="21" spans="1:34" ht="15.75">
      <c r="A21" s="59">
        <v>44983</v>
      </c>
      <c r="B21" s="85">
        <f t="shared" si="0"/>
        <v>0.7</v>
      </c>
      <c r="C21" s="45">
        <v>13</v>
      </c>
      <c r="D21" s="45">
        <v>80</v>
      </c>
      <c r="E21" s="45">
        <v>100</v>
      </c>
      <c r="F21" s="45">
        <v>230226</v>
      </c>
      <c r="G21" s="45">
        <v>172407</v>
      </c>
      <c r="H21" s="45" t="s">
        <v>68</v>
      </c>
      <c r="I21" s="45" t="s">
        <v>105</v>
      </c>
      <c r="J21" s="45">
        <v>7</v>
      </c>
      <c r="K21" s="45">
        <v>56</v>
      </c>
      <c r="L21" s="45">
        <v>24</v>
      </c>
      <c r="M21" s="45">
        <v>64</v>
      </c>
      <c r="N21" s="45">
        <v>8</v>
      </c>
      <c r="O21" s="45">
        <v>15</v>
      </c>
      <c r="P21" s="45">
        <v>6</v>
      </c>
      <c r="Q21" s="45">
        <v>28</v>
      </c>
      <c r="R21" s="45">
        <v>28</v>
      </c>
      <c r="S21" s="45">
        <v>24</v>
      </c>
      <c r="T21" s="45">
        <v>0</v>
      </c>
      <c r="U21" s="45">
        <v>0</v>
      </c>
      <c r="V21" s="45">
        <v>0</v>
      </c>
      <c r="W21" s="45">
        <v>0</v>
      </c>
      <c r="X21" s="45">
        <v>0</v>
      </c>
      <c r="Y21" s="45">
        <v>0</v>
      </c>
      <c r="Z21" s="45">
        <v>0</v>
      </c>
      <c r="AA21" s="45">
        <v>0</v>
      </c>
      <c r="AB21" s="45">
        <v>0</v>
      </c>
      <c r="AC21" s="45">
        <v>0</v>
      </c>
      <c r="AD21" s="45">
        <v>0</v>
      </c>
      <c r="AE21" s="45">
        <v>0</v>
      </c>
      <c r="AF21" s="45">
        <v>0</v>
      </c>
      <c r="AG21" s="45">
        <v>0</v>
      </c>
      <c r="AH21" s="45">
        <v>0</v>
      </c>
    </row>
    <row r="22" spans="1:34" ht="15.75">
      <c r="A22" s="59">
        <v>44984</v>
      </c>
      <c r="B22" s="85">
        <f t="shared" si="0"/>
        <v>0.65</v>
      </c>
      <c r="C22" s="45">
        <v>14</v>
      </c>
      <c r="D22" s="45">
        <v>80</v>
      </c>
      <c r="E22" s="45">
        <v>100</v>
      </c>
      <c r="F22" s="45">
        <v>230227</v>
      </c>
      <c r="G22" s="45">
        <v>162511</v>
      </c>
      <c r="H22" s="45" t="s">
        <v>68</v>
      </c>
      <c r="I22" s="45" t="s">
        <v>105</v>
      </c>
      <c r="J22" s="45">
        <v>7</v>
      </c>
      <c r="K22" s="45">
        <v>52</v>
      </c>
      <c r="L22" s="45">
        <v>28</v>
      </c>
      <c r="M22" s="45">
        <v>56</v>
      </c>
      <c r="N22" s="45">
        <v>11</v>
      </c>
      <c r="O22" s="45">
        <v>30</v>
      </c>
      <c r="P22" s="45">
        <v>22</v>
      </c>
      <c r="Q22" s="45">
        <v>26</v>
      </c>
      <c r="R22" s="45">
        <v>26</v>
      </c>
      <c r="S22" s="45">
        <v>28</v>
      </c>
      <c r="T22" s="45">
        <v>0</v>
      </c>
      <c r="U22" s="45">
        <v>0</v>
      </c>
      <c r="V22" s="45">
        <v>0</v>
      </c>
      <c r="W22" s="45">
        <v>0</v>
      </c>
      <c r="X22" s="45">
        <v>0</v>
      </c>
      <c r="Y22" s="45">
        <v>0</v>
      </c>
      <c r="Z22" s="45">
        <v>0</v>
      </c>
      <c r="AA22" s="45">
        <v>0</v>
      </c>
      <c r="AB22" s="45">
        <v>0</v>
      </c>
      <c r="AC22" s="45">
        <v>0</v>
      </c>
      <c r="AD22" s="45">
        <v>0</v>
      </c>
      <c r="AE22" s="45">
        <v>0</v>
      </c>
      <c r="AF22" s="45">
        <v>0</v>
      </c>
      <c r="AG22" s="45">
        <v>0</v>
      </c>
      <c r="AH22" s="45">
        <v>0</v>
      </c>
    </row>
    <row r="23" spans="1:34" ht="15.75">
      <c r="A23" s="59">
        <v>44985</v>
      </c>
      <c r="B23" s="85">
        <f t="shared" si="0"/>
        <v>0.8</v>
      </c>
      <c r="C23" s="45">
        <v>15</v>
      </c>
      <c r="D23" s="45">
        <v>80</v>
      </c>
      <c r="E23" s="45">
        <v>100</v>
      </c>
      <c r="F23" s="45">
        <v>230228</v>
      </c>
      <c r="G23" s="45">
        <v>160956</v>
      </c>
      <c r="H23" s="45" t="s">
        <v>68</v>
      </c>
      <c r="I23" s="45" t="s">
        <v>105</v>
      </c>
      <c r="J23" s="45">
        <v>7</v>
      </c>
      <c r="K23" s="45">
        <v>64</v>
      </c>
      <c r="L23" s="45">
        <v>16</v>
      </c>
      <c r="M23" s="45">
        <v>87</v>
      </c>
      <c r="N23" s="45">
        <v>67</v>
      </c>
      <c r="O23" s="45">
        <v>16</v>
      </c>
      <c r="P23" s="45">
        <v>3</v>
      </c>
      <c r="Q23" s="45">
        <v>32</v>
      </c>
      <c r="R23" s="45">
        <v>32</v>
      </c>
      <c r="S23" s="45">
        <v>16</v>
      </c>
      <c r="T23" s="45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  <c r="Z23" s="45">
        <v>0</v>
      </c>
      <c r="AA23" s="45">
        <v>0</v>
      </c>
      <c r="AB23" s="45">
        <v>0</v>
      </c>
      <c r="AC23" s="45">
        <v>0</v>
      </c>
      <c r="AD23" s="45">
        <v>0</v>
      </c>
      <c r="AE23" s="45">
        <v>0</v>
      </c>
      <c r="AF23" s="45">
        <v>0</v>
      </c>
      <c r="AG23" s="45">
        <v>0</v>
      </c>
      <c r="AH23" s="45">
        <v>0</v>
      </c>
    </row>
    <row r="24" spans="1:34" ht="15.75">
      <c r="A24" s="59">
        <v>44986</v>
      </c>
      <c r="B24" s="85">
        <f t="shared" si="0"/>
        <v>0.71250000000000002</v>
      </c>
      <c r="C24" s="45">
        <v>16</v>
      </c>
      <c r="D24" s="45">
        <v>80</v>
      </c>
      <c r="E24" s="45">
        <v>100</v>
      </c>
      <c r="F24" s="45">
        <v>230301</v>
      </c>
      <c r="G24" s="45">
        <v>160032</v>
      </c>
      <c r="H24" s="45" t="s">
        <v>68</v>
      </c>
      <c r="I24" s="45" t="s">
        <v>105</v>
      </c>
      <c r="J24" s="45">
        <v>7</v>
      </c>
      <c r="K24" s="45">
        <v>57</v>
      </c>
      <c r="L24" s="45">
        <v>23</v>
      </c>
      <c r="M24" s="45">
        <v>49</v>
      </c>
      <c r="N24" s="45">
        <v>5</v>
      </c>
      <c r="O24" s="45">
        <v>36</v>
      </c>
      <c r="P24" s="45">
        <v>7</v>
      </c>
      <c r="Q24" s="45">
        <v>28</v>
      </c>
      <c r="R24" s="45">
        <v>29</v>
      </c>
      <c r="S24" s="45">
        <v>23</v>
      </c>
      <c r="T24" s="45">
        <v>0</v>
      </c>
      <c r="U24" s="45">
        <v>0</v>
      </c>
      <c r="V24" s="45">
        <v>0</v>
      </c>
      <c r="W24" s="45">
        <v>0</v>
      </c>
      <c r="X24" s="45">
        <v>0</v>
      </c>
      <c r="Y24" s="45">
        <v>0</v>
      </c>
      <c r="Z24" s="45">
        <v>0</v>
      </c>
      <c r="AA24" s="45">
        <v>0</v>
      </c>
      <c r="AB24" s="45">
        <v>0</v>
      </c>
      <c r="AC24" s="45">
        <v>0</v>
      </c>
      <c r="AD24" s="45">
        <v>0</v>
      </c>
      <c r="AE24" s="45">
        <v>0</v>
      </c>
      <c r="AF24" s="45">
        <v>0</v>
      </c>
      <c r="AG24" s="45">
        <v>0</v>
      </c>
      <c r="AH24" s="45">
        <v>0</v>
      </c>
    </row>
    <row r="25" spans="1:34" ht="15.75">
      <c r="A25" s="59">
        <v>44987</v>
      </c>
      <c r="B25" s="85">
        <f t="shared" si="0"/>
        <v>0.73750000000000004</v>
      </c>
      <c r="C25" s="45">
        <v>17</v>
      </c>
      <c r="D25" s="45">
        <v>80</v>
      </c>
      <c r="E25" s="45">
        <v>100</v>
      </c>
      <c r="F25" s="45">
        <v>230302</v>
      </c>
      <c r="G25" s="45">
        <v>160510</v>
      </c>
      <c r="H25" s="45" t="s">
        <v>68</v>
      </c>
      <c r="I25" s="45" t="s">
        <v>105</v>
      </c>
      <c r="J25" s="45">
        <v>7</v>
      </c>
      <c r="K25" s="45">
        <v>59</v>
      </c>
      <c r="L25" s="45">
        <v>21</v>
      </c>
      <c r="M25" s="45">
        <v>35</v>
      </c>
      <c r="N25" s="45">
        <v>15</v>
      </c>
      <c r="O25" s="45">
        <v>25</v>
      </c>
      <c r="P25" s="45">
        <v>2</v>
      </c>
      <c r="Q25" s="45">
        <v>29</v>
      </c>
      <c r="R25" s="45">
        <v>30</v>
      </c>
      <c r="S25" s="45">
        <v>21</v>
      </c>
      <c r="T25" s="45">
        <v>0</v>
      </c>
      <c r="U25" s="45">
        <v>0</v>
      </c>
      <c r="V25" s="45">
        <v>0</v>
      </c>
      <c r="W25" s="45">
        <v>0</v>
      </c>
      <c r="X25" s="45">
        <v>0</v>
      </c>
      <c r="Y25" s="45">
        <v>0</v>
      </c>
      <c r="Z25" s="45">
        <v>0</v>
      </c>
      <c r="AA25" s="45">
        <v>0</v>
      </c>
      <c r="AB25" s="45">
        <v>0</v>
      </c>
      <c r="AC25" s="45">
        <v>0</v>
      </c>
      <c r="AD25" s="45">
        <v>0</v>
      </c>
      <c r="AE25" s="45">
        <v>0</v>
      </c>
      <c r="AF25" s="45">
        <v>0</v>
      </c>
      <c r="AG25" s="45">
        <v>0</v>
      </c>
      <c r="AH25" s="45">
        <v>0</v>
      </c>
    </row>
    <row r="26" spans="1:34" ht="15.75">
      <c r="A26" s="59">
        <v>44988</v>
      </c>
      <c r="B26" s="85">
        <f t="shared" si="0"/>
        <v>0.6875</v>
      </c>
      <c r="C26" s="45">
        <v>18</v>
      </c>
      <c r="D26" s="45">
        <v>80</v>
      </c>
      <c r="E26" s="45">
        <v>100</v>
      </c>
      <c r="F26" s="45">
        <v>230303</v>
      </c>
      <c r="G26" s="45">
        <v>153308</v>
      </c>
      <c r="H26" s="45" t="s">
        <v>68</v>
      </c>
      <c r="I26" s="45" t="s">
        <v>105</v>
      </c>
      <c r="J26" s="45">
        <v>7</v>
      </c>
      <c r="K26" s="45">
        <v>55</v>
      </c>
      <c r="L26" s="45">
        <v>25</v>
      </c>
      <c r="M26" s="45">
        <v>34</v>
      </c>
      <c r="N26" s="45">
        <v>9</v>
      </c>
      <c r="O26" s="45">
        <v>15</v>
      </c>
      <c r="P26" s="45">
        <v>3</v>
      </c>
      <c r="Q26" s="45">
        <v>27</v>
      </c>
      <c r="R26" s="45">
        <v>28</v>
      </c>
      <c r="S26" s="45">
        <v>25</v>
      </c>
      <c r="T26" s="45">
        <v>0</v>
      </c>
      <c r="U26" s="45">
        <v>0</v>
      </c>
      <c r="V26" s="45">
        <v>0</v>
      </c>
      <c r="W26" s="45">
        <v>0</v>
      </c>
      <c r="X26" s="45">
        <v>0</v>
      </c>
      <c r="Y26" s="45">
        <v>0</v>
      </c>
      <c r="Z26" s="45">
        <v>0</v>
      </c>
      <c r="AA26" s="45">
        <v>0</v>
      </c>
      <c r="AB26" s="45">
        <v>0</v>
      </c>
      <c r="AC26" s="45">
        <v>0</v>
      </c>
      <c r="AD26" s="45">
        <v>0</v>
      </c>
      <c r="AE26" s="45">
        <v>0</v>
      </c>
      <c r="AF26" s="45">
        <v>0</v>
      </c>
      <c r="AG26" s="45">
        <v>0</v>
      </c>
      <c r="AH26" s="45">
        <v>0</v>
      </c>
    </row>
    <row r="27" spans="1:34" ht="15.75">
      <c r="A27" s="59">
        <v>44989</v>
      </c>
      <c r="B27" s="85">
        <f t="shared" si="0"/>
        <v>0.86250000000000004</v>
      </c>
      <c r="C27" s="45">
        <v>19</v>
      </c>
      <c r="D27" s="45">
        <v>80</v>
      </c>
      <c r="E27" s="45">
        <v>100</v>
      </c>
      <c r="F27" s="45">
        <v>230304</v>
      </c>
      <c r="G27" s="45">
        <v>173910</v>
      </c>
      <c r="H27" s="45" t="s">
        <v>68</v>
      </c>
      <c r="I27" s="45" t="s">
        <v>105</v>
      </c>
      <c r="J27" s="45">
        <v>7</v>
      </c>
      <c r="K27" s="45">
        <v>69</v>
      </c>
      <c r="L27" s="45">
        <v>11</v>
      </c>
      <c r="M27" s="45">
        <v>51</v>
      </c>
      <c r="N27" s="45">
        <v>23</v>
      </c>
      <c r="O27" s="45">
        <v>22</v>
      </c>
      <c r="P27" s="45">
        <v>0</v>
      </c>
      <c r="Q27" s="45">
        <v>35</v>
      </c>
      <c r="R27" s="45">
        <v>34</v>
      </c>
      <c r="S27" s="45">
        <v>11</v>
      </c>
      <c r="T27" s="45">
        <v>0</v>
      </c>
      <c r="U27" s="45">
        <v>0</v>
      </c>
      <c r="V27" s="45">
        <v>0</v>
      </c>
      <c r="W27" s="45">
        <v>0</v>
      </c>
      <c r="X27" s="45">
        <v>0</v>
      </c>
      <c r="Y27" s="45">
        <v>0</v>
      </c>
      <c r="Z27" s="45">
        <v>0</v>
      </c>
      <c r="AA27" s="45">
        <v>0</v>
      </c>
      <c r="AB27" s="45">
        <v>0</v>
      </c>
      <c r="AC27" s="45">
        <v>0</v>
      </c>
      <c r="AD27" s="45">
        <v>0</v>
      </c>
      <c r="AE27" s="45">
        <v>0</v>
      </c>
      <c r="AF27" s="45">
        <v>0</v>
      </c>
      <c r="AG27" s="45">
        <v>0</v>
      </c>
      <c r="AH27" s="45">
        <v>0</v>
      </c>
    </row>
    <row r="28" spans="1:34" ht="15.75">
      <c r="A28" s="59">
        <v>44990</v>
      </c>
      <c r="B28" s="85">
        <f t="shared" si="0"/>
        <v>0.65</v>
      </c>
      <c r="C28" s="45">
        <v>20</v>
      </c>
      <c r="D28" s="45">
        <v>80</v>
      </c>
      <c r="E28" s="45">
        <v>100</v>
      </c>
      <c r="F28" s="45">
        <v>230305</v>
      </c>
      <c r="G28" s="45">
        <v>162504</v>
      </c>
      <c r="H28" s="45" t="s">
        <v>68</v>
      </c>
      <c r="I28" s="45" t="s">
        <v>105</v>
      </c>
      <c r="J28" s="45">
        <v>7</v>
      </c>
      <c r="K28" s="45">
        <v>52</v>
      </c>
      <c r="L28" s="45">
        <v>28</v>
      </c>
      <c r="M28" s="45">
        <v>41</v>
      </c>
      <c r="N28" s="45">
        <v>21</v>
      </c>
      <c r="O28" s="45">
        <v>102</v>
      </c>
      <c r="P28" s="45">
        <v>9</v>
      </c>
      <c r="Q28" s="45">
        <v>26</v>
      </c>
      <c r="R28" s="45">
        <v>26</v>
      </c>
      <c r="S28" s="45">
        <v>28</v>
      </c>
      <c r="T28" s="45">
        <v>0</v>
      </c>
      <c r="U28" s="45">
        <v>0</v>
      </c>
      <c r="V28" s="45">
        <v>0</v>
      </c>
      <c r="W28" s="45">
        <v>0</v>
      </c>
      <c r="X28" s="45">
        <v>0</v>
      </c>
      <c r="Y28" s="45">
        <v>0</v>
      </c>
      <c r="Z28" s="45">
        <v>0</v>
      </c>
      <c r="AA28" s="45">
        <v>0</v>
      </c>
      <c r="AB28" s="45">
        <v>0</v>
      </c>
      <c r="AC28" s="45">
        <v>0</v>
      </c>
      <c r="AD28" s="45">
        <v>0</v>
      </c>
      <c r="AE28" s="45">
        <v>0</v>
      </c>
      <c r="AF28" s="45">
        <v>0</v>
      </c>
      <c r="AG28" s="45">
        <v>0</v>
      </c>
      <c r="AH28" s="45">
        <v>0</v>
      </c>
    </row>
    <row r="29" spans="1:34" ht="15.75">
      <c r="A29" s="59">
        <v>44991</v>
      </c>
      <c r="B29" s="85">
        <f t="shared" si="0"/>
        <v>0.76249999999999996</v>
      </c>
      <c r="C29" s="45">
        <v>21</v>
      </c>
      <c r="D29" s="45">
        <v>80</v>
      </c>
      <c r="E29" s="45">
        <v>100</v>
      </c>
      <c r="F29" s="45">
        <v>230306</v>
      </c>
      <c r="G29" s="45">
        <v>160040</v>
      </c>
      <c r="H29" s="45" t="s">
        <v>68</v>
      </c>
      <c r="I29" s="45" t="s">
        <v>105</v>
      </c>
      <c r="J29" s="45">
        <v>7</v>
      </c>
      <c r="K29" s="45">
        <v>61</v>
      </c>
      <c r="L29" s="45">
        <v>19</v>
      </c>
      <c r="M29" s="45">
        <v>48</v>
      </c>
      <c r="N29" s="45">
        <v>13</v>
      </c>
      <c r="O29" s="45">
        <v>78</v>
      </c>
      <c r="P29" s="45">
        <v>5</v>
      </c>
      <c r="Q29" s="45">
        <v>31</v>
      </c>
      <c r="R29" s="45">
        <v>30</v>
      </c>
      <c r="S29" s="45">
        <v>19</v>
      </c>
      <c r="T29" s="45">
        <v>0</v>
      </c>
      <c r="U29" s="45">
        <v>0</v>
      </c>
      <c r="V29" s="45">
        <v>0</v>
      </c>
      <c r="W29" s="45">
        <v>0</v>
      </c>
      <c r="X29" s="45">
        <v>0</v>
      </c>
      <c r="Y29" s="45">
        <v>0</v>
      </c>
      <c r="Z29" s="45">
        <v>0</v>
      </c>
      <c r="AA29" s="45">
        <v>0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</row>
    <row r="30" spans="1:34" ht="15.75">
      <c r="A30" s="59">
        <v>44992</v>
      </c>
      <c r="B30" s="86">
        <f t="shared" si="0"/>
        <v>0.8125</v>
      </c>
      <c r="C30" s="69">
        <v>22</v>
      </c>
      <c r="D30" s="45">
        <v>80</v>
      </c>
      <c r="E30" s="45">
        <v>100</v>
      </c>
      <c r="F30" s="45">
        <v>230307</v>
      </c>
      <c r="G30" s="45">
        <v>155333</v>
      </c>
      <c r="H30" s="45" t="s">
        <v>68</v>
      </c>
      <c r="I30" s="45" t="s">
        <v>105</v>
      </c>
      <c r="J30" s="45">
        <v>7</v>
      </c>
      <c r="K30" s="45">
        <v>65</v>
      </c>
      <c r="L30" s="45">
        <v>15</v>
      </c>
      <c r="M30" s="45">
        <v>34</v>
      </c>
      <c r="N30" s="45">
        <v>7</v>
      </c>
      <c r="O30" s="45">
        <v>50</v>
      </c>
      <c r="P30" s="45">
        <v>2</v>
      </c>
      <c r="Q30" s="45">
        <v>32</v>
      </c>
      <c r="R30" s="45">
        <v>33</v>
      </c>
      <c r="S30" s="45">
        <v>15</v>
      </c>
      <c r="T30" s="45">
        <v>0</v>
      </c>
      <c r="U30" s="45">
        <v>0</v>
      </c>
      <c r="V30" s="45">
        <v>0</v>
      </c>
      <c r="W30" s="45">
        <v>0</v>
      </c>
      <c r="X30" s="45">
        <v>0</v>
      </c>
      <c r="Y30" s="45">
        <v>0</v>
      </c>
      <c r="Z30" s="45">
        <v>0</v>
      </c>
      <c r="AA30" s="45">
        <v>0</v>
      </c>
      <c r="AB30" s="45">
        <v>0</v>
      </c>
      <c r="AC30" s="45">
        <v>0</v>
      </c>
      <c r="AD30" s="45">
        <v>0</v>
      </c>
      <c r="AE30" s="45">
        <v>0</v>
      </c>
      <c r="AF30" s="45">
        <v>0</v>
      </c>
      <c r="AG30" s="45">
        <v>0</v>
      </c>
      <c r="AH30" s="45">
        <v>0</v>
      </c>
    </row>
    <row r="31" spans="1:34" ht="15.75">
      <c r="B31" s="16"/>
    </row>
  </sheetData>
  <mergeCells count="16">
    <mergeCell ref="AB6:AH6"/>
    <mergeCell ref="A7:C7"/>
    <mergeCell ref="K7:L7"/>
    <mergeCell ref="M7:N7"/>
    <mergeCell ref="O7:P7"/>
    <mergeCell ref="Q7:R7"/>
    <mergeCell ref="S7:T7"/>
    <mergeCell ref="W7:X7"/>
    <mergeCell ref="Y7:Z7"/>
    <mergeCell ref="AD7:AE7"/>
    <mergeCell ref="AF7:AG7"/>
    <mergeCell ref="I5:J5"/>
    <mergeCell ref="K5:T5"/>
    <mergeCell ref="M6:P6"/>
    <mergeCell ref="Q6:T6"/>
    <mergeCell ref="U6:AA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FF579-0E1A-1A4E-9ECE-459C81C076CF}">
  <dimension ref="A1:C14"/>
  <sheetViews>
    <sheetView workbookViewId="0">
      <selection activeCell="D33" sqref="D33"/>
    </sheetView>
  </sheetViews>
  <sheetFormatPr defaultColWidth="11.42578125" defaultRowHeight="15"/>
  <sheetData>
    <row r="1" spans="1:3">
      <c r="A1" t="s">
        <v>0</v>
      </c>
    </row>
    <row r="2" spans="1:3" ht="15.95" thickBot="1"/>
    <row r="3" spans="1:3">
      <c r="A3" s="32"/>
      <c r="B3" s="32" t="s">
        <v>1</v>
      </c>
      <c r="C3" s="32" t="s">
        <v>2</v>
      </c>
    </row>
    <row r="4" spans="1:3">
      <c r="A4" t="s">
        <v>3</v>
      </c>
      <c r="B4">
        <v>0.43814102564102564</v>
      </c>
      <c r="C4">
        <v>0.21502480158730156</v>
      </c>
    </row>
    <row r="5" spans="1:3">
      <c r="A5" t="s">
        <v>4</v>
      </c>
      <c r="B5">
        <v>7.1069773175542444E-2</v>
      </c>
      <c r="C5">
        <v>5.867768226214097E-2</v>
      </c>
    </row>
    <row r="6" spans="1:3">
      <c r="A6" t="s">
        <v>5</v>
      </c>
      <c r="B6">
        <v>6</v>
      </c>
      <c r="C6">
        <v>6</v>
      </c>
    </row>
    <row r="7" spans="1:3">
      <c r="A7" t="s">
        <v>6</v>
      </c>
      <c r="B7">
        <v>6.4873727718841701E-2</v>
      </c>
    </row>
    <row r="8" spans="1:3">
      <c r="A8" t="s">
        <v>7</v>
      </c>
      <c r="B8">
        <v>0</v>
      </c>
    </row>
    <row r="9" spans="1:3">
      <c r="A9" t="s">
        <v>8</v>
      </c>
      <c r="B9">
        <v>10</v>
      </c>
    </row>
    <row r="10" spans="1:3">
      <c r="A10" t="s">
        <v>9</v>
      </c>
      <c r="B10">
        <v>1.5172507190032365</v>
      </c>
    </row>
    <row r="11" spans="1:3">
      <c r="A11" t="s">
        <v>10</v>
      </c>
      <c r="B11">
        <v>8.0080554817374916E-2</v>
      </c>
    </row>
    <row r="12" spans="1:3">
      <c r="A12" t="s">
        <v>11</v>
      </c>
      <c r="B12">
        <v>1.812461122811676</v>
      </c>
    </row>
    <row r="13" spans="1:3">
      <c r="A13" t="s">
        <v>12</v>
      </c>
      <c r="B13">
        <v>0.16016110963474983</v>
      </c>
    </row>
    <row r="14" spans="1:3" ht="15.95" thickBot="1">
      <c r="A14" s="18" t="s">
        <v>13</v>
      </c>
      <c r="B14" s="18">
        <v>2.2281388519862744</v>
      </c>
      <c r="C14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498B9-B188-E34B-8409-08C6E8710335}">
  <dimension ref="B3:AA26"/>
  <sheetViews>
    <sheetView workbookViewId="0">
      <selection activeCell="AA15" sqref="AA15"/>
    </sheetView>
  </sheetViews>
  <sheetFormatPr defaultColWidth="11.42578125" defaultRowHeight="15"/>
  <cols>
    <col min="2" max="5" width="5.85546875" customWidth="1"/>
    <col min="6" max="6" width="7.28515625" customWidth="1"/>
    <col min="7" max="7" width="7" customWidth="1"/>
    <col min="8" max="9" width="5.85546875" customWidth="1"/>
    <col min="10" max="12" width="7.85546875" customWidth="1"/>
    <col min="13" max="13" width="6.85546875" customWidth="1"/>
    <col min="14" max="16" width="7.7109375" customWidth="1"/>
    <col min="19" max="19" width="13.42578125" customWidth="1"/>
    <col min="20" max="20" width="9.140625" customWidth="1"/>
  </cols>
  <sheetData>
    <row r="3" spans="2:27">
      <c r="B3" s="88" t="s">
        <v>14</v>
      </c>
      <c r="C3" s="88"/>
      <c r="D3" s="88"/>
      <c r="F3" s="89" t="s">
        <v>15</v>
      </c>
      <c r="G3" s="89"/>
      <c r="H3" s="89"/>
      <c r="J3" s="90" t="s">
        <v>16</v>
      </c>
      <c r="K3" s="90"/>
      <c r="L3" s="90"/>
      <c r="N3" s="91" t="s">
        <v>17</v>
      </c>
      <c r="O3" s="91"/>
      <c r="P3" s="91"/>
    </row>
    <row r="4" spans="2:27">
      <c r="B4" s="21">
        <v>2</v>
      </c>
      <c r="C4" s="21">
        <v>799</v>
      </c>
      <c r="D4" s="21">
        <v>8</v>
      </c>
      <c r="F4" s="21">
        <v>822</v>
      </c>
      <c r="G4" s="21">
        <v>722</v>
      </c>
      <c r="H4" s="21">
        <v>6163</v>
      </c>
      <c r="J4" s="21">
        <v>1269</v>
      </c>
      <c r="K4" s="21">
        <v>100</v>
      </c>
      <c r="L4" s="21">
        <v>99</v>
      </c>
      <c r="N4" s="21">
        <v>19</v>
      </c>
      <c r="O4" s="21">
        <v>6159</v>
      </c>
      <c r="P4" s="21">
        <v>14</v>
      </c>
    </row>
    <row r="5" spans="2:27">
      <c r="F5" s="25"/>
      <c r="J5" s="25">
        <v>0.27500000000000002</v>
      </c>
      <c r="K5" s="25">
        <v>0.6875</v>
      </c>
      <c r="L5" s="25">
        <v>0.72340425531914898</v>
      </c>
      <c r="N5" s="25">
        <v>0.67500000000000004</v>
      </c>
      <c r="O5" s="25">
        <v>0.25</v>
      </c>
      <c r="P5" s="25">
        <v>0.55000000000000004</v>
      </c>
      <c r="AA5" s="25"/>
    </row>
    <row r="6" spans="2:27">
      <c r="F6" s="25"/>
      <c r="J6" s="25">
        <v>0.3</v>
      </c>
      <c r="K6" s="25">
        <v>0.63749999999999996</v>
      </c>
      <c r="L6" s="25">
        <v>0.11842105263157894</v>
      </c>
      <c r="N6" s="25">
        <v>0.83750000000000002</v>
      </c>
      <c r="O6" s="25">
        <v>0.35</v>
      </c>
      <c r="P6" s="25">
        <v>0.3125</v>
      </c>
      <c r="AA6" s="25"/>
    </row>
    <row r="7" spans="2:27">
      <c r="F7" s="25"/>
      <c r="J7" s="25">
        <v>0.16250000000000001</v>
      </c>
      <c r="K7" s="25">
        <v>0.86250000000000004</v>
      </c>
      <c r="L7" s="25">
        <v>6.4516129032258063E-2</v>
      </c>
      <c r="N7" s="25">
        <v>0.9</v>
      </c>
      <c r="O7" s="25">
        <v>0.1125</v>
      </c>
      <c r="P7" s="25">
        <v>0.1125</v>
      </c>
      <c r="AA7" s="25"/>
    </row>
    <row r="8" spans="2:27">
      <c r="F8" s="25"/>
      <c r="J8" s="25">
        <v>0.27500000000000002</v>
      </c>
      <c r="K8" s="25">
        <v>0.96250000000000002</v>
      </c>
      <c r="L8" s="25">
        <v>8.7499999999999994E-2</v>
      </c>
      <c r="N8" s="25">
        <v>0.71250000000000002</v>
      </c>
      <c r="O8" s="25">
        <v>6.4102564102564097E-2</v>
      </c>
      <c r="P8" s="25">
        <v>0.13750000000000001</v>
      </c>
      <c r="AA8" s="25"/>
    </row>
    <row r="9" spans="2:27">
      <c r="F9" s="25"/>
      <c r="J9" s="25">
        <v>0.16250000000000001</v>
      </c>
      <c r="K9" s="25">
        <v>0.95</v>
      </c>
      <c r="L9" s="25">
        <v>0.16363636363636364</v>
      </c>
      <c r="N9" s="25">
        <v>0.6875</v>
      </c>
      <c r="O9" s="25">
        <v>2.9411764705882353E-2</v>
      </c>
      <c r="P9" s="25">
        <v>0.1</v>
      </c>
      <c r="T9" t="s">
        <v>18</v>
      </c>
      <c r="U9" t="s">
        <v>19</v>
      </c>
      <c r="AA9" s="25"/>
    </row>
    <row r="10" spans="2:27">
      <c r="F10" s="25"/>
      <c r="J10" s="25">
        <v>0</v>
      </c>
      <c r="K10" s="25">
        <v>0.86250000000000004</v>
      </c>
      <c r="L10" s="25">
        <v>0</v>
      </c>
      <c r="N10">
        <v>0.73</v>
      </c>
      <c r="O10" s="25">
        <v>2.5000000000000001E-2</v>
      </c>
      <c r="P10" s="25">
        <v>0.125</v>
      </c>
      <c r="S10" s="23" t="s">
        <v>14</v>
      </c>
      <c r="T10" s="25">
        <f>E15</f>
        <v>0.58750000000000002</v>
      </c>
      <c r="U10" s="33">
        <v>0.68333333333333324</v>
      </c>
      <c r="AA10" s="25"/>
    </row>
    <row r="11" spans="2:27">
      <c r="F11" s="25"/>
      <c r="J11" s="25">
        <v>0.22500000000000001</v>
      </c>
      <c r="K11" s="25">
        <v>0.92500000000000004</v>
      </c>
      <c r="L11" s="25">
        <v>0.125</v>
      </c>
      <c r="N11" s="25">
        <v>0.6875</v>
      </c>
      <c r="O11" s="25">
        <v>0</v>
      </c>
      <c r="P11" s="25">
        <v>0.05</v>
      </c>
      <c r="S11" s="37" t="s">
        <v>15</v>
      </c>
      <c r="T11" s="25">
        <f>I15</f>
        <v>0.28878205128205131</v>
      </c>
      <c r="U11" s="38">
        <f>+I26</f>
        <v>0.4916666666666667</v>
      </c>
      <c r="AA11" s="25"/>
    </row>
    <row r="12" spans="2:27">
      <c r="F12" s="25"/>
      <c r="J12" s="25">
        <v>0.25</v>
      </c>
      <c r="K12" s="25">
        <v>0.88749999999999996</v>
      </c>
      <c r="L12" s="25">
        <v>0.125</v>
      </c>
      <c r="N12" s="25">
        <v>0.47499999999999998</v>
      </c>
      <c r="O12" s="25">
        <v>1.2500000000000001E-2</v>
      </c>
      <c r="P12" s="25">
        <v>8.7499999999999994E-2</v>
      </c>
      <c r="S12" s="35" t="s">
        <v>16</v>
      </c>
      <c r="T12" s="25">
        <f>M15</f>
        <v>0.29493055555555553</v>
      </c>
      <c r="U12" s="39">
        <f>M26</f>
        <v>0.39583333333333331</v>
      </c>
      <c r="AA12" s="25"/>
    </row>
    <row r="13" spans="2:27">
      <c r="F13" s="25"/>
      <c r="J13" s="25">
        <v>0.23749999999999999</v>
      </c>
      <c r="K13" s="25">
        <v>0.47499999999999998</v>
      </c>
      <c r="L13" s="25">
        <v>0.22222222222222221</v>
      </c>
      <c r="N13" s="25">
        <v>0.13750000000000001</v>
      </c>
      <c r="O13" s="25">
        <v>0</v>
      </c>
      <c r="P13" s="25">
        <v>0.35</v>
      </c>
      <c r="S13" s="36" t="s">
        <v>17</v>
      </c>
      <c r="T13" s="25">
        <f>Q15</f>
        <v>0.12083333333333333</v>
      </c>
      <c r="U13" s="40">
        <f>Q26</f>
        <v>6.25E-2</v>
      </c>
      <c r="AA13" s="25"/>
    </row>
    <row r="14" spans="2:27" ht="15.95" thickBot="1">
      <c r="J14" s="25">
        <v>0.13750000000000001</v>
      </c>
      <c r="K14" s="25">
        <v>0.67500000000000004</v>
      </c>
      <c r="L14" s="25">
        <v>0.33823529411764708</v>
      </c>
      <c r="N14" s="25">
        <v>0.125</v>
      </c>
      <c r="O14" s="25">
        <v>0</v>
      </c>
      <c r="P14" s="25">
        <v>0.51249999999999996</v>
      </c>
      <c r="AA14" s="25"/>
    </row>
    <row r="15" spans="2:27" ht="15.95" thickBot="1">
      <c r="B15" s="25">
        <v>0.8125</v>
      </c>
      <c r="C15" s="25">
        <v>0.72499999999999998</v>
      </c>
      <c r="D15" s="25">
        <v>0.22500000000000001</v>
      </c>
      <c r="E15" s="34">
        <f>AVERAGE(B15:D15)</f>
        <v>0.58750000000000002</v>
      </c>
      <c r="F15" s="25">
        <v>0.21249999999999999</v>
      </c>
      <c r="G15" s="25">
        <v>0.40384615384615385</v>
      </c>
      <c r="H15" s="25">
        <v>0.25</v>
      </c>
      <c r="I15" s="34">
        <f>AVERAGE(F15:H15)</f>
        <v>0.28878205128205131</v>
      </c>
      <c r="J15" s="25">
        <v>0.140625</v>
      </c>
      <c r="K15" s="25">
        <v>0.63749999999999996</v>
      </c>
      <c r="L15" s="25">
        <v>0.10666666666666667</v>
      </c>
      <c r="M15" s="34">
        <f>AVERAGE(J15:L15)</f>
        <v>0.29493055555555553</v>
      </c>
      <c r="N15" s="25">
        <v>0</v>
      </c>
      <c r="O15" s="25">
        <v>0</v>
      </c>
      <c r="P15" s="25">
        <v>0.36249999999999999</v>
      </c>
      <c r="Q15" s="34">
        <f>AVERAGE(N15:P15)</f>
        <v>0.12083333333333333</v>
      </c>
      <c r="R15" s="25"/>
      <c r="S15" s="25"/>
      <c r="AA15" s="25"/>
    </row>
    <row r="16" spans="2:27">
      <c r="B16" s="25"/>
      <c r="C16" s="25"/>
      <c r="D16" s="25"/>
      <c r="E16" s="25"/>
      <c r="F16" s="25"/>
      <c r="G16" s="25"/>
      <c r="H16" s="25"/>
      <c r="I16" s="25"/>
      <c r="J16" s="25">
        <v>0.22500000000000001</v>
      </c>
      <c r="K16" s="25">
        <v>0.58750000000000002</v>
      </c>
      <c r="L16" s="25">
        <v>0.13698630136986301</v>
      </c>
      <c r="N16" s="25">
        <v>4.2857142857142858E-2</v>
      </c>
      <c r="O16" s="25">
        <v>0</v>
      </c>
      <c r="P16" s="25">
        <v>0.35</v>
      </c>
      <c r="AA16" s="25"/>
    </row>
    <row r="17" spans="2:27">
      <c r="B17" s="25"/>
      <c r="C17" s="25"/>
      <c r="D17" s="25"/>
      <c r="E17" s="25"/>
      <c r="F17" s="25"/>
      <c r="G17" s="25"/>
      <c r="H17" s="25"/>
      <c r="I17" s="25"/>
      <c r="J17" s="25">
        <v>0.16250000000000001</v>
      </c>
      <c r="K17" s="25">
        <v>0.7</v>
      </c>
      <c r="L17" s="25">
        <v>0.28749999999999998</v>
      </c>
      <c r="N17" s="25">
        <v>0.34883720930232559</v>
      </c>
      <c r="O17" s="25">
        <v>0</v>
      </c>
      <c r="P17" s="25">
        <v>0.35</v>
      </c>
      <c r="AA17" s="25"/>
    </row>
    <row r="18" spans="2:27">
      <c r="B18" s="25"/>
      <c r="C18" s="25"/>
      <c r="D18" s="25"/>
      <c r="E18" s="25"/>
      <c r="F18" s="25"/>
      <c r="G18" s="25"/>
      <c r="H18" s="25"/>
      <c r="I18" s="25"/>
      <c r="J18" s="25">
        <v>7.4999999999999997E-2</v>
      </c>
      <c r="K18" s="25">
        <v>0.65</v>
      </c>
      <c r="L18" s="25">
        <v>0.85</v>
      </c>
      <c r="N18" s="25">
        <v>3.2786885245901641E-2</v>
      </c>
      <c r="O18" s="25">
        <v>0</v>
      </c>
      <c r="P18" s="25">
        <v>0.2</v>
      </c>
      <c r="AA18" s="25"/>
    </row>
    <row r="19" spans="2:27">
      <c r="B19" s="25"/>
      <c r="C19" s="25"/>
      <c r="D19" s="25"/>
      <c r="E19" s="25"/>
      <c r="F19" s="25"/>
      <c r="G19" s="25"/>
      <c r="H19" s="25"/>
      <c r="I19" s="25"/>
      <c r="J19" s="25">
        <v>0.25</v>
      </c>
      <c r="K19" s="25">
        <v>0.8</v>
      </c>
      <c r="L19" s="25">
        <v>0.88749999999999996</v>
      </c>
      <c r="N19" s="25">
        <v>1.3157894736842105E-2</v>
      </c>
      <c r="O19" s="25">
        <v>0</v>
      </c>
      <c r="P19" s="25">
        <v>0.33750000000000002</v>
      </c>
      <c r="AA19" s="25"/>
    </row>
    <row r="20" spans="2:27">
      <c r="B20" s="25"/>
      <c r="C20" s="25"/>
      <c r="D20" s="25"/>
      <c r="E20" s="25"/>
      <c r="F20" s="25"/>
      <c r="G20" s="25"/>
      <c r="H20" s="25"/>
      <c r="I20" s="25"/>
      <c r="J20" s="25">
        <v>0.15</v>
      </c>
      <c r="K20" s="25">
        <v>0.71250000000000002</v>
      </c>
      <c r="L20" s="25">
        <v>0.9</v>
      </c>
      <c r="N20" s="25">
        <v>0.05</v>
      </c>
      <c r="O20" s="25">
        <v>0</v>
      </c>
      <c r="P20" s="25">
        <v>0.23749999999999999</v>
      </c>
      <c r="AA20" s="25"/>
    </row>
    <row r="21" spans="2:27">
      <c r="B21" s="25"/>
      <c r="C21" s="25"/>
      <c r="D21" s="25"/>
      <c r="E21" s="25"/>
      <c r="F21" s="25"/>
      <c r="G21" s="25"/>
      <c r="H21" s="25"/>
      <c r="I21" s="25"/>
      <c r="J21" s="25">
        <v>0.25</v>
      </c>
      <c r="K21" s="25">
        <v>0.73750000000000004</v>
      </c>
      <c r="L21" s="25">
        <v>0.83750000000000002</v>
      </c>
      <c r="N21" s="25">
        <v>0.125</v>
      </c>
      <c r="O21" s="25">
        <v>0</v>
      </c>
      <c r="P21" s="25">
        <v>0.28749999999999998</v>
      </c>
      <c r="AA21" s="25"/>
    </row>
    <row r="22" spans="2:27">
      <c r="B22" s="25"/>
      <c r="C22" s="25"/>
      <c r="D22" s="25"/>
      <c r="E22" s="25"/>
      <c r="F22" s="25"/>
      <c r="G22" s="25"/>
      <c r="H22" s="25"/>
      <c r="I22" s="25"/>
      <c r="J22" s="25">
        <v>0.27500000000000002</v>
      </c>
      <c r="K22" s="25">
        <v>0.6875</v>
      </c>
      <c r="L22" s="25">
        <v>0.6875</v>
      </c>
      <c r="N22" s="25">
        <v>2.5000000000000001E-2</v>
      </c>
      <c r="O22" s="25">
        <v>1.2500000000000001E-2</v>
      </c>
      <c r="P22" s="25">
        <v>0.22500000000000001</v>
      </c>
      <c r="AA22" s="25"/>
    </row>
    <row r="23" spans="2:27">
      <c r="B23" s="25"/>
      <c r="C23" s="25"/>
      <c r="D23" s="25"/>
      <c r="E23" s="25"/>
      <c r="F23" s="25"/>
      <c r="G23" s="25"/>
      <c r="H23" s="25"/>
      <c r="I23" s="25"/>
      <c r="J23" s="25">
        <v>0.22500000000000001</v>
      </c>
      <c r="K23" s="25">
        <v>0.86250000000000004</v>
      </c>
      <c r="L23" s="25">
        <v>0.73750000000000004</v>
      </c>
      <c r="N23" s="25">
        <v>1.2500000000000001E-2</v>
      </c>
      <c r="O23" s="25">
        <v>0</v>
      </c>
      <c r="P23" s="25">
        <v>0.21249999999999999</v>
      </c>
      <c r="AA23" s="25"/>
    </row>
    <row r="24" spans="2:27">
      <c r="B24" s="25"/>
      <c r="C24" s="25"/>
      <c r="D24" s="25"/>
      <c r="E24" s="25"/>
      <c r="F24" s="25"/>
      <c r="G24" s="25"/>
      <c r="H24" s="25"/>
      <c r="I24" s="25"/>
      <c r="J24" s="25">
        <v>0.16250000000000001</v>
      </c>
      <c r="K24" s="25">
        <v>0.65</v>
      </c>
      <c r="L24" s="25">
        <v>0.82499999999999996</v>
      </c>
      <c r="N24" s="25">
        <v>0.18604651162790697</v>
      </c>
      <c r="O24" s="25">
        <v>0</v>
      </c>
      <c r="P24" s="25">
        <v>0.3</v>
      </c>
      <c r="AA24" s="25"/>
    </row>
    <row r="25" spans="2:27" ht="15.95" thickBot="1">
      <c r="B25" s="25"/>
      <c r="C25" s="25"/>
      <c r="D25" s="25"/>
      <c r="E25" s="25"/>
      <c r="F25" s="25"/>
      <c r="G25" s="25"/>
      <c r="H25" s="25"/>
      <c r="I25" s="25"/>
      <c r="J25" s="25">
        <v>0.2</v>
      </c>
      <c r="K25" s="25">
        <v>0.76249999999999996</v>
      </c>
      <c r="L25" s="25">
        <v>0.72499999999999998</v>
      </c>
      <c r="N25" s="25">
        <v>0</v>
      </c>
      <c r="O25" s="25">
        <v>0</v>
      </c>
      <c r="P25" s="25">
        <v>0.375</v>
      </c>
      <c r="AA25" s="25"/>
    </row>
    <row r="26" spans="2:27" ht="15.95" thickBot="1">
      <c r="B26" s="25">
        <v>0.76249999999999996</v>
      </c>
      <c r="C26" s="25">
        <v>0.88749999999999996</v>
      </c>
      <c r="D26" s="25">
        <v>0.4</v>
      </c>
      <c r="E26" s="34">
        <f>AVERAGE(B26:D26)</f>
        <v>0.68333333333333324</v>
      </c>
      <c r="F26" s="25">
        <v>0.25</v>
      </c>
      <c r="G26" s="25">
        <v>0.86250000000000004</v>
      </c>
      <c r="H26" s="25">
        <v>0.36249999999999999</v>
      </c>
      <c r="I26" s="34">
        <f>AVERAGE(F26:H26)</f>
        <v>0.4916666666666667</v>
      </c>
      <c r="J26" s="25">
        <v>0.1125</v>
      </c>
      <c r="K26" s="25">
        <v>0.8125</v>
      </c>
      <c r="L26" s="25">
        <v>0.26250000000000001</v>
      </c>
      <c r="M26" s="34">
        <f>AVERAGE(J26:L26)</f>
        <v>0.39583333333333331</v>
      </c>
      <c r="N26" s="25">
        <v>0</v>
      </c>
      <c r="O26" s="25">
        <v>0</v>
      </c>
      <c r="P26" s="25">
        <v>0.1875</v>
      </c>
      <c r="Q26" s="34">
        <f>AVERAGE(N26:P26)</f>
        <v>6.25E-2</v>
      </c>
      <c r="R26" s="25"/>
      <c r="S26" s="25"/>
      <c r="AA26" s="25"/>
    </row>
  </sheetData>
  <mergeCells count="4">
    <mergeCell ref="B3:D3"/>
    <mergeCell ref="F3:H3"/>
    <mergeCell ref="J3:L3"/>
    <mergeCell ref="N3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40"/>
  <sheetViews>
    <sheetView workbookViewId="0">
      <pane ySplit="2" topLeftCell="A3" activePane="bottomLeft" state="frozen"/>
      <selection pane="bottomLeft" activeCell="P34" sqref="P34"/>
    </sheetView>
  </sheetViews>
  <sheetFormatPr defaultColWidth="8.85546875" defaultRowHeight="15"/>
  <cols>
    <col min="9" max="9" width="4.85546875" customWidth="1"/>
    <col min="10" max="10" width="4.140625" customWidth="1"/>
  </cols>
  <sheetData>
    <row r="1" spans="1:20" ht="15.75">
      <c r="B1" s="92" t="s">
        <v>20</v>
      </c>
      <c r="C1" s="93"/>
      <c r="D1" s="93"/>
      <c r="E1" s="93"/>
      <c r="F1" s="93"/>
      <c r="G1" s="93"/>
      <c r="H1" s="94"/>
      <c r="J1" s="2"/>
      <c r="K1" s="4"/>
      <c r="L1" s="5"/>
      <c r="M1" s="5"/>
      <c r="N1" s="5" t="s">
        <v>21</v>
      </c>
      <c r="O1" s="5"/>
      <c r="P1" s="5"/>
      <c r="Q1" s="6"/>
    </row>
    <row r="2" spans="1:20" ht="15.75">
      <c r="A2" s="2"/>
      <c r="B2" s="3">
        <v>822</v>
      </c>
      <c r="C2" s="3">
        <v>722</v>
      </c>
      <c r="D2" s="28">
        <v>2</v>
      </c>
      <c r="E2" s="29">
        <v>799</v>
      </c>
      <c r="F2" s="9">
        <v>6163</v>
      </c>
      <c r="G2" s="28">
        <v>8</v>
      </c>
      <c r="H2" s="3" t="s">
        <v>3</v>
      </c>
      <c r="I2" s="2"/>
      <c r="J2" s="2"/>
      <c r="K2" s="30">
        <v>1269</v>
      </c>
      <c r="L2" s="30">
        <v>100</v>
      </c>
      <c r="M2" s="7">
        <v>19</v>
      </c>
      <c r="N2" s="7">
        <v>6159</v>
      </c>
      <c r="O2" s="30">
        <v>99</v>
      </c>
      <c r="P2" s="7">
        <v>14</v>
      </c>
      <c r="Q2" s="26" t="s">
        <v>3</v>
      </c>
    </row>
    <row r="3" spans="1:20" ht="17.100000000000001" thickBot="1">
      <c r="A3" s="2">
        <v>1</v>
      </c>
      <c r="B3" s="17"/>
      <c r="C3" s="2"/>
      <c r="D3" s="2"/>
      <c r="E3" s="2"/>
      <c r="F3" s="2"/>
      <c r="G3" s="2"/>
      <c r="H3" s="2"/>
      <c r="I3" s="2"/>
      <c r="J3" s="2"/>
      <c r="K3" s="17">
        <f>'1269 CH Enriched'!B9</f>
        <v>0.27500000000000002</v>
      </c>
      <c r="L3" s="17">
        <f>+'100 CH Enriched'!B9</f>
        <v>0.6875</v>
      </c>
      <c r="M3" s="17">
        <f>'19 CH Isolated'!B9</f>
        <v>0.67500000000000004</v>
      </c>
      <c r="N3" s="17">
        <f>'6159 CH Isolated'!B9</f>
        <v>0.25</v>
      </c>
      <c r="O3" s="17">
        <f>'99 CH Enriched'!B9</f>
        <v>0.72340425531914898</v>
      </c>
      <c r="P3" s="17">
        <f>'14 CH Isolated'!B9</f>
        <v>0.55000000000000004</v>
      </c>
      <c r="Q3" s="27">
        <f>AVERAGE(K3:P3)</f>
        <v>0.52681737588652489</v>
      </c>
      <c r="S3" s="25"/>
      <c r="T3" s="25"/>
    </row>
    <row r="4" spans="1:20" ht="17.100000000000001" thickBot="1">
      <c r="A4" s="2">
        <v>2</v>
      </c>
      <c r="B4" s="17"/>
      <c r="C4" s="2"/>
      <c r="D4" s="2"/>
      <c r="E4" s="2"/>
      <c r="F4" s="2"/>
      <c r="G4" s="2"/>
      <c r="H4" s="2"/>
      <c r="I4" s="2"/>
      <c r="J4" s="2"/>
      <c r="K4" s="17">
        <f>'1269 CH Enriched'!B10</f>
        <v>0.3</v>
      </c>
      <c r="L4" s="17">
        <f>+'100 CH Enriched'!B10</f>
        <v>0.63749999999999996</v>
      </c>
      <c r="M4" s="17">
        <f>'19 CH Isolated'!B10</f>
        <v>0.83750000000000002</v>
      </c>
      <c r="N4" s="17">
        <f>'6159 CH Isolated'!B10</f>
        <v>0.35</v>
      </c>
      <c r="O4" s="17">
        <f>'99 CH Enriched'!B10</f>
        <v>0.11842105263157894</v>
      </c>
      <c r="P4" s="17">
        <f>'14 CH Isolated'!B10</f>
        <v>0.3125</v>
      </c>
      <c r="Q4" s="27">
        <f t="shared" ref="Q4:Q24" si="0">AVERAGE(K4:P4)</f>
        <v>0.42598684210526311</v>
      </c>
      <c r="S4" s="25"/>
      <c r="T4" s="25"/>
    </row>
    <row r="5" spans="1:20" ht="17.100000000000001" thickBot="1">
      <c r="A5" s="2">
        <v>3</v>
      </c>
      <c r="B5" s="17"/>
      <c r="C5" s="2"/>
      <c r="D5" s="2"/>
      <c r="E5" s="2"/>
      <c r="F5" s="2"/>
      <c r="G5" s="2"/>
      <c r="H5" s="2"/>
      <c r="I5" s="2"/>
      <c r="J5" s="2"/>
      <c r="K5" s="17">
        <f>'1269 CH Enriched'!B11</f>
        <v>0.16250000000000001</v>
      </c>
      <c r="L5" s="17">
        <f>+'100 CH Enriched'!B11</f>
        <v>0.86250000000000004</v>
      </c>
      <c r="M5" s="17">
        <f>'19 CH Isolated'!B11</f>
        <v>0.9</v>
      </c>
      <c r="N5" s="17">
        <f>'6159 CH Isolated'!B11</f>
        <v>0.1125</v>
      </c>
      <c r="O5" s="17">
        <f>'99 CH Enriched'!B11</f>
        <v>6.4516129032258063E-2</v>
      </c>
      <c r="P5" s="17">
        <f>'14 CH Isolated'!B11</f>
        <v>0.1125</v>
      </c>
      <c r="Q5" s="27">
        <f t="shared" si="0"/>
        <v>0.36908602150537634</v>
      </c>
      <c r="S5" s="25"/>
      <c r="T5" s="25"/>
    </row>
    <row r="6" spans="1:20" ht="17.100000000000001" thickBot="1">
      <c r="A6" s="2">
        <v>4</v>
      </c>
      <c r="B6" s="17"/>
      <c r="C6" s="2"/>
      <c r="D6" s="2"/>
      <c r="E6" s="2"/>
      <c r="F6" s="2"/>
      <c r="G6" s="2"/>
      <c r="H6" s="2"/>
      <c r="I6" s="2"/>
      <c r="J6" s="2"/>
      <c r="K6" s="17">
        <f>'1269 CH Enriched'!B12</f>
        <v>0.27500000000000002</v>
      </c>
      <c r="L6" s="17">
        <f>+'100 CH Enriched'!B12</f>
        <v>0.96250000000000002</v>
      </c>
      <c r="M6" s="17">
        <f>'19 CH Isolated'!B12</f>
        <v>0.71250000000000002</v>
      </c>
      <c r="N6" s="17">
        <f>'6159 CH Isolated'!B12</f>
        <v>6.4102564102564097E-2</v>
      </c>
      <c r="O6" s="17">
        <f>'99 CH Enriched'!B12</f>
        <v>8.7499999999999994E-2</v>
      </c>
      <c r="P6" s="17">
        <f>'14 CH Isolated'!B12</f>
        <v>0.13750000000000001</v>
      </c>
      <c r="Q6" s="27">
        <f t="shared" si="0"/>
        <v>0.37318376068376069</v>
      </c>
      <c r="S6" s="25"/>
      <c r="T6" s="25"/>
    </row>
    <row r="7" spans="1:20" ht="17.100000000000001" thickBot="1">
      <c r="A7" s="2">
        <v>5</v>
      </c>
      <c r="B7" s="17"/>
      <c r="C7" s="2"/>
      <c r="D7" s="2"/>
      <c r="E7" s="2"/>
      <c r="F7" s="2"/>
      <c r="G7" s="2"/>
      <c r="H7" s="2"/>
      <c r="I7" s="2"/>
      <c r="J7" s="2"/>
      <c r="K7" s="17">
        <f>'1269 CH Enriched'!B13</f>
        <v>0.16250000000000001</v>
      </c>
      <c r="L7" s="17">
        <f>+'100 CH Enriched'!B13</f>
        <v>0.95</v>
      </c>
      <c r="M7" s="17">
        <f>'19 CH Isolated'!B13</f>
        <v>0.6875</v>
      </c>
      <c r="N7" s="17">
        <f>'6159 CH Isolated'!B13</f>
        <v>2.9411764705882353E-2</v>
      </c>
      <c r="O7" s="17">
        <f>'99 CH Enriched'!B13</f>
        <v>0.16363636363636364</v>
      </c>
      <c r="P7" s="17">
        <f>'14 CH Isolated'!B13</f>
        <v>0.1</v>
      </c>
      <c r="Q7" s="27">
        <f t="shared" si="0"/>
        <v>0.34884135472370764</v>
      </c>
      <c r="S7" s="25"/>
      <c r="T7" s="25"/>
    </row>
    <row r="8" spans="1:20" ht="15.95">
      <c r="A8" s="2">
        <v>6</v>
      </c>
      <c r="B8" s="17"/>
      <c r="C8" s="2"/>
      <c r="D8" s="2"/>
      <c r="E8" s="2"/>
      <c r="F8" s="2"/>
      <c r="G8" s="2"/>
      <c r="H8" s="2"/>
      <c r="I8" s="2"/>
      <c r="J8" s="2"/>
      <c r="K8" s="17">
        <f>'1269 CH Enriched'!B14</f>
        <v>0.22500000000000001</v>
      </c>
      <c r="L8" s="17">
        <f>+'100 CH Enriched'!B14</f>
        <v>0.86250000000000004</v>
      </c>
      <c r="M8">
        <v>0.73</v>
      </c>
      <c r="N8" s="17">
        <f>'6159 CH Isolated'!B14</f>
        <v>2.5000000000000001E-2</v>
      </c>
      <c r="O8" s="17">
        <f>'99 CH Enriched'!B14</f>
        <v>0</v>
      </c>
      <c r="P8" s="17">
        <f>'14 CH Isolated'!B14</f>
        <v>0.125</v>
      </c>
      <c r="Q8" s="27">
        <f>AVERAGE(K8:P8)</f>
        <v>0.32791666666666669</v>
      </c>
      <c r="S8" s="25"/>
      <c r="T8" s="25"/>
    </row>
    <row r="9" spans="1:20" ht="15.95">
      <c r="A9" s="2">
        <v>7</v>
      </c>
      <c r="B9" s="17"/>
      <c r="C9" s="2"/>
      <c r="D9" s="2"/>
      <c r="E9" s="2"/>
      <c r="F9" s="2"/>
      <c r="G9" s="2"/>
      <c r="H9" s="2"/>
      <c r="I9" s="2"/>
      <c r="J9" s="2"/>
      <c r="K9" s="17">
        <f>'1269 CH Enriched'!B15</f>
        <v>0.25</v>
      </c>
      <c r="L9" s="17">
        <f>+'100 CH Enriched'!B15</f>
        <v>0.92500000000000004</v>
      </c>
      <c r="M9" s="17">
        <f>'19 CH Isolated'!B15</f>
        <v>0.6875</v>
      </c>
      <c r="N9" s="17">
        <f>'6159 CH Isolated'!B15</f>
        <v>0</v>
      </c>
      <c r="O9" s="17">
        <f>'99 CH Enriched'!B15</f>
        <v>0.125</v>
      </c>
      <c r="P9" s="17">
        <f>'14 CH Isolated'!B15</f>
        <v>0.05</v>
      </c>
      <c r="Q9" s="27">
        <f t="shared" si="0"/>
        <v>0.33958333333333335</v>
      </c>
      <c r="S9" s="25"/>
      <c r="T9" s="25"/>
    </row>
    <row r="10" spans="1:20" ht="15.95">
      <c r="A10" s="2">
        <v>8</v>
      </c>
      <c r="B10" s="17"/>
      <c r="C10" s="2"/>
      <c r="D10" s="2"/>
      <c r="E10" s="2"/>
      <c r="F10" s="2"/>
      <c r="G10" s="2"/>
      <c r="H10" s="2"/>
      <c r="I10" s="2"/>
      <c r="J10" s="2"/>
      <c r="K10" s="17">
        <f>'1269 CH Enriched'!B16</f>
        <v>0.23749999999999999</v>
      </c>
      <c r="L10" s="17">
        <f>+'100 CH Enriched'!B16</f>
        <v>0.88749999999999996</v>
      </c>
      <c r="M10" s="17">
        <f>'19 CH Isolated'!B16</f>
        <v>0.47499999999999998</v>
      </c>
      <c r="N10" s="17">
        <f>'6159 CH Isolated'!B16</f>
        <v>1.2500000000000001E-2</v>
      </c>
      <c r="O10" s="17">
        <f>'99 CH Enriched'!B16</f>
        <v>0.125</v>
      </c>
      <c r="P10" s="17">
        <f>'14 CH Isolated'!B16</f>
        <v>8.7499999999999994E-2</v>
      </c>
      <c r="Q10" s="27">
        <f t="shared" si="0"/>
        <v>0.30416666666666664</v>
      </c>
      <c r="S10" s="25"/>
      <c r="T10" s="25"/>
    </row>
    <row r="11" spans="1:20" ht="15.95">
      <c r="A11" s="2">
        <v>9</v>
      </c>
      <c r="B11" s="17"/>
      <c r="C11" s="2"/>
      <c r="D11" s="2"/>
      <c r="E11" s="2"/>
      <c r="F11" s="2"/>
      <c r="G11" s="2"/>
      <c r="H11" s="2"/>
      <c r="I11" s="2"/>
      <c r="J11" s="2"/>
      <c r="K11" s="17">
        <f>'1269 CH Enriched'!B17</f>
        <v>0.13750000000000001</v>
      </c>
      <c r="L11" s="17">
        <f>+'100 CH Enriched'!B17</f>
        <v>0.47499999999999998</v>
      </c>
      <c r="M11" s="17">
        <f>'19 CH Isolated'!B17</f>
        <v>0.13750000000000001</v>
      </c>
      <c r="N11" s="17">
        <f>'6159 CH Isolated'!B17</f>
        <v>0</v>
      </c>
      <c r="O11" s="17">
        <f>'99 CH Enriched'!B17</f>
        <v>0.22222222222222221</v>
      </c>
      <c r="P11" s="17">
        <f>'14 CH Isolated'!B17</f>
        <v>0.35</v>
      </c>
      <c r="Q11" s="27">
        <f t="shared" si="0"/>
        <v>0.22037037037037036</v>
      </c>
      <c r="S11" s="25"/>
      <c r="T11" s="25"/>
    </row>
    <row r="12" spans="1:20" ht="15.75">
      <c r="A12" s="2">
        <v>10</v>
      </c>
      <c r="I12" s="2"/>
      <c r="J12" s="2"/>
      <c r="K12" s="17">
        <f>'1269 CH Enriched'!B18</f>
        <v>0.140625</v>
      </c>
      <c r="L12" s="17">
        <f>+'100 CH Enriched'!B18</f>
        <v>0.67500000000000004</v>
      </c>
      <c r="M12" s="17">
        <f>'19 CH Isolated'!B18</f>
        <v>0.125</v>
      </c>
      <c r="N12" s="17">
        <f>'6159 CH Isolated'!B18</f>
        <v>0</v>
      </c>
      <c r="O12" s="17">
        <f>'99 CH Enriched'!B18</f>
        <v>0.33823529411764708</v>
      </c>
      <c r="P12" s="17">
        <f>'14 CH Isolated'!B18</f>
        <v>0.51249999999999996</v>
      </c>
      <c r="Q12" s="27">
        <f t="shared" si="0"/>
        <v>0.29856004901960781</v>
      </c>
      <c r="R12" s="2"/>
      <c r="S12" s="25"/>
      <c r="T12" s="25"/>
    </row>
    <row r="13" spans="1:20" ht="15.75">
      <c r="A13" s="2">
        <v>11</v>
      </c>
      <c r="B13" s="17">
        <f>+'822 FE Isolated'!B19</f>
        <v>0.21249999999999999</v>
      </c>
      <c r="C13" s="17">
        <f>+'722 FE Isolated'!B19</f>
        <v>0.40384615384615385</v>
      </c>
      <c r="D13" s="17">
        <f>+'2 FE Enriched'!B19</f>
        <v>0.8125</v>
      </c>
      <c r="E13" s="17">
        <f>+'799 FE Enriched'!B19</f>
        <v>0.72499999999999998</v>
      </c>
      <c r="F13" s="17">
        <f>+'6163 FE Isolated'!B19</f>
        <v>0.25</v>
      </c>
      <c r="G13" s="17">
        <f>+'8 FE Enriched'!B19</f>
        <v>0.22500000000000001</v>
      </c>
      <c r="H13" s="22">
        <f>AVERAGE(B13:G13)</f>
        <v>0.43814102564102564</v>
      </c>
      <c r="I13" s="25"/>
      <c r="J13" s="2"/>
      <c r="K13" s="17">
        <f>'1269 CH Enriched'!B19</f>
        <v>0.22500000000000001</v>
      </c>
      <c r="L13" s="17">
        <f>+'100 CH Enriched'!B19</f>
        <v>0.63749999999999996</v>
      </c>
      <c r="M13" s="17">
        <f>'19 CH Isolated'!B19</f>
        <v>0</v>
      </c>
      <c r="N13" s="17">
        <f>'6159 CH Isolated'!B19</f>
        <v>0</v>
      </c>
      <c r="O13" s="17">
        <f>'99 CH Enriched'!B19</f>
        <v>0.10666666666666667</v>
      </c>
      <c r="P13" s="17">
        <f>'14 CH Isolated'!B19</f>
        <v>0.36249999999999999</v>
      </c>
      <c r="Q13" s="31">
        <f t="shared" si="0"/>
        <v>0.22194444444444442</v>
      </c>
      <c r="R13" s="25"/>
      <c r="S13" s="25"/>
      <c r="T13" s="25"/>
    </row>
    <row r="14" spans="1:20" ht="15.75">
      <c r="A14" s="2">
        <v>12</v>
      </c>
      <c r="B14" s="17"/>
      <c r="C14" s="17"/>
      <c r="D14" s="17"/>
      <c r="E14" s="17"/>
      <c r="F14" s="17"/>
      <c r="G14" s="17"/>
      <c r="H14" s="2"/>
      <c r="I14" s="2"/>
      <c r="J14" s="2"/>
      <c r="K14" s="17">
        <f>'1269 CH Enriched'!B20</f>
        <v>0.16250000000000001</v>
      </c>
      <c r="L14" s="17">
        <f>+'100 CH Enriched'!B20</f>
        <v>0.58750000000000002</v>
      </c>
      <c r="M14" s="17">
        <f>'19 CH Isolated'!B20</f>
        <v>4.2857142857142858E-2</v>
      </c>
      <c r="N14" s="17">
        <f>'6159 CH Isolated'!B20</f>
        <v>0</v>
      </c>
      <c r="O14" s="17">
        <f>'99 CH Enriched'!B20</f>
        <v>0.13698630136986301</v>
      </c>
      <c r="P14" s="17">
        <f>'14 CH Isolated'!B20</f>
        <v>0.35</v>
      </c>
      <c r="Q14" s="27">
        <f t="shared" si="0"/>
        <v>0.21330724070450099</v>
      </c>
      <c r="S14" s="25"/>
      <c r="T14" s="25"/>
    </row>
    <row r="15" spans="1:20" ht="15.95">
      <c r="A15" s="2">
        <v>13</v>
      </c>
      <c r="B15" s="17"/>
      <c r="C15" s="17"/>
      <c r="D15" s="17"/>
      <c r="E15" s="17"/>
      <c r="F15" s="17"/>
      <c r="G15" s="17"/>
      <c r="H15" s="2"/>
      <c r="I15" s="2"/>
      <c r="J15" s="2"/>
      <c r="K15" s="17">
        <f>'1269 CH Enriched'!B21</f>
        <v>7.4999999999999997E-2</v>
      </c>
      <c r="L15" s="17">
        <f>+'100 CH Enriched'!B21</f>
        <v>0.7</v>
      </c>
      <c r="M15" s="17">
        <f>'19 CH Isolated'!B21</f>
        <v>0.34883720930232559</v>
      </c>
      <c r="N15" s="17">
        <f>'6159 CH Isolated'!B21</f>
        <v>0</v>
      </c>
      <c r="O15" s="17">
        <f>'99 CH Enriched'!B21</f>
        <v>0.28749999999999998</v>
      </c>
      <c r="P15" s="17">
        <f>'14 CH Isolated'!B21</f>
        <v>0.35</v>
      </c>
      <c r="Q15" s="27">
        <f t="shared" si="0"/>
        <v>0.29355620155038759</v>
      </c>
      <c r="S15" s="25"/>
      <c r="T15" s="25"/>
    </row>
    <row r="16" spans="1:20" ht="15.95">
      <c r="A16" s="2">
        <v>14</v>
      </c>
      <c r="B16" s="17"/>
      <c r="C16" s="17"/>
      <c r="D16" s="17"/>
      <c r="E16" s="17"/>
      <c r="F16" s="17"/>
      <c r="G16" s="17"/>
      <c r="H16" s="2"/>
      <c r="I16" s="2"/>
      <c r="J16" s="2"/>
      <c r="K16" s="17">
        <f>'1269 CH Enriched'!B22</f>
        <v>0.25</v>
      </c>
      <c r="L16" s="17">
        <f>+'100 CH Enriched'!B22</f>
        <v>0.65</v>
      </c>
      <c r="M16" s="17">
        <f>'19 CH Isolated'!B22</f>
        <v>3.2786885245901641E-2</v>
      </c>
      <c r="N16" s="17">
        <f>'6159 CH Isolated'!B22</f>
        <v>0</v>
      </c>
      <c r="O16" s="17">
        <f>'99 CH Enriched'!B22</f>
        <v>0.85</v>
      </c>
      <c r="P16" s="17">
        <f>'14 CH Isolated'!B22</f>
        <v>0.2</v>
      </c>
      <c r="Q16" s="27">
        <f t="shared" si="0"/>
        <v>0.33046448087431696</v>
      </c>
      <c r="S16" s="25"/>
      <c r="T16" s="25"/>
    </row>
    <row r="17" spans="1:20" ht="15.95">
      <c r="A17" s="2">
        <v>15</v>
      </c>
      <c r="B17" s="17"/>
      <c r="C17" s="17"/>
      <c r="D17" s="17"/>
      <c r="E17" s="17"/>
      <c r="F17" s="17"/>
      <c r="G17" s="17"/>
      <c r="H17" s="2"/>
      <c r="I17" s="2"/>
      <c r="J17" s="2"/>
      <c r="K17" s="17">
        <f>'1269 CH Enriched'!B23</f>
        <v>0.15</v>
      </c>
      <c r="L17" s="17">
        <f>+'100 CH Enriched'!B23</f>
        <v>0.8</v>
      </c>
      <c r="M17" s="17">
        <f>'19 CH Isolated'!B23</f>
        <v>1.3157894736842105E-2</v>
      </c>
      <c r="N17" s="17">
        <f>'6159 CH Isolated'!B23</f>
        <v>0</v>
      </c>
      <c r="O17" s="17">
        <f>'99 CH Enriched'!B23</f>
        <v>0.88749999999999996</v>
      </c>
      <c r="P17" s="17">
        <f>'14 CH Isolated'!B23</f>
        <v>0.33750000000000002</v>
      </c>
      <c r="Q17" s="27">
        <f t="shared" si="0"/>
        <v>0.3646929824561404</v>
      </c>
      <c r="S17" s="25"/>
      <c r="T17" s="25"/>
    </row>
    <row r="18" spans="1:20" ht="15.95">
      <c r="A18" s="2">
        <v>16</v>
      </c>
      <c r="B18" s="17"/>
      <c r="C18" s="17"/>
      <c r="D18" s="17"/>
      <c r="E18" s="17"/>
      <c r="F18" s="17"/>
      <c r="G18" s="17"/>
      <c r="H18" s="2"/>
      <c r="I18" s="2"/>
      <c r="J18" s="2"/>
      <c r="K18" s="17">
        <f>'1269 CH Enriched'!B24</f>
        <v>0.25</v>
      </c>
      <c r="L18" s="17">
        <f>+'100 CH Enriched'!B24</f>
        <v>0.71250000000000002</v>
      </c>
      <c r="M18" s="17">
        <f>'19 CH Isolated'!B24</f>
        <v>0.05</v>
      </c>
      <c r="N18" s="17">
        <f>'6159 CH Isolated'!B24</f>
        <v>0</v>
      </c>
      <c r="O18" s="17">
        <f>'99 CH Enriched'!B24</f>
        <v>0.9</v>
      </c>
      <c r="P18" s="17">
        <f>'14 CH Isolated'!B24</f>
        <v>0.23749999999999999</v>
      </c>
      <c r="Q18" s="27">
        <f t="shared" si="0"/>
        <v>0.35833333333333334</v>
      </c>
      <c r="S18" s="25"/>
      <c r="T18" s="25"/>
    </row>
    <row r="19" spans="1:20" ht="15.95">
      <c r="A19" s="2">
        <v>17</v>
      </c>
      <c r="B19" s="17"/>
      <c r="C19" s="17"/>
      <c r="D19" s="17"/>
      <c r="E19" s="17"/>
      <c r="F19" s="17"/>
      <c r="G19" s="17"/>
      <c r="H19" s="2"/>
      <c r="I19" s="2"/>
      <c r="J19" s="2"/>
      <c r="K19" s="17">
        <f>'1269 CH Enriched'!B25</f>
        <v>0.27500000000000002</v>
      </c>
      <c r="L19" s="17">
        <f>+'100 CH Enriched'!B25</f>
        <v>0.73750000000000004</v>
      </c>
      <c r="M19" s="17">
        <f>'19 CH Isolated'!B25</f>
        <v>0.125</v>
      </c>
      <c r="N19" s="17">
        <f>'6159 CH Isolated'!B25</f>
        <v>0</v>
      </c>
      <c r="O19" s="17">
        <f>'99 CH Enriched'!B25</f>
        <v>0.83750000000000002</v>
      </c>
      <c r="P19" s="17">
        <f>'14 CH Isolated'!B25</f>
        <v>0.28749999999999998</v>
      </c>
      <c r="Q19" s="27">
        <f t="shared" si="0"/>
        <v>0.37708333333333338</v>
      </c>
      <c r="S19" s="25"/>
      <c r="T19" s="25"/>
    </row>
    <row r="20" spans="1:20" ht="15.95">
      <c r="A20" s="2">
        <v>18</v>
      </c>
      <c r="B20" s="17"/>
      <c r="C20" s="17"/>
      <c r="D20" s="17"/>
      <c r="E20" s="17"/>
      <c r="F20" s="17"/>
      <c r="G20" s="17"/>
      <c r="H20" s="2"/>
      <c r="I20" s="2"/>
      <c r="J20" s="2"/>
      <c r="K20" s="17">
        <f>'1269 CH Enriched'!B26</f>
        <v>0.22500000000000001</v>
      </c>
      <c r="L20" s="17">
        <f>+'100 CH Enriched'!B26</f>
        <v>0.6875</v>
      </c>
      <c r="M20" s="17">
        <f>'19 CH Isolated'!B26</f>
        <v>2.5000000000000001E-2</v>
      </c>
      <c r="N20" s="17">
        <f>'6159 CH Isolated'!B26</f>
        <v>1.2500000000000001E-2</v>
      </c>
      <c r="O20" s="17">
        <f>'99 CH Enriched'!B26</f>
        <v>0.6875</v>
      </c>
      <c r="P20" s="17">
        <f>'14 CH Isolated'!B26</f>
        <v>0.22500000000000001</v>
      </c>
      <c r="Q20" s="27">
        <f t="shared" si="0"/>
        <v>0.31041666666666667</v>
      </c>
      <c r="S20" s="25"/>
      <c r="T20" s="25"/>
    </row>
    <row r="21" spans="1:20" ht="15.95">
      <c r="A21" s="2">
        <v>19</v>
      </c>
      <c r="B21" s="17"/>
      <c r="C21" s="17"/>
      <c r="D21" s="17"/>
      <c r="E21" s="17"/>
      <c r="F21" s="17"/>
      <c r="G21" s="17"/>
      <c r="H21" s="2"/>
      <c r="I21" s="2"/>
      <c r="J21" s="2"/>
      <c r="K21" s="17">
        <f>'1269 CH Enriched'!B27</f>
        <v>0.16250000000000001</v>
      </c>
      <c r="L21" s="17">
        <f>+'100 CH Enriched'!B27</f>
        <v>0.86250000000000004</v>
      </c>
      <c r="M21" s="17">
        <f>'19 CH Isolated'!B27</f>
        <v>1.2500000000000001E-2</v>
      </c>
      <c r="N21" s="17">
        <f>'6159 CH Isolated'!B27</f>
        <v>0</v>
      </c>
      <c r="O21" s="17">
        <f>'99 CH Enriched'!B27</f>
        <v>0.73750000000000004</v>
      </c>
      <c r="P21" s="17">
        <f>'14 CH Isolated'!B27</f>
        <v>0.21249999999999999</v>
      </c>
      <c r="Q21" s="27">
        <f t="shared" si="0"/>
        <v>0.33124999999999999</v>
      </c>
      <c r="S21" s="25"/>
      <c r="T21" s="25"/>
    </row>
    <row r="22" spans="1:20" ht="15.95">
      <c r="A22" s="2">
        <v>20</v>
      </c>
      <c r="B22" s="17"/>
      <c r="C22" s="17"/>
      <c r="D22" s="17"/>
      <c r="E22" s="17"/>
      <c r="F22" s="17"/>
      <c r="G22" s="17"/>
      <c r="H22" s="2"/>
      <c r="I22" s="2"/>
      <c r="J22" s="2"/>
      <c r="K22" s="17">
        <f>'1269 CH Enriched'!B28</f>
        <v>0.2</v>
      </c>
      <c r="L22" s="17">
        <f>+'100 CH Enriched'!B28</f>
        <v>0.65</v>
      </c>
      <c r="M22" s="17">
        <f>'19 CH Isolated'!B28</f>
        <v>0.18604651162790697</v>
      </c>
      <c r="N22" s="17">
        <f>'6159 CH Isolated'!B28</f>
        <v>0</v>
      </c>
      <c r="O22" s="17">
        <f>'99 CH Enriched'!B28</f>
        <v>0.82499999999999996</v>
      </c>
      <c r="P22" s="17">
        <f>'14 CH Isolated'!B28</f>
        <v>0.3</v>
      </c>
      <c r="Q22" s="27">
        <f t="shared" si="0"/>
        <v>0.36017441860465116</v>
      </c>
      <c r="S22" s="25"/>
      <c r="T22" s="25"/>
    </row>
    <row r="23" spans="1:20" ht="15.95">
      <c r="A23" s="2">
        <v>21</v>
      </c>
      <c r="B23" s="25"/>
      <c r="C23" s="25"/>
      <c r="D23" s="25"/>
      <c r="E23" s="25"/>
      <c r="F23" s="25"/>
      <c r="G23" s="25"/>
      <c r="I23" s="2"/>
      <c r="J23" s="2"/>
      <c r="K23" s="17">
        <f>'1269 CH Enriched'!B29</f>
        <v>0.1125</v>
      </c>
      <c r="L23" s="17">
        <f>+'100 CH Enriched'!B29</f>
        <v>0.76249999999999996</v>
      </c>
      <c r="M23" s="17">
        <f>'19 CH Isolated'!B29</f>
        <v>0</v>
      </c>
      <c r="N23" s="17">
        <f>'6159 CH Isolated'!B29</f>
        <v>0</v>
      </c>
      <c r="O23" s="17">
        <f>'99 CH Enriched'!B29</f>
        <v>0.72499999999999998</v>
      </c>
      <c r="P23" s="17">
        <f>'14 CH Isolated'!B29</f>
        <v>0.375</v>
      </c>
      <c r="Q23" s="27">
        <f t="shared" si="0"/>
        <v>0.32916666666666666</v>
      </c>
      <c r="R23" s="2"/>
      <c r="S23" s="25"/>
      <c r="T23" s="25"/>
    </row>
    <row r="24" spans="1:20" ht="15.95">
      <c r="A24" s="2">
        <v>22</v>
      </c>
      <c r="B24" s="17">
        <f>+'822 FE Isolated'!B30</f>
        <v>0.25</v>
      </c>
      <c r="C24" s="17">
        <f>+'722 FE Isolated'!B30</f>
        <v>0.86250000000000004</v>
      </c>
      <c r="D24" s="17">
        <f>+'2 FE Enriched'!B30</f>
        <v>0.76249999999999996</v>
      </c>
      <c r="E24" s="17">
        <f>+'799 FE Enriched'!B30</f>
        <v>0.88749999999999996</v>
      </c>
      <c r="F24" s="17">
        <f>'6163 FE Isolated'!B30</f>
        <v>0.36249999999999999</v>
      </c>
      <c r="G24" s="17">
        <f>'8 FE Enriched'!B30</f>
        <v>0.4</v>
      </c>
      <c r="H24" s="22">
        <f>AVERAGE(B24:G24)</f>
        <v>0.58750000000000002</v>
      </c>
      <c r="I24" s="25"/>
      <c r="K24" s="17">
        <f>'1269 CH Enriched'!B30</f>
        <v>0.21249999999999999</v>
      </c>
      <c r="L24" s="17">
        <f>+'100 CH Enriched'!B30</f>
        <v>0.8125</v>
      </c>
      <c r="M24" s="17">
        <f>'19 CH Isolated'!B30</f>
        <v>0</v>
      </c>
      <c r="N24" s="17">
        <f>'6159 CH Isolated'!B30</f>
        <v>0</v>
      </c>
      <c r="O24" s="17">
        <f>'99 CH Enriched'!B30</f>
        <v>0.26250000000000001</v>
      </c>
      <c r="P24" s="17">
        <f>'14 CH Isolated'!B30</f>
        <v>0.1875</v>
      </c>
      <c r="Q24" s="31">
        <f t="shared" si="0"/>
        <v>0.24583333333333332</v>
      </c>
      <c r="R24" s="25"/>
      <c r="S24" s="25"/>
      <c r="T24" s="25"/>
    </row>
    <row r="25" spans="1:20" ht="15.75">
      <c r="M25" s="17"/>
    </row>
    <row r="26" spans="1:20">
      <c r="A26" s="23" t="s">
        <v>22</v>
      </c>
    </row>
    <row r="28" spans="1:20">
      <c r="E28" t="s">
        <v>23</v>
      </c>
      <c r="F28" t="s">
        <v>24</v>
      </c>
    </row>
    <row r="29" spans="1:20">
      <c r="D29" t="s">
        <v>25</v>
      </c>
      <c r="E29" s="25">
        <f>AVERAGE(D13:E13,G13,K13:L13,O13)</f>
        <v>0.45527777777777773</v>
      </c>
      <c r="F29" s="25">
        <f>AVERAGE(B13:C13,F13,M13:N13,P13)</f>
        <v>0.20480769230769233</v>
      </c>
    </row>
    <row r="30" spans="1:20">
      <c r="D30" t="s">
        <v>19</v>
      </c>
      <c r="E30" s="25">
        <f>AVERAGE(D24:E24,G24,K24:L24,O24)</f>
        <v>0.55625000000000002</v>
      </c>
      <c r="F30" s="25">
        <f>AVERAGE(B24:C24,F24,M24:N24,P24)</f>
        <v>0.27708333333333335</v>
      </c>
    </row>
    <row r="31" spans="1:20">
      <c r="E31" s="25"/>
      <c r="F31" s="25"/>
    </row>
    <row r="32" spans="1:20">
      <c r="E32" t="s">
        <v>26</v>
      </c>
      <c r="F32" t="s">
        <v>27</v>
      </c>
    </row>
    <row r="33" spans="4:6">
      <c r="D33" t="s">
        <v>25</v>
      </c>
      <c r="E33" s="25">
        <f>+H13</f>
        <v>0.43814102564102564</v>
      </c>
      <c r="F33" s="25">
        <f>+Q13</f>
        <v>0.22194444444444442</v>
      </c>
    </row>
    <row r="34" spans="4:6">
      <c r="D34" t="s">
        <v>19</v>
      </c>
      <c r="E34" s="87">
        <f>+H24</f>
        <v>0.58750000000000002</v>
      </c>
      <c r="F34" s="87">
        <f>+Q24</f>
        <v>0.24583333333333332</v>
      </c>
    </row>
    <row r="35" spans="4:6">
      <c r="E35" s="25"/>
      <c r="F35" s="25"/>
    </row>
    <row r="36" spans="4:6">
      <c r="E36" s="25"/>
      <c r="F36" s="25"/>
    </row>
    <row r="37" spans="4:6">
      <c r="E37" s="25"/>
      <c r="F37" s="25"/>
    </row>
    <row r="39" spans="4:6">
      <c r="E39" s="25"/>
      <c r="F39" s="25"/>
    </row>
    <row r="40" spans="4:6">
      <c r="E40" s="25"/>
      <c r="F40" s="25"/>
    </row>
  </sheetData>
  <mergeCells count="1">
    <mergeCell ref="B1:H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54"/>
  <sheetViews>
    <sheetView workbookViewId="0">
      <pane ySplit="8" topLeftCell="A9" activePane="bottomLeft" state="frozen"/>
      <selection pane="bottomLeft" activeCell="D2" sqref="D2"/>
      <selection activeCell="B21" sqref="B21"/>
    </sheetView>
  </sheetViews>
  <sheetFormatPr defaultColWidth="8.85546875" defaultRowHeight="15"/>
  <cols>
    <col min="1" max="1" width="9.85546875" bestFit="1" customWidth="1"/>
    <col min="2" max="2" width="18.7109375" customWidth="1"/>
  </cols>
  <sheetData>
    <row r="1" spans="1:34" ht="15.75">
      <c r="A1" s="44" t="s">
        <v>28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</row>
    <row r="2" spans="1:34" ht="15.75">
      <c r="A2" s="44" t="s">
        <v>29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</row>
    <row r="3" spans="1:34" ht="15.75">
      <c r="A3" s="44" t="s">
        <v>30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</row>
    <row r="4" spans="1:34" ht="15.75">
      <c r="A4" s="46" t="s">
        <v>31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  <c r="AF4" s="45"/>
      <c r="AG4" s="45"/>
      <c r="AH4" s="45"/>
    </row>
    <row r="5" spans="1:34" ht="15.75">
      <c r="A5" s="44"/>
      <c r="B5" s="46"/>
      <c r="C5" s="46"/>
      <c r="D5" s="46"/>
      <c r="E5" s="46"/>
      <c r="F5" s="46"/>
      <c r="G5" s="46"/>
      <c r="H5" s="46"/>
      <c r="I5" s="98"/>
      <c r="J5" s="98"/>
      <c r="K5" s="99" t="s">
        <v>32</v>
      </c>
      <c r="L5" s="100"/>
      <c r="M5" s="100"/>
      <c r="N5" s="100"/>
      <c r="O5" s="100"/>
      <c r="P5" s="100"/>
      <c r="Q5" s="100"/>
      <c r="R5" s="100"/>
      <c r="S5" s="100"/>
      <c r="T5" s="101"/>
      <c r="U5" s="45"/>
      <c r="V5" s="46"/>
      <c r="W5" s="46"/>
      <c r="X5" s="46"/>
      <c r="Y5" s="46"/>
      <c r="Z5" s="46"/>
      <c r="AA5" s="46"/>
      <c r="AB5" s="47"/>
      <c r="AC5" s="47"/>
      <c r="AD5" s="47"/>
      <c r="AE5" s="47"/>
      <c r="AF5" s="47"/>
      <c r="AG5" s="47"/>
      <c r="AH5" s="47"/>
    </row>
    <row r="6" spans="1:34" ht="15.75">
      <c r="A6" s="48"/>
      <c r="B6" s="48"/>
      <c r="C6" s="48"/>
      <c r="D6" s="46"/>
      <c r="E6" s="46"/>
      <c r="F6" s="46"/>
      <c r="G6" s="46"/>
      <c r="H6" s="46"/>
      <c r="I6" s="48"/>
      <c r="J6" s="48"/>
      <c r="K6" s="49"/>
      <c r="L6" s="46"/>
      <c r="M6" s="102" t="s">
        <v>33</v>
      </c>
      <c r="N6" s="98"/>
      <c r="O6" s="103"/>
      <c r="P6" s="104"/>
      <c r="Q6" s="103" t="s">
        <v>34</v>
      </c>
      <c r="R6" s="103"/>
      <c r="S6" s="103"/>
      <c r="T6" s="105"/>
      <c r="U6" s="106" t="s">
        <v>35</v>
      </c>
      <c r="V6" s="107"/>
      <c r="W6" s="107"/>
      <c r="X6" s="107"/>
      <c r="Y6" s="107"/>
      <c r="Z6" s="107"/>
      <c r="AA6" s="108"/>
      <c r="AB6" s="95" t="s">
        <v>36</v>
      </c>
      <c r="AC6" s="96"/>
      <c r="AD6" s="96"/>
      <c r="AE6" s="96"/>
      <c r="AF6" s="96"/>
      <c r="AG6" s="96"/>
      <c r="AH6" s="97"/>
    </row>
    <row r="7" spans="1:34" ht="15.75">
      <c r="A7" s="110"/>
      <c r="B7" s="110"/>
      <c r="C7" s="110"/>
      <c r="D7" s="46"/>
      <c r="E7" s="46"/>
      <c r="F7" s="46"/>
      <c r="G7" s="46"/>
      <c r="H7" s="46"/>
      <c r="I7" s="46"/>
      <c r="J7" s="46"/>
      <c r="K7" s="111" t="s">
        <v>37</v>
      </c>
      <c r="L7" s="112"/>
      <c r="M7" s="113" t="s">
        <v>38</v>
      </c>
      <c r="N7" s="112"/>
      <c r="O7" s="114" t="s">
        <v>39</v>
      </c>
      <c r="P7" s="114"/>
      <c r="Q7" s="115" t="s">
        <v>38</v>
      </c>
      <c r="R7" s="114"/>
      <c r="S7" s="115" t="s">
        <v>39</v>
      </c>
      <c r="T7" s="116"/>
      <c r="U7" s="50" t="s">
        <v>40</v>
      </c>
      <c r="V7" s="50" t="s">
        <v>41</v>
      </c>
      <c r="W7" s="103" t="s">
        <v>42</v>
      </c>
      <c r="X7" s="98"/>
      <c r="Y7" s="109" t="s">
        <v>43</v>
      </c>
      <c r="Z7" s="98"/>
      <c r="AA7" s="50" t="s">
        <v>44</v>
      </c>
      <c r="AB7" s="50" t="s">
        <v>40</v>
      </c>
      <c r="AC7" s="50" t="s">
        <v>41</v>
      </c>
      <c r="AD7" s="103" t="s">
        <v>42</v>
      </c>
      <c r="AE7" s="98"/>
      <c r="AF7" s="109" t="s">
        <v>43</v>
      </c>
      <c r="AG7" s="98"/>
      <c r="AH7" s="50" t="s">
        <v>44</v>
      </c>
    </row>
    <row r="8" spans="1:34" ht="15.75">
      <c r="A8" s="46"/>
      <c r="B8" s="51" t="s">
        <v>45</v>
      </c>
      <c r="C8" s="46" t="s">
        <v>46</v>
      </c>
      <c r="D8" s="52" t="s">
        <v>47</v>
      </c>
      <c r="E8" s="52" t="s">
        <v>48</v>
      </c>
      <c r="F8" s="52" t="s">
        <v>49</v>
      </c>
      <c r="G8" s="52" t="s">
        <v>50</v>
      </c>
      <c r="H8" s="52" t="s">
        <v>51</v>
      </c>
      <c r="I8" s="52" t="s">
        <v>52</v>
      </c>
      <c r="J8" s="52" t="s">
        <v>53</v>
      </c>
      <c r="K8" s="53" t="s">
        <v>54</v>
      </c>
      <c r="L8" s="54" t="s">
        <v>55</v>
      </c>
      <c r="M8" s="53" t="s">
        <v>56</v>
      </c>
      <c r="N8" s="55" t="s">
        <v>57</v>
      </c>
      <c r="O8" s="54" t="s">
        <v>58</v>
      </c>
      <c r="P8" s="53" t="s">
        <v>59</v>
      </c>
      <c r="Q8" s="55" t="s">
        <v>60</v>
      </c>
      <c r="R8" s="55" t="s">
        <v>61</v>
      </c>
      <c r="S8" s="54" t="s">
        <v>62</v>
      </c>
      <c r="T8" s="53" t="s">
        <v>61</v>
      </c>
      <c r="U8" s="56" t="s">
        <v>63</v>
      </c>
      <c r="V8" s="56" t="s">
        <v>64</v>
      </c>
      <c r="W8" s="53" t="s">
        <v>65</v>
      </c>
      <c r="X8" s="57" t="s">
        <v>57</v>
      </c>
      <c r="Y8" s="53" t="s">
        <v>66</v>
      </c>
      <c r="Z8" s="58" t="s">
        <v>67</v>
      </c>
      <c r="AA8" s="56" t="s">
        <v>63</v>
      </c>
      <c r="AB8" s="56" t="s">
        <v>63</v>
      </c>
      <c r="AC8" s="56" t="s">
        <v>64</v>
      </c>
      <c r="AD8" s="53" t="s">
        <v>65</v>
      </c>
      <c r="AE8" s="57" t="s">
        <v>57</v>
      </c>
      <c r="AF8" s="53" t="s">
        <v>66</v>
      </c>
      <c r="AG8" s="58" t="s">
        <v>67</v>
      </c>
      <c r="AH8" s="56" t="s">
        <v>63</v>
      </c>
    </row>
    <row r="9" spans="1:34">
      <c r="A9" s="59">
        <v>45011</v>
      </c>
      <c r="B9" s="60"/>
      <c r="C9" s="45">
        <v>1</v>
      </c>
      <c r="D9" s="45">
        <v>80</v>
      </c>
      <c r="E9" s="45">
        <v>6163</v>
      </c>
      <c r="F9" s="45">
        <v>230326</v>
      </c>
      <c r="G9" s="45">
        <v>150118</v>
      </c>
      <c r="H9" s="45" t="s">
        <v>68</v>
      </c>
      <c r="I9" s="45" t="s">
        <v>69</v>
      </c>
      <c r="J9" s="45">
        <v>1</v>
      </c>
      <c r="K9" s="45">
        <v>0</v>
      </c>
      <c r="L9" s="45">
        <v>0</v>
      </c>
      <c r="M9" s="45">
        <v>0</v>
      </c>
      <c r="N9" s="45">
        <v>0</v>
      </c>
      <c r="O9" s="45">
        <v>0</v>
      </c>
      <c r="P9" s="45">
        <v>0</v>
      </c>
      <c r="Q9" s="45">
        <v>0</v>
      </c>
      <c r="R9" s="45">
        <v>0</v>
      </c>
      <c r="S9" s="45">
        <v>0</v>
      </c>
      <c r="T9" s="45">
        <v>0</v>
      </c>
      <c r="U9" s="45">
        <v>15549</v>
      </c>
      <c r="V9" s="45">
        <v>40</v>
      </c>
      <c r="W9" s="45">
        <v>282</v>
      </c>
      <c r="X9" s="45">
        <v>119</v>
      </c>
      <c r="Y9" s="45">
        <v>20</v>
      </c>
      <c r="Z9" s="45">
        <v>20</v>
      </c>
      <c r="AA9" s="45">
        <v>39</v>
      </c>
      <c r="AB9" s="45">
        <v>1279</v>
      </c>
      <c r="AC9" s="45">
        <v>40</v>
      </c>
      <c r="AD9" s="45">
        <v>403</v>
      </c>
      <c r="AE9" s="45">
        <v>306</v>
      </c>
      <c r="AF9" s="45">
        <v>40</v>
      </c>
      <c r="AG9" s="45">
        <v>0</v>
      </c>
      <c r="AH9" s="45">
        <v>39</v>
      </c>
    </row>
    <row r="10" spans="1:34">
      <c r="A10" s="59">
        <v>45012</v>
      </c>
      <c r="B10" s="60"/>
      <c r="C10" s="45">
        <v>2</v>
      </c>
      <c r="D10" s="45">
        <v>80</v>
      </c>
      <c r="E10" s="45">
        <v>6163</v>
      </c>
      <c r="F10" s="45">
        <v>230327</v>
      </c>
      <c r="G10" s="45">
        <v>151223</v>
      </c>
      <c r="H10" s="45" t="s">
        <v>68</v>
      </c>
      <c r="I10" s="45" t="s">
        <v>69</v>
      </c>
      <c r="J10" s="45">
        <v>1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0</v>
      </c>
      <c r="R10" s="45">
        <v>0</v>
      </c>
      <c r="S10" s="45">
        <v>0</v>
      </c>
      <c r="T10" s="45">
        <v>0</v>
      </c>
      <c r="U10" s="45">
        <v>6428</v>
      </c>
      <c r="V10" s="45">
        <v>40</v>
      </c>
      <c r="W10" s="45">
        <v>226</v>
      </c>
      <c r="X10" s="45">
        <v>130</v>
      </c>
      <c r="Y10" s="45">
        <v>20</v>
      </c>
      <c r="Z10" s="45">
        <v>20</v>
      </c>
      <c r="AA10" s="45">
        <v>38</v>
      </c>
      <c r="AB10" s="45">
        <v>2146</v>
      </c>
      <c r="AC10" s="45">
        <v>40</v>
      </c>
      <c r="AD10" s="45">
        <v>68</v>
      </c>
      <c r="AE10" s="45">
        <v>87</v>
      </c>
      <c r="AF10" s="45">
        <v>40</v>
      </c>
      <c r="AG10" s="45">
        <v>0</v>
      </c>
      <c r="AH10" s="45">
        <v>39</v>
      </c>
    </row>
    <row r="11" spans="1:34">
      <c r="A11" s="59">
        <v>45013</v>
      </c>
      <c r="B11" s="60"/>
      <c r="C11" s="45">
        <v>3</v>
      </c>
      <c r="D11" s="45">
        <v>80</v>
      </c>
      <c r="E11" s="45">
        <v>6163</v>
      </c>
      <c r="F11" s="45">
        <v>230328</v>
      </c>
      <c r="G11" s="45">
        <v>151144</v>
      </c>
      <c r="H11" s="45" t="s">
        <v>68</v>
      </c>
      <c r="I11" s="45" t="s">
        <v>69</v>
      </c>
      <c r="J11" s="45">
        <v>1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45">
        <v>0</v>
      </c>
      <c r="U11" s="45">
        <v>4214</v>
      </c>
      <c r="V11" s="45">
        <v>40</v>
      </c>
      <c r="W11" s="45">
        <v>99</v>
      </c>
      <c r="X11" s="45">
        <v>39</v>
      </c>
      <c r="Y11" s="45">
        <v>20</v>
      </c>
      <c r="Z11" s="45">
        <v>20</v>
      </c>
      <c r="AA11" s="45">
        <v>37</v>
      </c>
      <c r="AB11" s="45">
        <v>2194</v>
      </c>
      <c r="AC11" s="45">
        <v>40</v>
      </c>
      <c r="AD11" s="45">
        <v>52</v>
      </c>
      <c r="AE11" s="45">
        <v>39</v>
      </c>
      <c r="AF11" s="45">
        <v>40</v>
      </c>
      <c r="AG11" s="45">
        <v>0</v>
      </c>
      <c r="AH11" s="45">
        <v>37</v>
      </c>
    </row>
    <row r="12" spans="1:34">
      <c r="A12" s="59">
        <v>45014</v>
      </c>
      <c r="B12" s="60"/>
      <c r="C12" s="45">
        <v>4</v>
      </c>
      <c r="D12" s="45">
        <v>80</v>
      </c>
      <c r="E12" s="45">
        <v>6163</v>
      </c>
      <c r="F12" s="45">
        <v>230329</v>
      </c>
      <c r="G12" s="45">
        <v>165833</v>
      </c>
      <c r="H12" s="45" t="s">
        <v>68</v>
      </c>
      <c r="I12" s="45" t="s">
        <v>69</v>
      </c>
      <c r="J12" s="45">
        <v>1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45">
        <v>0</v>
      </c>
      <c r="U12" s="45">
        <v>4832</v>
      </c>
      <c r="V12" s="45">
        <v>40</v>
      </c>
      <c r="W12" s="45">
        <v>82</v>
      </c>
      <c r="X12" s="45">
        <v>50</v>
      </c>
      <c r="Y12" s="45">
        <v>20</v>
      </c>
      <c r="Z12" s="45">
        <v>20</v>
      </c>
      <c r="AA12" s="45">
        <v>38</v>
      </c>
      <c r="AB12" s="45">
        <v>1110</v>
      </c>
      <c r="AC12" s="45">
        <v>40</v>
      </c>
      <c r="AD12" s="45">
        <v>37</v>
      </c>
      <c r="AE12" s="45">
        <v>29</v>
      </c>
      <c r="AF12" s="45">
        <v>40</v>
      </c>
      <c r="AG12" s="45">
        <v>0</v>
      </c>
      <c r="AH12" s="45">
        <v>38</v>
      </c>
    </row>
    <row r="13" spans="1:34">
      <c r="A13" s="59">
        <v>45015</v>
      </c>
      <c r="B13" s="60"/>
      <c r="C13" s="45">
        <v>5</v>
      </c>
      <c r="D13" s="45">
        <v>80</v>
      </c>
      <c r="E13" s="45">
        <v>6163</v>
      </c>
      <c r="F13" s="45">
        <v>230330</v>
      </c>
      <c r="G13" s="45">
        <v>151128</v>
      </c>
      <c r="H13" s="45" t="s">
        <v>68</v>
      </c>
      <c r="I13" s="45" t="s">
        <v>69</v>
      </c>
      <c r="J13" s="45">
        <v>1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5">
        <v>0</v>
      </c>
      <c r="U13" s="45">
        <v>4395</v>
      </c>
      <c r="V13" s="45">
        <v>40</v>
      </c>
      <c r="W13" s="45">
        <v>40</v>
      </c>
      <c r="X13" s="45">
        <v>3</v>
      </c>
      <c r="Y13" s="45">
        <v>20</v>
      </c>
      <c r="Z13" s="45">
        <v>20</v>
      </c>
      <c r="AA13" s="45">
        <v>33</v>
      </c>
      <c r="AB13" s="45">
        <v>3641</v>
      </c>
      <c r="AC13" s="45">
        <v>40</v>
      </c>
      <c r="AD13" s="45">
        <v>14</v>
      </c>
      <c r="AE13" s="45">
        <v>14</v>
      </c>
      <c r="AF13" s="45">
        <v>40</v>
      </c>
      <c r="AG13" s="45">
        <v>0</v>
      </c>
      <c r="AH13" s="45">
        <v>33</v>
      </c>
    </row>
    <row r="14" spans="1:34">
      <c r="A14" s="59">
        <v>45017</v>
      </c>
      <c r="B14" s="60"/>
      <c r="C14" s="45">
        <v>6</v>
      </c>
      <c r="D14" s="45">
        <v>80</v>
      </c>
      <c r="E14" s="45">
        <v>6163</v>
      </c>
      <c r="F14" s="45">
        <v>230401</v>
      </c>
      <c r="G14" s="45">
        <v>143518</v>
      </c>
      <c r="H14" s="45" t="s">
        <v>68</v>
      </c>
      <c r="I14" s="45" t="s">
        <v>69</v>
      </c>
      <c r="J14" s="45">
        <v>1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5">
        <v>0</v>
      </c>
      <c r="U14" s="45">
        <v>3404</v>
      </c>
      <c r="V14" s="45">
        <v>40</v>
      </c>
      <c r="W14" s="45">
        <v>26</v>
      </c>
      <c r="X14" s="45">
        <v>3</v>
      </c>
      <c r="Y14" s="45">
        <v>20</v>
      </c>
      <c r="Z14" s="45">
        <v>20</v>
      </c>
      <c r="AA14" s="45">
        <v>35</v>
      </c>
      <c r="AB14" s="45">
        <v>5755</v>
      </c>
      <c r="AC14" s="45">
        <v>40</v>
      </c>
      <c r="AD14" s="45">
        <v>6</v>
      </c>
      <c r="AE14" s="45">
        <v>10</v>
      </c>
      <c r="AF14" s="45">
        <v>40</v>
      </c>
      <c r="AG14" s="45">
        <v>0</v>
      </c>
      <c r="AH14" s="45">
        <v>36</v>
      </c>
    </row>
    <row r="15" spans="1:34">
      <c r="A15" s="59">
        <v>45018</v>
      </c>
      <c r="B15" s="60"/>
      <c r="C15" s="45">
        <v>7</v>
      </c>
      <c r="D15" s="45">
        <v>80</v>
      </c>
      <c r="E15" s="45">
        <v>6163</v>
      </c>
      <c r="F15" s="45">
        <v>230402</v>
      </c>
      <c r="G15" s="45">
        <v>150739</v>
      </c>
      <c r="H15" s="45" t="s">
        <v>68</v>
      </c>
      <c r="I15" s="45" t="s">
        <v>69</v>
      </c>
      <c r="J15" s="45">
        <v>1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1852</v>
      </c>
      <c r="V15" s="45">
        <v>40</v>
      </c>
      <c r="W15" s="45">
        <v>32</v>
      </c>
      <c r="X15" s="45">
        <v>1</v>
      </c>
      <c r="Y15" s="45">
        <v>20</v>
      </c>
      <c r="Z15" s="45">
        <v>20</v>
      </c>
      <c r="AA15" s="45">
        <v>35</v>
      </c>
      <c r="AB15" s="45">
        <v>7334</v>
      </c>
      <c r="AC15" s="45">
        <v>40</v>
      </c>
      <c r="AD15" s="45">
        <v>5</v>
      </c>
      <c r="AE15" s="45">
        <v>6</v>
      </c>
      <c r="AF15" s="45">
        <v>40</v>
      </c>
      <c r="AG15" s="45">
        <v>0</v>
      </c>
      <c r="AH15" s="45">
        <v>35</v>
      </c>
    </row>
    <row r="16" spans="1:34">
      <c r="A16" s="59">
        <v>45019</v>
      </c>
      <c r="B16" s="60"/>
      <c r="C16" s="45">
        <v>8</v>
      </c>
      <c r="D16" s="45">
        <v>80</v>
      </c>
      <c r="E16" s="45">
        <v>6163</v>
      </c>
      <c r="F16" s="45">
        <v>230403</v>
      </c>
      <c r="G16" s="45">
        <v>154317</v>
      </c>
      <c r="H16" s="45" t="s">
        <v>68</v>
      </c>
      <c r="I16" s="45" t="s">
        <v>69</v>
      </c>
      <c r="J16" s="45">
        <v>1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5">
        <v>0</v>
      </c>
      <c r="U16" s="45">
        <v>4201</v>
      </c>
      <c r="V16" s="45">
        <v>40</v>
      </c>
      <c r="W16" s="45">
        <v>24</v>
      </c>
      <c r="X16" s="45">
        <v>20</v>
      </c>
      <c r="Y16" s="45">
        <v>20</v>
      </c>
      <c r="Z16" s="45">
        <v>20</v>
      </c>
      <c r="AA16" s="45">
        <v>34</v>
      </c>
      <c r="AB16" s="45">
        <v>3505</v>
      </c>
      <c r="AC16" s="45">
        <v>40</v>
      </c>
      <c r="AD16" s="45">
        <v>14</v>
      </c>
      <c r="AE16" s="45">
        <v>24</v>
      </c>
      <c r="AF16" s="45">
        <v>40</v>
      </c>
      <c r="AG16" s="45">
        <v>0</v>
      </c>
      <c r="AH16" s="45">
        <v>34</v>
      </c>
    </row>
    <row r="17" spans="1:34">
      <c r="A17" s="59">
        <v>45020</v>
      </c>
      <c r="B17" s="60"/>
      <c r="C17" s="45">
        <v>9</v>
      </c>
      <c r="D17" s="45">
        <v>80</v>
      </c>
      <c r="E17" s="45">
        <v>6163</v>
      </c>
      <c r="F17" s="45">
        <v>230404</v>
      </c>
      <c r="G17" s="45">
        <v>133843</v>
      </c>
      <c r="H17" s="45" t="s">
        <v>68</v>
      </c>
      <c r="I17" s="45" t="s">
        <v>69</v>
      </c>
      <c r="J17" s="45">
        <v>1</v>
      </c>
      <c r="K17" s="45">
        <v>0</v>
      </c>
      <c r="L17" s="45">
        <v>0</v>
      </c>
      <c r="M17" s="45">
        <v>0</v>
      </c>
      <c r="N17" s="45">
        <v>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5">
        <v>0</v>
      </c>
      <c r="U17" s="45">
        <v>1612</v>
      </c>
      <c r="V17" s="45">
        <v>40</v>
      </c>
      <c r="W17" s="45">
        <v>21</v>
      </c>
      <c r="X17" s="45">
        <v>3</v>
      </c>
      <c r="Y17" s="45">
        <v>20</v>
      </c>
      <c r="Z17" s="45">
        <v>20</v>
      </c>
      <c r="AA17" s="45">
        <v>35</v>
      </c>
      <c r="AB17" s="45">
        <v>7845</v>
      </c>
      <c r="AC17" s="45">
        <v>40</v>
      </c>
      <c r="AD17" s="45">
        <v>18</v>
      </c>
      <c r="AE17" s="45">
        <v>15</v>
      </c>
      <c r="AF17" s="45">
        <v>40</v>
      </c>
      <c r="AG17" s="45">
        <v>0</v>
      </c>
      <c r="AH17" s="45">
        <v>36</v>
      </c>
    </row>
    <row r="18" spans="1:34">
      <c r="A18" s="59">
        <v>45021</v>
      </c>
      <c r="B18" s="60"/>
      <c r="C18" s="45">
        <v>10</v>
      </c>
      <c r="D18" s="45">
        <v>69</v>
      </c>
      <c r="E18" s="45">
        <v>6163</v>
      </c>
      <c r="F18" s="45">
        <v>230405</v>
      </c>
      <c r="G18" s="45">
        <v>170447</v>
      </c>
      <c r="H18" s="45" t="s">
        <v>68</v>
      </c>
      <c r="I18" s="45" t="s">
        <v>69</v>
      </c>
      <c r="J18" s="45">
        <v>1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5">
        <v>0</v>
      </c>
      <c r="U18" s="45">
        <v>13955</v>
      </c>
      <c r="V18" s="45">
        <v>34</v>
      </c>
      <c r="W18" s="45">
        <v>38</v>
      </c>
      <c r="X18" s="45">
        <v>14</v>
      </c>
      <c r="Y18" s="45">
        <v>17</v>
      </c>
      <c r="Z18" s="45">
        <v>17</v>
      </c>
      <c r="AA18" s="45">
        <v>31</v>
      </c>
      <c r="AB18" s="45">
        <v>10175</v>
      </c>
      <c r="AC18" s="45">
        <v>34</v>
      </c>
      <c r="AD18" s="45">
        <v>38</v>
      </c>
      <c r="AE18" s="45">
        <v>26</v>
      </c>
      <c r="AF18" s="45">
        <v>34</v>
      </c>
      <c r="AG18" s="45">
        <v>0</v>
      </c>
      <c r="AH18" s="45">
        <v>31</v>
      </c>
    </row>
    <row r="19" spans="1:34">
      <c r="A19" s="59">
        <v>45022</v>
      </c>
      <c r="B19" s="61">
        <f>K19/D19</f>
        <v>0.25</v>
      </c>
      <c r="C19" s="69">
        <v>11</v>
      </c>
      <c r="D19" s="45">
        <f>SUM(D33:D36)</f>
        <v>80</v>
      </c>
      <c r="E19" s="45">
        <v>6163</v>
      </c>
      <c r="F19" s="45">
        <v>230406</v>
      </c>
      <c r="G19" s="45"/>
      <c r="H19" s="45"/>
      <c r="I19" s="45"/>
      <c r="J19" s="45">
        <v>1</v>
      </c>
      <c r="K19" s="45">
        <f>SUM(K33:K36)</f>
        <v>20</v>
      </c>
      <c r="L19" s="45">
        <f>SUM(L33:L36)</f>
        <v>60</v>
      </c>
      <c r="M19" s="45">
        <f>SUM(M33:M36)</f>
        <v>10</v>
      </c>
      <c r="N19" s="45">
        <f>SUM(N33:N36)</f>
        <v>7</v>
      </c>
      <c r="O19" s="45">
        <f>SUM(O33:O36)</f>
        <v>49</v>
      </c>
      <c r="P19" s="45">
        <f>SUM(P33:P36)</f>
        <v>23</v>
      </c>
      <c r="Q19" s="45">
        <f>SUM(Q33:Q36)</f>
        <v>10</v>
      </c>
      <c r="R19" s="45">
        <f>SUM(R33:R36)</f>
        <v>10</v>
      </c>
      <c r="S19" s="45">
        <f>SUM(S33:S36)</f>
        <v>60</v>
      </c>
      <c r="T19" s="45">
        <f>SUM(T33:T36)</f>
        <v>0</v>
      </c>
      <c r="U19" s="45">
        <f>SUM(U33:U36)</f>
        <v>0</v>
      </c>
      <c r="V19" s="45">
        <f>SUM(V33:V36)</f>
        <v>0</v>
      </c>
      <c r="W19" s="45">
        <f>SUM(W33:W36)</f>
        <v>0</v>
      </c>
      <c r="X19" s="45">
        <f>SUM(X33:X36)</f>
        <v>0</v>
      </c>
      <c r="Y19" s="45">
        <f>SUM(Y33:Y36)</f>
        <v>0</v>
      </c>
      <c r="Z19" s="45">
        <f>SUM(Z33:Z36)</f>
        <v>0</v>
      </c>
      <c r="AA19" s="45">
        <f>SUM(AA33:AA36)</f>
        <v>0</v>
      </c>
      <c r="AB19" s="45">
        <f>SUM(AB33:AB36)</f>
        <v>0</v>
      </c>
      <c r="AC19" s="45">
        <f>SUM(AC33:AC36)</f>
        <v>0</v>
      </c>
      <c r="AD19" s="45">
        <f>SUM(AD33:AD36)</f>
        <v>0</v>
      </c>
      <c r="AE19" s="45">
        <f>SUM(AE33:AE36)</f>
        <v>0</v>
      </c>
      <c r="AF19" s="45">
        <f>SUM(AF33:AF36)</f>
        <v>0</v>
      </c>
      <c r="AG19" s="45">
        <f>SUM(AG33:AG36)</f>
        <v>0</v>
      </c>
      <c r="AH19" s="45">
        <f>SUM(AH33:AH36)</f>
        <v>0</v>
      </c>
    </row>
    <row r="20" spans="1:34">
      <c r="A20" s="59">
        <v>45023</v>
      </c>
      <c r="B20" s="60"/>
      <c r="C20" s="45">
        <v>12</v>
      </c>
      <c r="D20" s="45">
        <v>80</v>
      </c>
      <c r="E20" s="45">
        <v>6163</v>
      </c>
      <c r="F20" s="45">
        <v>230407</v>
      </c>
      <c r="G20" s="45">
        <v>123830</v>
      </c>
      <c r="H20" s="45" t="s">
        <v>68</v>
      </c>
      <c r="I20" s="45" t="s">
        <v>69</v>
      </c>
      <c r="J20" s="45">
        <v>1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5">
        <v>0</v>
      </c>
      <c r="U20" s="45">
        <v>8070</v>
      </c>
      <c r="V20" s="45">
        <v>40</v>
      </c>
      <c r="W20" s="45">
        <v>21</v>
      </c>
      <c r="X20" s="45">
        <v>1</v>
      </c>
      <c r="Y20" s="45">
        <v>20</v>
      </c>
      <c r="Z20" s="45">
        <v>20</v>
      </c>
      <c r="AA20" s="45">
        <v>38</v>
      </c>
      <c r="AB20" s="45">
        <v>3354</v>
      </c>
      <c r="AC20" s="45">
        <v>40</v>
      </c>
      <c r="AD20" s="45">
        <v>12</v>
      </c>
      <c r="AE20" s="45">
        <v>2</v>
      </c>
      <c r="AF20" s="45">
        <v>40</v>
      </c>
      <c r="AG20" s="45">
        <v>0</v>
      </c>
      <c r="AH20" s="45">
        <v>39</v>
      </c>
    </row>
    <row r="21" spans="1:34">
      <c r="A21" s="59">
        <v>45024</v>
      </c>
      <c r="B21" s="60"/>
      <c r="C21" s="45">
        <v>13</v>
      </c>
      <c r="D21" s="45">
        <v>80</v>
      </c>
      <c r="E21" s="45">
        <v>6163</v>
      </c>
      <c r="F21" s="45">
        <v>230408</v>
      </c>
      <c r="G21" s="45">
        <v>150403</v>
      </c>
      <c r="H21" s="45" t="s">
        <v>68</v>
      </c>
      <c r="I21" s="45" t="s">
        <v>69</v>
      </c>
      <c r="J21" s="45">
        <v>1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5">
        <v>0</v>
      </c>
      <c r="U21" s="45">
        <v>2407</v>
      </c>
      <c r="V21" s="45">
        <v>40</v>
      </c>
      <c r="W21" s="45">
        <v>20</v>
      </c>
      <c r="X21" s="45">
        <v>6</v>
      </c>
      <c r="Y21" s="45">
        <v>20</v>
      </c>
      <c r="Z21" s="45">
        <v>20</v>
      </c>
      <c r="AA21" s="45">
        <v>37</v>
      </c>
      <c r="AB21" s="45">
        <v>4747</v>
      </c>
      <c r="AC21" s="45">
        <v>40</v>
      </c>
      <c r="AD21" s="45">
        <v>10</v>
      </c>
      <c r="AE21" s="45">
        <v>11</v>
      </c>
      <c r="AF21" s="45">
        <v>40</v>
      </c>
      <c r="AG21" s="45">
        <v>0</v>
      </c>
      <c r="AH21" s="45">
        <v>36</v>
      </c>
    </row>
    <row r="22" spans="1:34">
      <c r="A22" s="59">
        <v>45025</v>
      </c>
      <c r="B22" s="60"/>
      <c r="C22" s="45">
        <v>14</v>
      </c>
      <c r="D22" s="45">
        <v>80</v>
      </c>
      <c r="E22" s="45">
        <v>6163</v>
      </c>
      <c r="F22" s="45">
        <v>230409</v>
      </c>
      <c r="G22" s="45">
        <v>144057</v>
      </c>
      <c r="H22" s="45" t="s">
        <v>68</v>
      </c>
      <c r="I22" s="45" t="s">
        <v>69</v>
      </c>
      <c r="J22" s="45">
        <v>1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5">
        <v>0</v>
      </c>
      <c r="U22" s="45">
        <v>3993</v>
      </c>
      <c r="V22" s="45">
        <v>40</v>
      </c>
      <c r="W22" s="45">
        <v>39</v>
      </c>
      <c r="X22" s="45">
        <v>12</v>
      </c>
      <c r="Y22" s="45">
        <v>20</v>
      </c>
      <c r="Z22" s="45">
        <v>20</v>
      </c>
      <c r="AA22" s="45">
        <v>36</v>
      </c>
      <c r="AB22" s="45">
        <v>3354</v>
      </c>
      <c r="AC22" s="45">
        <v>40</v>
      </c>
      <c r="AD22" s="45">
        <v>13</v>
      </c>
      <c r="AE22" s="45">
        <v>9</v>
      </c>
      <c r="AF22" s="45">
        <v>40</v>
      </c>
      <c r="AG22" s="45">
        <v>0</v>
      </c>
      <c r="AH22" s="45">
        <v>34</v>
      </c>
    </row>
    <row r="23" spans="1:34">
      <c r="A23" s="59">
        <v>45026</v>
      </c>
      <c r="B23" s="60"/>
      <c r="C23" s="45">
        <v>15</v>
      </c>
      <c r="D23" s="45">
        <v>80</v>
      </c>
      <c r="E23" s="45">
        <v>6163</v>
      </c>
      <c r="F23" s="45">
        <v>230406</v>
      </c>
      <c r="G23" s="45">
        <v>140857</v>
      </c>
      <c r="H23" s="45" t="s">
        <v>68</v>
      </c>
      <c r="I23" s="45" t="s">
        <v>69</v>
      </c>
      <c r="J23" s="45">
        <v>1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5">
        <v>0</v>
      </c>
      <c r="U23" s="45">
        <v>1706</v>
      </c>
      <c r="V23" s="45">
        <v>40</v>
      </c>
      <c r="W23" s="45">
        <v>20</v>
      </c>
      <c r="X23" s="45">
        <v>6</v>
      </c>
      <c r="Y23" s="45">
        <v>20</v>
      </c>
      <c r="Z23" s="45">
        <v>20</v>
      </c>
      <c r="AA23" s="45">
        <v>37</v>
      </c>
      <c r="AB23" s="45">
        <v>4050</v>
      </c>
      <c r="AC23" s="45">
        <v>40</v>
      </c>
      <c r="AD23" s="45">
        <v>18</v>
      </c>
      <c r="AE23" s="45">
        <v>14</v>
      </c>
      <c r="AF23" s="45">
        <v>40</v>
      </c>
      <c r="AG23" s="45">
        <v>0</v>
      </c>
      <c r="AH23" s="45">
        <v>37</v>
      </c>
    </row>
    <row r="24" spans="1:34">
      <c r="A24" s="59">
        <v>45027</v>
      </c>
      <c r="B24" s="60"/>
      <c r="C24" s="45">
        <v>16</v>
      </c>
      <c r="D24" s="45">
        <v>80</v>
      </c>
      <c r="E24" s="45">
        <v>6163</v>
      </c>
      <c r="F24" s="45">
        <v>230411</v>
      </c>
      <c r="G24" s="45">
        <v>141814</v>
      </c>
      <c r="H24" s="45" t="s">
        <v>68</v>
      </c>
      <c r="I24" s="45" t="s">
        <v>69</v>
      </c>
      <c r="J24" s="45">
        <v>1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5">
        <v>0</v>
      </c>
      <c r="U24" s="45">
        <v>2981</v>
      </c>
      <c r="V24" s="45">
        <v>40</v>
      </c>
      <c r="W24" s="45">
        <v>31</v>
      </c>
      <c r="X24" s="45">
        <v>6</v>
      </c>
      <c r="Y24" s="45">
        <v>20</v>
      </c>
      <c r="Z24" s="45">
        <v>20</v>
      </c>
      <c r="AA24" s="45">
        <v>35</v>
      </c>
      <c r="AB24" s="45">
        <v>3540</v>
      </c>
      <c r="AC24" s="45">
        <v>40</v>
      </c>
      <c r="AD24" s="45">
        <v>16</v>
      </c>
      <c r="AE24" s="45">
        <v>3</v>
      </c>
      <c r="AF24" s="45">
        <v>40</v>
      </c>
      <c r="AG24" s="45">
        <v>0</v>
      </c>
      <c r="AH24" s="45">
        <v>35</v>
      </c>
    </row>
    <row r="25" spans="1:34">
      <c r="A25" s="59">
        <v>45028</v>
      </c>
      <c r="B25" s="60"/>
      <c r="C25" s="45">
        <v>17</v>
      </c>
      <c r="D25" s="45">
        <v>80</v>
      </c>
      <c r="E25" s="45">
        <v>6163</v>
      </c>
      <c r="F25" s="45">
        <v>230412</v>
      </c>
      <c r="G25" s="45">
        <v>142638</v>
      </c>
      <c r="H25" s="45" t="s">
        <v>68</v>
      </c>
      <c r="I25" s="45" t="s">
        <v>69</v>
      </c>
      <c r="J25" s="45">
        <v>1</v>
      </c>
      <c r="K25" s="45">
        <v>0</v>
      </c>
      <c r="L25" s="45">
        <v>0</v>
      </c>
      <c r="M25" s="45">
        <v>0</v>
      </c>
      <c r="N25" s="45">
        <v>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5">
        <v>0</v>
      </c>
      <c r="U25" s="45">
        <v>2200</v>
      </c>
      <c r="V25" s="45">
        <v>40</v>
      </c>
      <c r="W25" s="45">
        <v>29</v>
      </c>
      <c r="X25" s="45">
        <v>2</v>
      </c>
      <c r="Y25" s="45">
        <v>20</v>
      </c>
      <c r="Z25" s="45">
        <v>20</v>
      </c>
      <c r="AA25" s="45">
        <v>34</v>
      </c>
      <c r="AB25" s="45">
        <v>5629</v>
      </c>
      <c r="AC25" s="45">
        <v>40</v>
      </c>
      <c r="AD25" s="45">
        <v>25</v>
      </c>
      <c r="AE25" s="45">
        <v>4</v>
      </c>
      <c r="AF25" s="45">
        <v>40</v>
      </c>
      <c r="AG25" s="45">
        <v>0</v>
      </c>
      <c r="AH25" s="45">
        <v>35</v>
      </c>
    </row>
    <row r="26" spans="1:34">
      <c r="A26" s="59">
        <v>45029</v>
      </c>
      <c r="B26" s="60"/>
      <c r="C26" s="45">
        <v>18</v>
      </c>
      <c r="D26" s="45">
        <v>80</v>
      </c>
      <c r="E26" s="45">
        <v>6163</v>
      </c>
      <c r="F26" s="45">
        <v>230413</v>
      </c>
      <c r="G26" s="45">
        <v>143624</v>
      </c>
      <c r="H26" s="45" t="s">
        <v>68</v>
      </c>
      <c r="I26" s="45" t="s">
        <v>69</v>
      </c>
      <c r="J26" s="45">
        <v>1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5">
        <v>0</v>
      </c>
      <c r="U26" s="45">
        <v>982</v>
      </c>
      <c r="V26" s="45">
        <v>40</v>
      </c>
      <c r="W26" s="45">
        <v>32</v>
      </c>
      <c r="X26" s="45">
        <v>2</v>
      </c>
      <c r="Y26" s="45">
        <v>20</v>
      </c>
      <c r="Z26" s="45">
        <v>20</v>
      </c>
      <c r="AA26" s="45">
        <v>35</v>
      </c>
      <c r="AB26" s="45">
        <v>6035</v>
      </c>
      <c r="AC26" s="45">
        <v>40</v>
      </c>
      <c r="AD26" s="45">
        <v>20</v>
      </c>
      <c r="AE26" s="45">
        <v>10</v>
      </c>
      <c r="AF26" s="45">
        <v>40</v>
      </c>
      <c r="AG26" s="45">
        <v>0</v>
      </c>
      <c r="AH26" s="45">
        <v>37</v>
      </c>
    </row>
    <row r="27" spans="1:34">
      <c r="A27" s="59">
        <v>45030</v>
      </c>
      <c r="B27" s="60"/>
      <c r="C27" s="45">
        <v>19</v>
      </c>
      <c r="D27" s="45">
        <v>80</v>
      </c>
      <c r="E27" s="45">
        <v>6163</v>
      </c>
      <c r="F27" s="45">
        <v>230414</v>
      </c>
      <c r="G27" s="45">
        <v>135845</v>
      </c>
      <c r="H27" s="45" t="s">
        <v>68</v>
      </c>
      <c r="I27" s="45" t="s">
        <v>69</v>
      </c>
      <c r="J27" s="45">
        <v>1</v>
      </c>
      <c r="K27" s="45">
        <v>0</v>
      </c>
      <c r="L27" s="45">
        <v>0</v>
      </c>
      <c r="M27" s="45">
        <v>0</v>
      </c>
      <c r="N27" s="45">
        <v>0</v>
      </c>
      <c r="O27" s="45">
        <v>0</v>
      </c>
      <c r="P27" s="45">
        <v>0</v>
      </c>
      <c r="Q27" s="45">
        <v>0</v>
      </c>
      <c r="R27" s="45">
        <v>0</v>
      </c>
      <c r="S27" s="45">
        <v>0</v>
      </c>
      <c r="T27" s="45">
        <v>0</v>
      </c>
      <c r="U27" s="45">
        <v>2137</v>
      </c>
      <c r="V27" s="45">
        <v>40</v>
      </c>
      <c r="W27" s="45">
        <v>37</v>
      </c>
      <c r="X27" s="45">
        <v>8</v>
      </c>
      <c r="Y27" s="45">
        <v>20</v>
      </c>
      <c r="Z27" s="45">
        <v>20</v>
      </c>
      <c r="AA27" s="45">
        <v>33</v>
      </c>
      <c r="AB27" s="45">
        <v>7685</v>
      </c>
      <c r="AC27" s="45">
        <v>40</v>
      </c>
      <c r="AD27" s="45">
        <v>24</v>
      </c>
      <c r="AE27" s="45">
        <v>19</v>
      </c>
      <c r="AF27" s="45">
        <v>40</v>
      </c>
      <c r="AG27" s="45">
        <v>0</v>
      </c>
      <c r="AH27" s="45">
        <v>34</v>
      </c>
    </row>
    <row r="28" spans="1:34">
      <c r="A28" s="59">
        <v>45031</v>
      </c>
      <c r="B28" s="60"/>
      <c r="C28" s="45">
        <v>20</v>
      </c>
      <c r="D28" s="45">
        <v>80</v>
      </c>
      <c r="E28" s="45">
        <v>6163</v>
      </c>
      <c r="F28" s="45">
        <v>230415</v>
      </c>
      <c r="G28" s="45">
        <v>134126</v>
      </c>
      <c r="H28" s="45" t="s">
        <v>68</v>
      </c>
      <c r="I28" s="45" t="s">
        <v>69</v>
      </c>
      <c r="J28" s="45">
        <v>1</v>
      </c>
      <c r="K28" s="45">
        <v>0</v>
      </c>
      <c r="L28" s="45">
        <v>0</v>
      </c>
      <c r="M28" s="45">
        <v>0</v>
      </c>
      <c r="N28" s="45">
        <v>0</v>
      </c>
      <c r="O28" s="45">
        <v>0</v>
      </c>
      <c r="P28" s="45">
        <v>0</v>
      </c>
      <c r="Q28" s="45">
        <v>0</v>
      </c>
      <c r="R28" s="45">
        <v>0</v>
      </c>
      <c r="S28" s="45">
        <v>0</v>
      </c>
      <c r="T28" s="45">
        <v>0</v>
      </c>
      <c r="U28" s="45">
        <v>4734</v>
      </c>
      <c r="V28" s="45">
        <v>40</v>
      </c>
      <c r="W28" s="45">
        <v>21</v>
      </c>
      <c r="X28" s="45">
        <v>3</v>
      </c>
      <c r="Y28" s="45">
        <v>20</v>
      </c>
      <c r="Z28" s="45">
        <v>20</v>
      </c>
      <c r="AA28" s="45">
        <v>34</v>
      </c>
      <c r="AB28" s="45">
        <v>4457</v>
      </c>
      <c r="AC28" s="45">
        <v>40</v>
      </c>
      <c r="AD28" s="45">
        <v>15</v>
      </c>
      <c r="AE28" s="45">
        <v>15</v>
      </c>
      <c r="AF28" s="45">
        <v>40</v>
      </c>
      <c r="AG28" s="45">
        <v>0</v>
      </c>
      <c r="AH28" s="45">
        <v>31</v>
      </c>
    </row>
    <row r="29" spans="1:34">
      <c r="A29" s="59">
        <v>45032</v>
      </c>
      <c r="B29" s="60"/>
      <c r="C29" s="45">
        <v>21</v>
      </c>
      <c r="D29" s="45">
        <v>80</v>
      </c>
      <c r="E29" s="45">
        <v>6163</v>
      </c>
      <c r="F29" s="45">
        <v>230416</v>
      </c>
      <c r="G29" s="45">
        <v>135846</v>
      </c>
      <c r="H29" s="45" t="s">
        <v>68</v>
      </c>
      <c r="I29" s="45" t="s">
        <v>69</v>
      </c>
      <c r="J29" s="45">
        <v>1</v>
      </c>
      <c r="K29" s="45">
        <v>0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0</v>
      </c>
      <c r="S29" s="45">
        <v>0</v>
      </c>
      <c r="T29" s="45">
        <v>0</v>
      </c>
      <c r="U29" s="45">
        <v>812</v>
      </c>
      <c r="V29" s="45">
        <v>40</v>
      </c>
      <c r="W29" s="45">
        <v>21</v>
      </c>
      <c r="X29" s="45">
        <v>3</v>
      </c>
      <c r="Y29" s="45">
        <v>20</v>
      </c>
      <c r="Z29" s="45">
        <v>20</v>
      </c>
      <c r="AA29" s="45">
        <v>35</v>
      </c>
      <c r="AB29" s="45">
        <v>4881</v>
      </c>
      <c r="AC29" s="45">
        <v>40</v>
      </c>
      <c r="AD29" s="45">
        <v>19</v>
      </c>
      <c r="AE29" s="45">
        <v>17</v>
      </c>
      <c r="AF29" s="45">
        <v>40</v>
      </c>
      <c r="AG29" s="45">
        <v>0</v>
      </c>
      <c r="AH29" s="45">
        <v>37</v>
      </c>
    </row>
    <row r="30" spans="1:34">
      <c r="A30" s="59">
        <v>45033</v>
      </c>
      <c r="B30" s="61">
        <f>K30/D30</f>
        <v>0.36249999999999999</v>
      </c>
      <c r="C30" s="69">
        <v>22</v>
      </c>
      <c r="D30" s="45">
        <f>SUM(D40:D43)</f>
        <v>80</v>
      </c>
      <c r="E30" s="45">
        <v>6163</v>
      </c>
      <c r="F30" s="45">
        <v>230417</v>
      </c>
      <c r="G30" s="45"/>
      <c r="H30" s="45"/>
      <c r="I30" s="45"/>
      <c r="J30" s="45">
        <v>1</v>
      </c>
      <c r="K30" s="45">
        <f>SUM(K40:K43)</f>
        <v>29</v>
      </c>
      <c r="L30" s="45">
        <f>SUM(L40:L43)</f>
        <v>51</v>
      </c>
      <c r="M30" s="45">
        <f>SUM(M40:M43)</f>
        <v>23</v>
      </c>
      <c r="N30" s="45">
        <f>SUM(N40:N43)</f>
        <v>14</v>
      </c>
      <c r="O30" s="45">
        <f>SUM(O40:O43)</f>
        <v>20</v>
      </c>
      <c r="P30" s="45">
        <f>SUM(P40:P43)</f>
        <v>39</v>
      </c>
      <c r="Q30" s="45">
        <f>SUM(Q40:Q43)</f>
        <v>14</v>
      </c>
      <c r="R30" s="45">
        <f>SUM(R40:R43)</f>
        <v>15</v>
      </c>
      <c r="S30" s="45">
        <f>SUM(S40:S43)</f>
        <v>51</v>
      </c>
      <c r="T30" s="45">
        <f>SUM(T40:T43)</f>
        <v>0</v>
      </c>
      <c r="U30" s="45">
        <f>SUM(U40:U43)</f>
        <v>0</v>
      </c>
      <c r="V30" s="45">
        <f>SUM(V40:V43)</f>
        <v>0</v>
      </c>
      <c r="W30" s="45">
        <f>SUM(W40:W43)</f>
        <v>0</v>
      </c>
      <c r="X30" s="45">
        <f>SUM(X40:X43)</f>
        <v>0</v>
      </c>
      <c r="Y30" s="45">
        <f>SUM(Y40:Y43)</f>
        <v>0</v>
      </c>
      <c r="Z30" s="45">
        <f>SUM(Z40:Z43)</f>
        <v>0</v>
      </c>
      <c r="AA30" s="45">
        <f>SUM(AA40:AA43)</f>
        <v>0</v>
      </c>
      <c r="AB30" s="45">
        <f>SUM(AB40:AB43)</f>
        <v>0</v>
      </c>
      <c r="AC30" s="45">
        <f>SUM(AC40:AC43)</f>
        <v>0</v>
      </c>
      <c r="AD30" s="45">
        <f>SUM(AD40:AD43)</f>
        <v>0</v>
      </c>
      <c r="AE30" s="45">
        <f>SUM(AE40:AE43)</f>
        <v>0</v>
      </c>
      <c r="AF30" s="45">
        <f>SUM(AF40:AF43)</f>
        <v>0</v>
      </c>
      <c r="AG30" s="45">
        <f>SUM(AG40:AG43)</f>
        <v>0</v>
      </c>
      <c r="AH30" s="45">
        <f>SUM(AH40:AH43)</f>
        <v>0</v>
      </c>
    </row>
    <row r="31" spans="1:34">
      <c r="A31" s="59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  <c r="AA31" s="45"/>
      <c r="AB31" s="45"/>
      <c r="AC31" s="45"/>
      <c r="AD31" s="45"/>
      <c r="AE31" s="45"/>
      <c r="AF31" s="45"/>
      <c r="AG31" s="45"/>
      <c r="AH31" s="45"/>
    </row>
    <row r="32" spans="1:34">
      <c r="A32" s="45"/>
      <c r="B32" s="45"/>
      <c r="C32" s="45" t="s">
        <v>70</v>
      </c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  <c r="AA32" s="45"/>
      <c r="AB32" s="45"/>
      <c r="AC32" s="45"/>
      <c r="AD32" s="45"/>
      <c r="AE32" s="45"/>
      <c r="AF32" s="45"/>
      <c r="AG32" s="45"/>
      <c r="AH32" s="45"/>
    </row>
    <row r="33" spans="1:34">
      <c r="A33" s="59">
        <v>45022</v>
      </c>
      <c r="B33" s="45">
        <f>K33/D33</f>
        <v>0.05</v>
      </c>
      <c r="C33" s="45">
        <v>11</v>
      </c>
      <c r="D33" s="45">
        <v>20</v>
      </c>
      <c r="E33" s="45">
        <v>6163</v>
      </c>
      <c r="F33" s="45">
        <v>230406</v>
      </c>
      <c r="G33" s="45">
        <v>142530</v>
      </c>
      <c r="H33" s="45" t="s">
        <v>68</v>
      </c>
      <c r="I33" s="45" t="s">
        <v>71</v>
      </c>
      <c r="J33" s="45">
        <v>1</v>
      </c>
      <c r="K33" s="45">
        <v>1</v>
      </c>
      <c r="L33" s="45">
        <v>19</v>
      </c>
      <c r="M33" s="45">
        <v>4</v>
      </c>
      <c r="N33" s="45">
        <v>0</v>
      </c>
      <c r="O33" s="45">
        <v>25</v>
      </c>
      <c r="P33" s="45">
        <v>19</v>
      </c>
      <c r="Q33" s="45">
        <v>1</v>
      </c>
      <c r="R33" s="45">
        <v>0</v>
      </c>
      <c r="S33" s="45">
        <v>19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5">
        <v>0</v>
      </c>
      <c r="AA33" s="45">
        <v>0</v>
      </c>
      <c r="AB33" s="45">
        <v>0</v>
      </c>
      <c r="AC33" s="45">
        <v>0</v>
      </c>
      <c r="AD33" s="45">
        <v>0</v>
      </c>
      <c r="AE33" s="45">
        <v>0</v>
      </c>
      <c r="AF33" s="45">
        <v>0</v>
      </c>
      <c r="AG33" s="45">
        <v>0</v>
      </c>
      <c r="AH33" s="45">
        <v>0</v>
      </c>
    </row>
    <row r="34" spans="1:34">
      <c r="A34" s="59">
        <v>45022</v>
      </c>
      <c r="B34" s="45">
        <f>K34/D34</f>
        <v>0.15</v>
      </c>
      <c r="C34" s="45">
        <v>11</v>
      </c>
      <c r="D34" s="45">
        <v>20</v>
      </c>
      <c r="E34" s="45">
        <v>6163</v>
      </c>
      <c r="F34" s="45">
        <v>230406</v>
      </c>
      <c r="G34" s="45">
        <v>144229</v>
      </c>
      <c r="H34" s="45" t="s">
        <v>68</v>
      </c>
      <c r="I34" s="45" t="s">
        <v>71</v>
      </c>
      <c r="J34" s="45">
        <v>1</v>
      </c>
      <c r="K34" s="45">
        <v>3</v>
      </c>
      <c r="L34" s="45">
        <v>17</v>
      </c>
      <c r="M34" s="45">
        <v>0</v>
      </c>
      <c r="N34" s="45">
        <v>0</v>
      </c>
      <c r="O34" s="45">
        <v>10</v>
      </c>
      <c r="P34" s="45">
        <v>3</v>
      </c>
      <c r="Q34" s="45">
        <v>1</v>
      </c>
      <c r="R34" s="45">
        <v>2</v>
      </c>
      <c r="S34" s="45">
        <v>17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5">
        <v>0</v>
      </c>
      <c r="AA34" s="45">
        <v>0</v>
      </c>
      <c r="AB34" s="45">
        <v>0</v>
      </c>
      <c r="AC34" s="45">
        <v>0</v>
      </c>
      <c r="AD34" s="45">
        <v>0</v>
      </c>
      <c r="AE34" s="45">
        <v>0</v>
      </c>
      <c r="AF34" s="45">
        <v>0</v>
      </c>
      <c r="AG34" s="45">
        <v>0</v>
      </c>
      <c r="AH34" s="45">
        <v>0</v>
      </c>
    </row>
    <row r="35" spans="1:34">
      <c r="A35" s="59">
        <v>45022</v>
      </c>
      <c r="B35" s="45">
        <f>K35/D35</f>
        <v>0.4</v>
      </c>
      <c r="C35" s="45">
        <v>11</v>
      </c>
      <c r="D35" s="45">
        <v>20</v>
      </c>
      <c r="E35" s="45">
        <v>6163</v>
      </c>
      <c r="F35" s="45">
        <v>230406</v>
      </c>
      <c r="G35" s="45">
        <v>150028</v>
      </c>
      <c r="H35" s="45" t="s">
        <v>68</v>
      </c>
      <c r="I35" s="45" t="s">
        <v>71</v>
      </c>
      <c r="J35" s="45">
        <v>1</v>
      </c>
      <c r="K35" s="45">
        <v>8</v>
      </c>
      <c r="L35" s="45">
        <v>12</v>
      </c>
      <c r="M35" s="45">
        <v>4</v>
      </c>
      <c r="N35" s="45">
        <v>0</v>
      </c>
      <c r="O35" s="45">
        <v>13</v>
      </c>
      <c r="P35" s="45">
        <v>1</v>
      </c>
      <c r="Q35" s="45">
        <v>4</v>
      </c>
      <c r="R35" s="45">
        <v>4</v>
      </c>
      <c r="S35" s="45">
        <v>12</v>
      </c>
      <c r="T35" s="45">
        <v>0</v>
      </c>
      <c r="U35" s="45">
        <v>0</v>
      </c>
      <c r="V35" s="45">
        <v>0</v>
      </c>
      <c r="W35" s="45">
        <v>0</v>
      </c>
      <c r="X35" s="45">
        <v>0</v>
      </c>
      <c r="Y35" s="45">
        <v>0</v>
      </c>
      <c r="Z35" s="45">
        <v>0</v>
      </c>
      <c r="AA35" s="45">
        <v>0</v>
      </c>
      <c r="AB35" s="45">
        <v>0</v>
      </c>
      <c r="AC35" s="45">
        <v>0</v>
      </c>
      <c r="AD35" s="45">
        <v>0</v>
      </c>
      <c r="AE35" s="45">
        <v>0</v>
      </c>
      <c r="AF35" s="45">
        <v>0</v>
      </c>
      <c r="AG35" s="45">
        <v>0</v>
      </c>
      <c r="AH35" s="45">
        <v>0</v>
      </c>
    </row>
    <row r="36" spans="1:34">
      <c r="A36" s="59">
        <v>45022</v>
      </c>
      <c r="B36" s="45">
        <f>K36/D36</f>
        <v>0.4</v>
      </c>
      <c r="C36" s="45">
        <v>11</v>
      </c>
      <c r="D36" s="45">
        <v>20</v>
      </c>
      <c r="E36" s="45">
        <v>6163</v>
      </c>
      <c r="F36" s="45">
        <v>230406</v>
      </c>
      <c r="G36" s="45">
        <v>151722</v>
      </c>
      <c r="H36" s="45" t="s">
        <v>68</v>
      </c>
      <c r="I36" s="45" t="s">
        <v>71</v>
      </c>
      <c r="J36" s="45">
        <v>1</v>
      </c>
      <c r="K36" s="45">
        <v>8</v>
      </c>
      <c r="L36" s="45">
        <v>12</v>
      </c>
      <c r="M36" s="45">
        <v>2</v>
      </c>
      <c r="N36" s="45">
        <v>7</v>
      </c>
      <c r="O36" s="45">
        <v>1</v>
      </c>
      <c r="P36" s="45">
        <v>0</v>
      </c>
      <c r="Q36" s="45">
        <v>4</v>
      </c>
      <c r="R36" s="45">
        <v>4</v>
      </c>
      <c r="S36" s="45">
        <v>12</v>
      </c>
      <c r="T36" s="45">
        <v>0</v>
      </c>
      <c r="U36" s="45">
        <v>0</v>
      </c>
      <c r="V36" s="45">
        <v>0</v>
      </c>
      <c r="W36" s="45">
        <v>0</v>
      </c>
      <c r="X36" s="45">
        <v>0</v>
      </c>
      <c r="Y36" s="45">
        <v>0</v>
      </c>
      <c r="Z36" s="45">
        <v>0</v>
      </c>
      <c r="AA36" s="45">
        <v>0</v>
      </c>
      <c r="AB36" s="45">
        <v>0</v>
      </c>
      <c r="AC36" s="45">
        <v>0</v>
      </c>
      <c r="AD36" s="45">
        <v>0</v>
      </c>
      <c r="AE36" s="45">
        <v>0</v>
      </c>
      <c r="AF36" s="45">
        <v>0</v>
      </c>
      <c r="AG36" s="45">
        <v>0</v>
      </c>
      <c r="AH36" s="45">
        <v>0</v>
      </c>
    </row>
    <row r="37" spans="1:34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</row>
    <row r="38" spans="1:34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</row>
    <row r="39" spans="1:34">
      <c r="A39" s="45"/>
      <c r="B39" s="45"/>
      <c r="C39" s="45" t="s">
        <v>70</v>
      </c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</row>
    <row r="40" spans="1:34">
      <c r="A40" s="59">
        <v>45033</v>
      </c>
      <c r="B40" s="45">
        <f>K40/D40</f>
        <v>0.55000000000000004</v>
      </c>
      <c r="C40" s="45">
        <v>22</v>
      </c>
      <c r="D40" s="45">
        <v>20</v>
      </c>
      <c r="E40" s="45">
        <v>6163</v>
      </c>
      <c r="F40" s="45">
        <v>230417</v>
      </c>
      <c r="G40" s="45">
        <v>142601</v>
      </c>
      <c r="H40" s="45" t="s">
        <v>68</v>
      </c>
      <c r="I40" s="45" t="s">
        <v>71</v>
      </c>
      <c r="J40" s="45">
        <v>1</v>
      </c>
      <c r="K40" s="45">
        <v>11</v>
      </c>
      <c r="L40" s="45">
        <v>9</v>
      </c>
      <c r="M40" s="45">
        <v>15</v>
      </c>
      <c r="N40" s="45">
        <v>0</v>
      </c>
      <c r="O40" s="45">
        <v>5</v>
      </c>
      <c r="P40" s="45">
        <v>14</v>
      </c>
      <c r="Q40" s="45">
        <v>6</v>
      </c>
      <c r="R40" s="45">
        <v>5</v>
      </c>
      <c r="S40" s="45">
        <v>9</v>
      </c>
      <c r="T40" s="45">
        <v>0</v>
      </c>
      <c r="U40" s="45">
        <v>0</v>
      </c>
      <c r="V40" s="45">
        <v>0</v>
      </c>
      <c r="W40" s="45">
        <v>0</v>
      </c>
      <c r="X40" s="45">
        <v>0</v>
      </c>
      <c r="Y40" s="45">
        <v>0</v>
      </c>
      <c r="Z40" s="45">
        <v>0</v>
      </c>
      <c r="AA40" s="45">
        <v>0</v>
      </c>
      <c r="AB40" s="45">
        <v>0</v>
      </c>
      <c r="AC40" s="45">
        <v>0</v>
      </c>
      <c r="AD40" s="45">
        <v>0</v>
      </c>
      <c r="AE40" s="45">
        <v>0</v>
      </c>
      <c r="AF40" s="45">
        <v>0</v>
      </c>
      <c r="AG40" s="45">
        <v>0</v>
      </c>
      <c r="AH40" s="45">
        <v>0</v>
      </c>
    </row>
    <row r="41" spans="1:34">
      <c r="A41" s="59">
        <v>45033</v>
      </c>
      <c r="B41" s="45">
        <f>K41/D41</f>
        <v>0.2</v>
      </c>
      <c r="C41" s="45">
        <v>22</v>
      </c>
      <c r="D41" s="45">
        <v>20</v>
      </c>
      <c r="E41" s="45">
        <v>6163</v>
      </c>
      <c r="F41" s="45">
        <v>230417</v>
      </c>
      <c r="G41" s="45">
        <v>144316</v>
      </c>
      <c r="H41" s="45" t="s">
        <v>68</v>
      </c>
      <c r="I41" s="45" t="s">
        <v>71</v>
      </c>
      <c r="J41" s="45">
        <v>1</v>
      </c>
      <c r="K41" s="45">
        <v>4</v>
      </c>
      <c r="L41" s="45">
        <v>16</v>
      </c>
      <c r="M41" s="45">
        <v>1</v>
      </c>
      <c r="N41" s="45">
        <v>0</v>
      </c>
      <c r="O41" s="45">
        <v>13</v>
      </c>
      <c r="P41" s="45">
        <v>9</v>
      </c>
      <c r="Q41" s="45">
        <v>2</v>
      </c>
      <c r="R41" s="45">
        <v>2</v>
      </c>
      <c r="S41" s="45">
        <v>16</v>
      </c>
      <c r="T41" s="45">
        <v>0</v>
      </c>
      <c r="U41" s="45">
        <v>0</v>
      </c>
      <c r="V41" s="45">
        <v>0</v>
      </c>
      <c r="W41" s="45">
        <v>0</v>
      </c>
      <c r="X41" s="45">
        <v>0</v>
      </c>
      <c r="Y41" s="45">
        <v>0</v>
      </c>
      <c r="Z41" s="45">
        <v>0</v>
      </c>
      <c r="AA41" s="45">
        <v>0</v>
      </c>
      <c r="AB41" s="45">
        <v>0</v>
      </c>
      <c r="AC41" s="45">
        <v>0</v>
      </c>
      <c r="AD41" s="45">
        <v>0</v>
      </c>
      <c r="AE41" s="45">
        <v>0</v>
      </c>
      <c r="AF41" s="45">
        <v>0</v>
      </c>
      <c r="AG41" s="45">
        <v>0</v>
      </c>
      <c r="AH41" s="45">
        <v>0</v>
      </c>
    </row>
    <row r="42" spans="1:34">
      <c r="A42" s="59">
        <v>45033</v>
      </c>
      <c r="B42" s="45">
        <f>K42/D42</f>
        <v>0.65</v>
      </c>
      <c r="C42" s="45">
        <v>22</v>
      </c>
      <c r="D42" s="45">
        <v>20</v>
      </c>
      <c r="E42" s="45">
        <v>6163</v>
      </c>
      <c r="F42" s="45">
        <v>230417</v>
      </c>
      <c r="G42" s="45">
        <v>145756</v>
      </c>
      <c r="H42" s="45" t="s">
        <v>68</v>
      </c>
      <c r="I42" s="45" t="s">
        <v>71</v>
      </c>
      <c r="J42" s="45">
        <v>1</v>
      </c>
      <c r="K42" s="45">
        <v>13</v>
      </c>
      <c r="L42" s="45">
        <v>7</v>
      </c>
      <c r="M42" s="45">
        <v>7</v>
      </c>
      <c r="N42" s="45">
        <v>14</v>
      </c>
      <c r="O42" s="45">
        <v>0</v>
      </c>
      <c r="P42" s="45">
        <v>13</v>
      </c>
      <c r="Q42" s="45">
        <v>6</v>
      </c>
      <c r="R42" s="45">
        <v>7</v>
      </c>
      <c r="S42" s="45">
        <v>7</v>
      </c>
      <c r="T42" s="45">
        <v>0</v>
      </c>
      <c r="U42" s="45">
        <v>0</v>
      </c>
      <c r="V42" s="45">
        <v>0</v>
      </c>
      <c r="W42" s="45">
        <v>0</v>
      </c>
      <c r="X42" s="45">
        <v>0</v>
      </c>
      <c r="Y42" s="45">
        <v>0</v>
      </c>
      <c r="Z42" s="45">
        <v>0</v>
      </c>
      <c r="AA42" s="45">
        <v>0</v>
      </c>
      <c r="AB42" s="45">
        <v>0</v>
      </c>
      <c r="AC42" s="45">
        <v>0</v>
      </c>
      <c r="AD42" s="45">
        <v>0</v>
      </c>
      <c r="AE42" s="45">
        <v>0</v>
      </c>
      <c r="AF42" s="45">
        <v>0</v>
      </c>
      <c r="AG42" s="45">
        <v>0</v>
      </c>
      <c r="AH42" s="45">
        <v>0</v>
      </c>
    </row>
    <row r="43" spans="1:34">
      <c r="A43" s="59">
        <v>45033</v>
      </c>
      <c r="B43" s="45">
        <f>K43/D43</f>
        <v>0.05</v>
      </c>
      <c r="C43" s="45">
        <v>22</v>
      </c>
      <c r="D43" s="45">
        <v>20</v>
      </c>
      <c r="E43" s="45">
        <v>6163</v>
      </c>
      <c r="F43" s="45">
        <v>230417</v>
      </c>
      <c r="G43" s="45">
        <v>151229</v>
      </c>
      <c r="H43" s="45" t="s">
        <v>68</v>
      </c>
      <c r="I43" s="45" t="s">
        <v>71</v>
      </c>
      <c r="J43" s="45">
        <v>1</v>
      </c>
      <c r="K43" s="45">
        <v>1</v>
      </c>
      <c r="L43" s="45">
        <v>19</v>
      </c>
      <c r="M43" s="45">
        <v>0</v>
      </c>
      <c r="N43" s="45">
        <v>0</v>
      </c>
      <c r="O43" s="45">
        <v>2</v>
      </c>
      <c r="P43" s="45">
        <v>3</v>
      </c>
      <c r="Q43" s="45">
        <v>0</v>
      </c>
      <c r="R43" s="45">
        <v>1</v>
      </c>
      <c r="S43" s="45">
        <v>19</v>
      </c>
      <c r="T43" s="45">
        <v>0</v>
      </c>
      <c r="U43" s="45">
        <v>0</v>
      </c>
      <c r="V43" s="45">
        <v>0</v>
      </c>
      <c r="W43" s="45">
        <v>0</v>
      </c>
      <c r="X43" s="45">
        <v>0</v>
      </c>
      <c r="Y43" s="45">
        <v>0</v>
      </c>
      <c r="Z43" s="45">
        <v>0</v>
      </c>
      <c r="AA43" s="45">
        <v>0</v>
      </c>
      <c r="AB43" s="45">
        <v>0</v>
      </c>
      <c r="AC43" s="45">
        <v>0</v>
      </c>
      <c r="AD43" s="45">
        <v>0</v>
      </c>
      <c r="AE43" s="45">
        <v>0</v>
      </c>
      <c r="AF43" s="45">
        <v>0</v>
      </c>
      <c r="AG43" s="45">
        <v>0</v>
      </c>
      <c r="AH43" s="45">
        <v>0</v>
      </c>
    </row>
    <row r="53" spans="1:34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  <c r="AA53" s="45"/>
      <c r="AB53" s="45"/>
      <c r="AC53" s="45"/>
      <c r="AD53" s="45"/>
      <c r="AE53" s="45"/>
      <c r="AF53" s="45"/>
      <c r="AG53" s="45"/>
      <c r="AH53" s="45"/>
    </row>
    <row r="54" spans="1:34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  <c r="AA54" s="45"/>
      <c r="AB54" s="45"/>
      <c r="AC54" s="45"/>
      <c r="AD54" s="45"/>
      <c r="AE54" s="45"/>
      <c r="AF54" s="45"/>
      <c r="AG54" s="45"/>
      <c r="AH54" s="45"/>
    </row>
  </sheetData>
  <mergeCells count="16">
    <mergeCell ref="W7:X7"/>
    <mergeCell ref="Y7:Z7"/>
    <mergeCell ref="AD7:AE7"/>
    <mergeCell ref="AF7:AG7"/>
    <mergeCell ref="A7:C7"/>
    <mergeCell ref="K7:L7"/>
    <mergeCell ref="M7:N7"/>
    <mergeCell ref="O7:P7"/>
    <mergeCell ref="Q7:R7"/>
    <mergeCell ref="S7:T7"/>
    <mergeCell ref="AB6:AH6"/>
    <mergeCell ref="I5:J5"/>
    <mergeCell ref="K5:T5"/>
    <mergeCell ref="M6:P6"/>
    <mergeCell ref="Q6:T6"/>
    <mergeCell ref="U6:AA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46"/>
  <sheetViews>
    <sheetView tabSelected="1" zoomScale="95" zoomScaleNormal="95" workbookViewId="0">
      <pane ySplit="8" topLeftCell="A26" activePane="bottomLeft" state="frozen"/>
      <selection pane="bottomLeft" activeCell="A5" sqref="A5"/>
      <selection activeCell="B21" sqref="B21"/>
    </sheetView>
  </sheetViews>
  <sheetFormatPr defaultColWidth="8.85546875" defaultRowHeight="15"/>
  <cols>
    <col min="1" max="1" width="10.42578125" bestFit="1" customWidth="1"/>
    <col min="2" max="2" width="20.85546875" customWidth="1"/>
    <col min="7" max="7" width="10.7109375" customWidth="1"/>
    <col min="8" max="8" width="12.28515625" customWidth="1"/>
  </cols>
  <sheetData>
    <row r="1" spans="1:49" ht="15.95">
      <c r="A1" s="1" t="s">
        <v>72</v>
      </c>
    </row>
    <row r="2" spans="1:49" ht="15.95">
      <c r="A2" s="1" t="s">
        <v>29</v>
      </c>
    </row>
    <row r="3" spans="1:49" ht="15.75">
      <c r="A3" s="44" t="s">
        <v>30</v>
      </c>
    </row>
    <row r="4" spans="1:49" ht="15.75">
      <c r="A4" s="2" t="s">
        <v>73</v>
      </c>
    </row>
    <row r="5" spans="1:49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9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>
      <c r="A9" s="63">
        <v>44971</v>
      </c>
      <c r="B9" s="64"/>
      <c r="C9" s="20">
        <v>1</v>
      </c>
      <c r="D9" s="20">
        <v>80</v>
      </c>
      <c r="E9" s="20">
        <v>822</v>
      </c>
      <c r="F9" s="20">
        <v>230214</v>
      </c>
      <c r="G9" s="20">
        <v>161941</v>
      </c>
      <c r="H9" s="20" t="s">
        <v>74</v>
      </c>
      <c r="I9" s="20" t="s">
        <v>69</v>
      </c>
      <c r="J9" s="20">
        <v>1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2206</v>
      </c>
      <c r="V9" s="20">
        <v>40</v>
      </c>
      <c r="W9" s="20">
        <v>1098</v>
      </c>
      <c r="X9" s="20">
        <v>380</v>
      </c>
      <c r="Y9" s="20">
        <v>20</v>
      </c>
      <c r="Z9" s="20">
        <v>20</v>
      </c>
      <c r="AA9" s="20">
        <v>39</v>
      </c>
      <c r="AB9" s="20">
        <v>567</v>
      </c>
      <c r="AC9" s="20">
        <v>40</v>
      </c>
      <c r="AD9" s="20">
        <v>1243</v>
      </c>
      <c r="AE9" s="20">
        <v>723</v>
      </c>
      <c r="AF9" s="20">
        <v>40</v>
      </c>
      <c r="AG9" s="20">
        <v>0</v>
      </c>
      <c r="AH9" s="20">
        <v>38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>
      <c r="A10" s="63">
        <v>44972</v>
      </c>
      <c r="B10" s="64"/>
      <c r="C10" s="20">
        <v>2</v>
      </c>
      <c r="D10" s="20">
        <v>80</v>
      </c>
      <c r="E10" s="20">
        <v>822</v>
      </c>
      <c r="F10" s="20">
        <v>230215</v>
      </c>
      <c r="G10" s="20">
        <v>165015</v>
      </c>
      <c r="H10" s="20" t="s">
        <v>74</v>
      </c>
      <c r="I10" s="20" t="s">
        <v>69</v>
      </c>
      <c r="J10" s="20">
        <v>1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1576</v>
      </c>
      <c r="V10" s="20">
        <v>40</v>
      </c>
      <c r="W10" s="20">
        <v>937</v>
      </c>
      <c r="X10" s="20">
        <v>27</v>
      </c>
      <c r="Y10" s="20">
        <v>20</v>
      </c>
      <c r="Z10" s="20">
        <v>20</v>
      </c>
      <c r="AA10" s="20">
        <v>39</v>
      </c>
      <c r="AB10" s="20">
        <v>605</v>
      </c>
      <c r="AC10" s="20">
        <v>40</v>
      </c>
      <c r="AD10" s="20">
        <v>675</v>
      </c>
      <c r="AE10" s="20">
        <v>510</v>
      </c>
      <c r="AF10" s="20">
        <v>40</v>
      </c>
      <c r="AG10" s="20">
        <v>0</v>
      </c>
      <c r="AH10" s="20">
        <v>38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63">
        <v>44973</v>
      </c>
      <c r="B11" s="64"/>
      <c r="C11" s="65">
        <v>3</v>
      </c>
      <c r="D11" s="20">
        <v>80</v>
      </c>
      <c r="E11" s="20">
        <v>822</v>
      </c>
      <c r="F11" s="20">
        <v>230216</v>
      </c>
      <c r="G11" s="20">
        <v>155931</v>
      </c>
      <c r="H11" s="20" t="s">
        <v>74</v>
      </c>
      <c r="I11" s="20" t="s">
        <v>69</v>
      </c>
      <c r="J11" s="20">
        <v>1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613</v>
      </c>
      <c r="V11" s="20">
        <v>40</v>
      </c>
      <c r="W11" s="20">
        <v>843</v>
      </c>
      <c r="X11" s="20">
        <v>10</v>
      </c>
      <c r="Y11" s="20">
        <v>20</v>
      </c>
      <c r="Z11" s="20">
        <v>20</v>
      </c>
      <c r="AA11" s="20">
        <v>40</v>
      </c>
      <c r="AB11" s="20">
        <v>453</v>
      </c>
      <c r="AC11" s="20">
        <v>40</v>
      </c>
      <c r="AD11" s="20">
        <v>664</v>
      </c>
      <c r="AE11" s="20">
        <v>443</v>
      </c>
      <c r="AF11" s="20">
        <v>40</v>
      </c>
      <c r="AG11" s="20">
        <v>0</v>
      </c>
      <c r="AH11" s="20">
        <v>40</v>
      </c>
    </row>
    <row r="12" spans="1:49">
      <c r="A12" s="63">
        <v>44974</v>
      </c>
      <c r="B12" s="64"/>
      <c r="C12" s="20">
        <v>4</v>
      </c>
      <c r="D12" s="20">
        <v>80</v>
      </c>
      <c r="E12" s="20">
        <v>822</v>
      </c>
      <c r="F12" s="20">
        <v>230217</v>
      </c>
      <c r="G12" s="20">
        <v>160345</v>
      </c>
      <c r="H12" s="20" t="s">
        <v>74</v>
      </c>
      <c r="I12" s="20" t="s">
        <v>69</v>
      </c>
      <c r="J12" s="20">
        <v>1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443</v>
      </c>
      <c r="V12" s="20">
        <v>40</v>
      </c>
      <c r="W12" s="20">
        <v>1717</v>
      </c>
      <c r="X12" s="20">
        <v>6</v>
      </c>
      <c r="Y12" s="20">
        <v>20</v>
      </c>
      <c r="Z12" s="20">
        <v>20</v>
      </c>
      <c r="AA12" s="20">
        <v>40</v>
      </c>
      <c r="AB12" s="20">
        <v>438</v>
      </c>
      <c r="AC12" s="20">
        <v>40</v>
      </c>
      <c r="AD12" s="20">
        <v>1010</v>
      </c>
      <c r="AE12" s="20">
        <v>734</v>
      </c>
      <c r="AF12" s="20">
        <v>40</v>
      </c>
      <c r="AG12" s="20">
        <v>0</v>
      </c>
      <c r="AH12" s="20">
        <v>40</v>
      </c>
    </row>
    <row r="13" spans="1:49">
      <c r="A13" s="63">
        <v>44975</v>
      </c>
      <c r="B13" s="64"/>
      <c r="C13" s="20">
        <v>5</v>
      </c>
      <c r="D13" s="65">
        <v>80</v>
      </c>
      <c r="E13" s="65">
        <v>822</v>
      </c>
      <c r="F13" s="65">
        <v>230218</v>
      </c>
      <c r="G13" s="65">
        <v>174312</v>
      </c>
      <c r="H13" s="65" t="s">
        <v>74</v>
      </c>
      <c r="I13" s="65" t="s">
        <v>69</v>
      </c>
      <c r="J13" s="65">
        <v>1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317</v>
      </c>
      <c r="V13" s="65">
        <v>40</v>
      </c>
      <c r="W13" s="65">
        <v>1194</v>
      </c>
      <c r="X13" s="65">
        <v>50</v>
      </c>
      <c r="Y13" s="65">
        <v>20</v>
      </c>
      <c r="Z13" s="65">
        <v>20</v>
      </c>
      <c r="AA13" s="65">
        <v>40</v>
      </c>
      <c r="AB13" s="65">
        <v>441</v>
      </c>
      <c r="AC13" s="65">
        <v>40</v>
      </c>
      <c r="AD13" s="65">
        <v>957</v>
      </c>
      <c r="AE13" s="65">
        <v>612</v>
      </c>
      <c r="AF13" s="65">
        <v>40</v>
      </c>
      <c r="AG13" s="65">
        <v>0</v>
      </c>
      <c r="AH13" s="65">
        <v>40</v>
      </c>
    </row>
    <row r="14" spans="1:49">
      <c r="A14" s="63">
        <v>44976</v>
      </c>
      <c r="B14" s="64"/>
      <c r="C14" s="20">
        <v>6</v>
      </c>
      <c r="D14" s="65">
        <v>80</v>
      </c>
      <c r="E14" s="65">
        <v>822</v>
      </c>
      <c r="F14" s="65">
        <v>230219</v>
      </c>
      <c r="G14" s="65">
        <v>170025</v>
      </c>
      <c r="H14" s="65" t="s">
        <v>74</v>
      </c>
      <c r="I14" s="65" t="s">
        <v>69</v>
      </c>
      <c r="J14" s="65">
        <v>1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1523</v>
      </c>
      <c r="V14" s="65">
        <v>40</v>
      </c>
      <c r="W14" s="65">
        <v>1347</v>
      </c>
      <c r="X14" s="65">
        <v>205</v>
      </c>
      <c r="Y14" s="65">
        <v>20</v>
      </c>
      <c r="Z14" s="65">
        <v>20</v>
      </c>
      <c r="AA14" s="65">
        <v>39</v>
      </c>
      <c r="AB14" s="65">
        <v>381</v>
      </c>
      <c r="AC14" s="65">
        <v>40</v>
      </c>
      <c r="AD14" s="65">
        <v>862</v>
      </c>
      <c r="AE14" s="65">
        <v>434</v>
      </c>
      <c r="AF14" s="65">
        <v>40</v>
      </c>
      <c r="AG14" s="65">
        <v>0</v>
      </c>
      <c r="AH14" s="65">
        <v>38</v>
      </c>
    </row>
    <row r="15" spans="1:49">
      <c r="A15" s="63">
        <v>44977</v>
      </c>
      <c r="B15" s="64"/>
      <c r="C15" s="20">
        <v>7</v>
      </c>
      <c r="D15" s="65">
        <v>80</v>
      </c>
      <c r="E15" s="65">
        <v>822</v>
      </c>
      <c r="F15" s="65">
        <v>230220</v>
      </c>
      <c r="G15" s="65">
        <v>164201</v>
      </c>
      <c r="H15" s="65" t="s">
        <v>74</v>
      </c>
      <c r="I15" s="65" t="s">
        <v>69</v>
      </c>
      <c r="J15" s="65">
        <v>1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3373</v>
      </c>
      <c r="V15" s="65">
        <v>40</v>
      </c>
      <c r="W15" s="65">
        <v>759</v>
      </c>
      <c r="X15" s="65">
        <v>125</v>
      </c>
      <c r="Y15" s="65">
        <v>20</v>
      </c>
      <c r="Z15" s="65">
        <v>20</v>
      </c>
      <c r="AA15" s="65">
        <v>37</v>
      </c>
      <c r="AB15" s="65">
        <v>512</v>
      </c>
      <c r="AC15" s="65">
        <v>40</v>
      </c>
      <c r="AD15" s="65">
        <v>383</v>
      </c>
      <c r="AE15" s="65">
        <v>261</v>
      </c>
      <c r="AF15" s="65">
        <v>40</v>
      </c>
      <c r="AG15" s="65">
        <v>0</v>
      </c>
      <c r="AH15" s="65">
        <v>36</v>
      </c>
    </row>
    <row r="16" spans="1:49">
      <c r="A16" s="63">
        <v>44978</v>
      </c>
      <c r="B16" s="64"/>
      <c r="C16" s="20">
        <v>8</v>
      </c>
      <c r="D16" s="65">
        <v>80</v>
      </c>
      <c r="E16" s="65">
        <v>822</v>
      </c>
      <c r="F16" s="65">
        <v>230221</v>
      </c>
      <c r="G16" s="65">
        <v>160123</v>
      </c>
      <c r="H16" s="65" t="s">
        <v>74</v>
      </c>
      <c r="I16" s="65" t="s">
        <v>69</v>
      </c>
      <c r="J16" s="65">
        <v>1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1650</v>
      </c>
      <c r="V16" s="65">
        <v>40</v>
      </c>
      <c r="W16" s="65">
        <v>921</v>
      </c>
      <c r="X16" s="65">
        <v>13</v>
      </c>
      <c r="Y16" s="65">
        <v>20</v>
      </c>
      <c r="Z16" s="65">
        <v>20</v>
      </c>
      <c r="AA16" s="65">
        <v>39</v>
      </c>
      <c r="AB16" s="65">
        <v>659</v>
      </c>
      <c r="AC16" s="65">
        <v>40</v>
      </c>
      <c r="AD16" s="65">
        <v>390</v>
      </c>
      <c r="AE16" s="65">
        <v>189</v>
      </c>
      <c r="AF16" s="65">
        <v>40</v>
      </c>
      <c r="AG16" s="65">
        <v>0</v>
      </c>
      <c r="AH16" s="65">
        <v>39</v>
      </c>
    </row>
    <row r="17" spans="1:34">
      <c r="A17" s="63">
        <v>44979</v>
      </c>
      <c r="B17" s="64"/>
      <c r="C17" s="65">
        <v>9</v>
      </c>
      <c r="D17" s="65">
        <v>80</v>
      </c>
      <c r="E17" s="65">
        <v>822</v>
      </c>
      <c r="F17" s="65">
        <v>230222</v>
      </c>
      <c r="G17" s="65">
        <v>155541</v>
      </c>
      <c r="H17" s="65" t="s">
        <v>68</v>
      </c>
      <c r="I17" s="65" t="s">
        <v>75</v>
      </c>
      <c r="J17" s="65">
        <v>1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3296</v>
      </c>
      <c r="V17" s="65">
        <v>40</v>
      </c>
      <c r="W17" s="65">
        <v>436</v>
      </c>
      <c r="X17" s="65">
        <v>9</v>
      </c>
      <c r="Y17" s="65">
        <v>20</v>
      </c>
      <c r="Z17" s="65">
        <v>20</v>
      </c>
      <c r="AA17" s="65">
        <v>38</v>
      </c>
      <c r="AB17" s="65">
        <v>1938</v>
      </c>
      <c r="AC17" s="65">
        <v>40</v>
      </c>
      <c r="AD17" s="65">
        <v>207</v>
      </c>
      <c r="AE17" s="65">
        <v>61</v>
      </c>
      <c r="AF17" s="65">
        <v>40</v>
      </c>
      <c r="AG17" s="65">
        <v>0</v>
      </c>
      <c r="AH17" s="65">
        <v>37</v>
      </c>
    </row>
    <row r="18" spans="1:34">
      <c r="A18" s="63">
        <v>44980</v>
      </c>
      <c r="B18" s="64"/>
      <c r="C18" s="20">
        <v>10</v>
      </c>
      <c r="D18" s="65">
        <v>80</v>
      </c>
      <c r="E18" s="65">
        <v>822</v>
      </c>
      <c r="F18" s="65">
        <v>230223</v>
      </c>
      <c r="G18" s="65">
        <v>190424</v>
      </c>
      <c r="H18" s="65" t="s">
        <v>74</v>
      </c>
      <c r="I18" s="65" t="s">
        <v>69</v>
      </c>
      <c r="J18" s="65">
        <v>1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1661</v>
      </c>
      <c r="V18" s="65">
        <v>40</v>
      </c>
      <c r="W18" s="65">
        <v>335</v>
      </c>
      <c r="X18" s="65">
        <v>4</v>
      </c>
      <c r="Y18" s="65">
        <v>20</v>
      </c>
      <c r="Z18" s="65">
        <v>20</v>
      </c>
      <c r="AA18" s="65">
        <v>39</v>
      </c>
      <c r="AB18" s="65">
        <v>398</v>
      </c>
      <c r="AC18" s="65">
        <v>40</v>
      </c>
      <c r="AD18" s="65">
        <v>164</v>
      </c>
      <c r="AE18" s="65">
        <v>64</v>
      </c>
      <c r="AF18" s="65">
        <v>40</v>
      </c>
      <c r="AG18" s="65">
        <v>0</v>
      </c>
      <c r="AH18" s="65">
        <v>38</v>
      </c>
    </row>
    <row r="19" spans="1:34" s="65" customFormat="1">
      <c r="A19" s="63">
        <v>44981</v>
      </c>
      <c r="B19" s="66">
        <f>K19/(L19+K19)</f>
        <v>0.21249999999999999</v>
      </c>
      <c r="C19" s="42">
        <v>11</v>
      </c>
      <c r="D19" s="45">
        <v>80</v>
      </c>
      <c r="E19" s="70">
        <v>822</v>
      </c>
      <c r="F19" s="65">
        <v>230224</v>
      </c>
      <c r="H19" s="65" t="s">
        <v>68</v>
      </c>
      <c r="I19" s="65" t="s">
        <v>71</v>
      </c>
      <c r="J19" s="65">
        <v>1</v>
      </c>
      <c r="K19" s="65">
        <v>17</v>
      </c>
      <c r="L19" s="65">
        <v>63</v>
      </c>
      <c r="M19" s="65">
        <v>27</v>
      </c>
      <c r="N19" s="65">
        <v>5</v>
      </c>
      <c r="O19" s="65">
        <v>68</v>
      </c>
      <c r="P19" s="65">
        <v>46</v>
      </c>
      <c r="Q19" s="65">
        <v>8</v>
      </c>
      <c r="R19" s="65">
        <v>9</v>
      </c>
      <c r="S19" s="65">
        <v>63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  <c r="AE19" s="65">
        <v>0</v>
      </c>
      <c r="AF19" s="65">
        <v>0</v>
      </c>
      <c r="AG19" s="65">
        <v>0</v>
      </c>
      <c r="AH19" s="65">
        <v>0</v>
      </c>
    </row>
    <row r="20" spans="1:34">
      <c r="A20" s="63">
        <v>44982</v>
      </c>
      <c r="B20" s="64"/>
      <c r="C20" s="65">
        <v>12</v>
      </c>
      <c r="D20" s="65">
        <v>80</v>
      </c>
      <c r="E20" s="65">
        <v>822</v>
      </c>
      <c r="F20" s="65">
        <v>230225</v>
      </c>
      <c r="G20" s="65">
        <v>145357</v>
      </c>
      <c r="H20" s="65" t="s">
        <v>74</v>
      </c>
      <c r="I20" s="65" t="s">
        <v>69</v>
      </c>
      <c r="J20" s="65">
        <v>1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4262</v>
      </c>
      <c r="V20" s="65">
        <v>40</v>
      </c>
      <c r="W20" s="65">
        <v>61</v>
      </c>
      <c r="X20" s="65">
        <v>26</v>
      </c>
      <c r="Y20" s="65">
        <v>20</v>
      </c>
      <c r="Z20" s="65">
        <v>20</v>
      </c>
      <c r="AA20" s="65">
        <v>37</v>
      </c>
      <c r="AB20" s="65">
        <v>1600</v>
      </c>
      <c r="AC20" s="65">
        <v>40</v>
      </c>
      <c r="AD20" s="65">
        <v>48</v>
      </c>
      <c r="AE20" s="65">
        <v>93</v>
      </c>
      <c r="AF20" s="65">
        <v>40</v>
      </c>
      <c r="AG20" s="65">
        <v>0</v>
      </c>
      <c r="AH20" s="65">
        <v>35</v>
      </c>
    </row>
    <row r="21" spans="1:34">
      <c r="A21" s="63">
        <v>44983</v>
      </c>
      <c r="B21" s="64"/>
      <c r="C21" s="20">
        <v>13</v>
      </c>
      <c r="D21" s="65">
        <v>80</v>
      </c>
      <c r="E21" s="65">
        <v>822</v>
      </c>
      <c r="F21" s="65">
        <v>230226</v>
      </c>
      <c r="G21" s="65">
        <v>172407</v>
      </c>
      <c r="H21" s="65" t="s">
        <v>74</v>
      </c>
      <c r="I21" s="65" t="s">
        <v>69</v>
      </c>
      <c r="J21" s="65">
        <v>1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1095</v>
      </c>
      <c r="V21" s="65">
        <v>40</v>
      </c>
      <c r="W21" s="65">
        <v>142</v>
      </c>
      <c r="X21" s="65">
        <v>5</v>
      </c>
      <c r="Y21" s="65">
        <v>20</v>
      </c>
      <c r="Z21" s="65">
        <v>20</v>
      </c>
      <c r="AA21" s="65">
        <v>39</v>
      </c>
      <c r="AB21" s="65">
        <v>2627</v>
      </c>
      <c r="AC21" s="65">
        <v>40</v>
      </c>
      <c r="AD21" s="65">
        <v>134</v>
      </c>
      <c r="AE21" s="65">
        <v>140</v>
      </c>
      <c r="AF21" s="65">
        <v>40</v>
      </c>
      <c r="AG21" s="65">
        <v>0</v>
      </c>
      <c r="AH21" s="65">
        <v>39</v>
      </c>
    </row>
    <row r="22" spans="1:34">
      <c r="A22" s="63">
        <v>44984</v>
      </c>
      <c r="B22" s="64"/>
      <c r="C22" s="20">
        <v>14</v>
      </c>
      <c r="D22" s="65">
        <v>80</v>
      </c>
      <c r="E22" s="65">
        <v>822</v>
      </c>
      <c r="F22" s="65">
        <v>230227</v>
      </c>
      <c r="G22" s="65">
        <v>162511</v>
      </c>
      <c r="H22" s="65" t="s">
        <v>74</v>
      </c>
      <c r="I22" s="65" t="s">
        <v>69</v>
      </c>
      <c r="J22" s="65">
        <v>1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3627</v>
      </c>
      <c r="V22" s="65">
        <v>40</v>
      </c>
      <c r="W22" s="65">
        <v>174</v>
      </c>
      <c r="X22" s="65">
        <v>6</v>
      </c>
      <c r="Y22" s="65">
        <v>20</v>
      </c>
      <c r="Z22" s="65">
        <v>20</v>
      </c>
      <c r="AA22" s="65">
        <v>35</v>
      </c>
      <c r="AB22" s="65">
        <v>2933</v>
      </c>
      <c r="AC22" s="65">
        <v>40</v>
      </c>
      <c r="AD22" s="65">
        <v>54</v>
      </c>
      <c r="AE22" s="65">
        <v>76</v>
      </c>
      <c r="AF22" s="65">
        <v>40</v>
      </c>
      <c r="AG22" s="65">
        <v>0</v>
      </c>
      <c r="AH22" s="65">
        <v>36</v>
      </c>
    </row>
    <row r="23" spans="1:34">
      <c r="A23" s="63">
        <v>44985</v>
      </c>
      <c r="B23" s="64"/>
      <c r="C23" s="65">
        <v>15</v>
      </c>
      <c r="D23" s="65">
        <v>80</v>
      </c>
      <c r="E23" s="65">
        <v>822</v>
      </c>
      <c r="F23" s="65">
        <v>230228</v>
      </c>
      <c r="G23" s="65">
        <v>160956</v>
      </c>
      <c r="H23" s="65" t="s">
        <v>74</v>
      </c>
      <c r="I23" s="65" t="s">
        <v>69</v>
      </c>
      <c r="J23" s="65">
        <v>1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1643</v>
      </c>
      <c r="V23" s="65">
        <v>40</v>
      </c>
      <c r="W23" s="65">
        <v>215</v>
      </c>
      <c r="X23" s="65">
        <v>8</v>
      </c>
      <c r="Y23" s="65">
        <v>20</v>
      </c>
      <c r="Z23" s="65">
        <v>20</v>
      </c>
      <c r="AA23" s="65">
        <v>37</v>
      </c>
      <c r="AB23" s="65">
        <v>2901</v>
      </c>
      <c r="AC23" s="65">
        <v>40</v>
      </c>
      <c r="AD23" s="65">
        <v>98</v>
      </c>
      <c r="AE23" s="65">
        <v>58</v>
      </c>
      <c r="AF23" s="65">
        <v>40</v>
      </c>
      <c r="AG23" s="65">
        <v>0</v>
      </c>
      <c r="AH23" s="65">
        <v>38</v>
      </c>
    </row>
    <row r="24" spans="1:34">
      <c r="A24" s="63">
        <v>44986</v>
      </c>
      <c r="B24" s="64"/>
      <c r="C24" s="20">
        <v>16</v>
      </c>
      <c r="D24" s="65">
        <v>80</v>
      </c>
      <c r="E24" s="65">
        <v>822</v>
      </c>
      <c r="F24" s="65">
        <v>230301</v>
      </c>
      <c r="G24" s="65">
        <v>160031</v>
      </c>
      <c r="H24" s="65" t="s">
        <v>74</v>
      </c>
      <c r="I24" s="65" t="s">
        <v>69</v>
      </c>
      <c r="J24" s="65">
        <v>1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2123</v>
      </c>
      <c r="V24" s="65">
        <v>40</v>
      </c>
      <c r="W24" s="65">
        <v>100</v>
      </c>
      <c r="X24" s="65">
        <v>1</v>
      </c>
      <c r="Y24" s="65">
        <v>20</v>
      </c>
      <c r="Z24" s="65">
        <v>20</v>
      </c>
      <c r="AA24" s="65">
        <v>38</v>
      </c>
      <c r="AB24" s="65">
        <v>2763</v>
      </c>
      <c r="AC24" s="65">
        <v>40</v>
      </c>
      <c r="AD24" s="65">
        <v>33</v>
      </c>
      <c r="AE24" s="65">
        <v>37</v>
      </c>
      <c r="AF24" s="65">
        <v>40</v>
      </c>
      <c r="AG24" s="65">
        <v>0</v>
      </c>
      <c r="AH24" s="65">
        <v>40</v>
      </c>
    </row>
    <row r="25" spans="1:34">
      <c r="A25" s="63">
        <v>44987</v>
      </c>
      <c r="B25" s="64"/>
      <c r="C25" s="20">
        <v>17</v>
      </c>
      <c r="D25" s="65">
        <v>80</v>
      </c>
      <c r="E25" s="65">
        <v>822</v>
      </c>
      <c r="F25" s="65">
        <v>230302</v>
      </c>
      <c r="G25" s="65">
        <v>160510</v>
      </c>
      <c r="H25" s="65" t="s">
        <v>74</v>
      </c>
      <c r="I25" s="65" t="s">
        <v>69</v>
      </c>
      <c r="J25" s="65">
        <v>1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1619</v>
      </c>
      <c r="V25" s="65">
        <v>40</v>
      </c>
      <c r="W25" s="65">
        <v>233</v>
      </c>
      <c r="X25" s="65">
        <v>3</v>
      </c>
      <c r="Y25" s="65">
        <v>20</v>
      </c>
      <c r="Z25" s="65">
        <v>20</v>
      </c>
      <c r="AA25" s="65">
        <v>38</v>
      </c>
      <c r="AB25" s="65">
        <v>1519</v>
      </c>
      <c r="AC25" s="65">
        <v>40</v>
      </c>
      <c r="AD25" s="65">
        <v>29</v>
      </c>
      <c r="AE25" s="65">
        <v>21</v>
      </c>
      <c r="AF25" s="65">
        <v>40</v>
      </c>
      <c r="AG25" s="65">
        <v>0</v>
      </c>
      <c r="AH25" s="65">
        <v>40</v>
      </c>
    </row>
    <row r="26" spans="1:34">
      <c r="A26" s="63">
        <v>44988</v>
      </c>
      <c r="B26" s="64"/>
      <c r="C26" s="20">
        <v>18</v>
      </c>
      <c r="D26" s="65">
        <v>80</v>
      </c>
      <c r="E26" s="65">
        <v>822</v>
      </c>
      <c r="F26" s="65">
        <v>230303</v>
      </c>
      <c r="G26" s="65">
        <v>153307</v>
      </c>
      <c r="H26" s="65" t="s">
        <v>74</v>
      </c>
      <c r="I26" s="65" t="s">
        <v>69</v>
      </c>
      <c r="J26" s="65">
        <v>1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945</v>
      </c>
      <c r="V26" s="65">
        <v>40</v>
      </c>
      <c r="W26" s="65">
        <v>148</v>
      </c>
      <c r="X26" s="65">
        <v>5</v>
      </c>
      <c r="Y26" s="65">
        <v>20</v>
      </c>
      <c r="Z26" s="65">
        <v>20</v>
      </c>
      <c r="AA26" s="65">
        <v>33</v>
      </c>
      <c r="AB26" s="65">
        <v>5158</v>
      </c>
      <c r="AC26" s="65">
        <v>40</v>
      </c>
      <c r="AD26" s="65">
        <v>77</v>
      </c>
      <c r="AE26" s="65">
        <v>50</v>
      </c>
      <c r="AF26" s="65">
        <v>40</v>
      </c>
      <c r="AG26" s="65">
        <v>0</v>
      </c>
      <c r="AH26" s="65">
        <v>36</v>
      </c>
    </row>
    <row r="27" spans="1:34">
      <c r="A27" s="63">
        <v>44989</v>
      </c>
      <c r="B27" s="64"/>
      <c r="C27" s="20">
        <v>19</v>
      </c>
      <c r="D27" s="65">
        <v>80</v>
      </c>
      <c r="E27" s="65">
        <v>822</v>
      </c>
      <c r="F27" s="65">
        <v>230304</v>
      </c>
      <c r="G27" s="65">
        <v>173910</v>
      </c>
      <c r="H27" s="65" t="s">
        <v>74</v>
      </c>
      <c r="I27" s="65" t="s">
        <v>69</v>
      </c>
      <c r="J27" s="65">
        <v>1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945</v>
      </c>
      <c r="V27" s="65">
        <v>40</v>
      </c>
      <c r="W27" s="65">
        <v>400</v>
      </c>
      <c r="X27" s="65">
        <v>13</v>
      </c>
      <c r="Y27" s="65">
        <v>20</v>
      </c>
      <c r="Z27" s="65">
        <v>20</v>
      </c>
      <c r="AA27" s="65">
        <v>40</v>
      </c>
      <c r="AB27" s="65">
        <v>1331</v>
      </c>
      <c r="AC27" s="65">
        <v>40</v>
      </c>
      <c r="AD27" s="65">
        <v>397</v>
      </c>
      <c r="AE27" s="65">
        <v>194</v>
      </c>
      <c r="AF27" s="65">
        <v>40</v>
      </c>
      <c r="AG27" s="65">
        <v>0</v>
      </c>
      <c r="AH27" s="65">
        <v>40</v>
      </c>
    </row>
    <row r="28" spans="1:34">
      <c r="A28" s="63">
        <v>44990</v>
      </c>
      <c r="B28" s="64"/>
      <c r="C28" s="65">
        <v>20</v>
      </c>
      <c r="D28" s="65">
        <v>80</v>
      </c>
      <c r="E28" s="65">
        <v>822</v>
      </c>
      <c r="F28" s="65">
        <v>230305</v>
      </c>
      <c r="G28" s="65">
        <v>162504</v>
      </c>
      <c r="H28" s="65" t="s">
        <v>74</v>
      </c>
      <c r="I28" s="65" t="s">
        <v>69</v>
      </c>
      <c r="J28" s="65">
        <v>1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2064</v>
      </c>
      <c r="V28" s="65">
        <v>40</v>
      </c>
      <c r="W28" s="65">
        <v>199</v>
      </c>
      <c r="X28" s="65">
        <v>23</v>
      </c>
      <c r="Y28" s="65">
        <v>20</v>
      </c>
      <c r="Z28" s="65">
        <v>20</v>
      </c>
      <c r="AA28" s="65">
        <v>40</v>
      </c>
      <c r="AB28" s="65">
        <v>1022</v>
      </c>
      <c r="AC28" s="65">
        <v>40</v>
      </c>
      <c r="AD28" s="65">
        <v>125</v>
      </c>
      <c r="AE28" s="65">
        <v>109</v>
      </c>
      <c r="AF28" s="65">
        <v>40</v>
      </c>
      <c r="AG28" s="65">
        <v>0</v>
      </c>
      <c r="AH28" s="65">
        <v>40</v>
      </c>
    </row>
    <row r="29" spans="1:34">
      <c r="A29" s="63">
        <v>44991</v>
      </c>
      <c r="B29" s="64"/>
      <c r="C29" s="20">
        <v>21</v>
      </c>
      <c r="D29" s="65">
        <v>80</v>
      </c>
      <c r="E29" s="65">
        <v>822</v>
      </c>
      <c r="F29" s="65">
        <v>230306</v>
      </c>
      <c r="G29" s="65">
        <v>160040</v>
      </c>
      <c r="H29" s="65" t="s">
        <v>74</v>
      </c>
      <c r="I29" s="65" t="s">
        <v>69</v>
      </c>
      <c r="J29" s="65">
        <v>1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5119</v>
      </c>
      <c r="V29" s="65">
        <v>40</v>
      </c>
      <c r="W29" s="65">
        <v>66</v>
      </c>
      <c r="X29" s="65">
        <v>3</v>
      </c>
      <c r="Y29" s="65">
        <v>20</v>
      </c>
      <c r="Z29" s="65">
        <v>20</v>
      </c>
      <c r="AA29" s="65">
        <v>31</v>
      </c>
      <c r="AB29" s="65">
        <v>3678</v>
      </c>
      <c r="AC29" s="65">
        <v>40</v>
      </c>
      <c r="AD29" s="65">
        <v>35</v>
      </c>
      <c r="AE29" s="65">
        <v>54</v>
      </c>
      <c r="AF29" s="65">
        <v>40</v>
      </c>
      <c r="AG29" s="65">
        <v>0</v>
      </c>
      <c r="AH29" s="65">
        <v>34</v>
      </c>
    </row>
    <row r="30" spans="1:34">
      <c r="A30" s="63"/>
      <c r="B30" s="66">
        <f>K30/(L30+K30)</f>
        <v>0.25</v>
      </c>
      <c r="C30" s="42">
        <v>22</v>
      </c>
      <c r="D30" s="65">
        <f>+D37</f>
        <v>80</v>
      </c>
      <c r="E30" s="65">
        <v>822</v>
      </c>
      <c r="F30" s="65">
        <v>230307</v>
      </c>
      <c r="G30" s="65"/>
      <c r="H30" s="65"/>
      <c r="I30" s="65"/>
      <c r="J30" s="65">
        <v>1</v>
      </c>
      <c r="K30" s="65">
        <f>+K45</f>
        <v>20</v>
      </c>
      <c r="L30" s="65">
        <f t="shared" ref="L30:AH30" si="0">+L45</f>
        <v>60</v>
      </c>
      <c r="M30" s="65">
        <f t="shared" si="0"/>
        <v>7</v>
      </c>
      <c r="N30" s="65">
        <f t="shared" si="0"/>
        <v>1</v>
      </c>
      <c r="O30" s="65">
        <f t="shared" si="0"/>
        <v>26</v>
      </c>
      <c r="P30" s="65">
        <f t="shared" si="0"/>
        <v>63</v>
      </c>
      <c r="Q30" s="65">
        <f t="shared" si="0"/>
        <v>10</v>
      </c>
      <c r="R30" s="65">
        <f t="shared" si="0"/>
        <v>10</v>
      </c>
      <c r="S30" s="65">
        <f t="shared" si="0"/>
        <v>60</v>
      </c>
      <c r="T30" s="65">
        <f t="shared" si="0"/>
        <v>0</v>
      </c>
      <c r="U30" s="65">
        <f t="shared" si="0"/>
        <v>0</v>
      </c>
      <c r="V30" s="65">
        <f t="shared" si="0"/>
        <v>0</v>
      </c>
      <c r="W30" s="65">
        <f t="shared" si="0"/>
        <v>0</v>
      </c>
      <c r="X30" s="65">
        <f t="shared" si="0"/>
        <v>0</v>
      </c>
      <c r="Y30" s="65">
        <f t="shared" si="0"/>
        <v>0</v>
      </c>
      <c r="Z30" s="65">
        <f t="shared" si="0"/>
        <v>0</v>
      </c>
      <c r="AA30" s="65">
        <f t="shared" si="0"/>
        <v>0</v>
      </c>
      <c r="AB30" s="65">
        <f t="shared" si="0"/>
        <v>0</v>
      </c>
      <c r="AC30" s="65">
        <f t="shared" si="0"/>
        <v>0</v>
      </c>
      <c r="AD30" s="65">
        <f t="shared" si="0"/>
        <v>0</v>
      </c>
      <c r="AE30" s="65">
        <f t="shared" si="0"/>
        <v>0</v>
      </c>
      <c r="AF30" s="65">
        <f t="shared" si="0"/>
        <v>0</v>
      </c>
      <c r="AG30" s="65">
        <f t="shared" si="0"/>
        <v>0</v>
      </c>
      <c r="AH30" s="65">
        <f t="shared" si="0"/>
        <v>0</v>
      </c>
    </row>
    <row r="31" spans="1:34">
      <c r="A31" s="65"/>
      <c r="B31" s="64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</row>
    <row r="32" spans="1:34">
      <c r="A32" s="65"/>
      <c r="B32" s="65"/>
      <c r="C32" s="65" t="s">
        <v>76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</row>
    <row r="33" spans="1:34">
      <c r="A33" s="84">
        <v>44981</v>
      </c>
      <c r="B33" s="68">
        <f>K33/(L33+K33)</f>
        <v>0.25</v>
      </c>
      <c r="C33" s="65">
        <v>11</v>
      </c>
      <c r="D33" s="65">
        <v>20</v>
      </c>
      <c r="E33" s="65">
        <v>822</v>
      </c>
      <c r="F33" s="65">
        <v>230224</v>
      </c>
      <c r="G33" s="65">
        <v>160314</v>
      </c>
      <c r="H33" s="65" t="s">
        <v>68</v>
      </c>
      <c r="I33" s="65" t="s">
        <v>71</v>
      </c>
      <c r="J33" s="65">
        <v>1</v>
      </c>
      <c r="K33" s="65">
        <v>5</v>
      </c>
      <c r="L33" s="65">
        <v>15</v>
      </c>
      <c r="M33" s="65">
        <v>22</v>
      </c>
      <c r="N33" s="65">
        <v>0</v>
      </c>
      <c r="O33" s="65">
        <v>14</v>
      </c>
      <c r="P33" s="65">
        <v>13</v>
      </c>
      <c r="Q33" s="65">
        <v>3</v>
      </c>
      <c r="R33" s="65">
        <v>2</v>
      </c>
      <c r="S33" s="65">
        <v>15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  <c r="AE33" s="65">
        <v>0</v>
      </c>
      <c r="AF33" s="65">
        <v>0</v>
      </c>
      <c r="AG33" s="65">
        <v>0</v>
      </c>
      <c r="AH33" s="65">
        <v>0</v>
      </c>
    </row>
    <row r="34" spans="1:34">
      <c r="A34" s="84">
        <v>44981</v>
      </c>
      <c r="B34" s="68">
        <f>K34/(L34+K34)</f>
        <v>0.35</v>
      </c>
      <c r="C34" s="65">
        <v>11</v>
      </c>
      <c r="D34" s="65">
        <v>20</v>
      </c>
      <c r="E34" s="65">
        <v>822</v>
      </c>
      <c r="F34" s="65">
        <v>230224</v>
      </c>
      <c r="G34" s="65">
        <v>162554</v>
      </c>
      <c r="H34" s="65" t="s">
        <v>68</v>
      </c>
      <c r="I34" s="65" t="s">
        <v>71</v>
      </c>
      <c r="J34" s="65">
        <v>1</v>
      </c>
      <c r="K34" s="65">
        <v>7</v>
      </c>
      <c r="L34" s="65">
        <v>13</v>
      </c>
      <c r="M34" s="65">
        <v>5</v>
      </c>
      <c r="N34" s="65">
        <v>4</v>
      </c>
      <c r="O34" s="65">
        <v>17</v>
      </c>
      <c r="P34" s="65">
        <v>12</v>
      </c>
      <c r="Q34" s="65">
        <v>3</v>
      </c>
      <c r="R34" s="65">
        <v>4</v>
      </c>
      <c r="S34" s="65">
        <v>13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</row>
    <row r="35" spans="1:34">
      <c r="A35" s="84">
        <v>44981</v>
      </c>
      <c r="B35" s="68">
        <f>K35/(L35+K35)</f>
        <v>0.25</v>
      </c>
      <c r="C35" s="65">
        <v>11</v>
      </c>
      <c r="D35" s="65">
        <v>20</v>
      </c>
      <c r="E35" s="65">
        <v>822</v>
      </c>
      <c r="F35" s="65">
        <v>230224</v>
      </c>
      <c r="G35" s="65">
        <v>164414</v>
      </c>
      <c r="H35" s="65" t="s">
        <v>68</v>
      </c>
      <c r="I35" s="65" t="s">
        <v>71</v>
      </c>
      <c r="J35" s="65">
        <v>1</v>
      </c>
      <c r="K35" s="65">
        <v>5</v>
      </c>
      <c r="L35" s="65">
        <v>15</v>
      </c>
      <c r="M35" s="65">
        <v>0</v>
      </c>
      <c r="N35" s="65">
        <v>1</v>
      </c>
      <c r="O35" s="65">
        <v>7</v>
      </c>
      <c r="P35" s="65">
        <v>4</v>
      </c>
      <c r="Q35" s="65">
        <v>2</v>
      </c>
      <c r="R35" s="65">
        <v>3</v>
      </c>
      <c r="S35" s="65">
        <v>15</v>
      </c>
      <c r="T35" s="65">
        <v>0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  <c r="AB35" s="65">
        <v>0</v>
      </c>
      <c r="AC35" s="65">
        <v>0</v>
      </c>
      <c r="AD35" s="65">
        <v>0</v>
      </c>
      <c r="AE35" s="65">
        <v>0</v>
      </c>
      <c r="AF35" s="65">
        <v>0</v>
      </c>
      <c r="AG35" s="65">
        <v>0</v>
      </c>
      <c r="AH35" s="65">
        <v>0</v>
      </c>
    </row>
    <row r="36" spans="1:34">
      <c r="A36" s="84">
        <v>44981</v>
      </c>
      <c r="B36" s="68">
        <f>K36/(L36+K36)</f>
        <v>0</v>
      </c>
      <c r="C36" s="65">
        <v>11</v>
      </c>
      <c r="D36" s="65">
        <v>20</v>
      </c>
      <c r="E36" s="65">
        <v>822</v>
      </c>
      <c r="F36" s="65">
        <v>230224</v>
      </c>
      <c r="G36" s="65">
        <v>170310</v>
      </c>
      <c r="H36" s="65" t="s">
        <v>68</v>
      </c>
      <c r="I36" s="65" t="s">
        <v>71</v>
      </c>
      <c r="J36" s="65">
        <v>1</v>
      </c>
      <c r="K36" s="65">
        <v>0</v>
      </c>
      <c r="L36" s="65">
        <v>20</v>
      </c>
      <c r="M36" s="65">
        <v>0</v>
      </c>
      <c r="N36" s="65">
        <v>0</v>
      </c>
      <c r="O36" s="65">
        <v>30</v>
      </c>
      <c r="P36" s="65">
        <v>17</v>
      </c>
      <c r="Q36" s="65">
        <v>0</v>
      </c>
      <c r="R36" s="65">
        <v>0</v>
      </c>
      <c r="S36" s="65">
        <v>20</v>
      </c>
      <c r="T36" s="65">
        <v>0</v>
      </c>
      <c r="U36" s="65">
        <v>0</v>
      </c>
      <c r="V36" s="65">
        <v>0</v>
      </c>
      <c r="W36" s="65">
        <v>0</v>
      </c>
      <c r="X36" s="65">
        <v>0</v>
      </c>
      <c r="Y36" s="65">
        <v>0</v>
      </c>
      <c r="Z36" s="65">
        <v>0</v>
      </c>
      <c r="AA36" s="65">
        <v>0</v>
      </c>
      <c r="AB36" s="65">
        <v>0</v>
      </c>
      <c r="AC36" s="65">
        <v>0</v>
      </c>
      <c r="AD36" s="65">
        <v>0</v>
      </c>
      <c r="AE36" s="65">
        <v>0</v>
      </c>
      <c r="AF36" s="65">
        <v>0</v>
      </c>
      <c r="AG36" s="65">
        <v>0</v>
      </c>
      <c r="AH36" s="65">
        <v>0</v>
      </c>
    </row>
    <row r="37" spans="1:34">
      <c r="A37" s="65"/>
      <c r="B37" s="65"/>
      <c r="C37" s="65"/>
      <c r="D37" s="67">
        <f>SUM(D33:D36)</f>
        <v>80</v>
      </c>
      <c r="E37" s="65"/>
      <c r="F37" s="65"/>
      <c r="G37" s="65"/>
      <c r="H37" s="65"/>
      <c r="I37" s="65"/>
      <c r="J37" s="65"/>
      <c r="K37" s="67">
        <f>SUM(K33:K36)</f>
        <v>17</v>
      </c>
      <c r="L37" s="67">
        <f t="shared" ref="L37:AH37" si="1">SUM(L33:L36)</f>
        <v>63</v>
      </c>
      <c r="M37" s="67">
        <f t="shared" si="1"/>
        <v>27</v>
      </c>
      <c r="N37" s="67">
        <f t="shared" si="1"/>
        <v>5</v>
      </c>
      <c r="O37" s="67">
        <f t="shared" si="1"/>
        <v>68</v>
      </c>
      <c r="P37" s="67">
        <f t="shared" si="1"/>
        <v>46</v>
      </c>
      <c r="Q37" s="67">
        <f t="shared" si="1"/>
        <v>8</v>
      </c>
      <c r="R37" s="67">
        <f t="shared" si="1"/>
        <v>9</v>
      </c>
      <c r="S37" s="67">
        <f t="shared" si="1"/>
        <v>63</v>
      </c>
      <c r="T37" s="67">
        <f t="shared" si="1"/>
        <v>0</v>
      </c>
      <c r="U37" s="67">
        <f t="shared" si="1"/>
        <v>0</v>
      </c>
      <c r="V37" s="67">
        <f t="shared" si="1"/>
        <v>0</v>
      </c>
      <c r="W37" s="67">
        <f t="shared" si="1"/>
        <v>0</v>
      </c>
      <c r="X37" s="67">
        <f t="shared" si="1"/>
        <v>0</v>
      </c>
      <c r="Y37" s="67">
        <f t="shared" si="1"/>
        <v>0</v>
      </c>
      <c r="Z37" s="67">
        <f t="shared" si="1"/>
        <v>0</v>
      </c>
      <c r="AA37" s="67">
        <f t="shared" si="1"/>
        <v>0</v>
      </c>
      <c r="AB37" s="67">
        <f t="shared" si="1"/>
        <v>0</v>
      </c>
      <c r="AC37" s="67">
        <f t="shared" si="1"/>
        <v>0</v>
      </c>
      <c r="AD37" s="67">
        <f t="shared" si="1"/>
        <v>0</v>
      </c>
      <c r="AE37" s="67">
        <f t="shared" si="1"/>
        <v>0</v>
      </c>
      <c r="AF37" s="67">
        <f t="shared" si="1"/>
        <v>0</v>
      </c>
      <c r="AG37" s="67">
        <f t="shared" si="1"/>
        <v>0</v>
      </c>
      <c r="AH37" s="67">
        <f t="shared" si="1"/>
        <v>0</v>
      </c>
    </row>
    <row r="38" spans="1:34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</row>
    <row r="39" spans="1:3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</row>
    <row r="40" spans="1:34">
      <c r="A40" s="65"/>
      <c r="B40" s="65"/>
      <c r="C40" s="65" t="s">
        <v>70</v>
      </c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</row>
    <row r="41" spans="1:34">
      <c r="A41" s="84">
        <v>44991</v>
      </c>
      <c r="B41" s="68">
        <f>K41/(L41+K41)</f>
        <v>0.05</v>
      </c>
      <c r="C41" s="65">
        <v>22</v>
      </c>
      <c r="D41" s="65">
        <v>20</v>
      </c>
      <c r="E41" s="65">
        <v>822</v>
      </c>
      <c r="F41" s="65">
        <v>230307</v>
      </c>
      <c r="G41" s="65">
        <v>155348</v>
      </c>
      <c r="H41" s="65" t="s">
        <v>68</v>
      </c>
      <c r="I41" s="65" t="s">
        <v>71</v>
      </c>
      <c r="J41" s="65">
        <v>1</v>
      </c>
      <c r="K41" s="65">
        <v>1</v>
      </c>
      <c r="L41" s="65">
        <v>19</v>
      </c>
      <c r="M41" s="65">
        <v>0</v>
      </c>
      <c r="N41" s="65">
        <v>1</v>
      </c>
      <c r="O41" s="65">
        <v>13</v>
      </c>
      <c r="P41" s="65">
        <v>49</v>
      </c>
      <c r="Q41" s="65">
        <v>0</v>
      </c>
      <c r="R41" s="65">
        <v>1</v>
      </c>
      <c r="S41" s="65">
        <v>19</v>
      </c>
      <c r="T41" s="65">
        <v>0</v>
      </c>
      <c r="U41" s="65">
        <v>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65">
        <v>0</v>
      </c>
      <c r="AB41" s="65">
        <v>0</v>
      </c>
      <c r="AC41" s="65">
        <v>0</v>
      </c>
      <c r="AD41" s="65">
        <v>0</v>
      </c>
      <c r="AE41" s="65">
        <v>0</v>
      </c>
      <c r="AF41" s="65">
        <v>0</v>
      </c>
      <c r="AG41" s="65">
        <v>0</v>
      </c>
      <c r="AH41" s="65">
        <v>0</v>
      </c>
    </row>
    <row r="42" spans="1:34">
      <c r="A42" s="84">
        <v>44991</v>
      </c>
      <c r="B42" s="68">
        <f>K42/(L42+K42)</f>
        <v>0</v>
      </c>
      <c r="C42" s="65">
        <v>22</v>
      </c>
      <c r="D42" s="65">
        <v>20</v>
      </c>
      <c r="E42" s="65">
        <v>822</v>
      </c>
      <c r="F42" s="65">
        <v>230307</v>
      </c>
      <c r="G42" s="65">
        <v>161110</v>
      </c>
      <c r="H42" s="65" t="s">
        <v>68</v>
      </c>
      <c r="I42" s="65" t="s">
        <v>71</v>
      </c>
      <c r="J42" s="65">
        <v>1</v>
      </c>
      <c r="K42" s="65">
        <v>0</v>
      </c>
      <c r="L42" s="65">
        <v>20</v>
      </c>
      <c r="M42" s="65">
        <v>0</v>
      </c>
      <c r="N42" s="65">
        <v>0</v>
      </c>
      <c r="O42" s="65">
        <v>6</v>
      </c>
      <c r="P42" s="65">
        <v>8</v>
      </c>
      <c r="Q42" s="65">
        <v>0</v>
      </c>
      <c r="R42" s="65">
        <v>0</v>
      </c>
      <c r="S42" s="65">
        <v>20</v>
      </c>
      <c r="T42" s="65">
        <v>0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  <c r="AE42" s="65">
        <v>0</v>
      </c>
      <c r="AF42" s="65">
        <v>0</v>
      </c>
      <c r="AG42" s="65">
        <v>0</v>
      </c>
      <c r="AH42" s="65">
        <v>0</v>
      </c>
    </row>
    <row r="43" spans="1:34">
      <c r="A43" s="84">
        <v>44991</v>
      </c>
      <c r="B43" s="68">
        <f>K43/(L43+K43)</f>
        <v>0</v>
      </c>
      <c r="C43" s="65">
        <v>22</v>
      </c>
      <c r="D43" s="65">
        <v>20</v>
      </c>
      <c r="E43" s="65">
        <v>822</v>
      </c>
      <c r="F43" s="65">
        <v>230307</v>
      </c>
      <c r="G43" s="65">
        <v>162712</v>
      </c>
      <c r="H43" s="65" t="s">
        <v>68</v>
      </c>
      <c r="I43" s="65" t="s">
        <v>71</v>
      </c>
      <c r="J43" s="65">
        <v>1</v>
      </c>
      <c r="K43" s="65">
        <v>0</v>
      </c>
      <c r="L43" s="65">
        <v>20</v>
      </c>
      <c r="M43" s="65">
        <v>0</v>
      </c>
      <c r="N43" s="65">
        <v>0</v>
      </c>
      <c r="O43" s="65">
        <v>7</v>
      </c>
      <c r="P43" s="65">
        <v>6</v>
      </c>
      <c r="Q43" s="65">
        <v>0</v>
      </c>
      <c r="R43" s="65">
        <v>0</v>
      </c>
      <c r="S43" s="65">
        <v>20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  <c r="AH43" s="65">
        <v>0</v>
      </c>
    </row>
    <row r="44" spans="1:34">
      <c r="A44" s="84">
        <v>44991</v>
      </c>
      <c r="B44" s="68">
        <f>K44/(L44+K44)</f>
        <v>0.95</v>
      </c>
      <c r="C44" s="65">
        <v>22</v>
      </c>
      <c r="D44" s="65">
        <v>20</v>
      </c>
      <c r="E44" s="65">
        <v>822</v>
      </c>
      <c r="F44" s="65">
        <v>230307</v>
      </c>
      <c r="G44" s="65">
        <v>164207</v>
      </c>
      <c r="H44" s="65" t="s">
        <v>68</v>
      </c>
      <c r="I44" s="65" t="s">
        <v>71</v>
      </c>
      <c r="J44" s="65">
        <v>1</v>
      </c>
      <c r="K44" s="65">
        <v>19</v>
      </c>
      <c r="L44" s="65">
        <v>1</v>
      </c>
      <c r="M44" s="65">
        <v>7</v>
      </c>
      <c r="N44" s="65">
        <v>0</v>
      </c>
      <c r="O44" s="65">
        <v>0</v>
      </c>
      <c r="P44" s="65">
        <v>0</v>
      </c>
      <c r="Q44" s="65">
        <v>10</v>
      </c>
      <c r="R44" s="65">
        <v>9</v>
      </c>
      <c r="S44" s="65">
        <v>1</v>
      </c>
      <c r="T44" s="65">
        <v>0</v>
      </c>
      <c r="U44" s="65">
        <v>0</v>
      </c>
      <c r="V44" s="65">
        <v>0</v>
      </c>
      <c r="W44" s="65">
        <v>0</v>
      </c>
      <c r="X44" s="65">
        <v>0</v>
      </c>
      <c r="Y44" s="65">
        <v>0</v>
      </c>
      <c r="Z44" s="65">
        <v>0</v>
      </c>
      <c r="AA44" s="65">
        <v>0</v>
      </c>
      <c r="AB44" s="65">
        <v>0</v>
      </c>
      <c r="AC44" s="65">
        <v>0</v>
      </c>
      <c r="AD44" s="65">
        <v>0</v>
      </c>
      <c r="AE44" s="65">
        <v>0</v>
      </c>
      <c r="AF44" s="65">
        <v>0</v>
      </c>
      <c r="AG44" s="65">
        <v>0</v>
      </c>
      <c r="AH44" s="65">
        <v>0</v>
      </c>
    </row>
    <row r="45" spans="1:34">
      <c r="A45" s="65"/>
      <c r="B45" s="65"/>
      <c r="C45" s="65"/>
      <c r="D45" s="67">
        <f>SUM(D41:D44)</f>
        <v>80</v>
      </c>
      <c r="E45" s="65"/>
      <c r="F45" s="65"/>
      <c r="G45" s="65"/>
      <c r="H45" s="65"/>
      <c r="I45" s="65"/>
      <c r="J45" s="65"/>
      <c r="K45" s="67">
        <f>SUM(K41:K44)</f>
        <v>20</v>
      </c>
      <c r="L45" s="67">
        <f t="shared" ref="L45:AH45" si="2">SUM(L41:L44)</f>
        <v>60</v>
      </c>
      <c r="M45" s="67">
        <f t="shared" si="2"/>
        <v>7</v>
      </c>
      <c r="N45" s="67">
        <f t="shared" si="2"/>
        <v>1</v>
      </c>
      <c r="O45" s="67">
        <f t="shared" si="2"/>
        <v>26</v>
      </c>
      <c r="P45" s="67">
        <f t="shared" si="2"/>
        <v>63</v>
      </c>
      <c r="Q45" s="67">
        <f t="shared" si="2"/>
        <v>10</v>
      </c>
      <c r="R45" s="67">
        <f t="shared" si="2"/>
        <v>10</v>
      </c>
      <c r="S45" s="67">
        <f t="shared" si="2"/>
        <v>60</v>
      </c>
      <c r="T45" s="67">
        <f t="shared" si="2"/>
        <v>0</v>
      </c>
      <c r="U45" s="67">
        <f t="shared" si="2"/>
        <v>0</v>
      </c>
      <c r="V45" s="67">
        <f t="shared" si="2"/>
        <v>0</v>
      </c>
      <c r="W45" s="67">
        <f t="shared" si="2"/>
        <v>0</v>
      </c>
      <c r="X45" s="67">
        <f t="shared" si="2"/>
        <v>0</v>
      </c>
      <c r="Y45" s="67">
        <f t="shared" si="2"/>
        <v>0</v>
      </c>
      <c r="Z45" s="67">
        <f t="shared" si="2"/>
        <v>0</v>
      </c>
      <c r="AA45" s="67">
        <f t="shared" si="2"/>
        <v>0</v>
      </c>
      <c r="AB45" s="67">
        <f t="shared" si="2"/>
        <v>0</v>
      </c>
      <c r="AC45" s="67">
        <f t="shared" si="2"/>
        <v>0</v>
      </c>
      <c r="AD45" s="67">
        <f t="shared" si="2"/>
        <v>0</v>
      </c>
      <c r="AE45" s="67">
        <f t="shared" si="2"/>
        <v>0</v>
      </c>
      <c r="AF45" s="67">
        <f t="shared" si="2"/>
        <v>0</v>
      </c>
      <c r="AG45" s="67">
        <f t="shared" si="2"/>
        <v>0</v>
      </c>
      <c r="AH45" s="67">
        <f t="shared" si="2"/>
        <v>0</v>
      </c>
    </row>
    <row r="46" spans="1:34">
      <c r="A46" s="65"/>
      <c r="B46" s="65"/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</row>
  </sheetData>
  <mergeCells count="16">
    <mergeCell ref="I5:J5"/>
    <mergeCell ref="M6:P6"/>
    <mergeCell ref="Q6:T6"/>
    <mergeCell ref="A7:C7"/>
    <mergeCell ref="K7:L7"/>
    <mergeCell ref="M7:N7"/>
    <mergeCell ref="O7:P7"/>
    <mergeCell ref="Q7:R7"/>
    <mergeCell ref="K5:T5"/>
    <mergeCell ref="S7:T7"/>
    <mergeCell ref="W7:X7"/>
    <mergeCell ref="Y7:Z7"/>
    <mergeCell ref="U6:AA6"/>
    <mergeCell ref="AB6:AH6"/>
    <mergeCell ref="AD7:AE7"/>
    <mergeCell ref="AF7:AG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W45"/>
  <sheetViews>
    <sheetView workbookViewId="0">
      <pane ySplit="8" topLeftCell="A21" activePane="bottomLeft" state="frozen"/>
      <selection pane="bottomLeft" activeCell="A5" sqref="A5"/>
      <selection activeCell="B21" sqref="B21"/>
    </sheetView>
  </sheetViews>
  <sheetFormatPr defaultColWidth="8.85546875" defaultRowHeight="15"/>
  <cols>
    <col min="1" max="1" width="10.42578125" bestFit="1" customWidth="1"/>
    <col min="2" max="2" width="18.85546875" customWidth="1"/>
  </cols>
  <sheetData>
    <row r="1" spans="1:49" ht="15.75">
      <c r="A1" s="1" t="s">
        <v>77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</row>
    <row r="2" spans="1:49" ht="15.75">
      <c r="A2" s="1" t="s">
        <v>29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</row>
    <row r="3" spans="1:49" ht="15.75">
      <c r="A3" s="46" t="s">
        <v>30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</row>
    <row r="4" spans="1:49" ht="15.75">
      <c r="A4" s="2" t="s">
        <v>78</v>
      </c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</row>
    <row r="5" spans="1:49" ht="15.75">
      <c r="A5" s="1"/>
      <c r="B5" s="20"/>
      <c r="C5" s="20"/>
      <c r="D5" s="20"/>
      <c r="E5" s="20"/>
      <c r="F5" s="20"/>
      <c r="G5" s="20"/>
      <c r="H5" s="20"/>
      <c r="I5" s="140"/>
      <c r="J5" s="140"/>
      <c r="K5" s="141" t="s">
        <v>32</v>
      </c>
      <c r="L5" s="142"/>
      <c r="M5" s="142"/>
      <c r="N5" s="142"/>
      <c r="O5" s="142"/>
      <c r="P5" s="142"/>
      <c r="Q5" s="142"/>
      <c r="R5" s="142"/>
      <c r="S5" s="142"/>
      <c r="T5" s="143"/>
      <c r="U5" s="65"/>
      <c r="V5" s="20"/>
      <c r="W5" s="20"/>
      <c r="X5" s="20"/>
      <c r="Y5" s="20"/>
      <c r="Z5" s="20"/>
      <c r="AA5" s="20"/>
      <c r="AB5" s="72"/>
      <c r="AC5" s="72"/>
      <c r="AD5" s="72"/>
      <c r="AE5" s="72"/>
      <c r="AF5" s="72"/>
      <c r="AG5" s="72"/>
      <c r="AH5" s="72"/>
      <c r="AI5" s="20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75">
      <c r="A6" s="71"/>
      <c r="B6" s="71"/>
      <c r="C6" s="71"/>
      <c r="D6" s="20"/>
      <c r="E6" s="20"/>
      <c r="F6" s="20"/>
      <c r="G6" s="20"/>
      <c r="H6" s="20"/>
      <c r="I6" s="71"/>
      <c r="J6" s="71"/>
      <c r="K6" s="73"/>
      <c r="L6" s="20"/>
      <c r="M6" s="144" t="s">
        <v>33</v>
      </c>
      <c r="N6" s="140"/>
      <c r="O6" s="145"/>
      <c r="P6" s="146"/>
      <c r="Q6" s="145" t="s">
        <v>34</v>
      </c>
      <c r="R6" s="145"/>
      <c r="S6" s="145"/>
      <c r="T6" s="147"/>
      <c r="U6" s="148" t="s">
        <v>35</v>
      </c>
      <c r="V6" s="149"/>
      <c r="W6" s="149"/>
      <c r="X6" s="149"/>
      <c r="Y6" s="149"/>
      <c r="Z6" s="149"/>
      <c r="AA6" s="150"/>
      <c r="AB6" s="151" t="s">
        <v>36</v>
      </c>
      <c r="AC6" s="152"/>
      <c r="AD6" s="152"/>
      <c r="AE6" s="152"/>
      <c r="AF6" s="152"/>
      <c r="AG6" s="152"/>
      <c r="AH6" s="153"/>
      <c r="AI6" s="20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75">
      <c r="A7" s="139"/>
      <c r="B7" s="139"/>
      <c r="C7" s="139"/>
      <c r="D7" s="20"/>
      <c r="E7" s="20"/>
      <c r="F7" s="20"/>
      <c r="G7" s="20"/>
      <c r="H7" s="20"/>
      <c r="I7" s="20"/>
      <c r="J7" s="20"/>
      <c r="K7" s="154" t="s">
        <v>37</v>
      </c>
      <c r="L7" s="155"/>
      <c r="M7" s="156" t="s">
        <v>38</v>
      </c>
      <c r="N7" s="155"/>
      <c r="O7" s="157" t="s">
        <v>39</v>
      </c>
      <c r="P7" s="157"/>
      <c r="Q7" s="158" t="s">
        <v>38</v>
      </c>
      <c r="R7" s="157"/>
      <c r="S7" s="158" t="s">
        <v>39</v>
      </c>
      <c r="T7" s="159"/>
      <c r="U7" s="74" t="s">
        <v>40</v>
      </c>
      <c r="V7" s="74" t="s">
        <v>41</v>
      </c>
      <c r="W7" s="145" t="s">
        <v>42</v>
      </c>
      <c r="X7" s="140"/>
      <c r="Y7" s="160" t="s">
        <v>43</v>
      </c>
      <c r="Z7" s="140"/>
      <c r="AA7" s="74" t="s">
        <v>44</v>
      </c>
      <c r="AB7" s="74" t="s">
        <v>40</v>
      </c>
      <c r="AC7" s="74" t="s">
        <v>41</v>
      </c>
      <c r="AD7" s="145" t="s">
        <v>42</v>
      </c>
      <c r="AE7" s="140"/>
      <c r="AF7" s="160" t="s">
        <v>43</v>
      </c>
      <c r="AG7" s="140"/>
      <c r="AH7" s="74" t="s">
        <v>44</v>
      </c>
      <c r="AI7" s="20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75">
      <c r="A8" s="20"/>
      <c r="B8" s="75" t="s">
        <v>45</v>
      </c>
      <c r="C8" s="20" t="s">
        <v>46</v>
      </c>
      <c r="D8" s="76" t="s">
        <v>47</v>
      </c>
      <c r="E8" s="76" t="s">
        <v>48</v>
      </c>
      <c r="F8" s="76" t="s">
        <v>49</v>
      </c>
      <c r="G8" s="76" t="s">
        <v>50</v>
      </c>
      <c r="H8" s="76" t="s">
        <v>51</v>
      </c>
      <c r="I8" s="76" t="s">
        <v>52</v>
      </c>
      <c r="J8" s="76" t="s">
        <v>53</v>
      </c>
      <c r="K8" s="77" t="s">
        <v>54</v>
      </c>
      <c r="L8" s="78" t="s">
        <v>55</v>
      </c>
      <c r="M8" s="77" t="s">
        <v>56</v>
      </c>
      <c r="N8" s="79" t="s">
        <v>57</v>
      </c>
      <c r="O8" s="78" t="s">
        <v>58</v>
      </c>
      <c r="P8" s="77" t="s">
        <v>59</v>
      </c>
      <c r="Q8" s="79" t="s">
        <v>60</v>
      </c>
      <c r="R8" s="79" t="s">
        <v>61</v>
      </c>
      <c r="S8" s="78" t="s">
        <v>62</v>
      </c>
      <c r="T8" s="77" t="s">
        <v>61</v>
      </c>
      <c r="U8" s="80" t="s">
        <v>63</v>
      </c>
      <c r="V8" s="80" t="s">
        <v>64</v>
      </c>
      <c r="W8" s="77" t="s">
        <v>65</v>
      </c>
      <c r="X8" s="81" t="s">
        <v>57</v>
      </c>
      <c r="Y8" s="77" t="s">
        <v>66</v>
      </c>
      <c r="Z8" s="82" t="s">
        <v>67</v>
      </c>
      <c r="AA8" s="80" t="s">
        <v>63</v>
      </c>
      <c r="AB8" s="80" t="s">
        <v>63</v>
      </c>
      <c r="AC8" s="80" t="s">
        <v>64</v>
      </c>
      <c r="AD8" s="77" t="s">
        <v>65</v>
      </c>
      <c r="AE8" s="81" t="s">
        <v>57</v>
      </c>
      <c r="AF8" s="77" t="s">
        <v>66</v>
      </c>
      <c r="AG8" s="82" t="s">
        <v>67</v>
      </c>
      <c r="AH8" s="80" t="s">
        <v>63</v>
      </c>
      <c r="AI8" s="20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>
      <c r="A9" s="63">
        <v>44971</v>
      </c>
      <c r="B9" s="64"/>
      <c r="C9" s="20">
        <v>1</v>
      </c>
      <c r="D9" s="20">
        <v>80</v>
      </c>
      <c r="E9" s="20">
        <v>722</v>
      </c>
      <c r="F9" s="20">
        <v>230214</v>
      </c>
      <c r="G9" s="20">
        <v>161941</v>
      </c>
      <c r="H9" s="20" t="s">
        <v>74</v>
      </c>
      <c r="I9" s="20" t="s">
        <v>79</v>
      </c>
      <c r="J9" s="20">
        <v>2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1902</v>
      </c>
      <c r="V9" s="20">
        <v>40</v>
      </c>
      <c r="W9" s="20">
        <v>236</v>
      </c>
      <c r="X9" s="20">
        <v>106</v>
      </c>
      <c r="Y9" s="20">
        <v>20</v>
      </c>
      <c r="Z9" s="20">
        <v>20</v>
      </c>
      <c r="AA9" s="20">
        <v>36</v>
      </c>
      <c r="AB9" s="20">
        <v>5101</v>
      </c>
      <c r="AC9" s="20">
        <v>40</v>
      </c>
      <c r="AD9" s="20">
        <v>75</v>
      </c>
      <c r="AE9" s="20">
        <v>188</v>
      </c>
      <c r="AF9" s="20">
        <v>40</v>
      </c>
      <c r="AG9" s="20">
        <v>0</v>
      </c>
      <c r="AH9" s="20">
        <v>38</v>
      </c>
      <c r="AI9" s="20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>
      <c r="A10" s="63">
        <v>44972</v>
      </c>
      <c r="B10" s="64"/>
      <c r="C10" s="20">
        <v>2</v>
      </c>
      <c r="D10" s="20">
        <v>80</v>
      </c>
      <c r="E10" s="20">
        <v>722</v>
      </c>
      <c r="F10" s="20">
        <v>230215</v>
      </c>
      <c r="G10" s="20">
        <v>165015</v>
      </c>
      <c r="H10" s="20" t="s">
        <v>74</v>
      </c>
      <c r="I10" s="20" t="s">
        <v>79</v>
      </c>
      <c r="J10" s="20">
        <v>2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4045</v>
      </c>
      <c r="V10" s="20">
        <v>40</v>
      </c>
      <c r="W10" s="20">
        <v>174</v>
      </c>
      <c r="X10" s="20">
        <v>42</v>
      </c>
      <c r="Y10" s="20">
        <v>20</v>
      </c>
      <c r="Z10" s="20">
        <v>20</v>
      </c>
      <c r="AA10" s="20">
        <v>38</v>
      </c>
      <c r="AB10" s="20">
        <v>6445</v>
      </c>
      <c r="AC10" s="20">
        <v>40</v>
      </c>
      <c r="AD10" s="20">
        <v>43</v>
      </c>
      <c r="AE10" s="20">
        <v>77</v>
      </c>
      <c r="AF10" s="20">
        <v>40</v>
      </c>
      <c r="AG10" s="20">
        <v>0</v>
      </c>
      <c r="AH10" s="20">
        <v>38</v>
      </c>
      <c r="AI10" s="20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>
      <c r="A11" s="63">
        <v>44973</v>
      </c>
      <c r="B11" s="64"/>
      <c r="C11" s="65">
        <v>3</v>
      </c>
      <c r="D11" s="20">
        <v>80</v>
      </c>
      <c r="E11" s="20">
        <v>722</v>
      </c>
      <c r="F11" s="20">
        <v>230216</v>
      </c>
      <c r="G11" s="20">
        <v>155931</v>
      </c>
      <c r="H11" s="20" t="s">
        <v>74</v>
      </c>
      <c r="I11" s="20" t="s">
        <v>79</v>
      </c>
      <c r="J11" s="20">
        <v>2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1688</v>
      </c>
      <c r="V11" s="20">
        <v>40</v>
      </c>
      <c r="W11" s="20">
        <v>96</v>
      </c>
      <c r="X11" s="20">
        <v>12</v>
      </c>
      <c r="Y11" s="20">
        <v>20</v>
      </c>
      <c r="Z11" s="20">
        <v>20</v>
      </c>
      <c r="AA11" s="20">
        <v>39</v>
      </c>
      <c r="AB11" s="20">
        <v>1218</v>
      </c>
      <c r="AC11" s="20">
        <v>40</v>
      </c>
      <c r="AD11" s="20">
        <v>14</v>
      </c>
      <c r="AE11" s="20">
        <v>126</v>
      </c>
      <c r="AF11" s="20">
        <v>40</v>
      </c>
      <c r="AG11" s="20">
        <v>0</v>
      </c>
      <c r="AH11" s="20">
        <v>40</v>
      </c>
      <c r="AI11" s="20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63">
        <v>44974</v>
      </c>
      <c r="B12" s="64"/>
      <c r="C12" s="20">
        <v>4</v>
      </c>
      <c r="D12" s="65">
        <v>80</v>
      </c>
      <c r="E12" s="65">
        <v>722</v>
      </c>
      <c r="F12" s="65">
        <v>230217</v>
      </c>
      <c r="G12" s="65">
        <v>160345</v>
      </c>
      <c r="H12" s="65" t="s">
        <v>74</v>
      </c>
      <c r="I12" s="65" t="s">
        <v>79</v>
      </c>
      <c r="J12" s="65">
        <v>2</v>
      </c>
      <c r="K12" s="65">
        <v>0</v>
      </c>
      <c r="L12" s="65">
        <v>0</v>
      </c>
      <c r="M12" s="65">
        <v>0</v>
      </c>
      <c r="N12" s="65">
        <v>0</v>
      </c>
      <c r="O12" s="65">
        <v>0</v>
      </c>
      <c r="P12" s="65">
        <v>0</v>
      </c>
      <c r="Q12" s="65">
        <v>0</v>
      </c>
      <c r="R12" s="65">
        <v>0</v>
      </c>
      <c r="S12" s="65">
        <v>0</v>
      </c>
      <c r="T12" s="65">
        <v>0</v>
      </c>
      <c r="U12" s="65">
        <v>3059</v>
      </c>
      <c r="V12" s="65">
        <v>40</v>
      </c>
      <c r="W12" s="65">
        <v>152</v>
      </c>
      <c r="X12" s="65">
        <v>3</v>
      </c>
      <c r="Y12" s="65">
        <v>20</v>
      </c>
      <c r="Z12" s="65">
        <v>20</v>
      </c>
      <c r="AA12" s="65">
        <v>36</v>
      </c>
      <c r="AB12" s="65">
        <v>3046</v>
      </c>
      <c r="AC12" s="65">
        <v>40</v>
      </c>
      <c r="AD12" s="65">
        <v>61</v>
      </c>
      <c r="AE12" s="65">
        <v>54</v>
      </c>
      <c r="AF12" s="65">
        <v>40</v>
      </c>
      <c r="AG12" s="65">
        <v>0</v>
      </c>
      <c r="AH12" s="65">
        <v>34</v>
      </c>
      <c r="AI12" s="65"/>
    </row>
    <row r="13" spans="1:49">
      <c r="A13" s="63">
        <v>44975</v>
      </c>
      <c r="B13" s="64"/>
      <c r="C13" s="20">
        <v>5</v>
      </c>
      <c r="D13" s="65">
        <v>80</v>
      </c>
      <c r="E13" s="65">
        <v>722</v>
      </c>
      <c r="F13" s="65">
        <v>230218</v>
      </c>
      <c r="G13" s="65">
        <v>174312</v>
      </c>
      <c r="H13" s="65" t="s">
        <v>74</v>
      </c>
      <c r="I13" s="65" t="s">
        <v>79</v>
      </c>
      <c r="J13" s="65">
        <v>2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2745</v>
      </c>
      <c r="V13" s="65">
        <v>40</v>
      </c>
      <c r="W13" s="65">
        <v>135</v>
      </c>
      <c r="X13" s="65">
        <v>14</v>
      </c>
      <c r="Y13" s="65">
        <v>20</v>
      </c>
      <c r="Z13" s="65">
        <v>20</v>
      </c>
      <c r="AA13" s="65">
        <v>37</v>
      </c>
      <c r="AB13" s="65">
        <v>2194</v>
      </c>
      <c r="AC13" s="65">
        <v>40</v>
      </c>
      <c r="AD13" s="65">
        <v>70</v>
      </c>
      <c r="AE13" s="65">
        <v>59</v>
      </c>
      <c r="AF13" s="65">
        <v>40</v>
      </c>
      <c r="AG13" s="65">
        <v>0</v>
      </c>
      <c r="AH13" s="65">
        <v>37</v>
      </c>
      <c r="AI13" s="65"/>
    </row>
    <row r="14" spans="1:49">
      <c r="A14" s="63">
        <v>44976</v>
      </c>
      <c r="B14" s="64"/>
      <c r="C14" s="20">
        <v>6</v>
      </c>
      <c r="D14" s="65">
        <v>80</v>
      </c>
      <c r="E14" s="65">
        <v>722</v>
      </c>
      <c r="F14" s="65">
        <v>230219</v>
      </c>
      <c r="G14" s="65">
        <v>170026</v>
      </c>
      <c r="H14" s="65" t="s">
        <v>74</v>
      </c>
      <c r="I14" s="65" t="s">
        <v>79</v>
      </c>
      <c r="J14" s="65">
        <v>2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1283</v>
      </c>
      <c r="V14" s="65">
        <v>40</v>
      </c>
      <c r="W14" s="65">
        <v>105</v>
      </c>
      <c r="X14" s="65">
        <v>1</v>
      </c>
      <c r="Y14" s="65">
        <v>20</v>
      </c>
      <c r="Z14" s="65">
        <v>20</v>
      </c>
      <c r="AA14" s="65">
        <v>36</v>
      </c>
      <c r="AB14" s="65">
        <v>5747</v>
      </c>
      <c r="AC14" s="65">
        <v>40</v>
      </c>
      <c r="AD14" s="65">
        <v>17</v>
      </c>
      <c r="AE14" s="65">
        <v>25</v>
      </c>
      <c r="AF14" s="65">
        <v>40</v>
      </c>
      <c r="AG14" s="65">
        <v>0</v>
      </c>
      <c r="AH14" s="65">
        <v>35</v>
      </c>
      <c r="AI14" s="65"/>
    </row>
    <row r="15" spans="1:49">
      <c r="A15" s="63">
        <v>44977</v>
      </c>
      <c r="B15" s="64"/>
      <c r="C15" s="20">
        <v>7</v>
      </c>
      <c r="D15" s="65">
        <v>80</v>
      </c>
      <c r="E15" s="65">
        <v>722</v>
      </c>
      <c r="F15" s="65">
        <v>230220</v>
      </c>
      <c r="G15" s="65">
        <v>164201</v>
      </c>
      <c r="H15" s="65" t="s">
        <v>74</v>
      </c>
      <c r="I15" s="65" t="s">
        <v>79</v>
      </c>
      <c r="J15" s="65">
        <v>2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3659</v>
      </c>
      <c r="V15" s="65">
        <v>40</v>
      </c>
      <c r="W15" s="65">
        <v>67</v>
      </c>
      <c r="X15" s="65">
        <v>2</v>
      </c>
      <c r="Y15" s="65">
        <v>20</v>
      </c>
      <c r="Z15" s="65">
        <v>20</v>
      </c>
      <c r="AA15" s="65">
        <v>38</v>
      </c>
      <c r="AB15" s="65">
        <v>1906</v>
      </c>
      <c r="AC15" s="65">
        <v>40</v>
      </c>
      <c r="AD15" s="65">
        <v>20</v>
      </c>
      <c r="AE15" s="65">
        <v>34</v>
      </c>
      <c r="AF15" s="65">
        <v>40</v>
      </c>
      <c r="AG15" s="65">
        <v>0</v>
      </c>
      <c r="AH15" s="65">
        <v>37</v>
      </c>
      <c r="AI15" s="65"/>
    </row>
    <row r="16" spans="1:49">
      <c r="A16" s="63">
        <v>44978</v>
      </c>
      <c r="B16" s="64"/>
      <c r="C16" s="20">
        <v>8</v>
      </c>
      <c r="D16" s="65">
        <v>80</v>
      </c>
      <c r="E16" s="65">
        <v>722</v>
      </c>
      <c r="F16" s="65">
        <v>230221</v>
      </c>
      <c r="G16" s="65">
        <v>160123</v>
      </c>
      <c r="H16" s="65" t="s">
        <v>74</v>
      </c>
      <c r="I16" s="65" t="s">
        <v>79</v>
      </c>
      <c r="J16" s="65">
        <v>2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1707</v>
      </c>
      <c r="V16" s="65">
        <v>40</v>
      </c>
      <c r="W16" s="65">
        <v>29</v>
      </c>
      <c r="X16" s="65">
        <v>1</v>
      </c>
      <c r="Y16" s="65">
        <v>20</v>
      </c>
      <c r="Z16" s="65">
        <v>20</v>
      </c>
      <c r="AA16" s="65">
        <v>39</v>
      </c>
      <c r="AB16" s="65">
        <v>3193</v>
      </c>
      <c r="AC16" s="65">
        <v>40</v>
      </c>
      <c r="AD16" s="65">
        <v>16</v>
      </c>
      <c r="AE16" s="65">
        <v>8</v>
      </c>
      <c r="AF16" s="65">
        <v>40</v>
      </c>
      <c r="AG16" s="65">
        <v>0</v>
      </c>
      <c r="AH16" s="65">
        <v>38</v>
      </c>
      <c r="AI16" s="65"/>
    </row>
    <row r="17" spans="1:35">
      <c r="A17" s="63">
        <v>44979</v>
      </c>
      <c r="B17" s="64"/>
      <c r="C17" s="65">
        <v>9</v>
      </c>
      <c r="D17" s="65">
        <v>80</v>
      </c>
      <c r="E17" s="65">
        <v>722</v>
      </c>
      <c r="F17" s="65">
        <v>230222</v>
      </c>
      <c r="G17" s="65">
        <v>155610</v>
      </c>
      <c r="H17" s="65" t="s">
        <v>68</v>
      </c>
      <c r="I17" s="65" t="s">
        <v>80</v>
      </c>
      <c r="J17" s="65">
        <v>2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9027</v>
      </c>
      <c r="V17" s="65">
        <v>40</v>
      </c>
      <c r="W17" s="65">
        <v>15</v>
      </c>
      <c r="X17" s="65">
        <v>6</v>
      </c>
      <c r="Y17" s="65">
        <v>20</v>
      </c>
      <c r="Z17" s="65">
        <v>20</v>
      </c>
      <c r="AA17" s="65">
        <v>36</v>
      </c>
      <c r="AB17" s="65">
        <v>3092</v>
      </c>
      <c r="AC17" s="65">
        <v>40</v>
      </c>
      <c r="AD17" s="65">
        <v>26</v>
      </c>
      <c r="AE17" s="65">
        <v>4</v>
      </c>
      <c r="AF17" s="65">
        <v>40</v>
      </c>
      <c r="AG17" s="65">
        <v>0</v>
      </c>
      <c r="AH17" s="65">
        <v>36</v>
      </c>
      <c r="AI17" s="65"/>
    </row>
    <row r="18" spans="1:35">
      <c r="A18" s="63">
        <v>44980</v>
      </c>
      <c r="B18" s="64"/>
      <c r="C18" s="20">
        <v>10</v>
      </c>
      <c r="D18" s="65">
        <v>80</v>
      </c>
      <c r="E18" s="65">
        <v>722</v>
      </c>
      <c r="F18" s="65">
        <v>230223</v>
      </c>
      <c r="G18" s="65">
        <v>190424</v>
      </c>
      <c r="H18" s="65" t="s">
        <v>74</v>
      </c>
      <c r="I18" s="65" t="s">
        <v>79</v>
      </c>
      <c r="J18" s="65">
        <v>2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9046</v>
      </c>
      <c r="V18" s="65">
        <v>40</v>
      </c>
      <c r="W18" s="65">
        <v>51</v>
      </c>
      <c r="X18" s="65">
        <v>13</v>
      </c>
      <c r="Y18" s="65">
        <v>20</v>
      </c>
      <c r="Z18" s="65">
        <v>20</v>
      </c>
      <c r="AA18" s="65">
        <v>38</v>
      </c>
      <c r="AB18" s="65">
        <v>4498</v>
      </c>
      <c r="AC18" s="65">
        <v>40</v>
      </c>
      <c r="AD18" s="65">
        <v>67</v>
      </c>
      <c r="AE18" s="65">
        <v>21</v>
      </c>
      <c r="AF18" s="65">
        <v>40</v>
      </c>
      <c r="AG18" s="65">
        <v>0</v>
      </c>
      <c r="AH18" s="65">
        <v>34</v>
      </c>
      <c r="AI18" s="65"/>
    </row>
    <row r="19" spans="1:35">
      <c r="A19" s="63">
        <v>44981</v>
      </c>
      <c r="B19" s="66">
        <f t="shared" ref="B19:B30" si="0">K19/(L19+K19)</f>
        <v>0.40384615384615385</v>
      </c>
      <c r="C19" s="42">
        <v>11</v>
      </c>
      <c r="D19" s="65">
        <v>80</v>
      </c>
      <c r="E19" s="65">
        <v>722</v>
      </c>
      <c r="F19" s="65">
        <v>230224</v>
      </c>
      <c r="G19" s="65"/>
      <c r="H19" s="65" t="s">
        <v>68</v>
      </c>
      <c r="I19" s="65" t="s">
        <v>81</v>
      </c>
      <c r="J19" s="65">
        <v>2</v>
      </c>
      <c r="K19" s="65">
        <v>21</v>
      </c>
      <c r="L19" s="65">
        <v>31</v>
      </c>
      <c r="M19" s="65">
        <v>18</v>
      </c>
      <c r="N19" s="65">
        <v>2</v>
      </c>
      <c r="O19" s="65">
        <v>31</v>
      </c>
      <c r="P19" s="65">
        <v>34</v>
      </c>
      <c r="Q19" s="65">
        <v>8</v>
      </c>
      <c r="R19" s="65">
        <v>13</v>
      </c>
      <c r="S19" s="65">
        <v>31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  <c r="AE19" s="65">
        <v>0</v>
      </c>
      <c r="AF19" s="65">
        <v>0</v>
      </c>
      <c r="AG19" s="65">
        <v>0</v>
      </c>
      <c r="AH19" s="65">
        <v>0</v>
      </c>
      <c r="AI19" s="65"/>
    </row>
    <row r="20" spans="1:35">
      <c r="A20" s="63">
        <v>44982</v>
      </c>
      <c r="B20" s="64"/>
      <c r="C20" s="65">
        <v>12</v>
      </c>
      <c r="D20" s="65">
        <v>80</v>
      </c>
      <c r="E20" s="65">
        <v>722</v>
      </c>
      <c r="F20" s="65">
        <v>230225</v>
      </c>
      <c r="G20" s="65">
        <v>145357</v>
      </c>
      <c r="H20" s="65" t="s">
        <v>74</v>
      </c>
      <c r="I20" s="65" t="s">
        <v>79</v>
      </c>
      <c r="J20" s="65">
        <v>2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4989</v>
      </c>
      <c r="V20" s="65">
        <v>40</v>
      </c>
      <c r="W20" s="65">
        <v>27</v>
      </c>
      <c r="X20" s="65">
        <v>3</v>
      </c>
      <c r="Y20" s="65">
        <v>20</v>
      </c>
      <c r="Z20" s="65">
        <v>20</v>
      </c>
      <c r="AA20" s="65">
        <v>36</v>
      </c>
      <c r="AB20" s="65">
        <v>2636</v>
      </c>
      <c r="AC20" s="65">
        <v>40</v>
      </c>
      <c r="AD20" s="65">
        <v>25</v>
      </c>
      <c r="AE20" s="65">
        <v>1</v>
      </c>
      <c r="AF20" s="65">
        <v>40</v>
      </c>
      <c r="AG20" s="65">
        <v>0</v>
      </c>
      <c r="AH20" s="65">
        <v>38</v>
      </c>
      <c r="AI20" s="65"/>
    </row>
    <row r="21" spans="1:35">
      <c r="A21" s="63">
        <v>44983</v>
      </c>
      <c r="B21" s="64"/>
      <c r="C21" s="20">
        <v>13</v>
      </c>
      <c r="D21" s="65">
        <v>80</v>
      </c>
      <c r="E21" s="65">
        <v>722</v>
      </c>
      <c r="F21" s="65">
        <v>230226</v>
      </c>
      <c r="G21" s="65">
        <v>172407</v>
      </c>
      <c r="H21" s="65" t="s">
        <v>74</v>
      </c>
      <c r="I21" s="65" t="s">
        <v>79</v>
      </c>
      <c r="J21" s="65">
        <v>2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4941</v>
      </c>
      <c r="V21" s="65">
        <v>40</v>
      </c>
      <c r="W21" s="65">
        <v>14</v>
      </c>
      <c r="X21" s="65">
        <v>2</v>
      </c>
      <c r="Y21" s="65">
        <v>20</v>
      </c>
      <c r="Z21" s="65">
        <v>20</v>
      </c>
      <c r="AA21" s="65">
        <v>34</v>
      </c>
      <c r="AB21" s="65">
        <v>3750</v>
      </c>
      <c r="AC21" s="65">
        <v>40</v>
      </c>
      <c r="AD21" s="65">
        <v>14</v>
      </c>
      <c r="AE21" s="65">
        <v>9</v>
      </c>
      <c r="AF21" s="65">
        <v>40</v>
      </c>
      <c r="AG21" s="65">
        <v>0</v>
      </c>
      <c r="AH21" s="65">
        <v>35</v>
      </c>
      <c r="AI21" s="65"/>
    </row>
    <row r="22" spans="1:35">
      <c r="A22" s="63">
        <v>44984</v>
      </c>
      <c r="B22" s="64"/>
      <c r="C22" s="20">
        <v>14</v>
      </c>
      <c r="D22" s="65">
        <v>80</v>
      </c>
      <c r="E22" s="65">
        <v>722</v>
      </c>
      <c r="F22" s="65">
        <v>230227</v>
      </c>
      <c r="G22" s="65">
        <v>162511</v>
      </c>
      <c r="H22" s="65" t="s">
        <v>74</v>
      </c>
      <c r="I22" s="65" t="s">
        <v>79</v>
      </c>
      <c r="J22" s="65">
        <v>2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4324</v>
      </c>
      <c r="V22" s="65">
        <v>40</v>
      </c>
      <c r="W22" s="65">
        <v>19</v>
      </c>
      <c r="X22" s="65">
        <v>5</v>
      </c>
      <c r="Y22" s="65">
        <v>20</v>
      </c>
      <c r="Z22" s="65">
        <v>20</v>
      </c>
      <c r="AA22" s="65">
        <v>31</v>
      </c>
      <c r="AB22" s="65">
        <v>8372</v>
      </c>
      <c r="AC22" s="65">
        <v>40</v>
      </c>
      <c r="AD22" s="65">
        <v>25</v>
      </c>
      <c r="AE22" s="65">
        <v>7</v>
      </c>
      <c r="AF22" s="65">
        <v>40</v>
      </c>
      <c r="AG22" s="65">
        <v>0</v>
      </c>
      <c r="AH22" s="65">
        <v>34</v>
      </c>
      <c r="AI22" s="65"/>
    </row>
    <row r="23" spans="1:35">
      <c r="A23" s="63">
        <v>44985</v>
      </c>
      <c r="B23" s="64"/>
      <c r="C23" s="65">
        <v>15</v>
      </c>
      <c r="D23" s="65">
        <v>80</v>
      </c>
      <c r="E23" s="65">
        <v>722</v>
      </c>
      <c r="F23" s="65">
        <v>230228</v>
      </c>
      <c r="G23" s="65">
        <v>160956</v>
      </c>
      <c r="H23" s="65" t="s">
        <v>74</v>
      </c>
      <c r="I23" s="65" t="s">
        <v>79</v>
      </c>
      <c r="J23" s="65">
        <v>2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3105</v>
      </c>
      <c r="V23" s="65">
        <v>40</v>
      </c>
      <c r="W23" s="65">
        <v>21</v>
      </c>
      <c r="X23" s="65">
        <v>1</v>
      </c>
      <c r="Y23" s="65">
        <v>20</v>
      </c>
      <c r="Z23" s="65">
        <v>20</v>
      </c>
      <c r="AA23" s="65">
        <v>37</v>
      </c>
      <c r="AB23" s="65">
        <v>4792</v>
      </c>
      <c r="AC23" s="65">
        <v>40</v>
      </c>
      <c r="AD23" s="65">
        <v>29</v>
      </c>
      <c r="AE23" s="65">
        <v>11</v>
      </c>
      <c r="AF23" s="65">
        <v>40</v>
      </c>
      <c r="AG23" s="65">
        <v>0</v>
      </c>
      <c r="AH23" s="65">
        <v>36</v>
      </c>
      <c r="AI23" s="65"/>
    </row>
    <row r="24" spans="1:35">
      <c r="A24" s="63">
        <v>44986</v>
      </c>
      <c r="B24" s="64"/>
      <c r="C24" s="20">
        <v>16</v>
      </c>
      <c r="D24" s="65">
        <v>80</v>
      </c>
      <c r="E24" s="65">
        <v>722</v>
      </c>
      <c r="F24" s="65">
        <v>230301</v>
      </c>
      <c r="G24" s="65">
        <v>160031</v>
      </c>
      <c r="H24" s="65" t="s">
        <v>74</v>
      </c>
      <c r="I24" s="65" t="s">
        <v>79</v>
      </c>
      <c r="J24" s="65">
        <v>2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3880</v>
      </c>
      <c r="V24" s="65">
        <v>40</v>
      </c>
      <c r="W24" s="65">
        <v>27</v>
      </c>
      <c r="X24" s="65">
        <v>0</v>
      </c>
      <c r="Y24" s="65">
        <v>20</v>
      </c>
      <c r="Z24" s="65">
        <v>20</v>
      </c>
      <c r="AA24" s="65">
        <v>35</v>
      </c>
      <c r="AB24" s="65">
        <v>6135</v>
      </c>
      <c r="AC24" s="65">
        <v>40</v>
      </c>
      <c r="AD24" s="65">
        <v>32</v>
      </c>
      <c r="AE24" s="65">
        <v>14</v>
      </c>
      <c r="AF24" s="65">
        <v>40</v>
      </c>
      <c r="AG24" s="65">
        <v>0</v>
      </c>
      <c r="AH24" s="65">
        <v>36</v>
      </c>
      <c r="AI24" s="65"/>
    </row>
    <row r="25" spans="1:35">
      <c r="A25" s="63">
        <v>44987</v>
      </c>
      <c r="B25" s="64"/>
      <c r="C25" s="20">
        <v>17</v>
      </c>
      <c r="D25" s="65">
        <v>80</v>
      </c>
      <c r="E25" s="65">
        <v>722</v>
      </c>
      <c r="F25" s="65">
        <v>230302</v>
      </c>
      <c r="G25" s="65">
        <v>160510</v>
      </c>
      <c r="H25" s="65" t="s">
        <v>74</v>
      </c>
      <c r="I25" s="65" t="s">
        <v>79</v>
      </c>
      <c r="J25" s="65">
        <v>2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12504</v>
      </c>
      <c r="V25" s="65">
        <v>40</v>
      </c>
      <c r="W25" s="65">
        <v>26</v>
      </c>
      <c r="X25" s="65">
        <v>0</v>
      </c>
      <c r="Y25" s="65">
        <v>20</v>
      </c>
      <c r="Z25" s="65">
        <v>20</v>
      </c>
      <c r="AA25" s="65">
        <v>29</v>
      </c>
      <c r="AB25" s="65">
        <v>3811</v>
      </c>
      <c r="AC25" s="65">
        <v>40</v>
      </c>
      <c r="AD25" s="65">
        <v>23</v>
      </c>
      <c r="AE25" s="65">
        <v>9</v>
      </c>
      <c r="AF25" s="65">
        <v>40</v>
      </c>
      <c r="AG25" s="65">
        <v>0</v>
      </c>
      <c r="AH25" s="65">
        <v>31</v>
      </c>
      <c r="AI25" s="65"/>
    </row>
    <row r="26" spans="1:35">
      <c r="A26" s="63">
        <v>44988</v>
      </c>
      <c r="B26" s="64"/>
      <c r="C26" s="20">
        <v>18</v>
      </c>
      <c r="D26" s="65">
        <v>80</v>
      </c>
      <c r="E26" s="65">
        <v>722</v>
      </c>
      <c r="F26" s="65">
        <v>230303</v>
      </c>
      <c r="G26" s="65">
        <v>153307</v>
      </c>
      <c r="H26" s="65" t="s">
        <v>74</v>
      </c>
      <c r="I26" s="65" t="s">
        <v>79</v>
      </c>
      <c r="J26" s="65">
        <v>2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4531</v>
      </c>
      <c r="V26" s="65">
        <v>40</v>
      </c>
      <c r="W26" s="65">
        <v>15</v>
      </c>
      <c r="X26" s="65">
        <v>0</v>
      </c>
      <c r="Y26" s="65">
        <v>20</v>
      </c>
      <c r="Z26" s="65">
        <v>20</v>
      </c>
      <c r="AA26" s="65">
        <v>36</v>
      </c>
      <c r="AB26" s="65">
        <v>4306</v>
      </c>
      <c r="AC26" s="65">
        <v>40</v>
      </c>
      <c r="AD26" s="65">
        <v>22</v>
      </c>
      <c r="AE26" s="65">
        <v>5</v>
      </c>
      <c r="AF26" s="65">
        <v>40</v>
      </c>
      <c r="AG26" s="65">
        <v>0</v>
      </c>
      <c r="AH26" s="65">
        <v>35</v>
      </c>
      <c r="AI26" s="65"/>
    </row>
    <row r="27" spans="1:35">
      <c r="A27" s="63">
        <v>44989</v>
      </c>
      <c r="B27" s="64"/>
      <c r="C27" s="20">
        <v>19</v>
      </c>
      <c r="D27" s="65">
        <v>80</v>
      </c>
      <c r="E27" s="65">
        <v>722</v>
      </c>
      <c r="F27" s="65">
        <v>230304</v>
      </c>
      <c r="G27" s="65">
        <v>173910</v>
      </c>
      <c r="H27" s="65" t="s">
        <v>74</v>
      </c>
      <c r="I27" s="65" t="s">
        <v>79</v>
      </c>
      <c r="J27" s="65">
        <v>2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4732</v>
      </c>
      <c r="V27" s="65">
        <v>40</v>
      </c>
      <c r="W27" s="65">
        <v>16</v>
      </c>
      <c r="X27" s="65">
        <v>0</v>
      </c>
      <c r="Y27" s="65">
        <v>20</v>
      </c>
      <c r="Z27" s="65">
        <v>20</v>
      </c>
      <c r="AA27" s="65">
        <v>37</v>
      </c>
      <c r="AB27" s="65">
        <v>3590</v>
      </c>
      <c r="AC27" s="65">
        <v>40</v>
      </c>
      <c r="AD27" s="65">
        <v>21</v>
      </c>
      <c r="AE27" s="65">
        <v>5</v>
      </c>
      <c r="AF27" s="65">
        <v>40</v>
      </c>
      <c r="AG27" s="65">
        <v>0</v>
      </c>
      <c r="AH27" s="65">
        <v>34</v>
      </c>
      <c r="AI27" s="65"/>
    </row>
    <row r="28" spans="1:35">
      <c r="A28" s="63">
        <v>44990</v>
      </c>
      <c r="B28" s="64"/>
      <c r="C28" s="20">
        <v>20</v>
      </c>
      <c r="D28" s="65">
        <v>80</v>
      </c>
      <c r="E28" s="65">
        <v>722</v>
      </c>
      <c r="F28" s="65">
        <v>230305</v>
      </c>
      <c r="G28" s="65">
        <v>162504</v>
      </c>
      <c r="H28" s="65" t="s">
        <v>74</v>
      </c>
      <c r="I28" s="65" t="s">
        <v>79</v>
      </c>
      <c r="J28" s="65">
        <v>2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3902</v>
      </c>
      <c r="V28" s="65">
        <v>40</v>
      </c>
      <c r="W28" s="65">
        <v>17</v>
      </c>
      <c r="X28" s="65">
        <v>1</v>
      </c>
      <c r="Y28" s="65">
        <v>20</v>
      </c>
      <c r="Z28" s="65">
        <v>20</v>
      </c>
      <c r="AA28" s="65">
        <v>35</v>
      </c>
      <c r="AB28" s="65">
        <v>4965</v>
      </c>
      <c r="AC28" s="65">
        <v>40</v>
      </c>
      <c r="AD28" s="65">
        <v>19</v>
      </c>
      <c r="AE28" s="65">
        <v>4</v>
      </c>
      <c r="AF28" s="65">
        <v>40</v>
      </c>
      <c r="AG28" s="65">
        <v>0</v>
      </c>
      <c r="AH28" s="65">
        <v>38</v>
      </c>
      <c r="AI28" s="65"/>
    </row>
    <row r="29" spans="1:35">
      <c r="A29" s="63">
        <v>44991</v>
      </c>
      <c r="B29" s="64"/>
      <c r="C29" s="20">
        <v>21</v>
      </c>
      <c r="D29" s="65">
        <v>80</v>
      </c>
      <c r="E29" s="65">
        <v>722</v>
      </c>
      <c r="F29" s="65">
        <v>230306</v>
      </c>
      <c r="G29" s="65">
        <v>160040</v>
      </c>
      <c r="H29" s="65" t="s">
        <v>74</v>
      </c>
      <c r="I29" s="65" t="s">
        <v>79</v>
      </c>
      <c r="J29" s="65">
        <v>2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1283</v>
      </c>
      <c r="V29" s="65">
        <v>40</v>
      </c>
      <c r="W29" s="65">
        <v>23</v>
      </c>
      <c r="X29" s="65">
        <v>0</v>
      </c>
      <c r="Y29" s="65">
        <v>20</v>
      </c>
      <c r="Z29" s="65">
        <v>20</v>
      </c>
      <c r="AA29" s="65">
        <v>36</v>
      </c>
      <c r="AB29" s="65">
        <v>5863</v>
      </c>
      <c r="AC29" s="65">
        <v>40</v>
      </c>
      <c r="AD29" s="65">
        <v>27</v>
      </c>
      <c r="AE29" s="65">
        <v>5</v>
      </c>
      <c r="AF29" s="65">
        <v>40</v>
      </c>
      <c r="AG29" s="65">
        <v>0</v>
      </c>
      <c r="AH29" s="65">
        <v>38</v>
      </c>
      <c r="AI29" s="65"/>
    </row>
    <row r="30" spans="1:35">
      <c r="A30" s="63"/>
      <c r="B30" s="66">
        <f>K30/(L30+K30)</f>
        <v>0.86250000000000004</v>
      </c>
      <c r="C30" s="42">
        <v>22</v>
      </c>
      <c r="D30" s="65">
        <f>+E44</f>
        <v>0</v>
      </c>
      <c r="E30" s="65">
        <f t="shared" ref="E30:AH30" si="1">+F44</f>
        <v>0</v>
      </c>
      <c r="F30" s="65">
        <f t="shared" si="1"/>
        <v>0</v>
      </c>
      <c r="G30" s="65">
        <f t="shared" si="1"/>
        <v>0</v>
      </c>
      <c r="H30" s="65">
        <f t="shared" si="1"/>
        <v>0</v>
      </c>
      <c r="I30" s="65">
        <f t="shared" si="1"/>
        <v>0</v>
      </c>
      <c r="J30" s="65">
        <f t="shared" si="1"/>
        <v>8</v>
      </c>
      <c r="K30" s="65">
        <f t="shared" si="1"/>
        <v>69</v>
      </c>
      <c r="L30" s="65">
        <f t="shared" si="1"/>
        <v>11</v>
      </c>
      <c r="M30" s="65">
        <f t="shared" si="1"/>
        <v>31</v>
      </c>
      <c r="N30" s="65">
        <f t="shared" si="1"/>
        <v>1</v>
      </c>
      <c r="O30" s="65">
        <f t="shared" si="1"/>
        <v>6</v>
      </c>
      <c r="P30" s="65">
        <f t="shared" si="1"/>
        <v>3</v>
      </c>
      <c r="Q30" s="65">
        <f t="shared" si="1"/>
        <v>35</v>
      </c>
      <c r="R30" s="65">
        <f t="shared" si="1"/>
        <v>34</v>
      </c>
      <c r="S30" s="65">
        <f t="shared" si="1"/>
        <v>11</v>
      </c>
      <c r="T30" s="65">
        <f t="shared" si="1"/>
        <v>0</v>
      </c>
      <c r="U30" s="65">
        <f t="shared" si="1"/>
        <v>0</v>
      </c>
      <c r="V30" s="65">
        <f t="shared" si="1"/>
        <v>0</v>
      </c>
      <c r="W30" s="65">
        <f t="shared" si="1"/>
        <v>0</v>
      </c>
      <c r="X30" s="65">
        <f t="shared" si="1"/>
        <v>0</v>
      </c>
      <c r="Y30" s="65">
        <f t="shared" si="1"/>
        <v>0</v>
      </c>
      <c r="Z30" s="65">
        <f t="shared" si="1"/>
        <v>0</v>
      </c>
      <c r="AA30" s="65">
        <f t="shared" si="1"/>
        <v>0</v>
      </c>
      <c r="AB30" s="65">
        <f t="shared" si="1"/>
        <v>0</v>
      </c>
      <c r="AC30" s="65">
        <f t="shared" si="1"/>
        <v>0</v>
      </c>
      <c r="AD30" s="65">
        <f t="shared" si="1"/>
        <v>0</v>
      </c>
      <c r="AE30" s="65">
        <f t="shared" si="1"/>
        <v>0</v>
      </c>
      <c r="AF30" s="65">
        <f t="shared" si="1"/>
        <v>0</v>
      </c>
      <c r="AG30" s="65">
        <f t="shared" si="1"/>
        <v>0</v>
      </c>
      <c r="AH30" s="65">
        <f t="shared" si="1"/>
        <v>0</v>
      </c>
      <c r="AI30" s="65"/>
    </row>
    <row r="31" spans="1:35">
      <c r="A31" s="65"/>
      <c r="B31" s="64"/>
      <c r="C31" s="20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</row>
    <row r="32" spans="1:35">
      <c r="A32" s="65"/>
      <c r="B32" s="65"/>
      <c r="C32" s="65"/>
      <c r="D32" s="65" t="s">
        <v>76</v>
      </c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</row>
    <row r="33" spans="1:35">
      <c r="A33" s="84">
        <v>44981</v>
      </c>
      <c r="B33" s="65">
        <f>K33/(K33+L33)</f>
        <v>0.25</v>
      </c>
      <c r="C33" s="65"/>
      <c r="D33" s="65">
        <v>11</v>
      </c>
      <c r="E33" s="65">
        <v>20</v>
      </c>
      <c r="F33" s="65">
        <v>722</v>
      </c>
      <c r="G33" s="65">
        <v>230224</v>
      </c>
      <c r="H33" s="65">
        <v>160314</v>
      </c>
      <c r="I33" s="65" t="s">
        <v>68</v>
      </c>
      <c r="J33" s="65" t="s">
        <v>81</v>
      </c>
      <c r="K33" s="65">
        <v>2</v>
      </c>
      <c r="L33" s="65">
        <v>6</v>
      </c>
      <c r="M33" s="65">
        <v>14</v>
      </c>
      <c r="N33" s="65">
        <v>6</v>
      </c>
      <c r="O33" s="65">
        <v>0</v>
      </c>
      <c r="P33" s="65">
        <v>8</v>
      </c>
      <c r="Q33" s="65">
        <v>6</v>
      </c>
      <c r="R33" s="65">
        <v>2</v>
      </c>
      <c r="S33" s="65">
        <v>4</v>
      </c>
      <c r="T33" s="65">
        <v>14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  <c r="AE33" s="65">
        <v>0</v>
      </c>
      <c r="AF33" s="65">
        <v>0</v>
      </c>
      <c r="AG33" s="65">
        <v>0</v>
      </c>
      <c r="AH33" s="65">
        <v>0</v>
      </c>
      <c r="AI33" s="65"/>
    </row>
    <row r="34" spans="1:35">
      <c r="A34" s="84">
        <v>44981</v>
      </c>
      <c r="B34" s="83">
        <f>K34/(K34+L34)</f>
        <v>0.22222222222222221</v>
      </c>
      <c r="C34" s="65"/>
      <c r="D34" s="65">
        <v>11</v>
      </c>
      <c r="E34" s="65">
        <v>20</v>
      </c>
      <c r="F34" s="65">
        <v>722</v>
      </c>
      <c r="G34" s="65">
        <v>230224</v>
      </c>
      <c r="H34" s="65">
        <v>162554</v>
      </c>
      <c r="I34" s="65" t="s">
        <v>68</v>
      </c>
      <c r="J34" s="65" t="s">
        <v>81</v>
      </c>
      <c r="K34" s="65">
        <v>2</v>
      </c>
      <c r="L34" s="65">
        <v>7</v>
      </c>
      <c r="M34" s="65">
        <v>13</v>
      </c>
      <c r="N34" s="65">
        <v>7</v>
      </c>
      <c r="O34" s="65">
        <v>0</v>
      </c>
      <c r="P34" s="65">
        <v>9</v>
      </c>
      <c r="Q34" s="65">
        <v>7</v>
      </c>
      <c r="R34" s="65">
        <v>3</v>
      </c>
      <c r="S34" s="65">
        <v>4</v>
      </c>
      <c r="T34" s="65">
        <v>13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/>
    </row>
    <row r="35" spans="1:35">
      <c r="A35" s="84">
        <v>44981</v>
      </c>
      <c r="B35" s="65">
        <f>K35/(K35+L35)</f>
        <v>0.5</v>
      </c>
      <c r="C35" s="65"/>
      <c r="D35" s="65">
        <v>11</v>
      </c>
      <c r="E35" s="65">
        <v>20</v>
      </c>
      <c r="F35" s="65">
        <v>722</v>
      </c>
      <c r="G35" s="65">
        <v>230224</v>
      </c>
      <c r="H35" s="65">
        <v>164414</v>
      </c>
      <c r="I35" s="65" t="s">
        <v>68</v>
      </c>
      <c r="J35" s="65" t="s">
        <v>81</v>
      </c>
      <c r="K35" s="65">
        <v>2</v>
      </c>
      <c r="L35" s="65">
        <v>2</v>
      </c>
      <c r="M35" s="65">
        <v>18</v>
      </c>
      <c r="N35" s="65">
        <v>1</v>
      </c>
      <c r="O35" s="65">
        <v>0</v>
      </c>
      <c r="P35" s="65">
        <v>10</v>
      </c>
      <c r="Q35" s="65">
        <v>20</v>
      </c>
      <c r="R35" s="65">
        <v>1</v>
      </c>
      <c r="S35" s="65">
        <v>1</v>
      </c>
      <c r="T35" s="65">
        <v>18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  <c r="AB35" s="65">
        <v>0</v>
      </c>
      <c r="AC35" s="65">
        <v>0</v>
      </c>
      <c r="AD35" s="65">
        <v>0</v>
      </c>
      <c r="AE35" s="65">
        <v>0</v>
      </c>
      <c r="AF35" s="65">
        <v>0</v>
      </c>
      <c r="AG35" s="65">
        <v>0</v>
      </c>
      <c r="AH35" s="65">
        <v>0</v>
      </c>
      <c r="AI35" s="65"/>
    </row>
    <row r="36" spans="1:35">
      <c r="A36" s="84">
        <v>44981</v>
      </c>
      <c r="B36" s="65">
        <f>K36/(K36+L36)</f>
        <v>0.25</v>
      </c>
      <c r="C36" s="65"/>
      <c r="D36" s="65">
        <v>11</v>
      </c>
      <c r="E36" s="65">
        <v>20</v>
      </c>
      <c r="F36" s="65">
        <v>722</v>
      </c>
      <c r="G36" s="65">
        <v>230224</v>
      </c>
      <c r="H36" s="65">
        <v>170310</v>
      </c>
      <c r="I36" s="65" t="s">
        <v>68</v>
      </c>
      <c r="J36" s="65" t="s">
        <v>81</v>
      </c>
      <c r="K36" s="65">
        <v>2</v>
      </c>
      <c r="L36" s="65">
        <v>6</v>
      </c>
      <c r="M36" s="65">
        <v>14</v>
      </c>
      <c r="N36" s="65">
        <v>4</v>
      </c>
      <c r="O36" s="65">
        <v>2</v>
      </c>
      <c r="P36" s="65">
        <v>4</v>
      </c>
      <c r="Q36" s="65">
        <v>1</v>
      </c>
      <c r="R36" s="65">
        <v>2</v>
      </c>
      <c r="S36" s="65">
        <v>4</v>
      </c>
      <c r="T36" s="65">
        <v>14</v>
      </c>
      <c r="U36" s="65">
        <v>0</v>
      </c>
      <c r="V36" s="65">
        <v>0</v>
      </c>
      <c r="W36" s="65">
        <v>0</v>
      </c>
      <c r="X36" s="65">
        <v>0</v>
      </c>
      <c r="Y36" s="65">
        <v>0</v>
      </c>
      <c r="Z36" s="65">
        <v>0</v>
      </c>
      <c r="AA36" s="65">
        <v>0</v>
      </c>
      <c r="AB36" s="65">
        <v>0</v>
      </c>
      <c r="AC36" s="65">
        <v>0</v>
      </c>
      <c r="AD36" s="65">
        <v>0</v>
      </c>
      <c r="AE36" s="65">
        <v>0</v>
      </c>
      <c r="AF36" s="65">
        <v>0</v>
      </c>
      <c r="AG36" s="65">
        <v>0</v>
      </c>
      <c r="AH36" s="65">
        <v>0</v>
      </c>
      <c r="AI36" s="65"/>
    </row>
    <row r="37" spans="1:35">
      <c r="A37" s="65"/>
      <c r="B37" s="65"/>
      <c r="C37" s="65"/>
      <c r="D37" s="65"/>
      <c r="E37" s="65"/>
      <c r="F37" s="65"/>
      <c r="G37" s="65"/>
      <c r="H37" s="65"/>
      <c r="I37" s="65"/>
      <c r="J37" s="65"/>
      <c r="K37" s="67">
        <f t="shared" ref="K37:AH37" si="2">SUM(K33:K36)</f>
        <v>8</v>
      </c>
      <c r="L37" s="67">
        <f t="shared" si="2"/>
        <v>21</v>
      </c>
      <c r="M37" s="67">
        <f t="shared" si="2"/>
        <v>59</v>
      </c>
      <c r="N37" s="67">
        <f t="shared" si="2"/>
        <v>18</v>
      </c>
      <c r="O37" s="67">
        <f t="shared" si="2"/>
        <v>2</v>
      </c>
      <c r="P37" s="67">
        <f t="shared" si="2"/>
        <v>31</v>
      </c>
      <c r="Q37" s="67">
        <f t="shared" si="2"/>
        <v>34</v>
      </c>
      <c r="R37" s="67">
        <f t="shared" si="2"/>
        <v>8</v>
      </c>
      <c r="S37" s="67">
        <f t="shared" si="2"/>
        <v>13</v>
      </c>
      <c r="T37" s="67">
        <f t="shared" si="2"/>
        <v>59</v>
      </c>
      <c r="U37" s="67">
        <f t="shared" si="2"/>
        <v>0</v>
      </c>
      <c r="V37" s="67">
        <f t="shared" si="2"/>
        <v>0</v>
      </c>
      <c r="W37" s="67">
        <f t="shared" si="2"/>
        <v>0</v>
      </c>
      <c r="X37" s="67">
        <f t="shared" si="2"/>
        <v>0</v>
      </c>
      <c r="Y37" s="67">
        <f t="shared" si="2"/>
        <v>0</v>
      </c>
      <c r="Z37" s="67">
        <f t="shared" si="2"/>
        <v>0</v>
      </c>
      <c r="AA37" s="67">
        <f t="shared" si="2"/>
        <v>0</v>
      </c>
      <c r="AB37" s="67">
        <f t="shared" si="2"/>
        <v>0</v>
      </c>
      <c r="AC37" s="67">
        <f t="shared" si="2"/>
        <v>0</v>
      </c>
      <c r="AD37" s="67">
        <f t="shared" si="2"/>
        <v>0</v>
      </c>
      <c r="AE37" s="67">
        <f t="shared" si="2"/>
        <v>0</v>
      </c>
      <c r="AF37" s="67">
        <f t="shared" si="2"/>
        <v>0</v>
      </c>
      <c r="AG37" s="67">
        <f t="shared" si="2"/>
        <v>0</v>
      </c>
      <c r="AH37" s="67">
        <f t="shared" si="2"/>
        <v>0</v>
      </c>
      <c r="AI37" s="65"/>
    </row>
    <row r="38" spans="1:3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</row>
    <row r="39" spans="1:35">
      <c r="A39" s="65"/>
      <c r="B39" s="65"/>
      <c r="C39" s="65"/>
      <c r="D39" s="65" t="s">
        <v>76</v>
      </c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</row>
    <row r="40" spans="1:35">
      <c r="A40" s="84">
        <v>44991</v>
      </c>
      <c r="B40" s="83">
        <f>K40/(K40+L40)</f>
        <v>9.5238095238095233E-2</v>
      </c>
      <c r="C40" s="65"/>
      <c r="D40" s="65">
        <v>22</v>
      </c>
      <c r="E40" s="65">
        <v>20</v>
      </c>
      <c r="F40" s="65">
        <v>722</v>
      </c>
      <c r="G40" s="65">
        <v>230307</v>
      </c>
      <c r="H40" s="65">
        <v>155348</v>
      </c>
      <c r="I40" s="65" t="s">
        <v>68</v>
      </c>
      <c r="J40" s="65" t="s">
        <v>81</v>
      </c>
      <c r="K40" s="65">
        <v>2</v>
      </c>
      <c r="L40" s="65">
        <v>19</v>
      </c>
      <c r="M40" s="65">
        <v>1</v>
      </c>
      <c r="N40" s="65">
        <v>9</v>
      </c>
      <c r="O40" s="65">
        <v>0</v>
      </c>
      <c r="P40" s="65">
        <v>0</v>
      </c>
      <c r="Q40" s="65">
        <v>0</v>
      </c>
      <c r="R40" s="65">
        <v>10</v>
      </c>
      <c r="S40" s="65">
        <v>9</v>
      </c>
      <c r="T40" s="65">
        <v>1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  <c r="AE40" s="65">
        <v>0</v>
      </c>
      <c r="AF40" s="65">
        <v>0</v>
      </c>
      <c r="AG40" s="65">
        <v>0</v>
      </c>
      <c r="AH40" s="65">
        <v>0</v>
      </c>
      <c r="AI40" s="65"/>
    </row>
    <row r="41" spans="1:35">
      <c r="A41" s="84">
        <v>44991</v>
      </c>
      <c r="B41" s="83">
        <f t="shared" ref="B41:B43" si="3">K41/(K41+L41)</f>
        <v>9.0909090909090912E-2</v>
      </c>
      <c r="C41" s="65"/>
      <c r="D41" s="65">
        <v>22</v>
      </c>
      <c r="E41" s="65">
        <v>20</v>
      </c>
      <c r="F41" s="65">
        <v>722</v>
      </c>
      <c r="G41" s="65">
        <v>230307</v>
      </c>
      <c r="H41" s="65">
        <v>161110</v>
      </c>
      <c r="I41" s="65" t="s">
        <v>68</v>
      </c>
      <c r="J41" s="65" t="s">
        <v>81</v>
      </c>
      <c r="K41" s="65">
        <v>2</v>
      </c>
      <c r="L41" s="65">
        <v>20</v>
      </c>
      <c r="M41" s="65">
        <v>0</v>
      </c>
      <c r="N41" s="65">
        <v>9</v>
      </c>
      <c r="O41" s="65">
        <v>1</v>
      </c>
      <c r="P41" s="65">
        <v>0</v>
      </c>
      <c r="Q41" s="65">
        <v>0</v>
      </c>
      <c r="R41" s="65">
        <v>10</v>
      </c>
      <c r="S41" s="65">
        <v>10</v>
      </c>
      <c r="T41" s="65">
        <v>0</v>
      </c>
      <c r="U41" s="65">
        <v>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65">
        <v>0</v>
      </c>
      <c r="AB41" s="65">
        <v>0</v>
      </c>
      <c r="AC41" s="65">
        <v>0</v>
      </c>
      <c r="AD41" s="65">
        <v>0</v>
      </c>
      <c r="AE41" s="65">
        <v>0</v>
      </c>
      <c r="AF41" s="65">
        <v>0</v>
      </c>
      <c r="AG41" s="65">
        <v>0</v>
      </c>
      <c r="AH41" s="65">
        <v>0</v>
      </c>
      <c r="AI41" s="65"/>
    </row>
    <row r="42" spans="1:35">
      <c r="A42" s="84">
        <v>44991</v>
      </c>
      <c r="B42" s="83">
        <f t="shared" si="3"/>
        <v>0.11764705882352941</v>
      </c>
      <c r="C42" s="65"/>
      <c r="D42" s="65">
        <v>22</v>
      </c>
      <c r="E42" s="65">
        <v>20</v>
      </c>
      <c r="F42" s="65">
        <v>722</v>
      </c>
      <c r="G42" s="65">
        <v>230307</v>
      </c>
      <c r="H42" s="65">
        <v>162713</v>
      </c>
      <c r="I42" s="65" t="s">
        <v>68</v>
      </c>
      <c r="J42" s="65" t="s">
        <v>81</v>
      </c>
      <c r="K42" s="65">
        <v>2</v>
      </c>
      <c r="L42" s="65">
        <v>15</v>
      </c>
      <c r="M42" s="65">
        <v>5</v>
      </c>
      <c r="N42" s="65">
        <v>8</v>
      </c>
      <c r="O42" s="65">
        <v>0</v>
      </c>
      <c r="P42" s="65">
        <v>4</v>
      </c>
      <c r="Q42" s="65">
        <v>2</v>
      </c>
      <c r="R42" s="65">
        <v>7</v>
      </c>
      <c r="S42" s="65">
        <v>8</v>
      </c>
      <c r="T42" s="65">
        <v>5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  <c r="AE42" s="65">
        <v>0</v>
      </c>
      <c r="AF42" s="65">
        <v>0</v>
      </c>
      <c r="AG42" s="65">
        <v>0</v>
      </c>
      <c r="AH42" s="65">
        <v>0</v>
      </c>
      <c r="AI42" s="65"/>
    </row>
    <row r="43" spans="1:35">
      <c r="A43" s="84">
        <v>44991</v>
      </c>
      <c r="B43" s="83">
        <f t="shared" si="3"/>
        <v>0.11764705882352941</v>
      </c>
      <c r="C43" s="65"/>
      <c r="D43" s="65">
        <v>22</v>
      </c>
      <c r="E43" s="65">
        <v>20</v>
      </c>
      <c r="F43" s="65">
        <v>722</v>
      </c>
      <c r="G43" s="65">
        <v>230307</v>
      </c>
      <c r="H43" s="65">
        <v>164207</v>
      </c>
      <c r="I43" s="65" t="s">
        <v>68</v>
      </c>
      <c r="J43" s="65" t="s">
        <v>81</v>
      </c>
      <c r="K43" s="65">
        <v>2</v>
      </c>
      <c r="L43" s="65">
        <v>15</v>
      </c>
      <c r="M43" s="65">
        <v>5</v>
      </c>
      <c r="N43" s="65">
        <v>5</v>
      </c>
      <c r="O43" s="65">
        <v>0</v>
      </c>
      <c r="P43" s="65">
        <v>2</v>
      </c>
      <c r="Q43" s="65">
        <v>1</v>
      </c>
      <c r="R43" s="65">
        <v>8</v>
      </c>
      <c r="S43" s="65">
        <v>7</v>
      </c>
      <c r="T43" s="65">
        <v>5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  <c r="AH43" s="65">
        <v>0</v>
      </c>
      <c r="AI43" s="65"/>
    </row>
    <row r="44" spans="1:35">
      <c r="A44" s="65"/>
      <c r="B44" s="65"/>
      <c r="C44" s="65"/>
      <c r="D44" s="65"/>
      <c r="E44" s="65"/>
      <c r="F44" s="65"/>
      <c r="G44" s="65"/>
      <c r="H44" s="65"/>
      <c r="I44" s="65"/>
      <c r="J44" s="65"/>
      <c r="K44" s="67">
        <f>SUM(K40:K43)</f>
        <v>8</v>
      </c>
      <c r="L44" s="67">
        <f t="shared" ref="L44:V44" si="4">SUM(L40:L43)</f>
        <v>69</v>
      </c>
      <c r="M44" s="67">
        <f t="shared" si="4"/>
        <v>11</v>
      </c>
      <c r="N44" s="67">
        <f t="shared" si="4"/>
        <v>31</v>
      </c>
      <c r="O44" s="67">
        <f t="shared" si="4"/>
        <v>1</v>
      </c>
      <c r="P44" s="67">
        <f t="shared" si="4"/>
        <v>6</v>
      </c>
      <c r="Q44" s="67">
        <f t="shared" si="4"/>
        <v>3</v>
      </c>
      <c r="R44" s="67">
        <f t="shared" si="4"/>
        <v>35</v>
      </c>
      <c r="S44" s="67">
        <f t="shared" si="4"/>
        <v>34</v>
      </c>
      <c r="T44" s="67">
        <f t="shared" si="4"/>
        <v>11</v>
      </c>
      <c r="U44" s="67">
        <f t="shared" si="4"/>
        <v>0</v>
      </c>
      <c r="V44" s="67">
        <f t="shared" si="4"/>
        <v>0</v>
      </c>
      <c r="W44" s="67">
        <f t="shared" ref="W44:AH44" si="5">SUM(W40:W43)</f>
        <v>0</v>
      </c>
      <c r="X44" s="67">
        <f t="shared" si="5"/>
        <v>0</v>
      </c>
      <c r="Y44" s="67">
        <f t="shared" si="5"/>
        <v>0</v>
      </c>
      <c r="Z44" s="67">
        <f t="shared" si="5"/>
        <v>0</v>
      </c>
      <c r="AA44" s="67">
        <f t="shared" si="5"/>
        <v>0</v>
      </c>
      <c r="AB44" s="67">
        <f t="shared" si="5"/>
        <v>0</v>
      </c>
      <c r="AC44" s="67">
        <f t="shared" si="5"/>
        <v>0</v>
      </c>
      <c r="AD44" s="67">
        <f t="shared" si="5"/>
        <v>0</v>
      </c>
      <c r="AE44" s="67">
        <f t="shared" si="5"/>
        <v>0</v>
      </c>
      <c r="AF44" s="67">
        <f t="shared" si="5"/>
        <v>0</v>
      </c>
      <c r="AG44" s="67">
        <f t="shared" si="5"/>
        <v>0</v>
      </c>
      <c r="AH44" s="67">
        <f t="shared" si="5"/>
        <v>0</v>
      </c>
      <c r="AI44" s="65"/>
    </row>
    <row r="45" spans="1:3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</row>
  </sheetData>
  <mergeCells count="16">
    <mergeCell ref="U6:AA6"/>
    <mergeCell ref="AB6:AH6"/>
    <mergeCell ref="K7:L7"/>
    <mergeCell ref="M7:N7"/>
    <mergeCell ref="O7:P7"/>
    <mergeCell ref="Q7:R7"/>
    <mergeCell ref="S7:T7"/>
    <mergeCell ref="W7:X7"/>
    <mergeCell ref="Y7:Z7"/>
    <mergeCell ref="AD7:AE7"/>
    <mergeCell ref="AF7:AG7"/>
    <mergeCell ref="A7:C7"/>
    <mergeCell ref="I5:J5"/>
    <mergeCell ref="K5:T5"/>
    <mergeCell ref="M6:P6"/>
    <mergeCell ref="Q6:T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W44"/>
  <sheetViews>
    <sheetView workbookViewId="0">
      <pane ySplit="8" topLeftCell="A9" activePane="bottomLeft" state="frozen"/>
      <selection pane="bottomLeft" activeCell="A5" sqref="A5"/>
      <selection activeCell="B21" sqref="B21"/>
    </sheetView>
  </sheetViews>
  <sheetFormatPr defaultColWidth="8.85546875" defaultRowHeight="15"/>
  <cols>
    <col min="1" max="1" width="10.42578125" bestFit="1" customWidth="1"/>
    <col min="2" max="2" width="23.5703125" customWidth="1"/>
  </cols>
  <sheetData>
    <row r="1" spans="1:49" ht="15.95">
      <c r="A1" s="1" t="s">
        <v>82</v>
      </c>
    </row>
    <row r="2" spans="1:49" ht="15.95">
      <c r="A2" s="1" t="s">
        <v>29</v>
      </c>
    </row>
    <row r="3" spans="1:49" ht="15.75">
      <c r="A3" s="44" t="s">
        <v>23</v>
      </c>
    </row>
    <row r="4" spans="1:49" ht="15.75">
      <c r="A4" s="2" t="s">
        <v>83</v>
      </c>
    </row>
    <row r="5" spans="1:49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9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>
      <c r="A9" s="63">
        <v>44971</v>
      </c>
      <c r="B9" s="64"/>
      <c r="C9" s="20">
        <v>1</v>
      </c>
      <c r="D9" s="2">
        <v>80</v>
      </c>
      <c r="E9" s="2">
        <v>2</v>
      </c>
      <c r="F9" s="2">
        <v>230214</v>
      </c>
      <c r="G9" s="2">
        <v>161941</v>
      </c>
      <c r="H9" s="2" t="s">
        <v>68</v>
      </c>
      <c r="I9" s="2" t="s">
        <v>84</v>
      </c>
      <c r="J9" s="2">
        <v>3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2304</v>
      </c>
      <c r="V9" s="2">
        <v>40</v>
      </c>
      <c r="W9" s="2">
        <v>812</v>
      </c>
      <c r="X9" s="2">
        <v>347</v>
      </c>
      <c r="Y9" s="2">
        <v>20</v>
      </c>
      <c r="Z9" s="2">
        <v>20</v>
      </c>
      <c r="AA9" s="2">
        <v>40</v>
      </c>
      <c r="AB9" s="2">
        <v>958</v>
      </c>
      <c r="AC9" s="2">
        <v>40</v>
      </c>
      <c r="AD9" s="2">
        <v>291</v>
      </c>
      <c r="AE9" s="2">
        <v>1013</v>
      </c>
      <c r="AF9" s="2">
        <v>40</v>
      </c>
      <c r="AG9" s="2">
        <v>0</v>
      </c>
      <c r="AH9" s="2">
        <v>39</v>
      </c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>
      <c r="A10" s="63">
        <v>44972</v>
      </c>
      <c r="B10" s="64"/>
      <c r="C10" s="20">
        <v>2</v>
      </c>
      <c r="D10" s="2">
        <v>80</v>
      </c>
      <c r="E10" s="2">
        <v>2</v>
      </c>
      <c r="F10" s="2">
        <v>230215</v>
      </c>
      <c r="G10" s="2">
        <v>165015</v>
      </c>
      <c r="H10" s="2" t="s">
        <v>68</v>
      </c>
      <c r="I10" s="2" t="s">
        <v>84</v>
      </c>
      <c r="J10" s="2">
        <v>3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4736</v>
      </c>
      <c r="V10" s="2">
        <v>40</v>
      </c>
      <c r="W10" s="2">
        <v>417</v>
      </c>
      <c r="X10" s="2">
        <v>66</v>
      </c>
      <c r="Y10" s="2">
        <v>20</v>
      </c>
      <c r="Z10" s="2">
        <v>20</v>
      </c>
      <c r="AA10" s="2">
        <v>37</v>
      </c>
      <c r="AB10" s="2">
        <v>843</v>
      </c>
      <c r="AC10" s="2">
        <v>40</v>
      </c>
      <c r="AD10" s="2">
        <v>466</v>
      </c>
      <c r="AE10" s="2">
        <v>1075</v>
      </c>
      <c r="AF10" s="2">
        <v>40</v>
      </c>
      <c r="AG10" s="2">
        <v>0</v>
      </c>
      <c r="AH10" s="2">
        <v>37</v>
      </c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>
      <c r="A11" s="63">
        <v>44973</v>
      </c>
      <c r="B11" s="64"/>
      <c r="C11">
        <v>3</v>
      </c>
      <c r="D11" s="2">
        <v>80</v>
      </c>
      <c r="E11" s="2">
        <v>2</v>
      </c>
      <c r="F11" s="2">
        <v>230216</v>
      </c>
      <c r="G11" s="2">
        <v>155931</v>
      </c>
      <c r="H11" s="2" t="s">
        <v>68</v>
      </c>
      <c r="I11" s="2" t="s">
        <v>84</v>
      </c>
      <c r="J11" s="2">
        <v>3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4659</v>
      </c>
      <c r="V11" s="2">
        <v>40</v>
      </c>
      <c r="W11" s="2">
        <v>228</v>
      </c>
      <c r="X11" s="2">
        <v>18</v>
      </c>
      <c r="Y11" s="2">
        <v>20</v>
      </c>
      <c r="Z11" s="2">
        <v>20</v>
      </c>
      <c r="AA11" s="2">
        <v>37</v>
      </c>
      <c r="AB11" s="2">
        <v>389</v>
      </c>
      <c r="AC11" s="2">
        <v>40</v>
      </c>
      <c r="AD11" s="2">
        <v>560</v>
      </c>
      <c r="AE11" s="2">
        <v>737</v>
      </c>
      <c r="AF11" s="2">
        <v>40</v>
      </c>
      <c r="AG11" s="2">
        <v>0</v>
      </c>
      <c r="AH11" s="2">
        <v>36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 ht="15.75">
      <c r="A12" s="63">
        <v>44974</v>
      </c>
      <c r="B12" s="64"/>
      <c r="C12" s="20">
        <v>4</v>
      </c>
      <c r="D12" s="2">
        <v>80</v>
      </c>
      <c r="E12" s="2">
        <v>2</v>
      </c>
      <c r="F12" s="2">
        <v>230217</v>
      </c>
      <c r="G12" s="2">
        <v>160345</v>
      </c>
      <c r="H12" s="2" t="s">
        <v>68</v>
      </c>
      <c r="I12" s="2" t="s">
        <v>84</v>
      </c>
      <c r="J12" s="2">
        <v>3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931</v>
      </c>
      <c r="V12" s="2">
        <v>40</v>
      </c>
      <c r="W12" s="2">
        <v>225</v>
      </c>
      <c r="X12" s="2">
        <v>20</v>
      </c>
      <c r="Y12" s="2">
        <v>20</v>
      </c>
      <c r="Z12" s="2">
        <v>20</v>
      </c>
      <c r="AA12" s="2">
        <v>39</v>
      </c>
      <c r="AB12" s="2">
        <v>1006</v>
      </c>
      <c r="AC12" s="2">
        <v>40</v>
      </c>
      <c r="AD12" s="2">
        <v>819</v>
      </c>
      <c r="AE12" s="2">
        <v>871</v>
      </c>
      <c r="AF12" s="2">
        <v>40</v>
      </c>
      <c r="AG12" s="2">
        <v>0</v>
      </c>
      <c r="AH12" s="2">
        <v>40</v>
      </c>
    </row>
    <row r="13" spans="1:49">
      <c r="A13" s="63">
        <v>44975</v>
      </c>
      <c r="B13" s="64"/>
      <c r="C13" s="20">
        <v>5</v>
      </c>
      <c r="D13">
        <v>80</v>
      </c>
      <c r="E13">
        <v>2</v>
      </c>
      <c r="F13">
        <v>230218</v>
      </c>
      <c r="G13">
        <v>174312</v>
      </c>
      <c r="H13" t="s">
        <v>68</v>
      </c>
      <c r="I13" t="s">
        <v>84</v>
      </c>
      <c r="J13">
        <v>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859</v>
      </c>
      <c r="V13">
        <v>40</v>
      </c>
      <c r="W13">
        <v>254</v>
      </c>
      <c r="X13">
        <v>4</v>
      </c>
      <c r="Y13">
        <v>20</v>
      </c>
      <c r="Z13">
        <v>20</v>
      </c>
      <c r="AA13">
        <v>39</v>
      </c>
      <c r="AB13">
        <v>583</v>
      </c>
      <c r="AC13">
        <v>40</v>
      </c>
      <c r="AD13">
        <v>1025</v>
      </c>
      <c r="AE13">
        <v>1099</v>
      </c>
      <c r="AF13">
        <v>40</v>
      </c>
      <c r="AG13">
        <v>0</v>
      </c>
      <c r="AH13">
        <v>40</v>
      </c>
    </row>
    <row r="14" spans="1:49">
      <c r="A14" s="63">
        <v>44976</v>
      </c>
      <c r="B14" s="64"/>
      <c r="C14" s="20">
        <v>6</v>
      </c>
      <c r="D14">
        <v>80</v>
      </c>
      <c r="E14">
        <v>2</v>
      </c>
      <c r="F14">
        <v>230219</v>
      </c>
      <c r="G14">
        <v>170026</v>
      </c>
      <c r="H14" t="s">
        <v>68</v>
      </c>
      <c r="I14" t="s">
        <v>84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345</v>
      </c>
      <c r="V14">
        <v>40</v>
      </c>
      <c r="W14">
        <v>266</v>
      </c>
      <c r="X14">
        <v>6</v>
      </c>
      <c r="Y14">
        <v>20</v>
      </c>
      <c r="Z14">
        <v>20</v>
      </c>
      <c r="AA14">
        <v>40</v>
      </c>
      <c r="AB14">
        <v>681</v>
      </c>
      <c r="AC14">
        <v>40</v>
      </c>
      <c r="AD14">
        <v>669</v>
      </c>
      <c r="AE14">
        <v>943</v>
      </c>
      <c r="AF14">
        <v>40</v>
      </c>
      <c r="AG14">
        <v>0</v>
      </c>
      <c r="AH14">
        <v>40</v>
      </c>
    </row>
    <row r="15" spans="1:49">
      <c r="A15" s="63">
        <v>44977</v>
      </c>
      <c r="B15" s="64"/>
      <c r="C15" s="20">
        <v>7</v>
      </c>
      <c r="D15">
        <v>80</v>
      </c>
      <c r="E15">
        <v>2</v>
      </c>
      <c r="F15">
        <v>230220</v>
      </c>
      <c r="G15">
        <v>164201</v>
      </c>
      <c r="H15" t="s">
        <v>68</v>
      </c>
      <c r="I15" t="s">
        <v>84</v>
      </c>
      <c r="J15">
        <v>3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3051</v>
      </c>
      <c r="V15">
        <v>40</v>
      </c>
      <c r="W15">
        <v>156</v>
      </c>
      <c r="X15">
        <v>1</v>
      </c>
      <c r="Y15">
        <v>20</v>
      </c>
      <c r="Z15">
        <v>20</v>
      </c>
      <c r="AA15">
        <v>38</v>
      </c>
      <c r="AB15">
        <v>726</v>
      </c>
      <c r="AC15">
        <v>40</v>
      </c>
      <c r="AD15">
        <v>719</v>
      </c>
      <c r="AE15">
        <v>968</v>
      </c>
      <c r="AF15">
        <v>40</v>
      </c>
      <c r="AG15">
        <v>0</v>
      </c>
      <c r="AH15">
        <v>36</v>
      </c>
    </row>
    <row r="16" spans="1:49">
      <c r="A16" s="63">
        <v>44978</v>
      </c>
      <c r="B16" s="64"/>
      <c r="C16" s="20">
        <v>8</v>
      </c>
      <c r="D16">
        <v>80</v>
      </c>
      <c r="E16">
        <v>2</v>
      </c>
      <c r="F16">
        <v>230221</v>
      </c>
      <c r="G16">
        <v>160123</v>
      </c>
      <c r="H16" t="s">
        <v>68</v>
      </c>
      <c r="I16" t="s">
        <v>84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4664</v>
      </c>
      <c r="V16">
        <v>40</v>
      </c>
      <c r="W16">
        <v>76</v>
      </c>
      <c r="X16">
        <v>2</v>
      </c>
      <c r="Y16">
        <v>20</v>
      </c>
      <c r="Z16">
        <v>20</v>
      </c>
      <c r="AA16">
        <v>37</v>
      </c>
      <c r="AB16">
        <v>474</v>
      </c>
      <c r="AC16">
        <v>40</v>
      </c>
      <c r="AD16">
        <v>453</v>
      </c>
      <c r="AE16">
        <v>1082</v>
      </c>
      <c r="AF16">
        <v>40</v>
      </c>
      <c r="AG16">
        <v>0</v>
      </c>
      <c r="AH16">
        <v>35</v>
      </c>
    </row>
    <row r="17" spans="1:34">
      <c r="A17" s="63">
        <v>44979</v>
      </c>
      <c r="B17" s="64"/>
      <c r="C17">
        <v>9</v>
      </c>
      <c r="D17">
        <v>80</v>
      </c>
      <c r="E17">
        <v>2</v>
      </c>
      <c r="F17">
        <v>230222</v>
      </c>
      <c r="G17">
        <v>155703</v>
      </c>
      <c r="H17" t="s">
        <v>68</v>
      </c>
      <c r="I17" t="s">
        <v>84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3503</v>
      </c>
      <c r="V17">
        <v>40</v>
      </c>
      <c r="W17">
        <v>283</v>
      </c>
      <c r="X17">
        <v>614</v>
      </c>
      <c r="Y17">
        <v>20</v>
      </c>
      <c r="Z17">
        <v>20</v>
      </c>
      <c r="AA17">
        <v>38</v>
      </c>
      <c r="AB17">
        <v>3803</v>
      </c>
      <c r="AC17">
        <v>40</v>
      </c>
      <c r="AD17">
        <v>116</v>
      </c>
      <c r="AE17">
        <v>1</v>
      </c>
      <c r="AF17">
        <v>40</v>
      </c>
      <c r="AG17">
        <v>0</v>
      </c>
      <c r="AH17">
        <v>36</v>
      </c>
    </row>
    <row r="18" spans="1:34">
      <c r="A18" s="63">
        <v>44980</v>
      </c>
      <c r="B18" s="64"/>
      <c r="C18" s="20">
        <v>10</v>
      </c>
      <c r="D18">
        <v>80</v>
      </c>
      <c r="E18">
        <v>2</v>
      </c>
      <c r="F18">
        <v>230223</v>
      </c>
      <c r="G18">
        <v>190424</v>
      </c>
      <c r="H18" t="s">
        <v>68</v>
      </c>
      <c r="I18" t="s">
        <v>84</v>
      </c>
      <c r="J18"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8763</v>
      </c>
      <c r="V18">
        <v>40</v>
      </c>
      <c r="W18">
        <v>97</v>
      </c>
      <c r="X18">
        <v>2</v>
      </c>
      <c r="Y18">
        <v>20</v>
      </c>
      <c r="Z18">
        <v>20</v>
      </c>
      <c r="AA18">
        <v>36</v>
      </c>
      <c r="AB18">
        <v>4078</v>
      </c>
      <c r="AC18">
        <v>40</v>
      </c>
      <c r="AD18">
        <v>429</v>
      </c>
      <c r="AE18">
        <v>812</v>
      </c>
      <c r="AF18">
        <v>40</v>
      </c>
      <c r="AG18">
        <v>0</v>
      </c>
      <c r="AH18">
        <v>38</v>
      </c>
    </row>
    <row r="19" spans="1:34">
      <c r="A19" s="63">
        <v>44981</v>
      </c>
      <c r="B19" s="66">
        <f t="shared" ref="B19:B31" si="0">K19/(L19+K19)</f>
        <v>0.8125</v>
      </c>
      <c r="C19" s="42">
        <v>11</v>
      </c>
      <c r="D19">
        <v>20</v>
      </c>
      <c r="E19">
        <v>2</v>
      </c>
      <c r="F19">
        <v>230224</v>
      </c>
      <c r="H19" t="s">
        <v>68</v>
      </c>
      <c r="I19" t="s">
        <v>84</v>
      </c>
      <c r="J19">
        <v>3</v>
      </c>
      <c r="K19">
        <v>65</v>
      </c>
      <c r="L19">
        <v>15</v>
      </c>
      <c r="M19">
        <v>365</v>
      </c>
      <c r="N19">
        <v>2</v>
      </c>
      <c r="O19">
        <v>119</v>
      </c>
      <c r="P19">
        <v>211</v>
      </c>
      <c r="Q19">
        <v>32</v>
      </c>
      <c r="R19">
        <v>33</v>
      </c>
      <c r="S19">
        <v>15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>
      <c r="A20" s="63">
        <v>44982</v>
      </c>
      <c r="B20" s="64"/>
      <c r="C20">
        <v>12</v>
      </c>
      <c r="D20">
        <v>80</v>
      </c>
      <c r="E20">
        <v>2</v>
      </c>
      <c r="F20">
        <v>230225</v>
      </c>
      <c r="G20">
        <v>145357</v>
      </c>
      <c r="H20" t="s">
        <v>68</v>
      </c>
      <c r="I20" t="s">
        <v>84</v>
      </c>
      <c r="J20"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4639</v>
      </c>
      <c r="V20">
        <v>40</v>
      </c>
      <c r="W20">
        <v>294</v>
      </c>
      <c r="X20">
        <v>0</v>
      </c>
      <c r="Y20">
        <v>20</v>
      </c>
      <c r="Z20">
        <v>20</v>
      </c>
      <c r="AA20">
        <v>39</v>
      </c>
      <c r="AB20">
        <v>3217</v>
      </c>
      <c r="AC20">
        <v>40</v>
      </c>
      <c r="AD20">
        <v>726</v>
      </c>
      <c r="AE20">
        <v>882</v>
      </c>
      <c r="AF20">
        <v>40</v>
      </c>
      <c r="AG20">
        <v>0</v>
      </c>
      <c r="AH20">
        <v>38</v>
      </c>
    </row>
    <row r="21" spans="1:34">
      <c r="A21" s="63">
        <v>44983</v>
      </c>
      <c r="B21" s="64"/>
      <c r="C21" s="20">
        <v>13</v>
      </c>
      <c r="D21">
        <v>80</v>
      </c>
      <c r="E21">
        <v>2</v>
      </c>
      <c r="F21">
        <v>230226</v>
      </c>
      <c r="G21">
        <v>172407</v>
      </c>
      <c r="H21" t="s">
        <v>68</v>
      </c>
      <c r="I21" t="s">
        <v>84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3129</v>
      </c>
      <c r="V21">
        <v>40</v>
      </c>
      <c r="W21">
        <v>177</v>
      </c>
      <c r="X21">
        <v>1</v>
      </c>
      <c r="Y21">
        <v>20</v>
      </c>
      <c r="Z21">
        <v>20</v>
      </c>
      <c r="AA21">
        <v>38</v>
      </c>
      <c r="AB21">
        <v>1770</v>
      </c>
      <c r="AC21">
        <v>40</v>
      </c>
      <c r="AD21">
        <v>726</v>
      </c>
      <c r="AE21">
        <v>888</v>
      </c>
      <c r="AF21">
        <v>40</v>
      </c>
      <c r="AG21">
        <v>0</v>
      </c>
      <c r="AH21">
        <v>36</v>
      </c>
    </row>
    <row r="22" spans="1:34">
      <c r="A22" s="63">
        <v>44984</v>
      </c>
      <c r="B22" s="64"/>
      <c r="C22" s="20">
        <v>14</v>
      </c>
      <c r="D22">
        <v>80</v>
      </c>
      <c r="E22">
        <v>2</v>
      </c>
      <c r="F22">
        <v>230227</v>
      </c>
      <c r="G22">
        <v>162511</v>
      </c>
      <c r="H22" t="s">
        <v>68</v>
      </c>
      <c r="I22" t="s">
        <v>84</v>
      </c>
      <c r="J22"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1889</v>
      </c>
      <c r="V22">
        <v>40</v>
      </c>
      <c r="W22">
        <v>91</v>
      </c>
      <c r="X22">
        <v>1</v>
      </c>
      <c r="Y22">
        <v>20</v>
      </c>
      <c r="Z22">
        <v>20</v>
      </c>
      <c r="AA22">
        <v>39</v>
      </c>
      <c r="AB22">
        <v>4633</v>
      </c>
      <c r="AC22">
        <v>40</v>
      </c>
      <c r="AD22">
        <v>838</v>
      </c>
      <c r="AE22">
        <v>903</v>
      </c>
      <c r="AF22">
        <v>40</v>
      </c>
      <c r="AG22">
        <v>0</v>
      </c>
      <c r="AH22">
        <v>38</v>
      </c>
    </row>
    <row r="23" spans="1:34">
      <c r="A23" s="63">
        <v>44985</v>
      </c>
      <c r="B23" s="64"/>
      <c r="C23">
        <v>15</v>
      </c>
      <c r="D23">
        <v>80</v>
      </c>
      <c r="E23">
        <v>2</v>
      </c>
      <c r="F23">
        <v>230228</v>
      </c>
      <c r="G23">
        <v>160956</v>
      </c>
      <c r="H23" t="s">
        <v>68</v>
      </c>
      <c r="I23" t="s">
        <v>84</v>
      </c>
      <c r="J23">
        <v>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4591</v>
      </c>
      <c r="V23">
        <v>40</v>
      </c>
      <c r="W23">
        <v>202</v>
      </c>
      <c r="X23">
        <v>9</v>
      </c>
      <c r="Y23">
        <v>20</v>
      </c>
      <c r="Z23">
        <v>20</v>
      </c>
      <c r="AA23">
        <v>37</v>
      </c>
      <c r="AB23">
        <v>459</v>
      </c>
      <c r="AC23">
        <v>40</v>
      </c>
      <c r="AD23">
        <v>761</v>
      </c>
      <c r="AE23">
        <v>987</v>
      </c>
      <c r="AF23">
        <v>40</v>
      </c>
      <c r="AG23">
        <v>0</v>
      </c>
      <c r="AH23">
        <v>37</v>
      </c>
    </row>
    <row r="24" spans="1:34">
      <c r="A24" s="63">
        <v>44986</v>
      </c>
      <c r="B24" s="64"/>
      <c r="C24" s="20">
        <v>16</v>
      </c>
      <c r="D24">
        <v>80</v>
      </c>
      <c r="E24">
        <v>2</v>
      </c>
      <c r="F24">
        <v>230301</v>
      </c>
      <c r="G24">
        <v>160032</v>
      </c>
      <c r="H24" t="s">
        <v>68</v>
      </c>
      <c r="I24" t="s">
        <v>84</v>
      </c>
      <c r="J24">
        <v>3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1922</v>
      </c>
      <c r="V24">
        <v>40</v>
      </c>
      <c r="W24">
        <v>179</v>
      </c>
      <c r="X24">
        <v>36</v>
      </c>
      <c r="Y24">
        <v>20</v>
      </c>
      <c r="Z24">
        <v>20</v>
      </c>
      <c r="AA24">
        <v>39</v>
      </c>
      <c r="AB24">
        <v>3287</v>
      </c>
      <c r="AC24">
        <v>40</v>
      </c>
      <c r="AD24">
        <v>639</v>
      </c>
      <c r="AE24">
        <v>636</v>
      </c>
      <c r="AF24">
        <v>40</v>
      </c>
      <c r="AG24">
        <v>0</v>
      </c>
      <c r="AH24">
        <v>39</v>
      </c>
    </row>
    <row r="25" spans="1:34">
      <c r="A25" s="63">
        <v>44987</v>
      </c>
      <c r="B25" s="64"/>
      <c r="C25" s="20">
        <v>17</v>
      </c>
      <c r="D25">
        <v>80</v>
      </c>
      <c r="E25">
        <v>2</v>
      </c>
      <c r="F25">
        <v>230302</v>
      </c>
      <c r="G25">
        <v>160510</v>
      </c>
      <c r="H25" t="s">
        <v>68</v>
      </c>
      <c r="I25" t="s">
        <v>84</v>
      </c>
      <c r="J25">
        <v>3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1227</v>
      </c>
      <c r="V25">
        <v>40</v>
      </c>
      <c r="W25">
        <v>154</v>
      </c>
      <c r="X25">
        <v>14</v>
      </c>
      <c r="Y25">
        <v>20</v>
      </c>
      <c r="Z25">
        <v>20</v>
      </c>
      <c r="AA25">
        <v>38</v>
      </c>
      <c r="AB25">
        <v>2009</v>
      </c>
      <c r="AC25">
        <v>40</v>
      </c>
      <c r="AD25">
        <v>837</v>
      </c>
      <c r="AE25">
        <v>803</v>
      </c>
      <c r="AF25">
        <v>40</v>
      </c>
      <c r="AG25">
        <v>0</v>
      </c>
      <c r="AH25">
        <v>40</v>
      </c>
    </row>
    <row r="26" spans="1:34">
      <c r="A26" s="63">
        <v>44988</v>
      </c>
      <c r="B26" s="64"/>
      <c r="C26" s="20">
        <v>18</v>
      </c>
      <c r="D26">
        <v>80</v>
      </c>
      <c r="E26">
        <v>2</v>
      </c>
      <c r="F26">
        <v>230303</v>
      </c>
      <c r="G26">
        <v>153307</v>
      </c>
      <c r="H26" t="s">
        <v>68</v>
      </c>
      <c r="I26" t="s">
        <v>84</v>
      </c>
      <c r="J26">
        <v>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1405</v>
      </c>
      <c r="V26">
        <v>40</v>
      </c>
      <c r="W26">
        <v>122</v>
      </c>
      <c r="X26">
        <v>11</v>
      </c>
      <c r="Y26">
        <v>20</v>
      </c>
      <c r="Z26">
        <v>20</v>
      </c>
      <c r="AA26">
        <v>40</v>
      </c>
      <c r="AB26">
        <v>1200</v>
      </c>
      <c r="AC26">
        <v>40</v>
      </c>
      <c r="AD26">
        <v>880</v>
      </c>
      <c r="AE26">
        <v>897</v>
      </c>
      <c r="AF26">
        <v>40</v>
      </c>
      <c r="AG26">
        <v>0</v>
      </c>
      <c r="AH26">
        <v>40</v>
      </c>
    </row>
    <row r="27" spans="1:34">
      <c r="A27" s="63">
        <v>44989</v>
      </c>
      <c r="B27" s="64"/>
      <c r="C27" s="20">
        <v>19</v>
      </c>
      <c r="D27">
        <v>80</v>
      </c>
      <c r="E27">
        <v>2</v>
      </c>
      <c r="F27">
        <v>230304</v>
      </c>
      <c r="G27">
        <v>173910</v>
      </c>
      <c r="H27" t="s">
        <v>68</v>
      </c>
      <c r="I27" t="s">
        <v>84</v>
      </c>
      <c r="J27">
        <v>3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746</v>
      </c>
      <c r="V27">
        <v>40</v>
      </c>
      <c r="W27">
        <v>211</v>
      </c>
      <c r="X27">
        <v>1</v>
      </c>
      <c r="Y27">
        <v>20</v>
      </c>
      <c r="Z27">
        <v>20</v>
      </c>
      <c r="AA27">
        <v>40</v>
      </c>
      <c r="AB27">
        <v>2688</v>
      </c>
      <c r="AC27">
        <v>40</v>
      </c>
      <c r="AD27">
        <v>808</v>
      </c>
      <c r="AE27">
        <v>1017</v>
      </c>
      <c r="AF27">
        <v>40</v>
      </c>
      <c r="AG27">
        <v>0</v>
      </c>
      <c r="AH27">
        <v>39</v>
      </c>
    </row>
    <row r="28" spans="1:34">
      <c r="A28" s="63">
        <v>44990</v>
      </c>
      <c r="B28" s="64"/>
      <c r="C28" s="20">
        <v>20</v>
      </c>
      <c r="D28">
        <v>80</v>
      </c>
      <c r="E28">
        <v>2</v>
      </c>
      <c r="F28">
        <v>230305</v>
      </c>
      <c r="G28">
        <v>162504</v>
      </c>
      <c r="H28" t="s">
        <v>68</v>
      </c>
      <c r="I28" t="s">
        <v>84</v>
      </c>
      <c r="J28">
        <v>3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759</v>
      </c>
      <c r="V28">
        <v>40</v>
      </c>
      <c r="W28">
        <v>330</v>
      </c>
      <c r="X28">
        <v>3</v>
      </c>
      <c r="Y28">
        <v>20</v>
      </c>
      <c r="Z28">
        <v>20</v>
      </c>
      <c r="AA28">
        <v>40</v>
      </c>
      <c r="AB28">
        <v>2244</v>
      </c>
      <c r="AC28">
        <v>40</v>
      </c>
      <c r="AD28">
        <v>880</v>
      </c>
      <c r="AE28">
        <v>1102</v>
      </c>
      <c r="AF28">
        <v>40</v>
      </c>
      <c r="AG28">
        <v>0</v>
      </c>
      <c r="AH28">
        <v>40</v>
      </c>
    </row>
    <row r="29" spans="1:34">
      <c r="A29" s="63">
        <v>44991</v>
      </c>
      <c r="B29" s="64"/>
      <c r="C29" s="20">
        <v>21</v>
      </c>
      <c r="D29">
        <v>80</v>
      </c>
      <c r="E29">
        <v>2</v>
      </c>
      <c r="F29">
        <v>230306</v>
      </c>
      <c r="G29">
        <v>160040</v>
      </c>
      <c r="H29" t="s">
        <v>68</v>
      </c>
      <c r="I29" t="s">
        <v>84</v>
      </c>
      <c r="J29">
        <v>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2003</v>
      </c>
      <c r="V29">
        <v>40</v>
      </c>
      <c r="W29">
        <v>533</v>
      </c>
      <c r="X29">
        <v>0</v>
      </c>
      <c r="Y29">
        <v>20</v>
      </c>
      <c r="Z29">
        <v>20</v>
      </c>
      <c r="AA29">
        <v>38</v>
      </c>
      <c r="AB29">
        <v>2232</v>
      </c>
      <c r="AC29">
        <v>40</v>
      </c>
      <c r="AD29">
        <v>1028</v>
      </c>
      <c r="AE29">
        <v>1030</v>
      </c>
      <c r="AF29">
        <v>40</v>
      </c>
      <c r="AG29">
        <v>0</v>
      </c>
      <c r="AH29">
        <v>39</v>
      </c>
    </row>
    <row r="30" spans="1:34">
      <c r="A30" s="63">
        <v>44992</v>
      </c>
      <c r="B30" s="66">
        <f t="shared" si="0"/>
        <v>0.76249999999999996</v>
      </c>
      <c r="C30" s="42">
        <v>22</v>
      </c>
      <c r="D30">
        <f>+D44</f>
        <v>80</v>
      </c>
      <c r="E30">
        <v>2</v>
      </c>
      <c r="J30">
        <v>3</v>
      </c>
      <c r="K30">
        <f t="shared" ref="K30:AH30" si="1">+K44</f>
        <v>61</v>
      </c>
      <c r="L30">
        <f t="shared" si="1"/>
        <v>19</v>
      </c>
      <c r="M30">
        <f t="shared" si="1"/>
        <v>839</v>
      </c>
      <c r="N30">
        <f t="shared" si="1"/>
        <v>1</v>
      </c>
      <c r="O30">
        <f t="shared" si="1"/>
        <v>494</v>
      </c>
      <c r="P30">
        <f t="shared" si="1"/>
        <v>480</v>
      </c>
      <c r="Q30">
        <f t="shared" si="1"/>
        <v>30</v>
      </c>
      <c r="R30">
        <f t="shared" si="1"/>
        <v>31</v>
      </c>
      <c r="S30">
        <f t="shared" si="1"/>
        <v>19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0</v>
      </c>
      <c r="X30">
        <f t="shared" si="1"/>
        <v>0</v>
      </c>
      <c r="Y30">
        <f t="shared" si="1"/>
        <v>0</v>
      </c>
      <c r="Z30">
        <f t="shared" si="1"/>
        <v>0</v>
      </c>
      <c r="AA30">
        <f t="shared" si="1"/>
        <v>0</v>
      </c>
      <c r="AB30">
        <f t="shared" si="1"/>
        <v>0</v>
      </c>
      <c r="AC30">
        <f t="shared" si="1"/>
        <v>0</v>
      </c>
      <c r="AD30">
        <f t="shared" si="1"/>
        <v>0</v>
      </c>
      <c r="AE30">
        <f t="shared" si="1"/>
        <v>0</v>
      </c>
      <c r="AF30">
        <f t="shared" si="1"/>
        <v>0</v>
      </c>
      <c r="AG30">
        <f t="shared" si="1"/>
        <v>0</v>
      </c>
      <c r="AH30">
        <f t="shared" si="1"/>
        <v>0</v>
      </c>
    </row>
    <row r="31" spans="1:34" ht="15.75">
      <c r="B31" s="16"/>
      <c r="C31" s="20"/>
    </row>
    <row r="32" spans="1:34">
      <c r="C32" t="s">
        <v>76</v>
      </c>
    </row>
    <row r="33" spans="1:34" ht="15.95">
      <c r="A33" s="84">
        <v>44981</v>
      </c>
      <c r="B33" s="16">
        <f>K33/(L33+K33)</f>
        <v>0.5</v>
      </c>
      <c r="C33">
        <v>11</v>
      </c>
      <c r="D33">
        <v>20</v>
      </c>
      <c r="E33">
        <v>2</v>
      </c>
      <c r="F33">
        <v>230224</v>
      </c>
      <c r="G33">
        <v>160314</v>
      </c>
      <c r="H33" t="s">
        <v>68</v>
      </c>
      <c r="I33" t="s">
        <v>84</v>
      </c>
      <c r="J33">
        <v>3</v>
      </c>
      <c r="K33">
        <v>10</v>
      </c>
      <c r="L33">
        <v>10</v>
      </c>
      <c r="M33">
        <v>51</v>
      </c>
      <c r="N33">
        <v>1</v>
      </c>
      <c r="O33">
        <v>11</v>
      </c>
      <c r="P33">
        <v>54</v>
      </c>
      <c r="Q33">
        <v>4</v>
      </c>
      <c r="R33">
        <v>6</v>
      </c>
      <c r="S33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ht="15.95">
      <c r="A34" s="84">
        <v>44981</v>
      </c>
      <c r="B34" s="16">
        <f>K34/(L34+K34)</f>
        <v>0.9</v>
      </c>
      <c r="C34">
        <v>11</v>
      </c>
      <c r="D34">
        <v>20</v>
      </c>
      <c r="E34">
        <v>2</v>
      </c>
      <c r="F34">
        <v>230224</v>
      </c>
      <c r="G34">
        <v>162554</v>
      </c>
      <c r="H34" t="s">
        <v>68</v>
      </c>
      <c r="I34" t="s">
        <v>84</v>
      </c>
      <c r="J34">
        <v>3</v>
      </c>
      <c r="K34">
        <v>18</v>
      </c>
      <c r="L34">
        <v>2</v>
      </c>
      <c r="M34">
        <v>66</v>
      </c>
      <c r="N34">
        <v>0</v>
      </c>
      <c r="O34">
        <v>49</v>
      </c>
      <c r="P34">
        <v>39</v>
      </c>
      <c r="Q34">
        <v>9</v>
      </c>
      <c r="R34">
        <v>9</v>
      </c>
      <c r="S34">
        <v>2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  <row r="35" spans="1:34" ht="15.95">
      <c r="A35" s="84">
        <v>44981</v>
      </c>
      <c r="B35" s="16">
        <f>K35/(L35+K35)</f>
        <v>0.9</v>
      </c>
      <c r="C35">
        <v>11</v>
      </c>
      <c r="D35">
        <v>20</v>
      </c>
      <c r="E35">
        <v>2</v>
      </c>
      <c r="F35">
        <v>230224</v>
      </c>
      <c r="G35">
        <v>164414</v>
      </c>
      <c r="H35" t="s">
        <v>68</v>
      </c>
      <c r="I35" t="s">
        <v>84</v>
      </c>
      <c r="J35">
        <v>3</v>
      </c>
      <c r="K35">
        <v>18</v>
      </c>
      <c r="L35">
        <v>2</v>
      </c>
      <c r="M35">
        <v>153</v>
      </c>
      <c r="N35">
        <v>1</v>
      </c>
      <c r="O35">
        <v>59</v>
      </c>
      <c r="P35">
        <v>58</v>
      </c>
      <c r="Q35">
        <v>9</v>
      </c>
      <c r="R35">
        <v>9</v>
      </c>
      <c r="S35">
        <v>2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</row>
    <row r="36" spans="1:34" ht="15.95">
      <c r="A36" s="84">
        <v>44981</v>
      </c>
      <c r="B36" s="16">
        <f>K36/(L36+K36)</f>
        <v>0.95</v>
      </c>
      <c r="C36">
        <v>11</v>
      </c>
      <c r="D36">
        <v>20</v>
      </c>
      <c r="E36">
        <v>2</v>
      </c>
      <c r="F36">
        <v>230224</v>
      </c>
      <c r="G36">
        <v>170310</v>
      </c>
      <c r="H36" t="s">
        <v>68</v>
      </c>
      <c r="I36" t="s">
        <v>84</v>
      </c>
      <c r="J36">
        <v>3</v>
      </c>
      <c r="K36">
        <v>19</v>
      </c>
      <c r="L36">
        <v>1</v>
      </c>
      <c r="M36">
        <v>95</v>
      </c>
      <c r="N36">
        <v>0</v>
      </c>
      <c r="O36">
        <v>0</v>
      </c>
      <c r="P36">
        <v>60</v>
      </c>
      <c r="Q36">
        <v>10</v>
      </c>
      <c r="R36">
        <v>9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</row>
    <row r="37" spans="1:34">
      <c r="A37" s="65"/>
      <c r="D37" s="21">
        <f>SUM(D33:D36)</f>
        <v>80</v>
      </c>
      <c r="K37" s="21">
        <f t="shared" ref="K37:AH37" si="2">SUM(K33:K36)</f>
        <v>65</v>
      </c>
      <c r="L37" s="21">
        <f t="shared" si="2"/>
        <v>15</v>
      </c>
      <c r="M37" s="21">
        <f t="shared" si="2"/>
        <v>365</v>
      </c>
      <c r="N37" s="21">
        <f t="shared" si="2"/>
        <v>2</v>
      </c>
      <c r="O37" s="21">
        <f t="shared" si="2"/>
        <v>119</v>
      </c>
      <c r="P37" s="21">
        <f t="shared" si="2"/>
        <v>211</v>
      </c>
      <c r="Q37" s="21">
        <f t="shared" si="2"/>
        <v>32</v>
      </c>
      <c r="R37" s="21">
        <f t="shared" si="2"/>
        <v>33</v>
      </c>
      <c r="S37" s="21">
        <f t="shared" si="2"/>
        <v>15</v>
      </c>
      <c r="T37" s="21">
        <f t="shared" si="2"/>
        <v>0</v>
      </c>
      <c r="U37" s="21">
        <f t="shared" si="2"/>
        <v>0</v>
      </c>
      <c r="V37" s="21">
        <f t="shared" si="2"/>
        <v>0</v>
      </c>
      <c r="W37" s="21">
        <f t="shared" si="2"/>
        <v>0</v>
      </c>
      <c r="X37" s="21">
        <f t="shared" si="2"/>
        <v>0</v>
      </c>
      <c r="Y37" s="21">
        <f t="shared" si="2"/>
        <v>0</v>
      </c>
      <c r="Z37" s="21">
        <f t="shared" si="2"/>
        <v>0</v>
      </c>
      <c r="AA37" s="21">
        <f t="shared" si="2"/>
        <v>0</v>
      </c>
      <c r="AB37" s="21">
        <f t="shared" si="2"/>
        <v>0</v>
      </c>
      <c r="AC37" s="21">
        <f t="shared" si="2"/>
        <v>0</v>
      </c>
      <c r="AD37" s="21">
        <f t="shared" si="2"/>
        <v>0</v>
      </c>
      <c r="AE37" s="21">
        <f t="shared" si="2"/>
        <v>0</v>
      </c>
      <c r="AF37" s="21">
        <f t="shared" si="2"/>
        <v>0</v>
      </c>
      <c r="AG37" s="21">
        <f t="shared" si="2"/>
        <v>0</v>
      </c>
      <c r="AH37" s="21">
        <f t="shared" si="2"/>
        <v>0</v>
      </c>
    </row>
    <row r="38" spans="1:34">
      <c r="A38" s="65"/>
    </row>
    <row r="39" spans="1:34">
      <c r="A39" s="65"/>
      <c r="C39" t="s">
        <v>76</v>
      </c>
    </row>
    <row r="40" spans="1:34" ht="15.95">
      <c r="A40" s="84">
        <v>44991</v>
      </c>
      <c r="B40" s="16">
        <f>K40/(L40+K40)</f>
        <v>0.8</v>
      </c>
      <c r="C40">
        <v>22</v>
      </c>
      <c r="D40">
        <v>20</v>
      </c>
      <c r="E40">
        <v>2</v>
      </c>
      <c r="F40">
        <v>230307</v>
      </c>
      <c r="G40">
        <v>155348</v>
      </c>
      <c r="H40" t="s">
        <v>68</v>
      </c>
      <c r="I40" t="s">
        <v>84</v>
      </c>
      <c r="J40">
        <v>3</v>
      </c>
      <c r="K40">
        <v>16</v>
      </c>
      <c r="L40">
        <v>4</v>
      </c>
      <c r="M40">
        <v>238</v>
      </c>
      <c r="N40">
        <v>1</v>
      </c>
      <c r="O40">
        <v>62</v>
      </c>
      <c r="P40">
        <v>61</v>
      </c>
      <c r="Q40">
        <v>8</v>
      </c>
      <c r="R40">
        <v>8</v>
      </c>
      <c r="S40">
        <v>4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</row>
    <row r="41" spans="1:34" ht="15.95">
      <c r="A41" s="84">
        <v>44991</v>
      </c>
      <c r="B41" s="16">
        <f>K41/(L41+K41)</f>
        <v>0.95</v>
      </c>
      <c r="C41">
        <v>22</v>
      </c>
      <c r="D41">
        <v>20</v>
      </c>
      <c r="E41">
        <v>2</v>
      </c>
      <c r="F41">
        <v>230307</v>
      </c>
      <c r="G41">
        <v>161110</v>
      </c>
      <c r="H41" t="s">
        <v>68</v>
      </c>
      <c r="I41" t="s">
        <v>84</v>
      </c>
      <c r="J41">
        <v>3</v>
      </c>
      <c r="K41">
        <v>19</v>
      </c>
      <c r="L41">
        <v>1</v>
      </c>
      <c r="M41">
        <v>303</v>
      </c>
      <c r="N41">
        <v>0</v>
      </c>
      <c r="O41">
        <v>0</v>
      </c>
      <c r="P41">
        <v>47</v>
      </c>
      <c r="Q41">
        <v>10</v>
      </c>
      <c r="R41">
        <v>9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1:34" ht="15.95">
      <c r="A42" s="84">
        <v>44991</v>
      </c>
      <c r="B42" s="16">
        <f>K42/(L42+K42)</f>
        <v>0.75</v>
      </c>
      <c r="C42">
        <v>22</v>
      </c>
      <c r="D42">
        <v>20</v>
      </c>
      <c r="E42">
        <v>2</v>
      </c>
      <c r="F42">
        <v>230307</v>
      </c>
      <c r="G42">
        <v>162713</v>
      </c>
      <c r="H42" t="s">
        <v>68</v>
      </c>
      <c r="I42" t="s">
        <v>84</v>
      </c>
      <c r="J42">
        <v>3</v>
      </c>
      <c r="K42">
        <v>15</v>
      </c>
      <c r="L42">
        <v>5</v>
      </c>
      <c r="M42">
        <v>164</v>
      </c>
      <c r="N42">
        <v>0</v>
      </c>
      <c r="O42">
        <v>116</v>
      </c>
      <c r="P42">
        <v>181</v>
      </c>
      <c r="Q42">
        <v>7</v>
      </c>
      <c r="R42">
        <v>8</v>
      </c>
      <c r="S42">
        <v>5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1:34" ht="15.95">
      <c r="A43" s="84">
        <v>44991</v>
      </c>
      <c r="B43" s="16">
        <f>K43/(L43+K43)</f>
        <v>0.55000000000000004</v>
      </c>
      <c r="C43">
        <v>22</v>
      </c>
      <c r="D43">
        <v>20</v>
      </c>
      <c r="E43">
        <v>2</v>
      </c>
      <c r="F43">
        <v>230307</v>
      </c>
      <c r="G43">
        <v>164207</v>
      </c>
      <c r="H43" t="s">
        <v>68</v>
      </c>
      <c r="I43" t="s">
        <v>84</v>
      </c>
      <c r="J43">
        <v>3</v>
      </c>
      <c r="K43">
        <v>11</v>
      </c>
      <c r="L43">
        <v>9</v>
      </c>
      <c r="M43">
        <v>134</v>
      </c>
      <c r="N43">
        <v>0</v>
      </c>
      <c r="O43">
        <v>316</v>
      </c>
      <c r="P43">
        <v>191</v>
      </c>
      <c r="Q43">
        <v>5</v>
      </c>
      <c r="R43">
        <v>6</v>
      </c>
      <c r="S43">
        <v>9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</row>
    <row r="44" spans="1:34">
      <c r="D44" s="21">
        <f>SUM(D40:D43)</f>
        <v>80</v>
      </c>
      <c r="K44" s="21">
        <f>SUM(K40:K43)</f>
        <v>61</v>
      </c>
      <c r="L44" s="21">
        <f t="shared" ref="L44:AH44" si="3">SUM(L40:L43)</f>
        <v>19</v>
      </c>
      <c r="M44" s="21">
        <f t="shared" si="3"/>
        <v>839</v>
      </c>
      <c r="N44" s="21">
        <f t="shared" si="3"/>
        <v>1</v>
      </c>
      <c r="O44" s="21">
        <f t="shared" si="3"/>
        <v>494</v>
      </c>
      <c r="P44" s="21">
        <f t="shared" si="3"/>
        <v>480</v>
      </c>
      <c r="Q44" s="21">
        <f t="shared" si="3"/>
        <v>30</v>
      </c>
      <c r="R44" s="21">
        <f t="shared" si="3"/>
        <v>31</v>
      </c>
      <c r="S44" s="21">
        <f t="shared" si="3"/>
        <v>19</v>
      </c>
      <c r="T44" s="21">
        <f t="shared" si="3"/>
        <v>0</v>
      </c>
      <c r="U44" s="21">
        <f t="shared" si="3"/>
        <v>0</v>
      </c>
      <c r="V44" s="21">
        <f t="shared" si="3"/>
        <v>0</v>
      </c>
      <c r="W44" s="21">
        <f t="shared" si="3"/>
        <v>0</v>
      </c>
      <c r="X44" s="21">
        <f t="shared" si="3"/>
        <v>0</v>
      </c>
      <c r="Y44" s="21">
        <f t="shared" si="3"/>
        <v>0</v>
      </c>
      <c r="Z44" s="21">
        <f t="shared" si="3"/>
        <v>0</v>
      </c>
      <c r="AA44" s="21">
        <f t="shared" si="3"/>
        <v>0</v>
      </c>
      <c r="AB44" s="21">
        <f t="shared" si="3"/>
        <v>0</v>
      </c>
      <c r="AC44" s="21">
        <f t="shared" si="3"/>
        <v>0</v>
      </c>
      <c r="AD44" s="21">
        <f t="shared" si="3"/>
        <v>0</v>
      </c>
      <c r="AE44" s="21">
        <f t="shared" si="3"/>
        <v>0</v>
      </c>
      <c r="AF44" s="21">
        <f t="shared" si="3"/>
        <v>0</v>
      </c>
      <c r="AG44" s="21">
        <f t="shared" si="3"/>
        <v>0</v>
      </c>
      <c r="AH44" s="21">
        <f t="shared" si="3"/>
        <v>0</v>
      </c>
    </row>
  </sheetData>
  <mergeCells count="16">
    <mergeCell ref="U6:AA6"/>
    <mergeCell ref="AB6:AH6"/>
    <mergeCell ref="K7:L7"/>
    <mergeCell ref="M7:N7"/>
    <mergeCell ref="O7:P7"/>
    <mergeCell ref="Q7:R7"/>
    <mergeCell ref="S7:T7"/>
    <mergeCell ref="W7:X7"/>
    <mergeCell ref="Y7:Z7"/>
    <mergeCell ref="AD7:AE7"/>
    <mergeCell ref="AF7:AG7"/>
    <mergeCell ref="A7:C7"/>
    <mergeCell ref="I5:J5"/>
    <mergeCell ref="K5:T5"/>
    <mergeCell ref="M6:P6"/>
    <mergeCell ref="Q6:T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W45"/>
  <sheetViews>
    <sheetView workbookViewId="0">
      <pane ySplit="8" topLeftCell="A9" activePane="bottomLeft" state="frozen"/>
      <selection pane="bottomLeft" activeCell="A5" sqref="A5"/>
      <selection activeCell="B21" sqref="B21"/>
    </sheetView>
  </sheetViews>
  <sheetFormatPr defaultColWidth="8.85546875" defaultRowHeight="15"/>
  <cols>
    <col min="1" max="1" width="10.42578125" bestFit="1" customWidth="1"/>
    <col min="2" max="2" width="18.5703125" customWidth="1"/>
  </cols>
  <sheetData>
    <row r="1" spans="1:49" ht="15.95">
      <c r="A1" s="1" t="s">
        <v>85</v>
      </c>
    </row>
    <row r="2" spans="1:49" ht="15.95">
      <c r="A2" s="1" t="s">
        <v>29</v>
      </c>
    </row>
    <row r="3" spans="1:49" ht="15.75">
      <c r="A3" s="46" t="s">
        <v>23</v>
      </c>
    </row>
    <row r="4" spans="1:49" ht="15.75">
      <c r="A4" s="2" t="s">
        <v>78</v>
      </c>
    </row>
    <row r="5" spans="1:49" ht="15.75">
      <c r="A5" s="1"/>
      <c r="B5" s="2"/>
      <c r="C5" s="2"/>
      <c r="D5" s="2"/>
      <c r="E5" s="2"/>
      <c r="F5" s="2"/>
      <c r="G5" s="2"/>
      <c r="H5" s="2"/>
      <c r="I5" s="118"/>
      <c r="J5" s="118"/>
      <c r="K5" s="135" t="s">
        <v>32</v>
      </c>
      <c r="L5" s="136"/>
      <c r="M5" s="136"/>
      <c r="N5" s="136"/>
      <c r="O5" s="136"/>
      <c r="P5" s="136"/>
      <c r="Q5" s="136"/>
      <c r="R5" s="136"/>
      <c r="S5" s="136"/>
      <c r="T5" s="137"/>
      <c r="V5" s="2"/>
      <c r="W5" s="2"/>
      <c r="X5" s="2"/>
      <c r="Y5" s="2"/>
      <c r="Z5" s="2"/>
      <c r="AA5" s="2"/>
      <c r="AB5" s="14"/>
      <c r="AC5" s="14"/>
      <c r="AD5" s="14"/>
      <c r="AE5" s="14"/>
      <c r="AF5" s="14"/>
      <c r="AG5" s="14"/>
      <c r="AH5" s="14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 ht="15.95">
      <c r="A6" s="43"/>
      <c r="B6" s="43"/>
      <c r="C6" s="43"/>
      <c r="D6" s="2"/>
      <c r="E6" s="2"/>
      <c r="F6" s="2"/>
      <c r="G6" s="2"/>
      <c r="H6" s="2"/>
      <c r="I6" s="43"/>
      <c r="J6" s="43"/>
      <c r="K6" s="13"/>
      <c r="L6" s="2"/>
      <c r="M6" s="126" t="s">
        <v>33</v>
      </c>
      <c r="N6" s="118"/>
      <c r="O6" s="117"/>
      <c r="P6" s="127"/>
      <c r="Q6" s="117" t="s">
        <v>34</v>
      </c>
      <c r="R6" s="117"/>
      <c r="S6" s="117"/>
      <c r="T6" s="128"/>
      <c r="U6" s="120" t="s">
        <v>35</v>
      </c>
      <c r="V6" s="121"/>
      <c r="W6" s="121"/>
      <c r="X6" s="121"/>
      <c r="Y6" s="121"/>
      <c r="Z6" s="121"/>
      <c r="AA6" s="122"/>
      <c r="AB6" s="123" t="s">
        <v>36</v>
      </c>
      <c r="AC6" s="124"/>
      <c r="AD6" s="124"/>
      <c r="AE6" s="124"/>
      <c r="AF6" s="124"/>
      <c r="AG6" s="124"/>
      <c r="AH6" s="125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 ht="15.95">
      <c r="A7" s="129"/>
      <c r="B7" s="129"/>
      <c r="C7" s="129"/>
      <c r="D7" s="2"/>
      <c r="E7" s="2"/>
      <c r="F7" s="2"/>
      <c r="G7" s="2"/>
      <c r="H7" s="2"/>
      <c r="I7" s="2"/>
      <c r="J7" s="2"/>
      <c r="K7" s="130" t="s">
        <v>37</v>
      </c>
      <c r="L7" s="131"/>
      <c r="M7" s="132" t="s">
        <v>38</v>
      </c>
      <c r="N7" s="131"/>
      <c r="O7" s="133" t="s">
        <v>39</v>
      </c>
      <c r="P7" s="133"/>
      <c r="Q7" s="134" t="s">
        <v>38</v>
      </c>
      <c r="R7" s="133"/>
      <c r="S7" s="134" t="s">
        <v>39</v>
      </c>
      <c r="T7" s="138"/>
      <c r="U7" s="12" t="s">
        <v>40</v>
      </c>
      <c r="V7" s="12" t="s">
        <v>41</v>
      </c>
      <c r="W7" s="117" t="s">
        <v>42</v>
      </c>
      <c r="X7" s="118"/>
      <c r="Y7" s="119" t="s">
        <v>43</v>
      </c>
      <c r="Z7" s="118"/>
      <c r="AA7" s="12" t="s">
        <v>44</v>
      </c>
      <c r="AB7" s="12" t="s">
        <v>40</v>
      </c>
      <c r="AC7" s="12" t="s">
        <v>41</v>
      </c>
      <c r="AD7" s="117" t="s">
        <v>42</v>
      </c>
      <c r="AE7" s="118"/>
      <c r="AF7" s="119" t="s">
        <v>43</v>
      </c>
      <c r="AG7" s="118"/>
      <c r="AH7" s="12" t="s">
        <v>44</v>
      </c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 ht="15.95">
      <c r="A8" s="2"/>
      <c r="B8" s="41" t="s">
        <v>45</v>
      </c>
      <c r="C8" s="2" t="s">
        <v>46</v>
      </c>
      <c r="D8" s="15" t="s">
        <v>47</v>
      </c>
      <c r="E8" s="15" t="s">
        <v>48</v>
      </c>
      <c r="F8" s="15" t="s">
        <v>49</v>
      </c>
      <c r="G8" s="15" t="s">
        <v>50</v>
      </c>
      <c r="H8" s="15" t="s">
        <v>51</v>
      </c>
      <c r="I8" s="15" t="s">
        <v>52</v>
      </c>
      <c r="J8" s="15" t="s">
        <v>53</v>
      </c>
      <c r="K8" s="10" t="s">
        <v>54</v>
      </c>
      <c r="L8" s="9" t="s">
        <v>55</v>
      </c>
      <c r="M8" s="10" t="s">
        <v>56</v>
      </c>
      <c r="N8" s="8" t="s">
        <v>57</v>
      </c>
      <c r="O8" s="9" t="s">
        <v>58</v>
      </c>
      <c r="P8" s="10" t="s">
        <v>59</v>
      </c>
      <c r="Q8" s="8" t="s">
        <v>60</v>
      </c>
      <c r="R8" s="8" t="s">
        <v>61</v>
      </c>
      <c r="S8" s="9" t="s">
        <v>62</v>
      </c>
      <c r="T8" s="10" t="s">
        <v>61</v>
      </c>
      <c r="U8" s="11" t="s">
        <v>63</v>
      </c>
      <c r="V8" s="11" t="s">
        <v>64</v>
      </c>
      <c r="W8" s="10" t="s">
        <v>65</v>
      </c>
      <c r="X8" s="3" t="s">
        <v>57</v>
      </c>
      <c r="Y8" s="10" t="s">
        <v>66</v>
      </c>
      <c r="Z8" s="7" t="s">
        <v>67</v>
      </c>
      <c r="AA8" s="11" t="s">
        <v>63</v>
      </c>
      <c r="AB8" s="11" t="s">
        <v>63</v>
      </c>
      <c r="AC8" s="11" t="s">
        <v>64</v>
      </c>
      <c r="AD8" s="10" t="s">
        <v>65</v>
      </c>
      <c r="AE8" s="3" t="s">
        <v>57</v>
      </c>
      <c r="AF8" s="10" t="s">
        <v>66</v>
      </c>
      <c r="AG8" s="7" t="s">
        <v>67</v>
      </c>
      <c r="AH8" s="11" t="s">
        <v>63</v>
      </c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 ht="15.75">
      <c r="A9" s="63">
        <v>44971</v>
      </c>
      <c r="B9" s="64"/>
      <c r="C9" s="20">
        <v>1</v>
      </c>
      <c r="D9" s="20">
        <v>80</v>
      </c>
      <c r="E9" s="20">
        <v>799</v>
      </c>
      <c r="F9" s="20">
        <v>230214</v>
      </c>
      <c r="G9" s="20">
        <v>161942</v>
      </c>
      <c r="H9" s="20" t="s">
        <v>68</v>
      </c>
      <c r="I9" s="20" t="s">
        <v>86</v>
      </c>
      <c r="J9" s="20">
        <v>5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1598</v>
      </c>
      <c r="V9" s="20">
        <v>40</v>
      </c>
      <c r="W9" s="20">
        <v>475</v>
      </c>
      <c r="X9" s="20">
        <v>273</v>
      </c>
      <c r="Y9" s="20">
        <v>20</v>
      </c>
      <c r="Z9" s="20">
        <v>20</v>
      </c>
      <c r="AA9" s="20">
        <v>40</v>
      </c>
      <c r="AB9" s="20">
        <v>2076</v>
      </c>
      <c r="AC9" s="20">
        <v>40</v>
      </c>
      <c r="AD9" s="20">
        <v>600</v>
      </c>
      <c r="AE9" s="20">
        <v>385</v>
      </c>
      <c r="AF9" s="20">
        <v>40</v>
      </c>
      <c r="AG9" s="20">
        <v>0</v>
      </c>
      <c r="AH9" s="20">
        <v>40</v>
      </c>
      <c r="AI9" s="20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 ht="15.75">
      <c r="A10" s="63">
        <v>44972</v>
      </c>
      <c r="B10" s="64"/>
      <c r="C10" s="20">
        <v>2</v>
      </c>
      <c r="D10" s="20">
        <v>80</v>
      </c>
      <c r="E10" s="20">
        <v>799</v>
      </c>
      <c r="F10" s="20">
        <v>230215</v>
      </c>
      <c r="G10" s="20">
        <v>165015</v>
      </c>
      <c r="H10" s="20" t="s">
        <v>68</v>
      </c>
      <c r="I10" s="20" t="s">
        <v>86</v>
      </c>
      <c r="J10" s="20">
        <v>5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1289</v>
      </c>
      <c r="V10" s="20">
        <v>40</v>
      </c>
      <c r="W10" s="20">
        <v>285</v>
      </c>
      <c r="X10" s="20">
        <v>24</v>
      </c>
      <c r="Y10" s="20">
        <v>20</v>
      </c>
      <c r="Z10" s="20">
        <v>20</v>
      </c>
      <c r="AA10" s="20">
        <v>40</v>
      </c>
      <c r="AB10" s="20">
        <v>1203</v>
      </c>
      <c r="AC10" s="20">
        <v>40</v>
      </c>
      <c r="AD10" s="20">
        <v>427</v>
      </c>
      <c r="AE10" s="20">
        <v>304</v>
      </c>
      <c r="AF10" s="20">
        <v>40</v>
      </c>
      <c r="AG10" s="20">
        <v>0</v>
      </c>
      <c r="AH10" s="20">
        <v>40</v>
      </c>
      <c r="AI10" s="20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 ht="15.75">
      <c r="A11" s="63">
        <v>44973</v>
      </c>
      <c r="B11" s="64"/>
      <c r="C11" s="65">
        <v>3</v>
      </c>
      <c r="D11" s="20">
        <v>80</v>
      </c>
      <c r="E11" s="20">
        <v>799</v>
      </c>
      <c r="F11" s="20">
        <v>230216</v>
      </c>
      <c r="G11" s="20">
        <v>155931</v>
      </c>
      <c r="H11" s="20" t="s">
        <v>68</v>
      </c>
      <c r="I11" s="20" t="s">
        <v>86</v>
      </c>
      <c r="J11" s="20">
        <v>5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1701</v>
      </c>
      <c r="V11" s="20">
        <v>40</v>
      </c>
      <c r="W11" s="20">
        <v>386</v>
      </c>
      <c r="X11" s="20">
        <v>55</v>
      </c>
      <c r="Y11" s="20">
        <v>20</v>
      </c>
      <c r="Z11" s="20">
        <v>20</v>
      </c>
      <c r="AA11" s="20">
        <v>38</v>
      </c>
      <c r="AB11" s="20">
        <v>2944</v>
      </c>
      <c r="AC11" s="20">
        <v>40</v>
      </c>
      <c r="AD11" s="20">
        <v>178</v>
      </c>
      <c r="AE11" s="20">
        <v>159</v>
      </c>
      <c r="AF11" s="20">
        <v>40</v>
      </c>
      <c r="AG11" s="20">
        <v>0</v>
      </c>
      <c r="AH11" s="20">
        <v>40</v>
      </c>
      <c r="AI11" s="20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63">
        <v>44974</v>
      </c>
      <c r="B12" s="64"/>
      <c r="C12" s="20">
        <v>4</v>
      </c>
      <c r="D12" s="20">
        <v>80</v>
      </c>
      <c r="E12" s="20">
        <v>799</v>
      </c>
      <c r="F12" s="20">
        <v>230217</v>
      </c>
      <c r="G12" s="20">
        <v>160345</v>
      </c>
      <c r="H12" s="20" t="s">
        <v>68</v>
      </c>
      <c r="I12" s="20" t="s">
        <v>86</v>
      </c>
      <c r="J12" s="20">
        <v>5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1368</v>
      </c>
      <c r="V12" s="20">
        <v>40</v>
      </c>
      <c r="W12" s="20">
        <v>319</v>
      </c>
      <c r="X12" s="20">
        <v>28</v>
      </c>
      <c r="Y12" s="20">
        <v>20</v>
      </c>
      <c r="Z12" s="20">
        <v>20</v>
      </c>
      <c r="AA12" s="20">
        <v>38</v>
      </c>
      <c r="AB12" s="20">
        <v>989</v>
      </c>
      <c r="AC12" s="20">
        <v>40</v>
      </c>
      <c r="AD12" s="20">
        <v>347</v>
      </c>
      <c r="AE12" s="20">
        <v>177</v>
      </c>
      <c r="AF12" s="20">
        <v>40</v>
      </c>
      <c r="AG12" s="20">
        <v>0</v>
      </c>
      <c r="AH12" s="20">
        <v>40</v>
      </c>
      <c r="AI12" s="65"/>
    </row>
    <row r="13" spans="1:49">
      <c r="A13" s="63">
        <v>44975</v>
      </c>
      <c r="B13" s="64"/>
      <c r="C13" s="20">
        <v>5</v>
      </c>
      <c r="D13" s="65">
        <v>80</v>
      </c>
      <c r="E13" s="65">
        <v>799</v>
      </c>
      <c r="F13" s="65">
        <v>230218</v>
      </c>
      <c r="G13" s="65">
        <v>174312</v>
      </c>
      <c r="H13" s="65" t="s">
        <v>68</v>
      </c>
      <c r="I13" s="65" t="s">
        <v>86</v>
      </c>
      <c r="J13" s="65">
        <v>5</v>
      </c>
      <c r="K13" s="65">
        <v>0</v>
      </c>
      <c r="L13" s="65">
        <v>0</v>
      </c>
      <c r="M13" s="65">
        <v>0</v>
      </c>
      <c r="N13" s="65">
        <v>0</v>
      </c>
      <c r="O13" s="65">
        <v>0</v>
      </c>
      <c r="P13" s="65">
        <v>0</v>
      </c>
      <c r="Q13" s="65">
        <v>0</v>
      </c>
      <c r="R13" s="65">
        <v>0</v>
      </c>
      <c r="S13" s="65">
        <v>0</v>
      </c>
      <c r="T13" s="65">
        <v>0</v>
      </c>
      <c r="U13" s="65">
        <v>2006</v>
      </c>
      <c r="V13" s="65">
        <v>40</v>
      </c>
      <c r="W13" s="65">
        <v>330</v>
      </c>
      <c r="X13" s="65">
        <v>4</v>
      </c>
      <c r="Y13" s="65">
        <v>20</v>
      </c>
      <c r="Z13" s="65">
        <v>20</v>
      </c>
      <c r="AA13" s="65">
        <v>38</v>
      </c>
      <c r="AB13" s="65">
        <v>1096</v>
      </c>
      <c r="AC13" s="65">
        <v>40</v>
      </c>
      <c r="AD13" s="65">
        <v>392</v>
      </c>
      <c r="AE13" s="65">
        <v>317</v>
      </c>
      <c r="AF13" s="65">
        <v>40</v>
      </c>
      <c r="AG13" s="65">
        <v>0</v>
      </c>
      <c r="AH13" s="65">
        <v>38</v>
      </c>
      <c r="AI13" s="65"/>
    </row>
    <row r="14" spans="1:49">
      <c r="A14" s="63">
        <v>44976</v>
      </c>
      <c r="B14" s="64"/>
      <c r="C14" s="20">
        <v>6</v>
      </c>
      <c r="D14" s="65">
        <v>80</v>
      </c>
      <c r="E14" s="65">
        <v>799</v>
      </c>
      <c r="F14" s="65">
        <v>230219</v>
      </c>
      <c r="G14" s="65">
        <v>170026</v>
      </c>
      <c r="H14" s="65" t="s">
        <v>68</v>
      </c>
      <c r="I14" s="65" t="s">
        <v>86</v>
      </c>
      <c r="J14" s="65">
        <v>5</v>
      </c>
      <c r="K14" s="65">
        <v>0</v>
      </c>
      <c r="L14" s="65">
        <v>0</v>
      </c>
      <c r="M14" s="65">
        <v>0</v>
      </c>
      <c r="N14" s="65">
        <v>0</v>
      </c>
      <c r="O14" s="65">
        <v>0</v>
      </c>
      <c r="P14" s="65">
        <v>0</v>
      </c>
      <c r="Q14" s="65">
        <v>0</v>
      </c>
      <c r="R14" s="65">
        <v>0</v>
      </c>
      <c r="S14" s="65">
        <v>0</v>
      </c>
      <c r="T14" s="65">
        <v>0</v>
      </c>
      <c r="U14" s="65">
        <v>1585</v>
      </c>
      <c r="V14" s="65">
        <v>40</v>
      </c>
      <c r="W14" s="65">
        <v>567</v>
      </c>
      <c r="X14" s="65">
        <v>5</v>
      </c>
      <c r="Y14" s="65">
        <v>20</v>
      </c>
      <c r="Z14" s="65">
        <v>20</v>
      </c>
      <c r="AA14" s="65">
        <v>39</v>
      </c>
      <c r="AB14" s="65">
        <v>1067</v>
      </c>
      <c r="AC14" s="65">
        <v>40</v>
      </c>
      <c r="AD14" s="65">
        <v>525</v>
      </c>
      <c r="AE14" s="65">
        <v>282</v>
      </c>
      <c r="AF14" s="65">
        <v>40</v>
      </c>
      <c r="AG14" s="65">
        <v>0</v>
      </c>
      <c r="AH14" s="65">
        <v>38</v>
      </c>
      <c r="AI14" s="65"/>
    </row>
    <row r="15" spans="1:49">
      <c r="A15" s="63">
        <v>44977</v>
      </c>
      <c r="B15" s="64"/>
      <c r="C15" s="20">
        <v>7</v>
      </c>
      <c r="D15" s="65">
        <v>80</v>
      </c>
      <c r="E15" s="65">
        <v>799</v>
      </c>
      <c r="F15" s="65">
        <v>230220</v>
      </c>
      <c r="G15" s="65">
        <v>164201</v>
      </c>
      <c r="H15" s="65" t="s">
        <v>68</v>
      </c>
      <c r="I15" s="65" t="s">
        <v>86</v>
      </c>
      <c r="J15" s="65">
        <v>5</v>
      </c>
      <c r="K15" s="65">
        <v>0</v>
      </c>
      <c r="L15" s="65">
        <v>0</v>
      </c>
      <c r="M15" s="65">
        <v>0</v>
      </c>
      <c r="N15" s="65">
        <v>0</v>
      </c>
      <c r="O15" s="65">
        <v>0</v>
      </c>
      <c r="P15" s="65">
        <v>0</v>
      </c>
      <c r="Q15" s="65">
        <v>0</v>
      </c>
      <c r="R15" s="65">
        <v>0</v>
      </c>
      <c r="S15" s="65">
        <v>0</v>
      </c>
      <c r="T15" s="65">
        <v>0</v>
      </c>
      <c r="U15" s="65">
        <v>3755</v>
      </c>
      <c r="V15" s="65">
        <v>40</v>
      </c>
      <c r="W15" s="65">
        <v>397</v>
      </c>
      <c r="X15" s="65">
        <v>3</v>
      </c>
      <c r="Y15" s="65">
        <v>20</v>
      </c>
      <c r="Z15" s="65">
        <v>20</v>
      </c>
      <c r="AA15" s="65">
        <v>37</v>
      </c>
      <c r="AB15" s="65">
        <v>841</v>
      </c>
      <c r="AC15" s="65">
        <v>40</v>
      </c>
      <c r="AD15" s="65">
        <v>452</v>
      </c>
      <c r="AE15" s="65">
        <v>313</v>
      </c>
      <c r="AF15" s="65">
        <v>40</v>
      </c>
      <c r="AG15" s="65">
        <v>0</v>
      </c>
      <c r="AH15" s="65">
        <v>35</v>
      </c>
      <c r="AI15" s="65"/>
    </row>
    <row r="16" spans="1:49">
      <c r="A16" s="63">
        <v>44978</v>
      </c>
      <c r="B16" s="64"/>
      <c r="C16" s="20">
        <v>8</v>
      </c>
      <c r="D16" s="65">
        <v>80</v>
      </c>
      <c r="E16" s="65">
        <v>799</v>
      </c>
      <c r="F16" s="65">
        <v>230221</v>
      </c>
      <c r="G16" s="65">
        <v>160123</v>
      </c>
      <c r="H16" s="65" t="s">
        <v>68</v>
      </c>
      <c r="I16" s="65" t="s">
        <v>86</v>
      </c>
      <c r="J16" s="65">
        <v>5</v>
      </c>
      <c r="K16" s="65">
        <v>0</v>
      </c>
      <c r="L16" s="65">
        <v>0</v>
      </c>
      <c r="M16" s="65">
        <v>0</v>
      </c>
      <c r="N16" s="65">
        <v>0</v>
      </c>
      <c r="O16" s="65">
        <v>0</v>
      </c>
      <c r="P16" s="65">
        <v>0</v>
      </c>
      <c r="Q16" s="65">
        <v>0</v>
      </c>
      <c r="R16" s="65">
        <v>0</v>
      </c>
      <c r="S16" s="65">
        <v>0</v>
      </c>
      <c r="T16" s="65">
        <v>0</v>
      </c>
      <c r="U16" s="65">
        <v>4917</v>
      </c>
      <c r="V16" s="65">
        <v>40</v>
      </c>
      <c r="W16" s="65">
        <v>345</v>
      </c>
      <c r="X16" s="65">
        <v>0</v>
      </c>
      <c r="Y16" s="65">
        <v>20</v>
      </c>
      <c r="Z16" s="65">
        <v>20</v>
      </c>
      <c r="AA16" s="65">
        <v>35</v>
      </c>
      <c r="AB16" s="65">
        <v>924</v>
      </c>
      <c r="AC16" s="65">
        <v>40</v>
      </c>
      <c r="AD16" s="65">
        <v>246</v>
      </c>
      <c r="AE16" s="65">
        <v>252</v>
      </c>
      <c r="AF16" s="65">
        <v>40</v>
      </c>
      <c r="AG16" s="65">
        <v>0</v>
      </c>
      <c r="AH16" s="65">
        <v>35</v>
      </c>
      <c r="AI16" s="65"/>
    </row>
    <row r="17" spans="1:35">
      <c r="A17" s="63">
        <v>44979</v>
      </c>
      <c r="B17" s="64"/>
      <c r="C17" s="65">
        <v>9</v>
      </c>
      <c r="D17" s="65">
        <v>80</v>
      </c>
      <c r="E17" s="65">
        <v>79</v>
      </c>
      <c r="F17" s="65">
        <v>230222</v>
      </c>
      <c r="G17" s="65">
        <v>155840</v>
      </c>
      <c r="H17" s="65" t="s">
        <v>68</v>
      </c>
      <c r="I17" s="65" t="s">
        <v>86</v>
      </c>
      <c r="J17" s="65">
        <v>5</v>
      </c>
      <c r="K17" s="65">
        <v>0</v>
      </c>
      <c r="L17" s="65">
        <v>0</v>
      </c>
      <c r="M17" s="65">
        <v>0</v>
      </c>
      <c r="N17" s="65">
        <v>0</v>
      </c>
      <c r="O17" s="65">
        <v>0</v>
      </c>
      <c r="P17" s="65">
        <v>0</v>
      </c>
      <c r="Q17" s="65">
        <v>0</v>
      </c>
      <c r="R17" s="65">
        <v>0</v>
      </c>
      <c r="S17" s="65">
        <v>0</v>
      </c>
      <c r="T17" s="65">
        <v>0</v>
      </c>
      <c r="U17" s="65">
        <v>2483</v>
      </c>
      <c r="V17" s="65">
        <v>40</v>
      </c>
      <c r="W17" s="65">
        <v>324</v>
      </c>
      <c r="X17" s="65">
        <v>53</v>
      </c>
      <c r="Y17" s="65">
        <v>20</v>
      </c>
      <c r="Z17" s="65">
        <v>20</v>
      </c>
      <c r="AA17" s="65">
        <v>38</v>
      </c>
      <c r="AB17" s="65">
        <v>1498</v>
      </c>
      <c r="AC17" s="65">
        <v>40</v>
      </c>
      <c r="AD17" s="65">
        <v>278</v>
      </c>
      <c r="AE17" s="65">
        <v>235</v>
      </c>
      <c r="AF17" s="65">
        <v>40</v>
      </c>
      <c r="AG17" s="65">
        <v>0</v>
      </c>
      <c r="AH17" s="65">
        <v>38</v>
      </c>
      <c r="AI17" s="65"/>
    </row>
    <row r="18" spans="1:35">
      <c r="A18" s="63">
        <v>44980</v>
      </c>
      <c r="B18" s="64"/>
      <c r="C18" s="20">
        <v>10</v>
      </c>
      <c r="D18" s="65">
        <v>80</v>
      </c>
      <c r="E18" s="65">
        <v>799</v>
      </c>
      <c r="F18" s="65">
        <v>230223</v>
      </c>
      <c r="G18" s="65">
        <v>190424</v>
      </c>
      <c r="H18" s="65" t="s">
        <v>68</v>
      </c>
      <c r="I18" s="65" t="s">
        <v>86</v>
      </c>
      <c r="J18" s="65">
        <v>5</v>
      </c>
      <c r="K18" s="65">
        <v>0</v>
      </c>
      <c r="L18" s="65">
        <v>0</v>
      </c>
      <c r="M18" s="65">
        <v>0</v>
      </c>
      <c r="N18" s="65">
        <v>0</v>
      </c>
      <c r="O18" s="65">
        <v>0</v>
      </c>
      <c r="P18" s="65">
        <v>0</v>
      </c>
      <c r="Q18" s="65">
        <v>0</v>
      </c>
      <c r="R18" s="65">
        <v>0</v>
      </c>
      <c r="S18" s="65">
        <v>0</v>
      </c>
      <c r="T18" s="65">
        <v>0</v>
      </c>
      <c r="U18" s="65">
        <v>6608</v>
      </c>
      <c r="V18" s="65">
        <v>40</v>
      </c>
      <c r="W18" s="65">
        <v>239</v>
      </c>
      <c r="X18" s="65">
        <v>52</v>
      </c>
      <c r="Y18" s="65">
        <v>20</v>
      </c>
      <c r="Z18" s="65">
        <v>20</v>
      </c>
      <c r="AA18" s="65">
        <v>38</v>
      </c>
      <c r="AB18" s="65">
        <v>4110</v>
      </c>
      <c r="AC18" s="65">
        <v>40</v>
      </c>
      <c r="AD18" s="65">
        <v>248</v>
      </c>
      <c r="AE18" s="65">
        <v>257</v>
      </c>
      <c r="AF18" s="65">
        <v>40</v>
      </c>
      <c r="AG18" s="65">
        <v>0</v>
      </c>
      <c r="AH18" s="65">
        <v>38</v>
      </c>
      <c r="AI18" s="65"/>
    </row>
    <row r="19" spans="1:35">
      <c r="A19" s="63">
        <v>44981</v>
      </c>
      <c r="B19" s="66">
        <f t="shared" ref="B19:B30" si="0">K19/(L19+K19)</f>
        <v>0.72499999999999998</v>
      </c>
      <c r="C19" s="42">
        <v>11</v>
      </c>
      <c r="D19" s="65">
        <v>20</v>
      </c>
      <c r="E19" s="65">
        <v>799</v>
      </c>
      <c r="F19" s="65">
        <v>230224</v>
      </c>
      <c r="G19" s="65"/>
      <c r="H19" s="65" t="s">
        <v>68</v>
      </c>
      <c r="I19" s="65" t="s">
        <v>86</v>
      </c>
      <c r="J19" s="65">
        <v>5</v>
      </c>
      <c r="K19" s="65">
        <v>58</v>
      </c>
      <c r="L19" s="65">
        <v>22</v>
      </c>
      <c r="M19" s="65">
        <v>547</v>
      </c>
      <c r="N19" s="65">
        <v>8</v>
      </c>
      <c r="O19" s="65">
        <v>85</v>
      </c>
      <c r="P19" s="65">
        <v>78</v>
      </c>
      <c r="Q19" s="65">
        <v>28</v>
      </c>
      <c r="R19" s="65">
        <v>30</v>
      </c>
      <c r="S19" s="65">
        <v>22</v>
      </c>
      <c r="T19" s="65">
        <v>0</v>
      </c>
      <c r="U19" s="65">
        <v>0</v>
      </c>
      <c r="V19" s="65">
        <v>0</v>
      </c>
      <c r="W19" s="65">
        <v>0</v>
      </c>
      <c r="X19" s="65">
        <v>0</v>
      </c>
      <c r="Y19" s="65">
        <v>0</v>
      </c>
      <c r="Z19" s="65">
        <v>0</v>
      </c>
      <c r="AA19" s="65">
        <v>0</v>
      </c>
      <c r="AB19" s="65">
        <v>0</v>
      </c>
      <c r="AC19" s="65">
        <v>0</v>
      </c>
      <c r="AD19" s="65">
        <v>0</v>
      </c>
      <c r="AE19" s="65">
        <v>0</v>
      </c>
      <c r="AF19" s="65">
        <v>0</v>
      </c>
      <c r="AG19" s="65">
        <v>0</v>
      </c>
      <c r="AH19" s="65">
        <v>0</v>
      </c>
      <c r="AI19" s="65"/>
    </row>
    <row r="20" spans="1:35">
      <c r="A20" s="63">
        <v>44982</v>
      </c>
      <c r="B20" s="64"/>
      <c r="C20" s="65">
        <v>12</v>
      </c>
      <c r="D20" s="65">
        <v>80</v>
      </c>
      <c r="E20" s="65">
        <v>799</v>
      </c>
      <c r="F20" s="65">
        <v>230225</v>
      </c>
      <c r="G20" s="65">
        <v>145357</v>
      </c>
      <c r="H20" s="65" t="s">
        <v>68</v>
      </c>
      <c r="I20" s="65" t="s">
        <v>86</v>
      </c>
      <c r="J20" s="65">
        <v>5</v>
      </c>
      <c r="K20" s="65">
        <v>0</v>
      </c>
      <c r="L20" s="65">
        <v>0</v>
      </c>
      <c r="M20" s="65">
        <v>0</v>
      </c>
      <c r="N20" s="65">
        <v>0</v>
      </c>
      <c r="O20" s="65">
        <v>0</v>
      </c>
      <c r="P20" s="65">
        <v>0</v>
      </c>
      <c r="Q20" s="65">
        <v>0</v>
      </c>
      <c r="R20" s="65">
        <v>0</v>
      </c>
      <c r="S20" s="65">
        <v>0</v>
      </c>
      <c r="T20" s="65">
        <v>0</v>
      </c>
      <c r="U20" s="65">
        <v>4095</v>
      </c>
      <c r="V20" s="65">
        <v>40</v>
      </c>
      <c r="W20" s="65">
        <v>382</v>
      </c>
      <c r="X20" s="65">
        <v>1</v>
      </c>
      <c r="Y20" s="65">
        <v>20</v>
      </c>
      <c r="Z20" s="65">
        <v>20</v>
      </c>
      <c r="AA20" s="65">
        <v>38</v>
      </c>
      <c r="AB20" s="65">
        <v>3152</v>
      </c>
      <c r="AC20" s="65">
        <v>40</v>
      </c>
      <c r="AD20" s="65">
        <v>133</v>
      </c>
      <c r="AE20" s="65">
        <v>136</v>
      </c>
      <c r="AF20" s="65">
        <v>40</v>
      </c>
      <c r="AG20" s="65">
        <v>0</v>
      </c>
      <c r="AH20" s="65">
        <v>38</v>
      </c>
      <c r="AI20" s="65"/>
    </row>
    <row r="21" spans="1:35">
      <c r="A21" s="63">
        <v>44983</v>
      </c>
      <c r="B21" s="64"/>
      <c r="C21" s="20">
        <v>13</v>
      </c>
      <c r="D21" s="65">
        <v>80</v>
      </c>
      <c r="E21" s="65">
        <v>799</v>
      </c>
      <c r="F21" s="65">
        <v>230226</v>
      </c>
      <c r="G21" s="65">
        <v>172407</v>
      </c>
      <c r="H21" s="65" t="s">
        <v>68</v>
      </c>
      <c r="I21" s="65" t="s">
        <v>86</v>
      </c>
      <c r="J21" s="65">
        <v>5</v>
      </c>
      <c r="K21" s="65">
        <v>0</v>
      </c>
      <c r="L21" s="65">
        <v>0</v>
      </c>
      <c r="M21" s="65">
        <v>0</v>
      </c>
      <c r="N21" s="65">
        <v>0</v>
      </c>
      <c r="O21" s="65">
        <v>0</v>
      </c>
      <c r="P21" s="65">
        <v>0</v>
      </c>
      <c r="Q21" s="65">
        <v>0</v>
      </c>
      <c r="R21" s="65">
        <v>0</v>
      </c>
      <c r="S21" s="65">
        <v>0</v>
      </c>
      <c r="T21" s="65">
        <v>0</v>
      </c>
      <c r="U21" s="65">
        <v>3575</v>
      </c>
      <c r="V21" s="65">
        <v>40</v>
      </c>
      <c r="W21" s="65">
        <v>391</v>
      </c>
      <c r="X21" s="65">
        <v>5</v>
      </c>
      <c r="Y21" s="65">
        <v>20</v>
      </c>
      <c r="Z21" s="65">
        <v>20</v>
      </c>
      <c r="AA21" s="65">
        <v>39</v>
      </c>
      <c r="AB21" s="65">
        <v>3474</v>
      </c>
      <c r="AC21" s="65">
        <v>40</v>
      </c>
      <c r="AD21" s="65">
        <v>172</v>
      </c>
      <c r="AE21" s="65">
        <v>135</v>
      </c>
      <c r="AF21" s="65">
        <v>40</v>
      </c>
      <c r="AG21" s="65">
        <v>0</v>
      </c>
      <c r="AH21" s="65">
        <v>37</v>
      </c>
      <c r="AI21" s="65"/>
    </row>
    <row r="22" spans="1:35">
      <c r="A22" s="63">
        <v>44984</v>
      </c>
      <c r="B22" s="64"/>
      <c r="C22" s="20">
        <v>14</v>
      </c>
      <c r="D22" s="65">
        <v>80</v>
      </c>
      <c r="E22" s="65">
        <v>799</v>
      </c>
      <c r="F22" s="65">
        <v>230227</v>
      </c>
      <c r="G22" s="65">
        <v>162511</v>
      </c>
      <c r="H22" s="65" t="s">
        <v>68</v>
      </c>
      <c r="I22" s="65" t="s">
        <v>86</v>
      </c>
      <c r="J22" s="65">
        <v>5</v>
      </c>
      <c r="K22" s="65">
        <v>0</v>
      </c>
      <c r="L22" s="65">
        <v>0</v>
      </c>
      <c r="M22" s="65">
        <v>0</v>
      </c>
      <c r="N22" s="65">
        <v>0</v>
      </c>
      <c r="O22" s="65">
        <v>0</v>
      </c>
      <c r="P22" s="65">
        <v>0</v>
      </c>
      <c r="Q22" s="65">
        <v>0</v>
      </c>
      <c r="R22" s="65">
        <v>0</v>
      </c>
      <c r="S22" s="65">
        <v>0</v>
      </c>
      <c r="T22" s="65">
        <v>0</v>
      </c>
      <c r="U22" s="65">
        <v>2736</v>
      </c>
      <c r="V22" s="65">
        <v>40</v>
      </c>
      <c r="W22" s="65">
        <v>560</v>
      </c>
      <c r="X22" s="65">
        <v>1</v>
      </c>
      <c r="Y22" s="65">
        <v>20</v>
      </c>
      <c r="Z22" s="65">
        <v>20</v>
      </c>
      <c r="AA22" s="65">
        <v>38</v>
      </c>
      <c r="AB22" s="65">
        <v>9363</v>
      </c>
      <c r="AC22" s="65">
        <v>40</v>
      </c>
      <c r="AD22" s="65">
        <v>203</v>
      </c>
      <c r="AE22" s="65">
        <v>175</v>
      </c>
      <c r="AF22" s="65">
        <v>40</v>
      </c>
      <c r="AG22" s="65">
        <v>0</v>
      </c>
      <c r="AH22" s="65">
        <v>38</v>
      </c>
      <c r="AI22" s="65"/>
    </row>
    <row r="23" spans="1:35">
      <c r="A23" s="63">
        <v>44985</v>
      </c>
      <c r="B23" s="64"/>
      <c r="C23" s="65">
        <v>15</v>
      </c>
      <c r="D23" s="65">
        <v>80</v>
      </c>
      <c r="E23" s="65">
        <v>799</v>
      </c>
      <c r="F23" s="65">
        <v>230228</v>
      </c>
      <c r="G23" s="65">
        <v>160956</v>
      </c>
      <c r="H23" s="65" t="s">
        <v>68</v>
      </c>
      <c r="I23" s="65" t="s">
        <v>86</v>
      </c>
      <c r="J23" s="65">
        <v>5</v>
      </c>
      <c r="K23" s="65">
        <v>0</v>
      </c>
      <c r="L23" s="65">
        <v>0</v>
      </c>
      <c r="M23" s="65">
        <v>0</v>
      </c>
      <c r="N23" s="65">
        <v>0</v>
      </c>
      <c r="O23" s="65">
        <v>0</v>
      </c>
      <c r="P23" s="65">
        <v>0</v>
      </c>
      <c r="Q23" s="65">
        <v>0</v>
      </c>
      <c r="R23" s="65">
        <v>0</v>
      </c>
      <c r="S23" s="65">
        <v>0</v>
      </c>
      <c r="T23" s="65">
        <v>0</v>
      </c>
      <c r="U23" s="65">
        <v>959</v>
      </c>
      <c r="V23" s="65">
        <v>40</v>
      </c>
      <c r="W23" s="65">
        <v>376</v>
      </c>
      <c r="X23" s="65">
        <v>3</v>
      </c>
      <c r="Y23" s="65">
        <v>20</v>
      </c>
      <c r="Z23" s="65">
        <v>20</v>
      </c>
      <c r="AA23" s="65">
        <v>38</v>
      </c>
      <c r="AB23" s="65">
        <v>5150</v>
      </c>
      <c r="AC23" s="65">
        <v>40</v>
      </c>
      <c r="AD23" s="65">
        <v>202</v>
      </c>
      <c r="AE23" s="65">
        <v>121</v>
      </c>
      <c r="AF23" s="65">
        <v>40</v>
      </c>
      <c r="AG23" s="65">
        <v>0</v>
      </c>
      <c r="AH23" s="65">
        <v>39</v>
      </c>
      <c r="AI23" s="65"/>
    </row>
    <row r="24" spans="1:35">
      <c r="A24" s="63">
        <v>44986</v>
      </c>
      <c r="B24" s="64"/>
      <c r="C24" s="20">
        <v>16</v>
      </c>
      <c r="D24" s="65">
        <v>80</v>
      </c>
      <c r="E24" s="65">
        <v>799</v>
      </c>
      <c r="F24" s="65">
        <v>230301</v>
      </c>
      <c r="G24" s="65">
        <v>160032</v>
      </c>
      <c r="H24" s="65" t="s">
        <v>68</v>
      </c>
      <c r="I24" s="65" t="s">
        <v>86</v>
      </c>
      <c r="J24" s="65">
        <v>5</v>
      </c>
      <c r="K24" s="65">
        <v>0</v>
      </c>
      <c r="L24" s="65">
        <v>0</v>
      </c>
      <c r="M24" s="65">
        <v>0</v>
      </c>
      <c r="N24" s="65">
        <v>0</v>
      </c>
      <c r="O24" s="65">
        <v>0</v>
      </c>
      <c r="P24" s="65">
        <v>0</v>
      </c>
      <c r="Q24" s="65">
        <v>0</v>
      </c>
      <c r="R24" s="65">
        <v>0</v>
      </c>
      <c r="S24" s="65">
        <v>0</v>
      </c>
      <c r="T24" s="65">
        <v>0</v>
      </c>
      <c r="U24" s="65">
        <v>1689</v>
      </c>
      <c r="V24" s="65">
        <v>40</v>
      </c>
      <c r="W24" s="65">
        <v>397</v>
      </c>
      <c r="X24" s="65">
        <v>60</v>
      </c>
      <c r="Y24" s="65">
        <v>20</v>
      </c>
      <c r="Z24" s="65">
        <v>20</v>
      </c>
      <c r="AA24" s="65">
        <v>38</v>
      </c>
      <c r="AB24" s="65">
        <v>3680</v>
      </c>
      <c r="AC24" s="65">
        <v>40</v>
      </c>
      <c r="AD24" s="65">
        <v>204</v>
      </c>
      <c r="AE24" s="65">
        <v>131</v>
      </c>
      <c r="AF24" s="65">
        <v>40</v>
      </c>
      <c r="AG24" s="65">
        <v>0</v>
      </c>
      <c r="AH24" s="65">
        <v>38</v>
      </c>
      <c r="AI24" s="65"/>
    </row>
    <row r="25" spans="1:35">
      <c r="A25" s="63">
        <v>44987</v>
      </c>
      <c r="B25" s="64"/>
      <c r="C25" s="20">
        <v>17</v>
      </c>
      <c r="D25" s="65">
        <v>80</v>
      </c>
      <c r="E25" s="65">
        <v>799</v>
      </c>
      <c r="F25" s="65">
        <v>230302</v>
      </c>
      <c r="G25" s="65">
        <v>160510</v>
      </c>
      <c r="H25" s="65" t="s">
        <v>68</v>
      </c>
      <c r="I25" s="65" t="s">
        <v>86</v>
      </c>
      <c r="J25" s="65">
        <v>5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1006</v>
      </c>
      <c r="V25" s="65">
        <v>40</v>
      </c>
      <c r="W25" s="65">
        <v>463</v>
      </c>
      <c r="X25" s="65">
        <v>4</v>
      </c>
      <c r="Y25" s="65">
        <v>20</v>
      </c>
      <c r="Z25" s="65">
        <v>20</v>
      </c>
      <c r="AA25" s="65">
        <v>40</v>
      </c>
      <c r="AB25" s="65">
        <v>6492</v>
      </c>
      <c r="AC25" s="65">
        <v>40</v>
      </c>
      <c r="AD25" s="65">
        <v>160</v>
      </c>
      <c r="AE25" s="65">
        <v>101</v>
      </c>
      <c r="AF25" s="65">
        <v>40</v>
      </c>
      <c r="AG25" s="65">
        <v>0</v>
      </c>
      <c r="AH25" s="65">
        <v>40</v>
      </c>
      <c r="AI25" s="65"/>
    </row>
    <row r="26" spans="1:35">
      <c r="A26" s="63">
        <v>44988</v>
      </c>
      <c r="B26" s="64"/>
      <c r="C26" s="20">
        <v>18</v>
      </c>
      <c r="D26" s="65">
        <v>80</v>
      </c>
      <c r="E26" s="65">
        <v>799</v>
      </c>
      <c r="F26" s="65">
        <v>230303</v>
      </c>
      <c r="G26" s="65">
        <v>153308</v>
      </c>
      <c r="H26" s="65" t="s">
        <v>68</v>
      </c>
      <c r="I26" s="65" t="s">
        <v>86</v>
      </c>
      <c r="J26" s="65">
        <v>5</v>
      </c>
      <c r="K26" s="65">
        <v>0</v>
      </c>
      <c r="L26" s="65">
        <v>0</v>
      </c>
      <c r="M26" s="65">
        <v>0</v>
      </c>
      <c r="N26" s="65">
        <v>0</v>
      </c>
      <c r="O26" s="65">
        <v>0</v>
      </c>
      <c r="P26" s="65">
        <v>0</v>
      </c>
      <c r="Q26" s="65">
        <v>0</v>
      </c>
      <c r="R26" s="65">
        <v>0</v>
      </c>
      <c r="S26" s="65">
        <v>0</v>
      </c>
      <c r="T26" s="65">
        <v>0</v>
      </c>
      <c r="U26" s="65">
        <v>1785</v>
      </c>
      <c r="V26" s="65">
        <v>40</v>
      </c>
      <c r="W26" s="65">
        <v>337</v>
      </c>
      <c r="X26" s="65">
        <v>14</v>
      </c>
      <c r="Y26" s="65">
        <v>20</v>
      </c>
      <c r="Z26" s="65">
        <v>20</v>
      </c>
      <c r="AA26" s="65">
        <v>40</v>
      </c>
      <c r="AB26" s="65">
        <v>8166</v>
      </c>
      <c r="AC26" s="65">
        <v>40</v>
      </c>
      <c r="AD26" s="65">
        <v>188</v>
      </c>
      <c r="AE26" s="65">
        <v>135</v>
      </c>
      <c r="AF26" s="65">
        <v>40</v>
      </c>
      <c r="AG26" s="65">
        <v>0</v>
      </c>
      <c r="AH26" s="65">
        <v>40</v>
      </c>
      <c r="AI26" s="65"/>
    </row>
    <row r="27" spans="1:35">
      <c r="A27" s="63">
        <v>44989</v>
      </c>
      <c r="B27" s="64"/>
      <c r="C27" s="20">
        <v>19</v>
      </c>
      <c r="D27" s="65">
        <v>80</v>
      </c>
      <c r="E27" s="65">
        <v>799</v>
      </c>
      <c r="F27" s="65">
        <v>230303</v>
      </c>
      <c r="G27" s="65">
        <v>153308</v>
      </c>
      <c r="H27" s="65" t="s">
        <v>68</v>
      </c>
      <c r="I27" s="65" t="s">
        <v>86</v>
      </c>
      <c r="J27" s="65">
        <v>5</v>
      </c>
      <c r="K27" s="65">
        <v>0</v>
      </c>
      <c r="L27" s="65">
        <v>0</v>
      </c>
      <c r="M27" s="65">
        <v>0</v>
      </c>
      <c r="N27" s="65">
        <v>0</v>
      </c>
      <c r="O27" s="65">
        <v>0</v>
      </c>
      <c r="P27" s="65">
        <v>0</v>
      </c>
      <c r="Q27" s="65">
        <v>0</v>
      </c>
      <c r="R27" s="65">
        <v>0</v>
      </c>
      <c r="S27" s="65">
        <v>0</v>
      </c>
      <c r="T27" s="65">
        <v>0</v>
      </c>
      <c r="U27" s="65">
        <v>1785</v>
      </c>
      <c r="V27" s="65">
        <v>40</v>
      </c>
      <c r="W27" s="65">
        <v>337</v>
      </c>
      <c r="X27" s="65">
        <v>14</v>
      </c>
      <c r="Y27" s="65">
        <v>20</v>
      </c>
      <c r="Z27" s="65">
        <v>20</v>
      </c>
      <c r="AA27" s="65">
        <v>40</v>
      </c>
      <c r="AB27" s="65">
        <v>8166</v>
      </c>
      <c r="AC27" s="65">
        <v>40</v>
      </c>
      <c r="AD27" s="65">
        <v>188</v>
      </c>
      <c r="AE27" s="65">
        <v>135</v>
      </c>
      <c r="AF27" s="65">
        <v>40</v>
      </c>
      <c r="AG27" s="65">
        <v>0</v>
      </c>
      <c r="AH27" s="65">
        <v>40</v>
      </c>
      <c r="AI27" s="65"/>
    </row>
    <row r="28" spans="1:35">
      <c r="A28" s="63">
        <v>44990</v>
      </c>
      <c r="B28" s="64"/>
      <c r="C28" s="20">
        <v>20</v>
      </c>
      <c r="D28" s="65">
        <v>80</v>
      </c>
      <c r="E28" s="65">
        <v>799</v>
      </c>
      <c r="F28" s="65">
        <v>230305</v>
      </c>
      <c r="G28" s="65">
        <v>162504</v>
      </c>
      <c r="H28" s="65" t="s">
        <v>68</v>
      </c>
      <c r="I28" s="65" t="s">
        <v>86</v>
      </c>
      <c r="J28" s="65">
        <v>5</v>
      </c>
      <c r="K28" s="65">
        <v>0</v>
      </c>
      <c r="L28" s="65">
        <v>0</v>
      </c>
      <c r="M28" s="65">
        <v>0</v>
      </c>
      <c r="N28" s="65">
        <v>0</v>
      </c>
      <c r="O28" s="65">
        <v>0</v>
      </c>
      <c r="P28" s="65">
        <v>0</v>
      </c>
      <c r="Q28" s="65">
        <v>0</v>
      </c>
      <c r="R28" s="65">
        <v>0</v>
      </c>
      <c r="S28" s="65">
        <v>0</v>
      </c>
      <c r="T28" s="65">
        <v>0</v>
      </c>
      <c r="U28" s="65">
        <v>2331</v>
      </c>
      <c r="V28" s="65">
        <v>40</v>
      </c>
      <c r="W28" s="65">
        <v>451</v>
      </c>
      <c r="X28" s="65">
        <v>6</v>
      </c>
      <c r="Y28" s="65">
        <v>20</v>
      </c>
      <c r="Z28" s="65">
        <v>20</v>
      </c>
      <c r="AA28" s="65">
        <v>39</v>
      </c>
      <c r="AB28" s="65">
        <v>4683</v>
      </c>
      <c r="AC28" s="65">
        <v>40</v>
      </c>
      <c r="AD28" s="65">
        <v>211</v>
      </c>
      <c r="AE28" s="65">
        <v>215</v>
      </c>
      <c r="AF28" s="65">
        <v>40</v>
      </c>
      <c r="AG28" s="65">
        <v>0</v>
      </c>
      <c r="AH28" s="65">
        <v>38</v>
      </c>
      <c r="AI28" s="65"/>
    </row>
    <row r="29" spans="1:35">
      <c r="A29" s="63">
        <v>44991</v>
      </c>
      <c r="B29" s="64"/>
      <c r="C29" s="20">
        <v>21</v>
      </c>
      <c r="D29" s="65">
        <v>80</v>
      </c>
      <c r="E29" s="65">
        <v>799</v>
      </c>
      <c r="F29" s="65">
        <v>230306</v>
      </c>
      <c r="G29" s="65">
        <v>160040</v>
      </c>
      <c r="H29" s="65" t="s">
        <v>68</v>
      </c>
      <c r="I29" s="65" t="s">
        <v>86</v>
      </c>
      <c r="J29" s="65">
        <v>5</v>
      </c>
      <c r="K29" s="65">
        <v>0</v>
      </c>
      <c r="L29" s="65">
        <v>0</v>
      </c>
      <c r="M29" s="65">
        <v>0</v>
      </c>
      <c r="N29" s="65">
        <v>0</v>
      </c>
      <c r="O29" s="65">
        <v>0</v>
      </c>
      <c r="P29" s="65">
        <v>0</v>
      </c>
      <c r="Q29" s="65">
        <v>0</v>
      </c>
      <c r="R29" s="65">
        <v>0</v>
      </c>
      <c r="S29" s="65">
        <v>0</v>
      </c>
      <c r="T29" s="65">
        <v>0</v>
      </c>
      <c r="U29" s="65">
        <v>1333</v>
      </c>
      <c r="V29" s="65">
        <v>40</v>
      </c>
      <c r="W29" s="65">
        <v>517</v>
      </c>
      <c r="X29" s="65">
        <v>26</v>
      </c>
      <c r="Y29" s="65">
        <v>20</v>
      </c>
      <c r="Z29" s="65">
        <v>20</v>
      </c>
      <c r="AA29" s="65">
        <v>38</v>
      </c>
      <c r="AB29" s="65">
        <v>3195</v>
      </c>
      <c r="AC29" s="65">
        <v>40</v>
      </c>
      <c r="AD29" s="65">
        <v>187</v>
      </c>
      <c r="AE29" s="65">
        <v>215</v>
      </c>
      <c r="AF29" s="65">
        <v>40</v>
      </c>
      <c r="AG29" s="65">
        <v>0</v>
      </c>
      <c r="AH29" s="65">
        <v>40</v>
      </c>
      <c r="AI29" s="65"/>
    </row>
    <row r="30" spans="1:35">
      <c r="A30" s="63"/>
      <c r="B30" s="66">
        <f t="shared" si="0"/>
        <v>0.88749999999999996</v>
      </c>
      <c r="C30" s="42">
        <v>22</v>
      </c>
      <c r="D30" s="65">
        <f>+D44</f>
        <v>80</v>
      </c>
      <c r="E30" s="65">
        <v>799</v>
      </c>
      <c r="F30" s="65"/>
      <c r="G30" s="65"/>
      <c r="H30" s="65"/>
      <c r="I30" s="65"/>
      <c r="J30" s="65">
        <v>5</v>
      </c>
      <c r="K30" s="65">
        <f t="shared" ref="J30:AH30" si="1">+K44</f>
        <v>71</v>
      </c>
      <c r="L30" s="65">
        <f t="shared" si="1"/>
        <v>9</v>
      </c>
      <c r="M30" s="65">
        <f t="shared" si="1"/>
        <v>750</v>
      </c>
      <c r="N30" s="65">
        <f t="shared" si="1"/>
        <v>11</v>
      </c>
      <c r="O30" s="65">
        <f t="shared" si="1"/>
        <v>50</v>
      </c>
      <c r="P30" s="65">
        <f t="shared" si="1"/>
        <v>73</v>
      </c>
      <c r="Q30" s="65">
        <f t="shared" si="1"/>
        <v>35</v>
      </c>
      <c r="R30" s="65">
        <f t="shared" si="1"/>
        <v>36</v>
      </c>
      <c r="S30" s="65">
        <f t="shared" si="1"/>
        <v>9</v>
      </c>
      <c r="T30" s="65">
        <f t="shared" si="1"/>
        <v>0</v>
      </c>
      <c r="U30" s="65">
        <f t="shared" si="1"/>
        <v>0</v>
      </c>
      <c r="V30" s="65">
        <f t="shared" si="1"/>
        <v>0</v>
      </c>
      <c r="W30" s="65">
        <f t="shared" si="1"/>
        <v>0</v>
      </c>
      <c r="X30" s="65">
        <f t="shared" si="1"/>
        <v>0</v>
      </c>
      <c r="Y30" s="65">
        <f t="shared" si="1"/>
        <v>0</v>
      </c>
      <c r="Z30" s="65">
        <f t="shared" si="1"/>
        <v>0</v>
      </c>
      <c r="AA30" s="65">
        <f t="shared" si="1"/>
        <v>0</v>
      </c>
      <c r="AB30" s="65">
        <f t="shared" si="1"/>
        <v>0</v>
      </c>
      <c r="AC30" s="65">
        <f t="shared" si="1"/>
        <v>0</v>
      </c>
      <c r="AD30" s="65">
        <f t="shared" si="1"/>
        <v>0</v>
      </c>
      <c r="AE30" s="65">
        <f t="shared" si="1"/>
        <v>0</v>
      </c>
      <c r="AF30" s="65">
        <f t="shared" si="1"/>
        <v>0</v>
      </c>
      <c r="AG30" s="65">
        <f t="shared" si="1"/>
        <v>0</v>
      </c>
      <c r="AH30" s="65">
        <f t="shared" si="1"/>
        <v>0</v>
      </c>
      <c r="AI30" s="65"/>
    </row>
    <row r="31" spans="1:35">
      <c r="A31" s="65"/>
      <c r="B31" s="64"/>
      <c r="C31" s="20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</row>
    <row r="32" spans="1:35">
      <c r="A32" s="65"/>
      <c r="B32" s="65"/>
      <c r="C32" s="65" t="s">
        <v>76</v>
      </c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</row>
    <row r="33" spans="1:35">
      <c r="A33" s="84">
        <v>44981</v>
      </c>
      <c r="B33" s="65"/>
      <c r="C33" s="65">
        <v>11</v>
      </c>
      <c r="D33" s="65">
        <v>20</v>
      </c>
      <c r="E33" s="65">
        <v>799</v>
      </c>
      <c r="F33" s="65">
        <v>230224</v>
      </c>
      <c r="G33" s="65">
        <v>160315</v>
      </c>
      <c r="H33" s="65" t="s">
        <v>68</v>
      </c>
      <c r="I33" s="65" t="s">
        <v>86</v>
      </c>
      <c r="J33" s="65">
        <v>5</v>
      </c>
      <c r="K33" s="65">
        <v>16</v>
      </c>
      <c r="L33" s="65">
        <v>4</v>
      </c>
      <c r="M33" s="65">
        <v>181</v>
      </c>
      <c r="N33" s="65">
        <v>5</v>
      </c>
      <c r="O33" s="65">
        <v>27</v>
      </c>
      <c r="P33" s="65">
        <v>14</v>
      </c>
      <c r="Q33" s="65">
        <v>8</v>
      </c>
      <c r="R33" s="65">
        <v>8</v>
      </c>
      <c r="S33" s="65">
        <v>4</v>
      </c>
      <c r="T33" s="65">
        <v>0</v>
      </c>
      <c r="U33" s="65">
        <v>0</v>
      </c>
      <c r="V33" s="65">
        <v>0</v>
      </c>
      <c r="W33" s="65">
        <v>0</v>
      </c>
      <c r="X33" s="65">
        <v>0</v>
      </c>
      <c r="Y33" s="65">
        <v>0</v>
      </c>
      <c r="Z33" s="65">
        <v>0</v>
      </c>
      <c r="AA33" s="65">
        <v>0</v>
      </c>
      <c r="AB33" s="65">
        <v>0</v>
      </c>
      <c r="AC33" s="65">
        <v>0</v>
      </c>
      <c r="AD33" s="65">
        <v>0</v>
      </c>
      <c r="AE33" s="65">
        <v>0</v>
      </c>
      <c r="AF33" s="65">
        <v>0</v>
      </c>
      <c r="AG33" s="65">
        <v>0</v>
      </c>
      <c r="AH33" s="65">
        <v>0</v>
      </c>
      <c r="AI33" s="65"/>
    </row>
    <row r="34" spans="1:35">
      <c r="A34" s="84">
        <v>44981</v>
      </c>
      <c r="B34" s="65"/>
      <c r="C34" s="65">
        <v>11</v>
      </c>
      <c r="D34" s="65">
        <v>20</v>
      </c>
      <c r="E34" s="65">
        <v>799</v>
      </c>
      <c r="F34" s="65">
        <v>230224</v>
      </c>
      <c r="G34" s="65">
        <v>162555</v>
      </c>
      <c r="H34" s="65" t="s">
        <v>68</v>
      </c>
      <c r="I34" s="65" t="s">
        <v>86</v>
      </c>
      <c r="J34" s="65">
        <v>5</v>
      </c>
      <c r="K34" s="65">
        <v>15</v>
      </c>
      <c r="L34" s="65">
        <v>5</v>
      </c>
      <c r="M34" s="65">
        <v>151</v>
      </c>
      <c r="N34" s="65">
        <v>2</v>
      </c>
      <c r="O34" s="65">
        <v>8</v>
      </c>
      <c r="P34" s="65">
        <v>29</v>
      </c>
      <c r="Q34" s="65">
        <v>7</v>
      </c>
      <c r="R34" s="65">
        <v>8</v>
      </c>
      <c r="S34" s="65">
        <v>5</v>
      </c>
      <c r="T34" s="65">
        <v>0</v>
      </c>
      <c r="U34" s="65">
        <v>0</v>
      </c>
      <c r="V34" s="65">
        <v>0</v>
      </c>
      <c r="W34" s="65">
        <v>0</v>
      </c>
      <c r="X34" s="65">
        <v>0</v>
      </c>
      <c r="Y34" s="65">
        <v>0</v>
      </c>
      <c r="Z34" s="65">
        <v>0</v>
      </c>
      <c r="AA34" s="65">
        <v>0</v>
      </c>
      <c r="AB34" s="65">
        <v>0</v>
      </c>
      <c r="AC34" s="65">
        <v>0</v>
      </c>
      <c r="AD34" s="65">
        <v>0</v>
      </c>
      <c r="AE34" s="65">
        <v>0</v>
      </c>
      <c r="AF34" s="65">
        <v>0</v>
      </c>
      <c r="AG34" s="65">
        <v>0</v>
      </c>
      <c r="AH34" s="65">
        <v>0</v>
      </c>
      <c r="AI34" s="65"/>
    </row>
    <row r="35" spans="1:35">
      <c r="A35" s="84">
        <v>44981</v>
      </c>
      <c r="B35" s="65"/>
      <c r="C35" s="65">
        <v>11</v>
      </c>
      <c r="D35" s="65">
        <v>20</v>
      </c>
      <c r="E35" s="65">
        <v>799</v>
      </c>
      <c r="F35" s="65">
        <v>230224</v>
      </c>
      <c r="G35" s="65">
        <v>164414</v>
      </c>
      <c r="H35" s="65" t="s">
        <v>68</v>
      </c>
      <c r="I35" s="65" t="s">
        <v>86</v>
      </c>
      <c r="J35" s="65">
        <v>5</v>
      </c>
      <c r="K35" s="65">
        <v>12</v>
      </c>
      <c r="L35" s="65">
        <v>8</v>
      </c>
      <c r="M35" s="65">
        <v>104</v>
      </c>
      <c r="N35" s="65">
        <v>0</v>
      </c>
      <c r="O35" s="65">
        <v>24</v>
      </c>
      <c r="P35" s="65">
        <v>16</v>
      </c>
      <c r="Q35" s="65">
        <v>6</v>
      </c>
      <c r="R35" s="65">
        <v>6</v>
      </c>
      <c r="S35" s="65">
        <v>8</v>
      </c>
      <c r="T35" s="65">
        <v>0</v>
      </c>
      <c r="U35" s="65">
        <v>0</v>
      </c>
      <c r="V35" s="65">
        <v>0</v>
      </c>
      <c r="W35" s="65">
        <v>0</v>
      </c>
      <c r="X35" s="65">
        <v>0</v>
      </c>
      <c r="Y35" s="65">
        <v>0</v>
      </c>
      <c r="Z35" s="65">
        <v>0</v>
      </c>
      <c r="AA35" s="65">
        <v>0</v>
      </c>
      <c r="AB35" s="65">
        <v>0</v>
      </c>
      <c r="AC35" s="65">
        <v>0</v>
      </c>
      <c r="AD35" s="65">
        <v>0</v>
      </c>
      <c r="AE35" s="65">
        <v>0</v>
      </c>
      <c r="AF35" s="65">
        <v>0</v>
      </c>
      <c r="AG35" s="65">
        <v>0</v>
      </c>
      <c r="AH35" s="65">
        <v>0</v>
      </c>
      <c r="AI35" s="65"/>
    </row>
    <row r="36" spans="1:35">
      <c r="A36" s="84">
        <v>44981</v>
      </c>
      <c r="B36" s="65"/>
      <c r="C36" s="65">
        <v>11</v>
      </c>
      <c r="D36" s="65">
        <v>20</v>
      </c>
      <c r="E36" s="65">
        <v>799</v>
      </c>
      <c r="F36" s="65">
        <v>230224</v>
      </c>
      <c r="G36" s="65">
        <v>170310</v>
      </c>
      <c r="H36" s="65" t="s">
        <v>68</v>
      </c>
      <c r="I36" s="65" t="s">
        <v>86</v>
      </c>
      <c r="J36" s="65">
        <v>5</v>
      </c>
      <c r="K36" s="65">
        <v>15</v>
      </c>
      <c r="L36" s="65">
        <v>5</v>
      </c>
      <c r="M36" s="65">
        <v>111</v>
      </c>
      <c r="N36" s="65">
        <v>1</v>
      </c>
      <c r="O36" s="65">
        <v>26</v>
      </c>
      <c r="P36" s="65">
        <v>19</v>
      </c>
      <c r="Q36" s="65">
        <v>7</v>
      </c>
      <c r="R36" s="65">
        <v>8</v>
      </c>
      <c r="S36" s="65">
        <v>5</v>
      </c>
      <c r="T36" s="65">
        <v>0</v>
      </c>
      <c r="U36" s="65">
        <v>0</v>
      </c>
      <c r="V36" s="65">
        <v>0</v>
      </c>
      <c r="W36" s="65">
        <v>0</v>
      </c>
      <c r="X36" s="65">
        <v>0</v>
      </c>
      <c r="Y36" s="65">
        <v>0</v>
      </c>
      <c r="Z36" s="65">
        <v>0</v>
      </c>
      <c r="AA36" s="65">
        <v>0</v>
      </c>
      <c r="AB36" s="65">
        <v>0</v>
      </c>
      <c r="AC36" s="65">
        <v>0</v>
      </c>
      <c r="AD36" s="65">
        <v>0</v>
      </c>
      <c r="AE36" s="65">
        <v>0</v>
      </c>
      <c r="AF36" s="65">
        <v>0</v>
      </c>
      <c r="AG36" s="65">
        <v>0</v>
      </c>
      <c r="AH36" s="65">
        <v>0</v>
      </c>
      <c r="AI36" s="65"/>
    </row>
    <row r="37" spans="1:35">
      <c r="A37" s="65"/>
      <c r="B37" s="65"/>
      <c r="C37" s="65"/>
      <c r="D37" s="67">
        <f>SUM(D33:D36)</f>
        <v>80</v>
      </c>
      <c r="E37" s="65"/>
      <c r="F37" s="65"/>
      <c r="G37" s="65"/>
      <c r="H37" s="65"/>
      <c r="I37" s="65"/>
      <c r="J37" s="65"/>
      <c r="K37" s="67">
        <f>SUM(K33:K36)</f>
        <v>58</v>
      </c>
      <c r="L37" s="67">
        <f t="shared" ref="L37:AH37" si="2">SUM(L33:L36)</f>
        <v>22</v>
      </c>
      <c r="M37" s="67">
        <f t="shared" si="2"/>
        <v>547</v>
      </c>
      <c r="N37" s="67">
        <f t="shared" si="2"/>
        <v>8</v>
      </c>
      <c r="O37" s="67">
        <f t="shared" si="2"/>
        <v>85</v>
      </c>
      <c r="P37" s="67">
        <f t="shared" si="2"/>
        <v>78</v>
      </c>
      <c r="Q37" s="67">
        <f t="shared" si="2"/>
        <v>28</v>
      </c>
      <c r="R37" s="67">
        <f t="shared" si="2"/>
        <v>30</v>
      </c>
      <c r="S37" s="67">
        <f t="shared" si="2"/>
        <v>22</v>
      </c>
      <c r="T37" s="67">
        <f t="shared" si="2"/>
        <v>0</v>
      </c>
      <c r="U37" s="67">
        <f t="shared" si="2"/>
        <v>0</v>
      </c>
      <c r="V37" s="67">
        <f t="shared" si="2"/>
        <v>0</v>
      </c>
      <c r="W37" s="67">
        <f t="shared" si="2"/>
        <v>0</v>
      </c>
      <c r="X37" s="67">
        <f t="shared" si="2"/>
        <v>0</v>
      </c>
      <c r="Y37" s="67">
        <f t="shared" si="2"/>
        <v>0</v>
      </c>
      <c r="Z37" s="67">
        <f t="shared" si="2"/>
        <v>0</v>
      </c>
      <c r="AA37" s="67">
        <f t="shared" si="2"/>
        <v>0</v>
      </c>
      <c r="AB37" s="67">
        <f t="shared" si="2"/>
        <v>0</v>
      </c>
      <c r="AC37" s="67">
        <f t="shared" si="2"/>
        <v>0</v>
      </c>
      <c r="AD37" s="67">
        <f t="shared" si="2"/>
        <v>0</v>
      </c>
      <c r="AE37" s="67">
        <f t="shared" si="2"/>
        <v>0</v>
      </c>
      <c r="AF37" s="67">
        <f t="shared" si="2"/>
        <v>0</v>
      </c>
      <c r="AG37" s="67">
        <f t="shared" si="2"/>
        <v>0</v>
      </c>
      <c r="AH37" s="67">
        <f t="shared" si="2"/>
        <v>0</v>
      </c>
      <c r="AI37" s="65"/>
    </row>
    <row r="38" spans="1:3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</row>
    <row r="39" spans="1:35">
      <c r="A39" s="65"/>
      <c r="B39" s="65"/>
      <c r="C39" s="65" t="s">
        <v>70</v>
      </c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</row>
    <row r="40" spans="1:35">
      <c r="A40" s="84">
        <v>44991</v>
      </c>
      <c r="B40" s="65"/>
      <c r="C40" s="65">
        <v>22</v>
      </c>
      <c r="D40" s="65">
        <v>20</v>
      </c>
      <c r="E40" s="65">
        <v>799</v>
      </c>
      <c r="F40" s="65">
        <v>230307</v>
      </c>
      <c r="G40" s="65">
        <v>155348</v>
      </c>
      <c r="H40" s="65" t="s">
        <v>68</v>
      </c>
      <c r="I40" s="65" t="s">
        <v>86</v>
      </c>
      <c r="J40" s="65">
        <v>5</v>
      </c>
      <c r="K40" s="65">
        <v>19</v>
      </c>
      <c r="L40" s="65">
        <v>1</v>
      </c>
      <c r="M40" s="65">
        <v>209</v>
      </c>
      <c r="N40" s="65">
        <v>2</v>
      </c>
      <c r="O40" s="65">
        <v>0</v>
      </c>
      <c r="P40" s="65">
        <v>21</v>
      </c>
      <c r="Q40" s="65">
        <v>9</v>
      </c>
      <c r="R40" s="65">
        <v>10</v>
      </c>
      <c r="S40" s="65">
        <v>1</v>
      </c>
      <c r="T40" s="65">
        <v>0</v>
      </c>
      <c r="U40" s="65">
        <v>0</v>
      </c>
      <c r="V40" s="65">
        <v>0</v>
      </c>
      <c r="W40" s="65">
        <v>0</v>
      </c>
      <c r="X40" s="65">
        <v>0</v>
      </c>
      <c r="Y40" s="65">
        <v>0</v>
      </c>
      <c r="Z40" s="65">
        <v>0</v>
      </c>
      <c r="AA40" s="65">
        <v>0</v>
      </c>
      <c r="AB40" s="65">
        <v>0</v>
      </c>
      <c r="AC40" s="65">
        <v>0</v>
      </c>
      <c r="AD40" s="65">
        <v>0</v>
      </c>
      <c r="AE40" s="65">
        <v>0</v>
      </c>
      <c r="AF40" s="65">
        <v>0</v>
      </c>
      <c r="AG40" s="65">
        <v>0</v>
      </c>
      <c r="AH40" s="65">
        <v>0</v>
      </c>
      <c r="AI40" s="65"/>
    </row>
    <row r="41" spans="1:35">
      <c r="A41" s="84">
        <v>44991</v>
      </c>
      <c r="B41" s="65"/>
      <c r="C41" s="65">
        <v>22</v>
      </c>
      <c r="D41" s="65">
        <v>20</v>
      </c>
      <c r="E41" s="65">
        <v>799</v>
      </c>
      <c r="F41" s="65">
        <v>230307</v>
      </c>
      <c r="G41" s="65">
        <v>161110</v>
      </c>
      <c r="H41" s="65" t="s">
        <v>68</v>
      </c>
      <c r="I41" s="65" t="s">
        <v>86</v>
      </c>
      <c r="J41" s="65">
        <v>5</v>
      </c>
      <c r="K41" s="65">
        <v>18</v>
      </c>
      <c r="L41" s="65">
        <v>2</v>
      </c>
      <c r="M41" s="65">
        <v>229</v>
      </c>
      <c r="N41" s="65">
        <v>5</v>
      </c>
      <c r="O41" s="65">
        <v>0</v>
      </c>
      <c r="P41" s="65">
        <v>21</v>
      </c>
      <c r="Q41" s="65">
        <v>9</v>
      </c>
      <c r="R41" s="65">
        <v>9</v>
      </c>
      <c r="S41" s="65">
        <v>2</v>
      </c>
      <c r="T41" s="65">
        <v>0</v>
      </c>
      <c r="U41" s="65">
        <v>0</v>
      </c>
      <c r="V41" s="65">
        <v>0</v>
      </c>
      <c r="W41" s="65">
        <v>0</v>
      </c>
      <c r="X41" s="65">
        <v>0</v>
      </c>
      <c r="Y41" s="65">
        <v>0</v>
      </c>
      <c r="Z41" s="65">
        <v>0</v>
      </c>
      <c r="AA41" s="65">
        <v>0</v>
      </c>
      <c r="AB41" s="65">
        <v>0</v>
      </c>
      <c r="AC41" s="65">
        <v>0</v>
      </c>
      <c r="AD41" s="65">
        <v>0</v>
      </c>
      <c r="AE41" s="65">
        <v>0</v>
      </c>
      <c r="AF41" s="65">
        <v>0</v>
      </c>
      <c r="AG41" s="65">
        <v>0</v>
      </c>
      <c r="AH41" s="65">
        <v>0</v>
      </c>
      <c r="AI41" s="65"/>
    </row>
    <row r="42" spans="1:35">
      <c r="A42" s="84">
        <v>44991</v>
      </c>
      <c r="B42" s="65"/>
      <c r="C42" s="65">
        <v>22</v>
      </c>
      <c r="D42" s="65">
        <v>20</v>
      </c>
      <c r="E42" s="65">
        <v>799</v>
      </c>
      <c r="F42" s="65">
        <v>230307</v>
      </c>
      <c r="G42" s="65">
        <v>162713</v>
      </c>
      <c r="H42" s="65" t="s">
        <v>68</v>
      </c>
      <c r="I42" s="65" t="s">
        <v>86</v>
      </c>
      <c r="J42" s="65">
        <v>5</v>
      </c>
      <c r="K42" s="65">
        <v>20</v>
      </c>
      <c r="L42" s="65">
        <v>0</v>
      </c>
      <c r="M42" s="65">
        <v>197</v>
      </c>
      <c r="N42" s="65">
        <v>2</v>
      </c>
      <c r="O42" s="65">
        <v>0</v>
      </c>
      <c r="P42" s="65">
        <v>0</v>
      </c>
      <c r="Q42" s="65">
        <v>10</v>
      </c>
      <c r="R42" s="65">
        <v>10</v>
      </c>
      <c r="S42" s="65">
        <v>0</v>
      </c>
      <c r="T42" s="65">
        <v>0</v>
      </c>
      <c r="U42" s="65">
        <v>0</v>
      </c>
      <c r="V42" s="65">
        <v>0</v>
      </c>
      <c r="W42" s="65">
        <v>0</v>
      </c>
      <c r="X42" s="65">
        <v>0</v>
      </c>
      <c r="Y42" s="65">
        <v>0</v>
      </c>
      <c r="Z42" s="65">
        <v>0</v>
      </c>
      <c r="AA42" s="65">
        <v>0</v>
      </c>
      <c r="AB42" s="65">
        <v>0</v>
      </c>
      <c r="AC42" s="65">
        <v>0</v>
      </c>
      <c r="AD42" s="65">
        <v>0</v>
      </c>
      <c r="AE42" s="65">
        <v>0</v>
      </c>
      <c r="AF42" s="65">
        <v>0</v>
      </c>
      <c r="AG42" s="65">
        <v>0</v>
      </c>
      <c r="AH42" s="65">
        <v>0</v>
      </c>
      <c r="AI42" s="65"/>
    </row>
    <row r="43" spans="1:35">
      <c r="A43" s="84">
        <v>44991</v>
      </c>
      <c r="B43" s="65"/>
      <c r="C43" s="65">
        <v>22</v>
      </c>
      <c r="D43" s="65">
        <v>20</v>
      </c>
      <c r="E43" s="65">
        <v>799</v>
      </c>
      <c r="F43" s="65">
        <v>230307</v>
      </c>
      <c r="G43" s="65">
        <v>164207</v>
      </c>
      <c r="H43" s="65" t="s">
        <v>68</v>
      </c>
      <c r="I43" s="65" t="s">
        <v>86</v>
      </c>
      <c r="J43" s="65">
        <v>5</v>
      </c>
      <c r="K43" s="65">
        <v>14</v>
      </c>
      <c r="L43" s="65">
        <v>6</v>
      </c>
      <c r="M43" s="65">
        <v>115</v>
      </c>
      <c r="N43" s="65">
        <v>2</v>
      </c>
      <c r="O43" s="65">
        <v>50</v>
      </c>
      <c r="P43" s="65">
        <v>31</v>
      </c>
      <c r="Q43" s="65">
        <v>7</v>
      </c>
      <c r="R43" s="65">
        <v>7</v>
      </c>
      <c r="S43" s="65">
        <v>6</v>
      </c>
      <c r="T43" s="65">
        <v>0</v>
      </c>
      <c r="U43" s="65">
        <v>0</v>
      </c>
      <c r="V43" s="65">
        <v>0</v>
      </c>
      <c r="W43" s="65">
        <v>0</v>
      </c>
      <c r="X43" s="65">
        <v>0</v>
      </c>
      <c r="Y43" s="65">
        <v>0</v>
      </c>
      <c r="Z43" s="65">
        <v>0</v>
      </c>
      <c r="AA43" s="65">
        <v>0</v>
      </c>
      <c r="AB43" s="65">
        <v>0</v>
      </c>
      <c r="AC43" s="65">
        <v>0</v>
      </c>
      <c r="AD43" s="65">
        <v>0</v>
      </c>
      <c r="AE43" s="65">
        <v>0</v>
      </c>
      <c r="AF43" s="65">
        <v>0</v>
      </c>
      <c r="AG43" s="65">
        <v>0</v>
      </c>
      <c r="AH43" s="65">
        <v>0</v>
      </c>
      <c r="AI43" s="65"/>
    </row>
    <row r="44" spans="1:35">
      <c r="A44" s="65"/>
      <c r="B44" s="65"/>
      <c r="C44" s="65"/>
      <c r="D44" s="67">
        <f>SUM(D40:D43)</f>
        <v>80</v>
      </c>
      <c r="E44" s="65"/>
      <c r="F44" s="65"/>
      <c r="G44" s="65"/>
      <c r="H44" s="65"/>
      <c r="I44" s="65"/>
      <c r="J44" s="65"/>
      <c r="K44" s="67">
        <f>SUM(K40:K43)</f>
        <v>71</v>
      </c>
      <c r="L44" s="67">
        <f t="shared" ref="L44:AH44" si="3">SUM(L40:L43)</f>
        <v>9</v>
      </c>
      <c r="M44" s="67">
        <f t="shared" si="3"/>
        <v>750</v>
      </c>
      <c r="N44" s="67">
        <f t="shared" si="3"/>
        <v>11</v>
      </c>
      <c r="O44" s="67">
        <f t="shared" si="3"/>
        <v>50</v>
      </c>
      <c r="P44" s="67">
        <f t="shared" si="3"/>
        <v>73</v>
      </c>
      <c r="Q44" s="67">
        <f t="shared" si="3"/>
        <v>35</v>
      </c>
      <c r="R44" s="67">
        <f t="shared" si="3"/>
        <v>36</v>
      </c>
      <c r="S44" s="67">
        <f t="shared" si="3"/>
        <v>9</v>
      </c>
      <c r="T44" s="67">
        <f t="shared" si="3"/>
        <v>0</v>
      </c>
      <c r="U44" s="67">
        <f t="shared" si="3"/>
        <v>0</v>
      </c>
      <c r="V44" s="67">
        <f t="shared" si="3"/>
        <v>0</v>
      </c>
      <c r="W44" s="67">
        <f t="shared" si="3"/>
        <v>0</v>
      </c>
      <c r="X44" s="67">
        <f t="shared" si="3"/>
        <v>0</v>
      </c>
      <c r="Y44" s="67">
        <f t="shared" si="3"/>
        <v>0</v>
      </c>
      <c r="Z44" s="67">
        <f t="shared" si="3"/>
        <v>0</v>
      </c>
      <c r="AA44" s="67">
        <f t="shared" si="3"/>
        <v>0</v>
      </c>
      <c r="AB44" s="67">
        <f t="shared" si="3"/>
        <v>0</v>
      </c>
      <c r="AC44" s="67">
        <f t="shared" si="3"/>
        <v>0</v>
      </c>
      <c r="AD44" s="67">
        <f t="shared" si="3"/>
        <v>0</v>
      </c>
      <c r="AE44" s="67">
        <f t="shared" si="3"/>
        <v>0</v>
      </c>
      <c r="AF44" s="67">
        <f t="shared" si="3"/>
        <v>0</v>
      </c>
      <c r="AG44" s="67">
        <f t="shared" si="3"/>
        <v>0</v>
      </c>
      <c r="AH44" s="67">
        <f t="shared" si="3"/>
        <v>0</v>
      </c>
      <c r="AI44" s="65"/>
    </row>
    <row r="45" spans="1:35">
      <c r="A45" s="65"/>
      <c r="B45" s="65"/>
      <c r="C45" s="65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</row>
  </sheetData>
  <mergeCells count="16">
    <mergeCell ref="U6:AA6"/>
    <mergeCell ref="AB6:AH6"/>
    <mergeCell ref="K7:L7"/>
    <mergeCell ref="M7:N7"/>
    <mergeCell ref="O7:P7"/>
    <mergeCell ref="Q7:R7"/>
    <mergeCell ref="S7:T7"/>
    <mergeCell ref="W7:X7"/>
    <mergeCell ref="Y7:Z7"/>
    <mergeCell ref="AD7:AE7"/>
    <mergeCell ref="AF7:AG7"/>
    <mergeCell ref="A7:C7"/>
    <mergeCell ref="I5:J5"/>
    <mergeCell ref="K5:T5"/>
    <mergeCell ref="M6:P6"/>
    <mergeCell ref="Q6:T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Maggie McDevitt</dc:creator>
  <cp:keywords/>
  <dc:description/>
  <cp:lastModifiedBy>Isabella Berrebi</cp:lastModifiedBy>
  <cp:revision/>
  <dcterms:created xsi:type="dcterms:W3CDTF">2023-02-02T17:45:57Z</dcterms:created>
  <dcterms:modified xsi:type="dcterms:W3CDTF">2024-02-07T12:56:24Z</dcterms:modified>
  <cp:category/>
  <cp:contentStatus/>
</cp:coreProperties>
</file>