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60577\Documents\github\cooking-notes\patisseries\"/>
    </mc:Choice>
  </mc:AlternateContent>
  <xr:revisionPtr revIDLastSave="0" documentId="13_ncr:1_{A0AB2AD0-1689-46F0-9593-E242CCEEFEDC}" xr6:coauthVersionLast="47" xr6:coauthVersionMax="47" xr10:uidLastSave="{00000000-0000-0000-0000-000000000000}"/>
  <bookViews>
    <workbookView xWindow="1920" yWindow="1920" windowWidth="17280" windowHeight="9024" xr2:uid="{1C5DD551-C9D4-48A8-B855-5EA439FD6E6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C9" i="1"/>
  <c r="C17" i="1" s="1"/>
  <c r="C2" i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E14" i="1"/>
  <c r="E13" i="1"/>
  <c r="C31" i="1"/>
  <c r="D2" i="1"/>
  <c r="M3" i="1"/>
  <c r="K3" i="1"/>
  <c r="G3" i="1"/>
  <c r="I8" i="1" s="1"/>
  <c r="I3" i="1"/>
  <c r="B14" i="1" l="1"/>
  <c r="B13" i="1"/>
  <c r="B15" i="1" s="1"/>
  <c r="C13" i="1"/>
  <c r="E15" i="1"/>
  <c r="D3" i="1"/>
  <c r="C14" i="1"/>
  <c r="C15" i="1" s="1"/>
  <c r="M4" i="1"/>
  <c r="K4" i="1"/>
  <c r="K5" i="1"/>
  <c r="K6" i="1"/>
  <c r="K7" i="1"/>
  <c r="K8" i="1"/>
  <c r="K9" i="1"/>
  <c r="K17" i="1" s="1"/>
  <c r="I6" i="1"/>
  <c r="I5" i="1"/>
  <c r="I9" i="1"/>
  <c r="I17" i="1" s="1"/>
  <c r="G9" i="1"/>
  <c r="G7" i="1"/>
  <c r="D7" i="1" s="1"/>
  <c r="G6" i="1"/>
  <c r="D6" i="1" s="1"/>
  <c r="G8" i="1"/>
  <c r="D8" i="1" s="1"/>
  <c r="I7" i="1"/>
  <c r="G5" i="1"/>
  <c r="D5" i="1" s="1"/>
  <c r="I4" i="1"/>
  <c r="G4" i="1"/>
  <c r="D4" i="1" s="1"/>
  <c r="B18" i="1" l="1"/>
  <c r="I14" i="1"/>
  <c r="D9" i="1"/>
  <c r="G17" i="1"/>
  <c r="C18" i="1"/>
  <c r="E17" i="1" s="1"/>
  <c r="K13" i="1"/>
  <c r="I13" i="1"/>
  <c r="I15" i="1" s="1"/>
  <c r="G13" i="1"/>
  <c r="G14" i="1"/>
  <c r="K14" i="1"/>
  <c r="K18" i="1" l="1"/>
  <c r="I18" i="1"/>
  <c r="G18" i="1"/>
  <c r="K15" i="1"/>
  <c r="G15" i="1"/>
</calcChain>
</file>

<file path=xl/sharedStrings.xml><?xml version="1.0" encoding="utf-8"?>
<sst xmlns="http://schemas.openxmlformats.org/spreadsheetml/2006/main" count="47" uniqueCount="43">
  <si>
    <t>empreinte</t>
  </si>
  <si>
    <t>https://empreintesucree.fr/cheesecake-japonais/</t>
  </si>
  <si>
    <t>URL</t>
  </si>
  <si>
    <t>Colonne1</t>
  </si>
  <si>
    <t>cream cheese</t>
  </si>
  <si>
    <t>beurre</t>
  </si>
  <si>
    <t>farine</t>
  </si>
  <si>
    <t>maizena</t>
  </si>
  <si>
    <t>lait</t>
  </si>
  <si>
    <t>œufs</t>
  </si>
  <si>
    <t>sucre</t>
  </si>
  <si>
    <t>247</t>
  </si>
  <si>
    <t>https://www.recette247.com/desserts/recette-de-cheesecake-japonais-un-dessert-japonais-pas-comme-les-autres/</t>
  </si>
  <si>
    <t>247 comp</t>
  </si>
  <si>
    <t>four</t>
  </si>
  <si>
    <t>200°C 20mn, 140°C 40mn, dans four 30mn</t>
  </si>
  <si>
    <t>lait en ml</t>
  </si>
  <si>
    <t>miche</t>
  </si>
  <si>
    <t>http://cuisinemicheline.com/cheesecake-japonais/</t>
  </si>
  <si>
    <t>mich comp</t>
  </si>
  <si>
    <t>framb</t>
  </si>
  <si>
    <t>https://www.framboiseetvanille.fr/articles-de-recette/cheesecake-japonais/</t>
  </si>
  <si>
    <t>famb comp</t>
  </si>
  <si>
    <t>youtube M</t>
  </si>
  <si>
    <t>Colonne2</t>
  </si>
  <si>
    <t>Moi</t>
  </si>
  <si>
    <t>Moi bis</t>
  </si>
  <si>
    <t>200°C 20mn, 110°C 1h, dans four 45mn</t>
  </si>
  <si>
    <t>pensez à ouvrir rapidement le four pour arriver à la température d'après</t>
  </si>
  <si>
    <t>150°C 1h15</t>
  </si>
  <si>
    <t>volontairement plus de liquide (moins de sec) pour éviter la génoise</t>
  </si>
  <si>
    <t>liquide</t>
  </si>
  <si>
    <t>sec</t>
  </si>
  <si>
    <t>sec / liquide</t>
  </si>
  <si>
    <t>cheese</t>
  </si>
  <si>
    <t>creme</t>
  </si>
  <si>
    <t>marcarpone</t>
  </si>
  <si>
    <t>ratio sucre</t>
  </si>
  <si>
    <t>Moi allégé</t>
  </si>
  <si>
    <t>150°C 40mn, 130°C 20mn, 110°C 20mn, dans four 15mn</t>
  </si>
  <si>
    <t>https://www.meilleurduchef.com/fr/recette/tarte-au-fromage-blanc.html</t>
  </si>
  <si>
    <t>mchef</t>
  </si>
  <si>
    <t>200°C 20mn, 160°C 30mn, dans four 15mn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</si>
</sst>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9" fontId="0" fillId="0" borderId="0" xfId="0" applyNumberFormat="1"/>
    <xf numFmtId="0" fontId="3" fillId="3" borderId="0" xfId="2" applyFill="1"/>
    <xf numFmtId="0" fontId="0" fillId="3" borderId="0" xfId="0" applyFill="1"/>
  </cellXfs>
  <cellStyles count="3">
    <cellStyle name="Lien hypertexte" xfId="2" builtinId="8"/>
    <cellStyle name="Normal" xfId="0" builtinId="0"/>
    <cellStyle name="Pourcentage" xfId="1" builtinId="5"/>
  </cellStyles>
  <dxfs count="9">
    <dxf>
      <fill>
        <patternFill patternType="solid">
          <fgColor indexed="64"/>
          <bgColor theme="1" tint="0.34998626667073579"/>
        </patternFill>
      </fill>
    </dxf>
    <dxf>
      <fill>
        <patternFill patternType="solid">
          <fgColor indexed="64"/>
          <bgColor theme="1" tint="0.34998626667073579"/>
        </patternFill>
      </fill>
    </dxf>
    <dxf>
      <numFmt numFmtId="0" formatCode="General"/>
    </dxf>
    <dxf>
      <fill>
        <patternFill patternType="solid">
          <fgColor indexed="64"/>
          <bgColor theme="1" tint="0.34998626667073579"/>
        </patternFill>
      </fill>
    </dxf>
    <dxf>
      <numFmt numFmtId="0" formatCode="General"/>
    </dxf>
    <dxf>
      <fill>
        <patternFill patternType="solid">
          <fgColor indexed="64"/>
          <bgColor theme="1" tint="0.34998626667073579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0E6237-8113-47E4-B305-D8120A948B6B}" name="Tableau1" displayName="Tableau1" ref="A1:N9" totalsRowShown="0">
  <autoFilter ref="A1:N9" xr:uid="{1C0E6237-8113-47E4-B305-D8120A948B6B}"/>
  <tableColumns count="14">
    <tableColumn id="1" xr3:uid="{B74D4911-F08E-406A-9E1F-F4BC7D061447}" name="Colonne1"/>
    <tableColumn id="13" xr3:uid="{7AA6B8A3-3FDC-4C5B-B868-702F58E69382}" name="Moi allégé" dataDxfId="8">
      <calculatedColumnFormula>Tableau1[[#This Row],[Moi]]</calculatedColumnFormula>
    </tableColumn>
    <tableColumn id="11" xr3:uid="{CBD54244-0F19-4E4A-BACF-CEA8E81109A0}" name="Moi" dataDxfId="7">
      <calculatedColumnFormula>Tableau1[[#This Row],[empreinte]]*2/5</calculatedColumnFormula>
    </tableColumn>
    <tableColumn id="12" xr3:uid="{9D8CDAAF-40D1-44CD-93D9-CC226062B18F}" name="Moi bis" dataDxfId="6">
      <calculatedColumnFormula>Tableau1[[#This Row],[247 comp]]*2/5</calculatedColumnFormula>
    </tableColumn>
    <tableColumn id="2" xr3:uid="{9D3D45C3-49EC-492C-926F-1A9A4B225446}" name="empreinte"/>
    <tableColumn id="3" xr3:uid="{BB5BF908-04C6-439D-B504-7C191EE51E35}" name="247" dataDxfId="5"/>
    <tableColumn id="4" xr3:uid="{002E7FC2-9DDF-4DFC-BE8F-6AC99F3B1234}" name="247 comp" dataDxfId="4">
      <calculatedColumnFormula>Tableau1[[#This Row],[empreinte]]</calculatedColumnFormula>
    </tableColumn>
    <tableColumn id="5" xr3:uid="{7301655F-005A-467D-806C-9EF09016AAD2}" name="miche" dataDxfId="3"/>
    <tableColumn id="6" xr3:uid="{00DBCDB1-F838-4E92-8C54-9734E82EF764}" name="mich comp" dataDxfId="2">
      <calculatedColumnFormula>Tableau1[[#This Row],[empreinte]]</calculatedColumnFormula>
    </tableColumn>
    <tableColumn id="7" xr3:uid="{CA18DCB3-6B73-4CBC-B2D4-DEB3201ED681}" name="framb" dataDxfId="1"/>
    <tableColumn id="8" xr3:uid="{9857F08B-6953-4559-855D-E2AFB203D968}" name="famb comp"/>
    <tableColumn id="9" xr3:uid="{B118AD41-DC9B-44BD-AF33-A79BDBFE07DF}" name="youtube M" dataDxfId="0"/>
    <tableColumn id="10" xr3:uid="{81273C44-AD2A-4AE4-AB73-06424A62AF07}" name="Colonne2"/>
    <tableColumn id="14" xr3:uid="{5DDCA95A-EA33-462A-9C77-D327A0A1A321}" name="mch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mpreintesucree.fr/cheesecake-japona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B620-A93D-4E5B-8076-D83AC711BCD6}">
  <dimension ref="A1:N31"/>
  <sheetViews>
    <sheetView tabSelected="1" workbookViewId="0">
      <selection activeCell="F21" sqref="F21"/>
    </sheetView>
  </sheetViews>
  <sheetFormatPr baseColWidth="10" defaultRowHeight="14.4" x14ac:dyDescent="0.3"/>
  <sheetData>
    <row r="1" spans="1:14" x14ac:dyDescent="0.3">
      <c r="A1" t="s">
        <v>3</v>
      </c>
      <c r="B1" t="s">
        <v>38</v>
      </c>
      <c r="C1" t="s">
        <v>25</v>
      </c>
      <c r="D1" t="s">
        <v>26</v>
      </c>
      <c r="E1" t="s">
        <v>0</v>
      </c>
      <c r="F1" t="s">
        <v>11</v>
      </c>
      <c r="G1" t="s">
        <v>13</v>
      </c>
      <c r="H1" t="s">
        <v>17</v>
      </c>
      <c r="I1" t="s">
        <v>19</v>
      </c>
      <c r="J1" t="s">
        <v>20</v>
      </c>
      <c r="K1" t="s">
        <v>22</v>
      </c>
      <c r="L1" t="s">
        <v>23</v>
      </c>
      <c r="M1" t="s">
        <v>24</v>
      </c>
      <c r="N1" t="s">
        <v>41</v>
      </c>
    </row>
    <row r="2" spans="1:14" x14ac:dyDescent="0.3">
      <c r="A2" t="s">
        <v>2</v>
      </c>
      <c r="C2" t="e">
        <f>Tableau1[[#This Row],[empreinte]]*2/5</f>
        <v>#VALUE!</v>
      </c>
      <c r="D2">
        <f>Tableau1[[#This Row],[247 comp]]*2/5</f>
        <v>0</v>
      </c>
      <c r="E2" s="6" t="s">
        <v>1</v>
      </c>
      <c r="F2" s="1" t="s">
        <v>12</v>
      </c>
      <c r="H2" s="1" t="s">
        <v>18</v>
      </c>
      <c r="J2" s="1" t="s">
        <v>21</v>
      </c>
      <c r="L2" s="1"/>
      <c r="N2" s="7" t="s">
        <v>40</v>
      </c>
    </row>
    <row r="3" spans="1:14" x14ac:dyDescent="0.3">
      <c r="A3" t="s">
        <v>4</v>
      </c>
      <c r="B3">
        <f>Tableau1[[#This Row],[Moi]]</f>
        <v>80</v>
      </c>
      <c r="C3">
        <f>Tableau1[[#This Row],[empreinte]]*2/5</f>
        <v>80</v>
      </c>
      <c r="D3" s="2">
        <f>Tableau1[[#This Row],[247 comp]]*2/5</f>
        <v>80</v>
      </c>
      <c r="E3">
        <v>200</v>
      </c>
      <c r="F3" s="1">
        <v>320</v>
      </c>
      <c r="G3">
        <f>Tableau1[[#This Row],[empreinte]]</f>
        <v>200</v>
      </c>
      <c r="H3" s="1">
        <v>230</v>
      </c>
      <c r="I3">
        <f>Tableau1[[#This Row],[empreinte]]</f>
        <v>200</v>
      </c>
      <c r="J3" s="1">
        <v>140</v>
      </c>
      <c r="K3">
        <f>Tableau1[[#This Row],[empreinte]]</f>
        <v>200</v>
      </c>
      <c r="L3" s="1">
        <v>250</v>
      </c>
      <c r="M3">
        <f>Tableau1[[#This Row],[empreinte]]</f>
        <v>200</v>
      </c>
    </row>
    <row r="4" spans="1:14" x14ac:dyDescent="0.3">
      <c r="A4" t="s">
        <v>8</v>
      </c>
      <c r="B4">
        <f>Tableau1[[#This Row],[Moi]]</f>
        <v>24</v>
      </c>
      <c r="C4">
        <f>Tableau1[[#This Row],[empreinte]]*2/5</f>
        <v>24</v>
      </c>
      <c r="D4" s="2">
        <f>Tableau1[[#This Row],[247 comp]]*2/5</f>
        <v>40</v>
      </c>
      <c r="E4">
        <v>60</v>
      </c>
      <c r="F4" s="1">
        <v>160</v>
      </c>
      <c r="G4">
        <f t="shared" ref="G4:M4" si="0">ROUND(F4*$G$3/F$3,0)</f>
        <v>100</v>
      </c>
      <c r="H4" s="1">
        <v>150</v>
      </c>
      <c r="I4">
        <f t="shared" si="0"/>
        <v>130</v>
      </c>
      <c r="J4" s="1">
        <v>80</v>
      </c>
      <c r="K4">
        <f t="shared" si="0"/>
        <v>114</v>
      </c>
      <c r="L4" s="1">
        <v>400</v>
      </c>
      <c r="M4">
        <f t="shared" si="0"/>
        <v>320</v>
      </c>
    </row>
    <row r="5" spans="1:14" x14ac:dyDescent="0.3">
      <c r="A5" t="s">
        <v>5</v>
      </c>
      <c r="B5">
        <f>Tableau1[[#This Row],[Moi]]</f>
        <v>10</v>
      </c>
      <c r="C5">
        <f>Tableau1[[#This Row],[empreinte]]*2/5</f>
        <v>10</v>
      </c>
      <c r="D5" s="2">
        <f>Tableau1[[#This Row],[247 comp]]*2/5</f>
        <v>20</v>
      </c>
      <c r="E5">
        <v>25</v>
      </c>
      <c r="F5" s="1">
        <v>80</v>
      </c>
      <c r="G5">
        <f t="shared" ref="G5" si="1">ROUND(F5*$G$3/F$3,0)</f>
        <v>50</v>
      </c>
      <c r="H5" s="1">
        <v>60</v>
      </c>
      <c r="I5">
        <f>ROUND(H5*$G$3/H$3,0)</f>
        <v>52</v>
      </c>
      <c r="J5" s="1">
        <v>40</v>
      </c>
      <c r="K5">
        <f t="shared" ref="K5" si="2">ROUND(J5*$G$3/J$3,0)</f>
        <v>57</v>
      </c>
      <c r="L5" s="1"/>
    </row>
    <row r="6" spans="1:14" x14ac:dyDescent="0.3">
      <c r="A6" t="s">
        <v>6</v>
      </c>
      <c r="B6">
        <f>Tableau1[[#This Row],[Moi]]</f>
        <v>16</v>
      </c>
      <c r="C6">
        <f>Tableau1[[#This Row],[empreinte]]*2/5</f>
        <v>16</v>
      </c>
      <c r="D6" s="2">
        <f>Tableau1[[#This Row],[247 comp]]*2/5</f>
        <v>16.399999999999999</v>
      </c>
      <c r="E6">
        <v>40</v>
      </c>
      <c r="F6" s="1">
        <v>65</v>
      </c>
      <c r="G6">
        <f t="shared" ref="G6" si="3">ROUND(F6*$G$3/F$3,0)</f>
        <v>41</v>
      </c>
      <c r="H6" s="1">
        <v>40</v>
      </c>
      <c r="I6">
        <f t="shared" ref="I6:I9" si="4">ROUND(H6*$G$3/H$3,0)</f>
        <v>35</v>
      </c>
      <c r="J6" s="1">
        <v>50</v>
      </c>
      <c r="K6">
        <f t="shared" ref="K6" si="5">ROUND(J6*$G$3/J$3,0)</f>
        <v>71</v>
      </c>
      <c r="L6" s="1"/>
    </row>
    <row r="7" spans="1:14" x14ac:dyDescent="0.3">
      <c r="A7" t="s">
        <v>7</v>
      </c>
      <c r="B7">
        <f>Tableau1[[#This Row],[Moi]]</f>
        <v>4</v>
      </c>
      <c r="C7">
        <f>Tableau1[[#This Row],[empreinte]]*2/5</f>
        <v>4</v>
      </c>
      <c r="D7" s="2">
        <f>Tableau1[[#This Row],[247 comp]]*2/5</f>
        <v>10</v>
      </c>
      <c r="E7">
        <v>10</v>
      </c>
      <c r="F7" s="1">
        <v>40</v>
      </c>
      <c r="G7">
        <f t="shared" ref="G7" si="6">ROUND(F7*$G$3/F$3,0)</f>
        <v>25</v>
      </c>
      <c r="H7" s="1">
        <v>20</v>
      </c>
      <c r="I7">
        <f t="shared" si="4"/>
        <v>17</v>
      </c>
      <c r="J7" s="1">
        <v>20</v>
      </c>
      <c r="K7">
        <f t="shared" ref="K7" si="7">ROUND(J7*$G$3/J$3,0)</f>
        <v>29</v>
      </c>
      <c r="L7" s="1"/>
    </row>
    <row r="8" spans="1:14" x14ac:dyDescent="0.3">
      <c r="A8" t="s">
        <v>9</v>
      </c>
      <c r="B8">
        <f>Tableau1[[#This Row],[Moi]]</f>
        <v>2</v>
      </c>
      <c r="C8">
        <f>Tableau1[[#This Row],[empreinte]]*2/5</f>
        <v>2</v>
      </c>
      <c r="D8" s="2">
        <f>Tableau1[[#This Row],[247 comp]]*2/5</f>
        <v>2</v>
      </c>
      <c r="E8">
        <v>5</v>
      </c>
      <c r="F8" s="1">
        <v>8</v>
      </c>
      <c r="G8">
        <f t="shared" ref="G8" si="8">ROUND(F8*$G$3/F$3,0)</f>
        <v>5</v>
      </c>
      <c r="H8" s="1">
        <v>6</v>
      </c>
      <c r="I8">
        <f t="shared" si="4"/>
        <v>5</v>
      </c>
      <c r="J8" s="1">
        <v>5</v>
      </c>
      <c r="K8">
        <f t="shared" ref="K8" si="9">ROUND(J8*$G$3/J$3,0)</f>
        <v>7</v>
      </c>
      <c r="L8" s="1"/>
    </row>
    <row r="9" spans="1:14" x14ac:dyDescent="0.3">
      <c r="A9" t="s">
        <v>10</v>
      </c>
      <c r="B9">
        <v>30</v>
      </c>
      <c r="C9">
        <f>Tableau1[[#This Row],[empreinte]]*2/5</f>
        <v>40</v>
      </c>
      <c r="D9" s="2">
        <f>Tableau1[[#This Row],[247 comp]]*2/5</f>
        <v>40</v>
      </c>
      <c r="E9">
        <v>100</v>
      </c>
      <c r="F9" s="1">
        <v>160</v>
      </c>
      <c r="G9">
        <f t="shared" ref="G9" si="10">ROUND(F9*$G$3/F$3,0)</f>
        <v>100</v>
      </c>
      <c r="H9" s="1">
        <v>110</v>
      </c>
      <c r="I9">
        <f t="shared" si="4"/>
        <v>96</v>
      </c>
      <c r="J9" s="1">
        <v>90</v>
      </c>
      <c r="K9">
        <f t="shared" ref="K9" si="11">ROUND(J9*$G$3/J$3,0)</f>
        <v>129</v>
      </c>
      <c r="L9" s="1"/>
    </row>
    <row r="10" spans="1:14" x14ac:dyDescent="0.3">
      <c r="F10" t="s">
        <v>16</v>
      </c>
      <c r="H10" t="s">
        <v>16</v>
      </c>
    </row>
    <row r="11" spans="1:14" ht="72" x14ac:dyDescent="0.3">
      <c r="A11" s="3" t="s">
        <v>14</v>
      </c>
      <c r="B11" s="3"/>
      <c r="C11" s="3"/>
      <c r="D11" s="3"/>
      <c r="E11" s="3" t="s">
        <v>27</v>
      </c>
      <c r="G11" s="3" t="s">
        <v>15</v>
      </c>
      <c r="H11" s="3"/>
      <c r="I11" s="3" t="s">
        <v>39</v>
      </c>
      <c r="J11" s="3"/>
      <c r="K11" s="3" t="s">
        <v>29</v>
      </c>
      <c r="L11" s="3"/>
      <c r="M11" s="3"/>
      <c r="N11" t="s">
        <v>42</v>
      </c>
    </row>
    <row r="12" spans="1:14" x14ac:dyDescent="0.3">
      <c r="E12" t="s">
        <v>28</v>
      </c>
      <c r="I12" t="s">
        <v>30</v>
      </c>
    </row>
    <row r="13" spans="1:14" x14ac:dyDescent="0.3">
      <c r="A13" t="s">
        <v>31</v>
      </c>
      <c r="B13">
        <f>SUM(B3:B5)</f>
        <v>114</v>
      </c>
      <c r="C13">
        <f>SUM(C3:C5)</f>
        <v>114</v>
      </c>
      <c r="E13">
        <f>SUM(E3:E5)</f>
        <v>285</v>
      </c>
      <c r="G13">
        <f>SUM(G3:G5)</f>
        <v>350</v>
      </c>
      <c r="I13">
        <f>SUM(I3:I5)</f>
        <v>382</v>
      </c>
      <c r="K13">
        <f>SUM(K3:K5)</f>
        <v>371</v>
      </c>
    </row>
    <row r="14" spans="1:14" x14ac:dyDescent="0.3">
      <c r="A14" t="s">
        <v>32</v>
      </c>
      <c r="B14">
        <f>SUM(B6:B7)</f>
        <v>20</v>
      </c>
      <c r="C14">
        <f>SUM(C6:C7)</f>
        <v>20</v>
      </c>
      <c r="E14">
        <f>SUM(E6:E7)</f>
        <v>50</v>
      </c>
      <c r="G14">
        <f>SUM(G6:G7)</f>
        <v>66</v>
      </c>
      <c r="I14">
        <f>SUM(I6:I7)</f>
        <v>52</v>
      </c>
      <c r="K14">
        <f>SUM(K6:K7)</f>
        <v>100</v>
      </c>
    </row>
    <row r="15" spans="1:14" x14ac:dyDescent="0.3">
      <c r="A15" t="s">
        <v>33</v>
      </c>
      <c r="B15" s="4">
        <f>B14/B13</f>
        <v>0.17543859649122806</v>
      </c>
      <c r="C15" s="4">
        <f>C14/C13</f>
        <v>0.17543859649122806</v>
      </c>
      <c r="D15" s="4"/>
      <c r="E15" s="4">
        <f>E14/E13</f>
        <v>0.17543859649122806</v>
      </c>
      <c r="F15" s="4"/>
      <c r="G15" s="4">
        <f>G14/G13</f>
        <v>0.18857142857142858</v>
      </c>
      <c r="H15" s="4"/>
      <c r="I15" s="4">
        <f>I14/I13</f>
        <v>0.13612565445026178</v>
      </c>
      <c r="J15" s="4"/>
      <c r="K15" s="4">
        <f>K14/K13</f>
        <v>0.26954177897574122</v>
      </c>
      <c r="L15" s="4"/>
      <c r="M15" s="4"/>
    </row>
    <row r="17" spans="1:11" x14ac:dyDescent="0.3">
      <c r="A17" t="s">
        <v>10</v>
      </c>
      <c r="B17">
        <f>B9</f>
        <v>30</v>
      </c>
      <c r="C17">
        <f>C9</f>
        <v>40</v>
      </c>
      <c r="E17">
        <f>E18/C18*E9</f>
        <v>67.000000000000014</v>
      </c>
      <c r="G17">
        <f>G9</f>
        <v>100</v>
      </c>
      <c r="I17">
        <f>I9</f>
        <v>96</v>
      </c>
      <c r="K17">
        <f>K9</f>
        <v>129</v>
      </c>
    </row>
    <row r="18" spans="1:11" x14ac:dyDescent="0.3">
      <c r="A18" t="s">
        <v>37</v>
      </c>
      <c r="B18">
        <f>B17/SUM(B13:B14)</f>
        <v>0.22388059701492538</v>
      </c>
      <c r="C18">
        <f>C17/SUM(C13:C14)</f>
        <v>0.29850746268656714</v>
      </c>
      <c r="E18" s="5">
        <v>0.2</v>
      </c>
      <c r="G18">
        <f>G17/SUM(G13:G14)</f>
        <v>0.24038461538461539</v>
      </c>
      <c r="I18">
        <f>I17/SUM(I13:I14)</f>
        <v>0.22119815668202766</v>
      </c>
      <c r="K18">
        <f>K17/SUM(K13:K14)</f>
        <v>0.27388535031847133</v>
      </c>
    </row>
    <row r="26" spans="1:11" x14ac:dyDescent="0.3">
      <c r="A26" t="s">
        <v>34</v>
      </c>
      <c r="C26">
        <v>100</v>
      </c>
    </row>
    <row r="27" spans="1:11" x14ac:dyDescent="0.3">
      <c r="A27" t="s">
        <v>35</v>
      </c>
      <c r="C27">
        <v>200</v>
      </c>
    </row>
    <row r="28" spans="1:11" x14ac:dyDescent="0.3">
      <c r="A28" t="s">
        <v>36</v>
      </c>
      <c r="C28">
        <v>180</v>
      </c>
    </row>
    <row r="29" spans="1:11" x14ac:dyDescent="0.3">
      <c r="A29" t="s">
        <v>10</v>
      </c>
      <c r="C29">
        <v>40</v>
      </c>
    </row>
    <row r="31" spans="1:11" x14ac:dyDescent="0.3">
      <c r="A31" t="s">
        <v>37</v>
      </c>
      <c r="C31" s="4">
        <f>C29/SUM(C26:C28)</f>
        <v>8.3333333333333329E-2</v>
      </c>
    </row>
  </sheetData>
  <phoneticPr fontId="1" type="noConversion"/>
  <hyperlinks>
    <hyperlink ref="E2" r:id="rId1" xr:uid="{0ECBE947-4268-4A21-A6B7-5676B90843B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Jean-paul</dc:creator>
  <cp:lastModifiedBy>LE Jean-paul</cp:lastModifiedBy>
  <dcterms:created xsi:type="dcterms:W3CDTF">2023-03-24T12:17:55Z</dcterms:created>
  <dcterms:modified xsi:type="dcterms:W3CDTF">2023-03-25T18:13:12Z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2023-03-24T12:17:55Z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d448cd05-bb28-4741-bc22-57b3b39a2980</vt:lpwstr>
  </property>
  <property fmtid="{D5CDD505-2E9C-101B-9397-08002B2CF9AE}" pid="8" name="MSIP_Label_2d26f538-337a-4593-a7e6-123667b1a538_ContentBits">
    <vt:lpwstr>0</vt:lpwstr>
  </property>
</Properties>
</file>