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ONYOK FILES\FILE 3\PAYROLL 2017\"/>
    </mc:Choice>
  </mc:AlternateContent>
  <bookViews>
    <workbookView xWindow="0" yWindow="0" windowWidth="24000" windowHeight="9735" activeTab="1"/>
  </bookViews>
  <sheets>
    <sheet name="PAYSLIP" sheetId="1" r:id="rId1"/>
    <sheet name="FOR PRINT" sheetId="2" r:id="rId2"/>
    <sheet name="CONTRIBU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7" i="1" l="1"/>
  <c r="O83" i="2"/>
  <c r="N83" i="2"/>
  <c r="L83" i="2"/>
  <c r="I83" i="2"/>
  <c r="G83" i="2"/>
  <c r="S1631" i="1"/>
  <c r="S1630" i="1"/>
  <c r="Q1629" i="1"/>
  <c r="S1628" i="1"/>
  <c r="S1627" i="1"/>
  <c r="S1626" i="1"/>
  <c r="S1625" i="1"/>
  <c r="S1624" i="1"/>
  <c r="S1623" i="1"/>
  <c r="L1627" i="1"/>
  <c r="L1626" i="1"/>
  <c r="L1625" i="1"/>
  <c r="L1624" i="1"/>
  <c r="S1621" i="1"/>
  <c r="L1623" i="1" s="1"/>
  <c r="S1620" i="1"/>
  <c r="K1621" i="1"/>
  <c r="K1620" i="1"/>
  <c r="D1621" i="1"/>
  <c r="D1620" i="1"/>
  <c r="S1612" i="1"/>
  <c r="S1611" i="1"/>
  <c r="Q1610" i="1"/>
  <c r="S1609" i="1"/>
  <c r="S1608" i="1"/>
  <c r="S1607" i="1"/>
  <c r="S1606" i="1"/>
  <c r="S1605" i="1"/>
  <c r="S1604" i="1"/>
  <c r="L1608" i="1"/>
  <c r="L1607" i="1"/>
  <c r="L1606" i="1"/>
  <c r="L1605" i="1"/>
  <c r="S1602" i="1"/>
  <c r="L1604" i="1" s="1"/>
  <c r="S1601" i="1"/>
  <c r="K1602" i="1"/>
  <c r="K1601" i="1"/>
  <c r="D1602" i="1"/>
  <c r="D1601" i="1"/>
  <c r="D1582" i="1"/>
  <c r="D1583" i="1"/>
  <c r="K1582" i="1"/>
  <c r="K1583" i="1"/>
  <c r="S1582" i="1"/>
  <c r="S1583" i="1"/>
  <c r="L1585" i="1" s="1"/>
  <c r="L1586" i="1"/>
  <c r="L1587" i="1"/>
  <c r="L1588" i="1"/>
  <c r="L1589" i="1"/>
  <c r="S1585" i="1"/>
  <c r="S1586" i="1"/>
  <c r="S1587" i="1"/>
  <c r="S1588" i="1"/>
  <c r="S1589" i="1"/>
  <c r="S1590" i="1"/>
  <c r="Q1591" i="1"/>
  <c r="S1592" i="1"/>
  <c r="S1593" i="1"/>
  <c r="S1574" i="1"/>
  <c r="S1573" i="1"/>
  <c r="Q1572" i="1"/>
  <c r="S1571" i="1"/>
  <c r="S1570" i="1"/>
  <c r="S1569" i="1"/>
  <c r="S1568" i="1"/>
  <c r="S1567" i="1"/>
  <c r="S1566" i="1"/>
  <c r="L1570" i="1"/>
  <c r="L1569" i="1"/>
  <c r="L1568" i="1"/>
  <c r="L1567" i="1"/>
  <c r="S1564" i="1"/>
  <c r="L1566" i="1" s="1"/>
  <c r="S1563" i="1"/>
  <c r="K1564" i="1"/>
  <c r="K1563" i="1"/>
  <c r="D1564" i="1"/>
  <c r="D1563" i="1"/>
  <c r="S1555" i="1"/>
  <c r="S1554" i="1"/>
  <c r="Q1553" i="1"/>
  <c r="S1552" i="1"/>
  <c r="S1551" i="1"/>
  <c r="S1550" i="1"/>
  <c r="S1549" i="1"/>
  <c r="S1548" i="1"/>
  <c r="S1547" i="1"/>
  <c r="L1551" i="1"/>
  <c r="L1550" i="1"/>
  <c r="L1549" i="1"/>
  <c r="L1548" i="1"/>
  <c r="S1545" i="1"/>
  <c r="L1547" i="1" s="1"/>
  <c r="S1544" i="1"/>
  <c r="K1545" i="1"/>
  <c r="K1544" i="1"/>
  <c r="D1545" i="1"/>
  <c r="D1544" i="1"/>
  <c r="S1536" i="1"/>
  <c r="S1535" i="1"/>
  <c r="Q1534" i="1"/>
  <c r="S1533" i="1"/>
  <c r="S1532" i="1"/>
  <c r="S1531" i="1"/>
  <c r="S1530" i="1"/>
  <c r="S1529" i="1"/>
  <c r="S1528" i="1"/>
  <c r="L1532" i="1"/>
  <c r="L1531" i="1"/>
  <c r="L1530" i="1"/>
  <c r="L1529" i="1"/>
  <c r="S1526" i="1"/>
  <c r="S1525" i="1"/>
  <c r="K1526" i="1"/>
  <c r="K1525" i="1"/>
  <c r="D1526" i="1"/>
  <c r="D1525" i="1"/>
  <c r="S1517" i="1"/>
  <c r="S1516" i="1"/>
  <c r="Q1515" i="1"/>
  <c r="S1514" i="1"/>
  <c r="S1513" i="1"/>
  <c r="S1512" i="1"/>
  <c r="S1511" i="1"/>
  <c r="S1510" i="1"/>
  <c r="S1509" i="1"/>
  <c r="L1513" i="1"/>
  <c r="L1512" i="1"/>
  <c r="L1511" i="1"/>
  <c r="L1510" i="1"/>
  <c r="S1507" i="1"/>
  <c r="L1509" i="1" s="1"/>
  <c r="S1506" i="1"/>
  <c r="K1507" i="1"/>
  <c r="K1506" i="1"/>
  <c r="D1507" i="1"/>
  <c r="D1506" i="1"/>
  <c r="S1498" i="1"/>
  <c r="S1497" i="1"/>
  <c r="Q1496" i="1"/>
  <c r="S1495" i="1"/>
  <c r="S1494" i="1"/>
  <c r="S1493" i="1"/>
  <c r="S1492" i="1"/>
  <c r="S1491" i="1"/>
  <c r="S1490" i="1"/>
  <c r="S1488" i="1"/>
  <c r="L1490" i="1" s="1"/>
  <c r="S1487" i="1"/>
  <c r="K1488" i="1"/>
  <c r="K1487" i="1"/>
  <c r="D1488" i="1"/>
  <c r="D1487" i="1"/>
  <c r="S1479" i="1"/>
  <c r="S1478" i="1"/>
  <c r="Q1477" i="1"/>
  <c r="S1476" i="1"/>
  <c r="S1475" i="1"/>
  <c r="S1474" i="1"/>
  <c r="S1473" i="1"/>
  <c r="S1472" i="1"/>
  <c r="S1471" i="1"/>
  <c r="L1475" i="1"/>
  <c r="L1474" i="1"/>
  <c r="L1473" i="1"/>
  <c r="L1472" i="1"/>
  <c r="S1469" i="1"/>
  <c r="S1468" i="1"/>
  <c r="K1469" i="1"/>
  <c r="K1468" i="1"/>
  <c r="D1469" i="1"/>
  <c r="D1468" i="1"/>
  <c r="S1460" i="1"/>
  <c r="S1459" i="1"/>
  <c r="Q1458" i="1"/>
  <c r="S1457" i="1"/>
  <c r="S1456" i="1"/>
  <c r="S1455" i="1"/>
  <c r="S1454" i="1"/>
  <c r="S1453" i="1"/>
  <c r="S1452" i="1"/>
  <c r="L1456" i="1"/>
  <c r="L1455" i="1"/>
  <c r="L1454" i="1"/>
  <c r="L1453" i="1"/>
  <c r="S1450" i="1"/>
  <c r="L1452" i="1" s="1"/>
  <c r="S1449" i="1"/>
  <c r="K1450" i="1"/>
  <c r="K1449" i="1"/>
  <c r="D1450" i="1"/>
  <c r="D1449" i="1"/>
  <c r="S1441" i="1"/>
  <c r="S1440" i="1"/>
  <c r="Q1439" i="1"/>
  <c r="S1438" i="1"/>
  <c r="S1437" i="1"/>
  <c r="S1436" i="1"/>
  <c r="S1435" i="1"/>
  <c r="S1434" i="1"/>
  <c r="S1433" i="1"/>
  <c r="L1437" i="1"/>
  <c r="L1436" i="1"/>
  <c r="L1435" i="1"/>
  <c r="L1434" i="1"/>
  <c r="S1431" i="1"/>
  <c r="L1433" i="1" s="1"/>
  <c r="S1430" i="1"/>
  <c r="K1431" i="1"/>
  <c r="K1430" i="1"/>
  <c r="D1431" i="1"/>
  <c r="D1430" i="1"/>
  <c r="S1422" i="1"/>
  <c r="S1421" i="1"/>
  <c r="Q1420" i="1"/>
  <c r="S1419" i="1"/>
  <c r="S1418" i="1"/>
  <c r="S1417" i="1"/>
  <c r="S1416" i="1"/>
  <c r="S1415" i="1"/>
  <c r="S1414" i="1"/>
  <c r="S1412" i="1"/>
  <c r="L1414" i="1" s="1"/>
  <c r="S1411" i="1"/>
  <c r="K1412" i="1"/>
  <c r="K1411" i="1"/>
  <c r="D1412" i="1"/>
  <c r="D1411" i="1"/>
  <c r="S1403" i="1"/>
  <c r="S1402" i="1"/>
  <c r="Q1401" i="1"/>
  <c r="S1400" i="1"/>
  <c r="S1398" i="1"/>
  <c r="S1397" i="1"/>
  <c r="S1396" i="1"/>
  <c r="S1395" i="1"/>
  <c r="L1399" i="1"/>
  <c r="L1398" i="1"/>
  <c r="L1397" i="1"/>
  <c r="L1396" i="1"/>
  <c r="S1393" i="1"/>
  <c r="L1395" i="1" s="1"/>
  <c r="S1392" i="1"/>
  <c r="K1393" i="1"/>
  <c r="K1392" i="1"/>
  <c r="D1393" i="1"/>
  <c r="D1392" i="1"/>
  <c r="S1384" i="1"/>
  <c r="S1383" i="1"/>
  <c r="Q1382" i="1"/>
  <c r="S1381" i="1"/>
  <c r="S1380" i="1"/>
  <c r="S1379" i="1"/>
  <c r="S1378" i="1"/>
  <c r="S1377" i="1"/>
  <c r="S1376" i="1"/>
  <c r="L1380" i="1"/>
  <c r="L1379" i="1"/>
  <c r="L1378" i="1"/>
  <c r="L1377" i="1"/>
  <c r="S1374" i="1"/>
  <c r="L1376" i="1" s="1"/>
  <c r="S1373" i="1"/>
  <c r="K1374" i="1"/>
  <c r="K1373" i="1"/>
  <c r="D1374" i="1"/>
  <c r="D1373" i="1"/>
  <c r="S1365" i="1"/>
  <c r="S1364" i="1"/>
  <c r="Q1363" i="1"/>
  <c r="S1362" i="1"/>
  <c r="S1361" i="1"/>
  <c r="S1360" i="1"/>
  <c r="S1359" i="1"/>
  <c r="S1358" i="1"/>
  <c r="S1357" i="1"/>
  <c r="L1361" i="1"/>
  <c r="L1360" i="1"/>
  <c r="L1359" i="1"/>
  <c r="L1358" i="1"/>
  <c r="S1355" i="1"/>
  <c r="L1357" i="1" s="1"/>
  <c r="S1354" i="1"/>
  <c r="K1355" i="1"/>
  <c r="K1354" i="1"/>
  <c r="D1355" i="1"/>
  <c r="D1354" i="1"/>
  <c r="S1346" i="1"/>
  <c r="S1345" i="1"/>
  <c r="Q1344" i="1"/>
  <c r="S1343" i="1"/>
  <c r="S1342" i="1"/>
  <c r="S1341" i="1"/>
  <c r="S1340" i="1"/>
  <c r="S1339" i="1"/>
  <c r="S1338" i="1"/>
  <c r="L1342" i="1"/>
  <c r="L1341" i="1"/>
  <c r="L1340" i="1"/>
  <c r="L1339" i="1"/>
  <c r="S1336" i="1"/>
  <c r="L1338" i="1" s="1"/>
  <c r="S1335" i="1"/>
  <c r="K1336" i="1"/>
  <c r="K1335" i="1"/>
  <c r="D1336" i="1"/>
  <c r="D1335" i="1"/>
  <c r="L1528" i="1"/>
  <c r="L1494" i="1"/>
  <c r="L1493" i="1"/>
  <c r="L1492" i="1"/>
  <c r="L1491" i="1"/>
  <c r="L1471" i="1"/>
  <c r="L1418" i="1"/>
  <c r="L1417" i="1"/>
  <c r="L1416" i="1"/>
  <c r="L1415" i="1"/>
  <c r="Q39" i="2"/>
  <c r="Q42" i="2"/>
  <c r="Q29" i="2"/>
  <c r="Q3" i="2"/>
  <c r="Q54" i="2"/>
  <c r="Q17" i="2"/>
  <c r="Q58" i="2"/>
  <c r="Q28" i="2"/>
  <c r="Q67" i="2"/>
  <c r="Q59" i="2"/>
  <c r="Q27" i="2" l="1"/>
  <c r="Q15" i="2" l="1"/>
  <c r="L959" i="1" l="1"/>
  <c r="S700" i="1" l="1"/>
  <c r="Q55" i="2" l="1"/>
  <c r="Q76" i="2"/>
  <c r="U1528" i="1" s="1"/>
  <c r="Q41" i="2"/>
  <c r="Q77" i="2"/>
  <c r="U1547" i="1" s="1"/>
  <c r="Q78" i="2"/>
  <c r="U1566" i="1" s="1"/>
  <c r="Q79" i="2"/>
  <c r="Q80" i="2"/>
  <c r="U1623" i="1" s="1"/>
  <c r="S1553" i="1" l="1"/>
  <c r="S1556" i="1" s="1"/>
  <c r="U1551" i="1"/>
  <c r="N1551" i="1" s="1"/>
  <c r="N1547" i="1"/>
  <c r="U1550" i="1"/>
  <c r="N1550" i="1" s="1"/>
  <c r="U1548" i="1"/>
  <c r="N1548" i="1" s="1"/>
  <c r="U1549" i="1"/>
  <c r="N1549" i="1" s="1"/>
  <c r="S1629" i="1"/>
  <c r="S1632" i="1" s="1"/>
  <c r="U1625" i="1"/>
  <c r="N1625" i="1" s="1"/>
  <c r="N1623" i="1"/>
  <c r="U1624" i="1"/>
  <c r="N1624" i="1" s="1"/>
  <c r="U1627" i="1"/>
  <c r="N1627" i="1" s="1"/>
  <c r="U1626" i="1"/>
  <c r="N1626" i="1" s="1"/>
  <c r="U1604" i="1"/>
  <c r="U1585" i="1"/>
  <c r="U1532" i="1"/>
  <c r="N1532" i="1" s="1"/>
  <c r="U1529" i="1"/>
  <c r="N1529" i="1" s="1"/>
  <c r="U1530" i="1"/>
  <c r="N1530" i="1" s="1"/>
  <c r="S1534" i="1"/>
  <c r="S1537" i="1" s="1"/>
  <c r="U1531" i="1"/>
  <c r="N1531" i="1" s="1"/>
  <c r="N1528" i="1"/>
  <c r="N1566" i="1"/>
  <c r="U1570" i="1"/>
  <c r="N1570" i="1" s="1"/>
  <c r="U1568" i="1"/>
  <c r="N1568" i="1" s="1"/>
  <c r="U1567" i="1"/>
  <c r="N1567" i="1" s="1"/>
  <c r="U1569" i="1"/>
  <c r="N1569" i="1" s="1"/>
  <c r="S1572" i="1"/>
  <c r="S1575" i="1" s="1"/>
  <c r="Q66" i="2"/>
  <c r="Q57" i="2"/>
  <c r="Q48" i="2"/>
  <c r="Q37" i="2"/>
  <c r="N1537" i="1" l="1"/>
  <c r="F1624" i="1"/>
  <c r="F1567" i="1"/>
  <c r="F1529" i="1"/>
  <c r="U1589" i="1"/>
  <c r="N1589" i="1" s="1"/>
  <c r="N1585" i="1"/>
  <c r="U1587" i="1"/>
  <c r="N1587" i="1" s="1"/>
  <c r="U1586" i="1"/>
  <c r="N1586" i="1" s="1"/>
  <c r="S1591" i="1"/>
  <c r="S1594" i="1" s="1"/>
  <c r="U1588" i="1"/>
  <c r="N1588" i="1" s="1"/>
  <c r="N1556" i="1"/>
  <c r="N1575" i="1"/>
  <c r="S1610" i="1"/>
  <c r="S1613" i="1" s="1"/>
  <c r="U1608" i="1"/>
  <c r="N1608" i="1" s="1"/>
  <c r="U1606" i="1"/>
  <c r="N1606" i="1" s="1"/>
  <c r="N1604" i="1"/>
  <c r="U1605" i="1"/>
  <c r="N1605" i="1" s="1"/>
  <c r="U1607" i="1"/>
  <c r="N1607" i="1" s="1"/>
  <c r="N1632" i="1"/>
  <c r="F1548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L25" i="3"/>
  <c r="L26" i="3"/>
  <c r="L27" i="3"/>
  <c r="L28" i="3"/>
  <c r="L29" i="3"/>
  <c r="L30" i="3"/>
  <c r="L32" i="3"/>
  <c r="L33" i="3"/>
  <c r="L35" i="3"/>
  <c r="L36" i="3"/>
  <c r="L37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S1633" i="1" l="1"/>
  <c r="F1623" i="1"/>
  <c r="N1613" i="1"/>
  <c r="S1576" i="1"/>
  <c r="F1566" i="1"/>
  <c r="S1557" i="1"/>
  <c r="F1547" i="1"/>
  <c r="N1594" i="1"/>
  <c r="F1528" i="1"/>
  <c r="S1538" i="1"/>
  <c r="F1605" i="1"/>
  <c r="F1586" i="1"/>
  <c r="S129" i="1"/>
  <c r="F1585" i="1" l="1"/>
  <c r="S1595" i="1"/>
  <c r="F1532" i="1"/>
  <c r="F1551" i="1"/>
  <c r="F1570" i="1"/>
  <c r="F1627" i="1"/>
  <c r="F1604" i="1"/>
  <c r="S1614" i="1"/>
  <c r="F1589" i="1" l="1"/>
  <c r="F1608" i="1"/>
  <c r="Q65" i="2"/>
  <c r="L1323" i="1" l="1"/>
  <c r="L1322" i="1"/>
  <c r="L1321" i="1"/>
  <c r="L1320" i="1"/>
  <c r="S1327" i="1"/>
  <c r="S1326" i="1"/>
  <c r="Q1325" i="1"/>
  <c r="S1324" i="1"/>
  <c r="S1323" i="1"/>
  <c r="S1322" i="1"/>
  <c r="S1321" i="1"/>
  <c r="S1320" i="1"/>
  <c r="S1319" i="1"/>
  <c r="S1317" i="1"/>
  <c r="L1319" i="1" s="1"/>
  <c r="S1316" i="1"/>
  <c r="K1317" i="1"/>
  <c r="K1316" i="1"/>
  <c r="D1317" i="1"/>
  <c r="D1316" i="1"/>
  <c r="L1304" i="1"/>
  <c r="L1303" i="1"/>
  <c r="L1302" i="1"/>
  <c r="L1301" i="1"/>
  <c r="S1308" i="1"/>
  <c r="S1307" i="1"/>
  <c r="Q1306" i="1"/>
  <c r="S1305" i="1"/>
  <c r="S1304" i="1"/>
  <c r="S1303" i="1"/>
  <c r="S1302" i="1"/>
  <c r="S1301" i="1"/>
  <c r="S1300" i="1"/>
  <c r="S1298" i="1"/>
  <c r="L1300" i="1" s="1"/>
  <c r="S1297" i="1"/>
  <c r="K1298" i="1"/>
  <c r="K1297" i="1"/>
  <c r="D1298" i="1"/>
  <c r="D1297" i="1"/>
  <c r="L1285" i="1"/>
  <c r="L1284" i="1"/>
  <c r="L1283" i="1"/>
  <c r="L1282" i="1"/>
  <c r="S1289" i="1"/>
  <c r="S1288" i="1"/>
  <c r="Q1287" i="1"/>
  <c r="S1286" i="1"/>
  <c r="S1285" i="1"/>
  <c r="S1284" i="1"/>
  <c r="S1283" i="1"/>
  <c r="S1282" i="1"/>
  <c r="S1281" i="1"/>
  <c r="S1279" i="1"/>
  <c r="S1278" i="1"/>
  <c r="K1279" i="1"/>
  <c r="K1278" i="1"/>
  <c r="D1279" i="1"/>
  <c r="D1278" i="1"/>
  <c r="Q53" i="2"/>
  <c r="Q25" i="2"/>
  <c r="L1281" i="1" l="1"/>
  <c r="S1270" i="1" l="1"/>
  <c r="S1269" i="1"/>
  <c r="Q1268" i="1"/>
  <c r="S1267" i="1"/>
  <c r="S1266" i="1"/>
  <c r="S1265" i="1"/>
  <c r="S1264" i="1"/>
  <c r="S1263" i="1"/>
  <c r="S1262" i="1"/>
  <c r="L1266" i="1"/>
  <c r="L1265" i="1"/>
  <c r="L1264" i="1"/>
  <c r="L1263" i="1"/>
  <c r="S1260" i="1"/>
  <c r="L1262" i="1" s="1"/>
  <c r="S1259" i="1"/>
  <c r="K1260" i="1"/>
  <c r="K1259" i="1"/>
  <c r="D1260" i="1"/>
  <c r="D1259" i="1"/>
  <c r="Q23" i="2"/>
  <c r="H38" i="3" l="1"/>
  <c r="H34" i="3"/>
  <c r="L1209" i="1"/>
  <c r="L1208" i="1"/>
  <c r="L1207" i="1"/>
  <c r="L1206" i="1"/>
  <c r="L1171" i="1"/>
  <c r="L1170" i="1"/>
  <c r="L1169" i="1"/>
  <c r="L1168" i="1"/>
  <c r="L201" i="1" l="1"/>
  <c r="L1247" i="1"/>
  <c r="L1228" i="1"/>
  <c r="L1190" i="1"/>
  <c r="L1152" i="1"/>
  <c r="L1133" i="1"/>
  <c r="L1114" i="1"/>
  <c r="L1095" i="1"/>
  <c r="L1076" i="1"/>
  <c r="L1057" i="1"/>
  <c r="L1038" i="1"/>
  <c r="L1019" i="1"/>
  <c r="L1000" i="1"/>
  <c r="L981" i="1"/>
  <c r="L962" i="1"/>
  <c r="L943" i="1"/>
  <c r="L924" i="1"/>
  <c r="L905" i="1"/>
  <c r="L886" i="1"/>
  <c r="L867" i="1"/>
  <c r="L848" i="1"/>
  <c r="L829" i="1"/>
  <c r="L810" i="1"/>
  <c r="L791" i="1"/>
  <c r="L772" i="1"/>
  <c r="L753" i="1"/>
  <c r="L734" i="1"/>
  <c r="L715" i="1"/>
  <c r="L696" i="1"/>
  <c r="L677" i="1"/>
  <c r="L658" i="1"/>
  <c r="L639" i="1"/>
  <c r="L620" i="1"/>
  <c r="L601" i="1"/>
  <c r="L582" i="1"/>
  <c r="L563" i="1"/>
  <c r="L544" i="1"/>
  <c r="L525" i="1"/>
  <c r="L506" i="1"/>
  <c r="L487" i="1"/>
  <c r="L468" i="1"/>
  <c r="L449" i="1"/>
  <c r="L430" i="1"/>
  <c r="L411" i="1"/>
  <c r="L392" i="1"/>
  <c r="L373" i="1"/>
  <c r="L354" i="1"/>
  <c r="L335" i="1"/>
  <c r="L316" i="1"/>
  <c r="L297" i="1"/>
  <c r="L278" i="1"/>
  <c r="L259" i="1"/>
  <c r="L240" i="1"/>
  <c r="L221" i="1"/>
  <c r="L202" i="1"/>
  <c r="L183" i="1"/>
  <c r="L164" i="1"/>
  <c r="L145" i="1"/>
  <c r="L126" i="1"/>
  <c r="L107" i="1"/>
  <c r="L88" i="1"/>
  <c r="L69" i="1"/>
  <c r="L50" i="1"/>
  <c r="L31" i="1"/>
  <c r="L12" i="1"/>
  <c r="S1251" i="1"/>
  <c r="S1250" i="1"/>
  <c r="S1248" i="1"/>
  <c r="S1247" i="1"/>
  <c r="S1246" i="1"/>
  <c r="S1245" i="1"/>
  <c r="S1244" i="1"/>
  <c r="S1243" i="1"/>
  <c r="L1246" i="1"/>
  <c r="L1245" i="1"/>
  <c r="L1244" i="1"/>
  <c r="S1241" i="1"/>
  <c r="L1243" i="1" s="1"/>
  <c r="S1240" i="1"/>
  <c r="K1241" i="1"/>
  <c r="K1240" i="1"/>
  <c r="D1241" i="1"/>
  <c r="D1240" i="1"/>
  <c r="S1232" i="1"/>
  <c r="S1231" i="1"/>
  <c r="Q1230" i="1"/>
  <c r="S1229" i="1"/>
  <c r="S1228" i="1"/>
  <c r="S1227" i="1"/>
  <c r="S1226" i="1"/>
  <c r="S1225" i="1"/>
  <c r="S1224" i="1"/>
  <c r="L1227" i="1"/>
  <c r="L1226" i="1"/>
  <c r="L1225" i="1"/>
  <c r="S1222" i="1"/>
  <c r="L1224" i="1" s="1"/>
  <c r="S1221" i="1"/>
  <c r="K1222" i="1"/>
  <c r="K1221" i="1"/>
  <c r="D1222" i="1"/>
  <c r="D1221" i="1"/>
  <c r="S1213" i="1"/>
  <c r="S1212" i="1"/>
  <c r="Q1211" i="1"/>
  <c r="S1210" i="1"/>
  <c r="S1209" i="1"/>
  <c r="S1208" i="1"/>
  <c r="S1207" i="1"/>
  <c r="S1206" i="1"/>
  <c r="S1205" i="1"/>
  <c r="S1203" i="1"/>
  <c r="L1205" i="1" s="1"/>
  <c r="S1202" i="1"/>
  <c r="K1203" i="1"/>
  <c r="K1202" i="1"/>
  <c r="D1203" i="1"/>
  <c r="D1202" i="1"/>
  <c r="S1194" i="1"/>
  <c r="S1193" i="1"/>
  <c r="Q1192" i="1"/>
  <c r="S1191" i="1"/>
  <c r="S1190" i="1"/>
  <c r="S1189" i="1"/>
  <c r="S1188" i="1"/>
  <c r="S1187" i="1"/>
  <c r="S1186" i="1"/>
  <c r="L1189" i="1"/>
  <c r="L1188" i="1"/>
  <c r="L1187" i="1"/>
  <c r="S1184" i="1"/>
  <c r="L1186" i="1" s="1"/>
  <c r="S1183" i="1"/>
  <c r="K1184" i="1"/>
  <c r="K1183" i="1"/>
  <c r="D1184" i="1"/>
  <c r="D1183" i="1"/>
  <c r="Q24" i="2"/>
  <c r="Q52" i="2"/>
  <c r="Q72" i="2"/>
  <c r="Q1249" i="1"/>
  <c r="N64" i="3"/>
  <c r="M64" i="3"/>
  <c r="J64" i="3"/>
  <c r="I64" i="3"/>
  <c r="B69" i="3" s="1"/>
  <c r="H64" i="3"/>
  <c r="F64" i="3"/>
  <c r="E64" i="3"/>
  <c r="C64" i="3"/>
  <c r="R55" i="3"/>
  <c r="P55" i="3"/>
  <c r="T55" i="3" s="1"/>
  <c r="O55" i="3"/>
  <c r="S55" i="3" s="1"/>
  <c r="R54" i="3"/>
  <c r="P54" i="3"/>
  <c r="T54" i="3" s="1"/>
  <c r="O54" i="3"/>
  <c r="S54" i="3" s="1"/>
  <c r="R53" i="3"/>
  <c r="P53" i="3"/>
  <c r="T53" i="3" s="1"/>
  <c r="O53" i="3"/>
  <c r="S53" i="3" s="1"/>
  <c r="R52" i="3"/>
  <c r="P52" i="3"/>
  <c r="T52" i="3" s="1"/>
  <c r="O52" i="3"/>
  <c r="S52" i="3" s="1"/>
  <c r="P51" i="3"/>
  <c r="T51" i="3" s="1"/>
  <c r="O51" i="3"/>
  <c r="R51" i="3"/>
  <c r="P50" i="3"/>
  <c r="T50" i="3" s="1"/>
  <c r="O50" i="3"/>
  <c r="S50" i="3" s="1"/>
  <c r="R50" i="3"/>
  <c r="P49" i="3"/>
  <c r="T49" i="3" s="1"/>
  <c r="O49" i="3"/>
  <c r="S49" i="3" s="1"/>
  <c r="R49" i="3"/>
  <c r="P48" i="3"/>
  <c r="T48" i="3" s="1"/>
  <c r="O48" i="3"/>
  <c r="S48" i="3" s="1"/>
  <c r="R48" i="3"/>
  <c r="P47" i="3"/>
  <c r="T47" i="3" s="1"/>
  <c r="O47" i="3"/>
  <c r="S47" i="3" s="1"/>
  <c r="R47" i="3"/>
  <c r="P46" i="3"/>
  <c r="T46" i="3" s="1"/>
  <c r="O46" i="3"/>
  <c r="S46" i="3" s="1"/>
  <c r="R46" i="3"/>
  <c r="P45" i="3"/>
  <c r="T45" i="3" s="1"/>
  <c r="O45" i="3"/>
  <c r="S45" i="3" s="1"/>
  <c r="R45" i="3"/>
  <c r="P44" i="3"/>
  <c r="T44" i="3" s="1"/>
  <c r="O44" i="3"/>
  <c r="S44" i="3" s="1"/>
  <c r="R44" i="3"/>
  <c r="T43" i="3"/>
  <c r="P43" i="3"/>
  <c r="O43" i="3"/>
  <c r="S43" i="3" s="1"/>
  <c r="R43" i="3"/>
  <c r="P42" i="3"/>
  <c r="T42" i="3" s="1"/>
  <c r="O42" i="3"/>
  <c r="S42" i="3" s="1"/>
  <c r="R42" i="3"/>
  <c r="P41" i="3"/>
  <c r="O41" i="3"/>
  <c r="S41" i="3" s="1"/>
  <c r="R41" i="3"/>
  <c r="P40" i="3"/>
  <c r="T40" i="3" s="1"/>
  <c r="O40" i="3"/>
  <c r="S40" i="3" s="1"/>
  <c r="R40" i="3"/>
  <c r="P39" i="3"/>
  <c r="T39" i="3" s="1"/>
  <c r="O39" i="3"/>
  <c r="S39" i="3" s="1"/>
  <c r="R39" i="3"/>
  <c r="P38" i="3"/>
  <c r="O38" i="3"/>
  <c r="S38" i="3" s="1"/>
  <c r="L38" i="3"/>
  <c r="R38" i="3" s="1"/>
  <c r="G38" i="3"/>
  <c r="P37" i="3"/>
  <c r="T37" i="3" s="1"/>
  <c r="O37" i="3"/>
  <c r="S37" i="3" s="1"/>
  <c r="R37" i="3"/>
  <c r="P36" i="3"/>
  <c r="T36" i="3" s="1"/>
  <c r="O36" i="3"/>
  <c r="S36" i="3" s="1"/>
  <c r="R36" i="3"/>
  <c r="P35" i="3"/>
  <c r="T35" i="3" s="1"/>
  <c r="O35" i="3"/>
  <c r="S35" i="3" s="1"/>
  <c r="R35" i="3"/>
  <c r="O34" i="3"/>
  <c r="S34" i="3" s="1"/>
  <c r="L34" i="3"/>
  <c r="R34" i="3" s="1"/>
  <c r="G34" i="3"/>
  <c r="G64" i="3" s="1"/>
  <c r="R33" i="3"/>
  <c r="P33" i="3"/>
  <c r="T33" i="3" s="1"/>
  <c r="O33" i="3"/>
  <c r="S33" i="3" s="1"/>
  <c r="P32" i="3"/>
  <c r="T32" i="3" s="1"/>
  <c r="O32" i="3"/>
  <c r="R32" i="3"/>
  <c r="P30" i="3"/>
  <c r="T30" i="3" s="1"/>
  <c r="O30" i="3"/>
  <c r="S30" i="3" s="1"/>
  <c r="R30" i="3"/>
  <c r="P29" i="3"/>
  <c r="T29" i="3" s="1"/>
  <c r="O29" i="3"/>
  <c r="S29" i="3" s="1"/>
  <c r="R29" i="3"/>
  <c r="P28" i="3"/>
  <c r="T28" i="3" s="1"/>
  <c r="O28" i="3"/>
  <c r="S28" i="3" s="1"/>
  <c r="R28" i="3"/>
  <c r="P27" i="3"/>
  <c r="T27" i="3" s="1"/>
  <c r="O27" i="3"/>
  <c r="S27" i="3" s="1"/>
  <c r="R27" i="3"/>
  <c r="R26" i="3"/>
  <c r="P26" i="3"/>
  <c r="T26" i="3" s="1"/>
  <c r="O26" i="3"/>
  <c r="S26" i="3" s="1"/>
  <c r="P25" i="3"/>
  <c r="T25" i="3" s="1"/>
  <c r="O25" i="3"/>
  <c r="S25" i="3" s="1"/>
  <c r="R25" i="3"/>
  <c r="R24" i="3"/>
  <c r="P24" i="3"/>
  <c r="T24" i="3" s="1"/>
  <c r="O24" i="3"/>
  <c r="S24" i="3" s="1"/>
  <c r="R23" i="3"/>
  <c r="P23" i="3"/>
  <c r="T23" i="3" s="1"/>
  <c r="O23" i="3"/>
  <c r="S23" i="3" s="1"/>
  <c r="R21" i="3"/>
  <c r="P21" i="3"/>
  <c r="T21" i="3" s="1"/>
  <c r="O21" i="3"/>
  <c r="S21" i="3" s="1"/>
  <c r="R20" i="3"/>
  <c r="P20" i="3"/>
  <c r="T20" i="3" s="1"/>
  <c r="O20" i="3"/>
  <c r="S20" i="3" s="1"/>
  <c r="R19" i="3"/>
  <c r="P19" i="3"/>
  <c r="T19" i="3" s="1"/>
  <c r="O19" i="3"/>
  <c r="S19" i="3" s="1"/>
  <c r="R18" i="3"/>
  <c r="P18" i="3"/>
  <c r="T18" i="3" s="1"/>
  <c r="O18" i="3"/>
  <c r="S18" i="3" s="1"/>
  <c r="R17" i="3"/>
  <c r="P17" i="3"/>
  <c r="T17" i="3" s="1"/>
  <c r="O17" i="3"/>
  <c r="S17" i="3" s="1"/>
  <c r="R16" i="3"/>
  <c r="P16" i="3"/>
  <c r="T16" i="3" s="1"/>
  <c r="O16" i="3"/>
  <c r="S16" i="3" s="1"/>
  <c r="R15" i="3"/>
  <c r="P15" i="3"/>
  <c r="T15" i="3" s="1"/>
  <c r="O15" i="3"/>
  <c r="S15" i="3" s="1"/>
  <c r="R14" i="3"/>
  <c r="P14" i="3"/>
  <c r="T14" i="3" s="1"/>
  <c r="O14" i="3"/>
  <c r="S14" i="3" s="1"/>
  <c r="R13" i="3"/>
  <c r="P13" i="3"/>
  <c r="T13" i="3" s="1"/>
  <c r="O13" i="3"/>
  <c r="S13" i="3" s="1"/>
  <c r="R12" i="3"/>
  <c r="P12" i="3"/>
  <c r="T12" i="3" s="1"/>
  <c r="O12" i="3"/>
  <c r="S12" i="3" s="1"/>
  <c r="R11" i="3"/>
  <c r="P11" i="3"/>
  <c r="T11" i="3" s="1"/>
  <c r="O11" i="3"/>
  <c r="S11" i="3" s="1"/>
  <c r="P10" i="3"/>
  <c r="T10" i="3" s="1"/>
  <c r="O10" i="3"/>
  <c r="S10" i="3" s="1"/>
  <c r="R10" i="3"/>
  <c r="P9" i="3"/>
  <c r="T9" i="3" s="1"/>
  <c r="O9" i="3"/>
  <c r="S9" i="3" s="1"/>
  <c r="R9" i="3"/>
  <c r="P8" i="3"/>
  <c r="T8" i="3" s="1"/>
  <c r="O8" i="3"/>
  <c r="S8" i="3" s="1"/>
  <c r="R8" i="3"/>
  <c r="P7" i="3"/>
  <c r="T7" i="3" s="1"/>
  <c r="O7" i="3"/>
  <c r="S7" i="3" s="1"/>
  <c r="R7" i="3"/>
  <c r="P6" i="3"/>
  <c r="T6" i="3" s="1"/>
  <c r="O6" i="3"/>
  <c r="S6" i="3" s="1"/>
  <c r="R6" i="3"/>
  <c r="P5" i="3"/>
  <c r="T5" i="3" s="1"/>
  <c r="O5" i="3"/>
  <c r="S5" i="3" s="1"/>
  <c r="R5" i="3"/>
  <c r="P4" i="3"/>
  <c r="O4" i="3"/>
  <c r="U1452" i="1" l="1"/>
  <c r="U1455" i="1" s="1"/>
  <c r="N1455" i="1" s="1"/>
  <c r="Y78" i="2" s="1"/>
  <c r="U1338" i="1"/>
  <c r="U1454" i="1"/>
  <c r="N1454" i="1" s="1"/>
  <c r="X78" i="2" s="1"/>
  <c r="S1458" i="1"/>
  <c r="S1461" i="1" s="1"/>
  <c r="P34" i="3"/>
  <c r="O64" i="3"/>
  <c r="S4" i="3"/>
  <c r="S64" i="3" s="1"/>
  <c r="B67" i="3" s="1"/>
  <c r="L64" i="3"/>
  <c r="R4" i="3"/>
  <c r="R64" i="3" s="1"/>
  <c r="B66" i="3" s="1"/>
  <c r="P64" i="3"/>
  <c r="T4" i="3"/>
  <c r="T38" i="3"/>
  <c r="T41" i="3"/>
  <c r="D64" i="3"/>
  <c r="T34" i="3"/>
  <c r="N1452" i="1" l="1"/>
  <c r="U1453" i="1"/>
  <c r="N1453" i="1" s="1"/>
  <c r="W78" i="2" s="1"/>
  <c r="U1456" i="1"/>
  <c r="N1456" i="1" s="1"/>
  <c r="Z78" i="2" s="1"/>
  <c r="U1339" i="1"/>
  <c r="N1339" i="1" s="1"/>
  <c r="W72" i="2" s="1"/>
  <c r="S1344" i="1"/>
  <c r="S1347" i="1" s="1"/>
  <c r="U1342" i="1"/>
  <c r="N1342" i="1" s="1"/>
  <c r="Z72" i="2" s="1"/>
  <c r="U1341" i="1"/>
  <c r="N1341" i="1" s="1"/>
  <c r="Y72" i="2" s="1"/>
  <c r="N1338" i="1"/>
  <c r="U1340" i="1"/>
  <c r="N1340" i="1" s="1"/>
  <c r="X72" i="2" s="1"/>
  <c r="F1453" i="1"/>
  <c r="AB78" i="2"/>
  <c r="V78" i="2"/>
  <c r="N1461" i="1"/>
  <c r="T64" i="3"/>
  <c r="B68" i="3" s="1"/>
  <c r="E66" i="3" s="1"/>
  <c r="N1347" i="1" l="1"/>
  <c r="V72" i="2"/>
  <c r="F1339" i="1"/>
  <c r="AB72" i="2"/>
  <c r="AA78" i="2"/>
  <c r="S1462" i="1"/>
  <c r="F1452" i="1"/>
  <c r="S1175" i="1"/>
  <c r="S1174" i="1"/>
  <c r="Q1173" i="1"/>
  <c r="S1172" i="1"/>
  <c r="S1170" i="1"/>
  <c r="S1169" i="1"/>
  <c r="S1168" i="1"/>
  <c r="S1167" i="1"/>
  <c r="S1165" i="1"/>
  <c r="L1167" i="1" s="1"/>
  <c r="S1164" i="1"/>
  <c r="K1165" i="1"/>
  <c r="K1164" i="1"/>
  <c r="D1165" i="1"/>
  <c r="D1164" i="1"/>
  <c r="S1156" i="1"/>
  <c r="S1155" i="1"/>
  <c r="Q1154" i="1"/>
  <c r="S1153" i="1"/>
  <c r="S1151" i="1"/>
  <c r="S1150" i="1"/>
  <c r="S1149" i="1"/>
  <c r="S1148" i="1"/>
  <c r="L1151" i="1"/>
  <c r="L1150" i="1"/>
  <c r="L1149" i="1"/>
  <c r="S1146" i="1"/>
  <c r="L1148" i="1" s="1"/>
  <c r="S1145" i="1"/>
  <c r="K1146" i="1"/>
  <c r="K1145" i="1"/>
  <c r="Q36" i="2"/>
  <c r="D1146" i="1"/>
  <c r="D1145" i="1"/>
  <c r="S1137" i="1"/>
  <c r="S1136" i="1"/>
  <c r="Q1135" i="1"/>
  <c r="S1134" i="1"/>
  <c r="S1132" i="1"/>
  <c r="S1131" i="1"/>
  <c r="S1130" i="1"/>
  <c r="S1129" i="1"/>
  <c r="L1132" i="1"/>
  <c r="L1131" i="1"/>
  <c r="L1130" i="1"/>
  <c r="S1127" i="1"/>
  <c r="L1129" i="1" s="1"/>
  <c r="S1126" i="1"/>
  <c r="K1127" i="1"/>
  <c r="K1126" i="1"/>
  <c r="D1127" i="1"/>
  <c r="D1126" i="1"/>
  <c r="Q40" i="2"/>
  <c r="Q56" i="2"/>
  <c r="S1348" i="1" l="1"/>
  <c r="AA72" i="2"/>
  <c r="F1338" i="1"/>
  <c r="F1456" i="1"/>
  <c r="AC78" i="2"/>
  <c r="S130" i="1"/>
  <c r="F1342" i="1" l="1"/>
  <c r="AC72" i="2"/>
  <c r="Q5" i="2"/>
  <c r="L1113" i="1"/>
  <c r="L1112" i="1"/>
  <c r="L1111" i="1"/>
  <c r="S1118" i="1"/>
  <c r="S1117" i="1"/>
  <c r="Q1116" i="1"/>
  <c r="S1115" i="1"/>
  <c r="S1113" i="1"/>
  <c r="S1112" i="1"/>
  <c r="S1111" i="1"/>
  <c r="S1110" i="1"/>
  <c r="S1108" i="1"/>
  <c r="L1110" i="1" s="1"/>
  <c r="S1107" i="1"/>
  <c r="K1108" i="1"/>
  <c r="K1107" i="1"/>
  <c r="D1108" i="1"/>
  <c r="D1107" i="1"/>
  <c r="K46" i="2" l="1"/>
  <c r="K34" i="2"/>
  <c r="K31" i="2"/>
  <c r="K2" i="2"/>
  <c r="K75" i="2"/>
  <c r="S1399" i="1" s="1"/>
  <c r="K62" i="2"/>
  <c r="K61" i="2"/>
  <c r="S1133" i="1" s="1"/>
  <c r="K60" i="2"/>
  <c r="S1114" i="1" s="1"/>
  <c r="K47" i="2"/>
  <c r="K45" i="2"/>
  <c r="K33" i="2"/>
  <c r="K30" i="2"/>
  <c r="K7" i="2"/>
  <c r="K6" i="2"/>
  <c r="K83" i="2" l="1"/>
  <c r="S1171" i="1"/>
  <c r="S1152" i="1"/>
  <c r="S1099" i="1"/>
  <c r="S1098" i="1"/>
  <c r="Q1097" i="1"/>
  <c r="S1096" i="1"/>
  <c r="S1095" i="1"/>
  <c r="S1094" i="1"/>
  <c r="S1093" i="1"/>
  <c r="S1092" i="1"/>
  <c r="S1091" i="1"/>
  <c r="L1094" i="1"/>
  <c r="L1093" i="1"/>
  <c r="L1092" i="1"/>
  <c r="S1089" i="1"/>
  <c r="L1091" i="1" s="1"/>
  <c r="S1088" i="1"/>
  <c r="K1089" i="1"/>
  <c r="K1088" i="1"/>
  <c r="D1089" i="1"/>
  <c r="D1088" i="1"/>
  <c r="S1080" i="1"/>
  <c r="S1079" i="1"/>
  <c r="Q1078" i="1"/>
  <c r="S1077" i="1"/>
  <c r="S1076" i="1"/>
  <c r="S1075" i="1"/>
  <c r="S1074" i="1"/>
  <c r="S1073" i="1"/>
  <c r="S1072" i="1"/>
  <c r="L1075" i="1"/>
  <c r="L1074" i="1"/>
  <c r="L1073" i="1"/>
  <c r="S1070" i="1"/>
  <c r="L1072" i="1" s="1"/>
  <c r="S1069" i="1"/>
  <c r="K1070" i="1"/>
  <c r="K1069" i="1"/>
  <c r="D1070" i="1"/>
  <c r="D1069" i="1"/>
  <c r="S1061" i="1"/>
  <c r="S1060" i="1"/>
  <c r="Q1059" i="1"/>
  <c r="S1058" i="1"/>
  <c r="S1057" i="1"/>
  <c r="S1056" i="1"/>
  <c r="S1055" i="1"/>
  <c r="S1054" i="1"/>
  <c r="S1053" i="1"/>
  <c r="L1056" i="1"/>
  <c r="L1055" i="1"/>
  <c r="L1054" i="1"/>
  <c r="S1051" i="1"/>
  <c r="L1053" i="1" s="1"/>
  <c r="S1050" i="1"/>
  <c r="K1051" i="1"/>
  <c r="K1050" i="1"/>
  <c r="D1051" i="1"/>
  <c r="D1050" i="1"/>
  <c r="S1042" i="1"/>
  <c r="S1041" i="1"/>
  <c r="Q1040" i="1"/>
  <c r="S1039" i="1"/>
  <c r="S1038" i="1"/>
  <c r="S1037" i="1"/>
  <c r="S1036" i="1"/>
  <c r="S1035" i="1"/>
  <c r="S1034" i="1"/>
  <c r="L1037" i="1"/>
  <c r="L1036" i="1"/>
  <c r="L1035" i="1"/>
  <c r="S1032" i="1"/>
  <c r="L1034" i="1" s="1"/>
  <c r="S1031" i="1"/>
  <c r="K1032" i="1"/>
  <c r="K1031" i="1"/>
  <c r="D1032" i="1"/>
  <c r="D1031" i="1"/>
  <c r="S1023" i="1"/>
  <c r="S1022" i="1"/>
  <c r="Q1021" i="1"/>
  <c r="S1020" i="1"/>
  <c r="S1019" i="1"/>
  <c r="S1018" i="1"/>
  <c r="S1017" i="1"/>
  <c r="S1016" i="1"/>
  <c r="S1015" i="1"/>
  <c r="L1018" i="1"/>
  <c r="L1017" i="1"/>
  <c r="L1016" i="1"/>
  <c r="S1013" i="1"/>
  <c r="L1015" i="1" s="1"/>
  <c r="S1012" i="1"/>
  <c r="K1013" i="1"/>
  <c r="K1012" i="1"/>
  <c r="D1013" i="1"/>
  <c r="D1012" i="1"/>
  <c r="S1004" i="1"/>
  <c r="S1003" i="1"/>
  <c r="Q1002" i="1"/>
  <c r="S1001" i="1"/>
  <c r="S1000" i="1"/>
  <c r="S999" i="1"/>
  <c r="S998" i="1"/>
  <c r="S997" i="1"/>
  <c r="S996" i="1"/>
  <c r="L999" i="1"/>
  <c r="L998" i="1"/>
  <c r="L997" i="1"/>
  <c r="S994" i="1"/>
  <c r="L996" i="1" s="1"/>
  <c r="S993" i="1"/>
  <c r="K994" i="1"/>
  <c r="K993" i="1"/>
  <c r="D994" i="1"/>
  <c r="D993" i="1"/>
  <c r="S985" i="1"/>
  <c r="S984" i="1"/>
  <c r="S982" i="1"/>
  <c r="S981" i="1"/>
  <c r="S980" i="1"/>
  <c r="S979" i="1"/>
  <c r="S978" i="1"/>
  <c r="S977" i="1"/>
  <c r="Q983" i="1"/>
  <c r="L980" i="1"/>
  <c r="L979" i="1"/>
  <c r="L978" i="1"/>
  <c r="S975" i="1"/>
  <c r="L977" i="1" s="1"/>
  <c r="S974" i="1"/>
  <c r="K975" i="1"/>
  <c r="K974" i="1"/>
  <c r="D975" i="1"/>
  <c r="D974" i="1"/>
  <c r="L125" i="1"/>
  <c r="L144" i="1"/>
  <c r="K690" i="1" l="1"/>
  <c r="L448" i="1" l="1"/>
  <c r="L447" i="1"/>
  <c r="L446" i="1"/>
  <c r="S453" i="1"/>
  <c r="S452" i="1"/>
  <c r="Q451" i="1"/>
  <c r="S450" i="1"/>
  <c r="S449" i="1"/>
  <c r="S448" i="1"/>
  <c r="S447" i="1"/>
  <c r="S446" i="1"/>
  <c r="S445" i="1"/>
  <c r="S443" i="1"/>
  <c r="L445" i="1" s="1"/>
  <c r="S442" i="1"/>
  <c r="K443" i="1"/>
  <c r="K442" i="1"/>
  <c r="D443" i="1"/>
  <c r="D442" i="1"/>
  <c r="Q33" i="2" l="1"/>
  <c r="Q7" i="2"/>
  <c r="Q8" i="2"/>
  <c r="Q9" i="2"/>
  <c r="Q10" i="2"/>
  <c r="Q12" i="2"/>
  <c r="Q13" i="2"/>
  <c r="Q14" i="2"/>
  <c r="Q19" i="2"/>
  <c r="Q18" i="2"/>
  <c r="Q20" i="2"/>
  <c r="Q26" i="2"/>
  <c r="Q21" i="2"/>
  <c r="Q16" i="2"/>
  <c r="Q22" i="2"/>
  <c r="Q4" i="2"/>
  <c r="Q68" i="2"/>
  <c r="Q30" i="2"/>
  <c r="Q31" i="2"/>
  <c r="Q32" i="2"/>
  <c r="Q34" i="2"/>
  <c r="Q35" i="2"/>
  <c r="Q38" i="2"/>
  <c r="Q44" i="2"/>
  <c r="Q45" i="2"/>
  <c r="Q46" i="2"/>
  <c r="Q47" i="2"/>
  <c r="U977" i="1" s="1"/>
  <c r="U981" i="1" s="1"/>
  <c r="N981" i="1" s="1"/>
  <c r="Z53" i="2" s="1"/>
  <c r="Q49" i="2"/>
  <c r="Q50" i="2"/>
  <c r="Q51" i="2"/>
  <c r="Q60" i="2"/>
  <c r="Q61" i="2"/>
  <c r="Q62" i="2"/>
  <c r="Q64" i="2"/>
  <c r="Q69" i="2"/>
  <c r="Q70" i="2"/>
  <c r="U1414" i="1" s="1"/>
  <c r="Q71" i="2"/>
  <c r="U1433" i="1" s="1"/>
  <c r="Q73" i="2"/>
  <c r="Q74" i="2"/>
  <c r="Q75" i="2"/>
  <c r="Q63" i="2"/>
  <c r="Q11" i="2"/>
  <c r="U1015" i="1" s="1"/>
  <c r="U1019" i="1" s="1"/>
  <c r="N1019" i="1" s="1"/>
  <c r="Z55" i="2" s="1"/>
  <c r="Q43" i="2"/>
  <c r="Q81" i="2"/>
  <c r="U1319" i="1" s="1"/>
  <c r="S1325" i="1" s="1"/>
  <c r="S1328" i="1" s="1"/>
  <c r="Q6" i="2"/>
  <c r="Q2" i="2"/>
  <c r="L961" i="1"/>
  <c r="L942" i="1"/>
  <c r="L923" i="1"/>
  <c r="L904" i="1"/>
  <c r="L885" i="1"/>
  <c r="L866" i="1"/>
  <c r="L847" i="1"/>
  <c r="L828" i="1"/>
  <c r="L809" i="1"/>
  <c r="L790" i="1"/>
  <c r="L771" i="1"/>
  <c r="L752" i="1"/>
  <c r="L733" i="1"/>
  <c r="L714" i="1"/>
  <c r="L695" i="1"/>
  <c r="L676" i="1"/>
  <c r="L657" i="1"/>
  <c r="L638" i="1"/>
  <c r="L619" i="1"/>
  <c r="L600" i="1"/>
  <c r="L581" i="1"/>
  <c r="L562" i="1"/>
  <c r="L543" i="1"/>
  <c r="L524" i="1"/>
  <c r="L505" i="1"/>
  <c r="L486" i="1"/>
  <c r="L467" i="1"/>
  <c r="L429" i="1"/>
  <c r="L410" i="1"/>
  <c r="L391" i="1"/>
  <c r="L372" i="1"/>
  <c r="L353" i="1"/>
  <c r="L334" i="1"/>
  <c r="L315" i="1"/>
  <c r="L296" i="1"/>
  <c r="L277" i="1"/>
  <c r="L258" i="1"/>
  <c r="L239" i="1"/>
  <c r="L220" i="1"/>
  <c r="L182" i="1"/>
  <c r="L163" i="1"/>
  <c r="L106" i="1"/>
  <c r="L87" i="1"/>
  <c r="L68" i="1"/>
  <c r="L49" i="1"/>
  <c r="L30" i="1"/>
  <c r="L11" i="1"/>
  <c r="U1509" i="1" l="1"/>
  <c r="U1376" i="1"/>
  <c r="U1395" i="1"/>
  <c r="N1395" i="1" s="1"/>
  <c r="U1281" i="1"/>
  <c r="S1287" i="1" s="1"/>
  <c r="S1290" i="1" s="1"/>
  <c r="AB69" i="2" s="1"/>
  <c r="U1471" i="1"/>
  <c r="U1475" i="1" s="1"/>
  <c r="N1475" i="1" s="1"/>
  <c r="Z79" i="2" s="1"/>
  <c r="U1357" i="1"/>
  <c r="U1513" i="1"/>
  <c r="N1513" i="1" s="1"/>
  <c r="Z81" i="2" s="1"/>
  <c r="U1510" i="1"/>
  <c r="N1510" i="1" s="1"/>
  <c r="W81" i="2" s="1"/>
  <c r="U1512" i="1"/>
  <c r="N1512" i="1" s="1"/>
  <c r="Y81" i="2" s="1"/>
  <c r="N1509" i="1"/>
  <c r="U1511" i="1"/>
  <c r="N1511" i="1" s="1"/>
  <c r="X81" i="2" s="1"/>
  <c r="S1515" i="1"/>
  <c r="S1518" i="1" s="1"/>
  <c r="U1399" i="1"/>
  <c r="N1399" i="1" s="1"/>
  <c r="Z75" i="2" s="1"/>
  <c r="S1401" i="1"/>
  <c r="S1404" i="1" s="1"/>
  <c r="U1397" i="1"/>
  <c r="N1397" i="1" s="1"/>
  <c r="X75" i="2" s="1"/>
  <c r="U1398" i="1"/>
  <c r="N1398" i="1" s="1"/>
  <c r="Y75" i="2" s="1"/>
  <c r="U1396" i="1"/>
  <c r="N1396" i="1" s="1"/>
  <c r="W75" i="2" s="1"/>
  <c r="S1477" i="1"/>
  <c r="S1480" i="1" s="1"/>
  <c r="U1473" i="1"/>
  <c r="N1473" i="1" s="1"/>
  <c r="X79" i="2" s="1"/>
  <c r="U1415" i="1"/>
  <c r="N1415" i="1" s="1"/>
  <c r="W76" i="2" s="1"/>
  <c r="U1418" i="1"/>
  <c r="N1418" i="1" s="1"/>
  <c r="Z76" i="2" s="1"/>
  <c r="U1417" i="1"/>
  <c r="N1417" i="1" s="1"/>
  <c r="Y76" i="2" s="1"/>
  <c r="U1416" i="1"/>
  <c r="N1416" i="1" s="1"/>
  <c r="X76" i="2" s="1"/>
  <c r="S1420" i="1"/>
  <c r="S1423" i="1" s="1"/>
  <c r="N1414" i="1"/>
  <c r="U1129" i="1"/>
  <c r="U1490" i="1"/>
  <c r="U1436" i="1"/>
  <c r="N1436" i="1" s="1"/>
  <c r="Y77" i="2" s="1"/>
  <c r="U1434" i="1"/>
  <c r="N1434" i="1" s="1"/>
  <c r="W77" i="2" s="1"/>
  <c r="N1433" i="1"/>
  <c r="U1437" i="1"/>
  <c r="N1437" i="1" s="1"/>
  <c r="Z77" i="2" s="1"/>
  <c r="S1439" i="1"/>
  <c r="S1442" i="1" s="1"/>
  <c r="U1435" i="1"/>
  <c r="N1435" i="1" s="1"/>
  <c r="X77" i="2" s="1"/>
  <c r="N1376" i="1"/>
  <c r="U1379" i="1"/>
  <c r="N1379" i="1" s="1"/>
  <c r="Y74" i="2" s="1"/>
  <c r="U1380" i="1"/>
  <c r="N1380" i="1" s="1"/>
  <c r="Z74" i="2" s="1"/>
  <c r="S1382" i="1"/>
  <c r="S1385" i="1" s="1"/>
  <c r="U1377" i="1"/>
  <c r="N1377" i="1" s="1"/>
  <c r="W74" i="2" s="1"/>
  <c r="U1378" i="1"/>
  <c r="N1378" i="1" s="1"/>
  <c r="X74" i="2" s="1"/>
  <c r="AB71" i="2"/>
  <c r="F1320" i="1"/>
  <c r="U1110" i="1"/>
  <c r="U1114" i="1" s="1"/>
  <c r="N1114" i="1" s="1"/>
  <c r="Z60" i="2" s="1"/>
  <c r="U1186" i="1"/>
  <c r="U1188" i="1" s="1"/>
  <c r="N1188" i="1" s="1"/>
  <c r="X64" i="2" s="1"/>
  <c r="U1205" i="1"/>
  <c r="U1262" i="1"/>
  <c r="U1300" i="1"/>
  <c r="S1306" i="1" s="1"/>
  <c r="S1309" i="1" s="1"/>
  <c r="U1091" i="1"/>
  <c r="U1095" i="1" s="1"/>
  <c r="N1095" i="1" s="1"/>
  <c r="Z59" i="2" s="1"/>
  <c r="U1282" i="1"/>
  <c r="N1282" i="1" s="1"/>
  <c r="W69" i="2" s="1"/>
  <c r="U1053" i="1"/>
  <c r="U1057" i="1" s="1"/>
  <c r="N1057" i="1" s="1"/>
  <c r="Z57" i="2" s="1"/>
  <c r="U1072" i="1"/>
  <c r="U1076" i="1" s="1"/>
  <c r="N1076" i="1" s="1"/>
  <c r="Z58" i="2" s="1"/>
  <c r="U1034" i="1"/>
  <c r="U1038" i="1" s="1"/>
  <c r="N1038" i="1" s="1"/>
  <c r="Z56" i="2" s="1"/>
  <c r="U1148" i="1"/>
  <c r="U1149" i="1" s="1"/>
  <c r="N1149" i="1" s="1"/>
  <c r="W62" i="2" s="1"/>
  <c r="U1167" i="1"/>
  <c r="N1129" i="1"/>
  <c r="V61" i="2" s="1"/>
  <c r="U1130" i="1"/>
  <c r="N1130" i="1" s="1"/>
  <c r="W61" i="2" s="1"/>
  <c r="U1131" i="1"/>
  <c r="N1131" i="1" s="1"/>
  <c r="X61" i="2" s="1"/>
  <c r="S1135" i="1"/>
  <c r="S1138" i="1" s="1"/>
  <c r="AB61" i="2" s="1"/>
  <c r="U1132" i="1"/>
  <c r="N1132" i="1" s="1"/>
  <c r="Y61" i="2" s="1"/>
  <c r="U1133" i="1"/>
  <c r="N1133" i="1" s="1"/>
  <c r="Z61" i="2" s="1"/>
  <c r="U996" i="1"/>
  <c r="U1000" i="1" s="1"/>
  <c r="N1000" i="1" s="1"/>
  <c r="Z54" i="2" s="1"/>
  <c r="U1243" i="1"/>
  <c r="S1249" i="1" s="1"/>
  <c r="S1252" i="1" s="1"/>
  <c r="U1224" i="1"/>
  <c r="N1186" i="1"/>
  <c r="V64" i="2" s="1"/>
  <c r="U445" i="1"/>
  <c r="U449" i="1" s="1"/>
  <c r="N449" i="1" s="1"/>
  <c r="Z25" i="2" s="1"/>
  <c r="U1017" i="1"/>
  <c r="N1017" i="1" s="1"/>
  <c r="X55" i="2" s="1"/>
  <c r="U1018" i="1"/>
  <c r="N1018" i="1" s="1"/>
  <c r="Y55" i="2" s="1"/>
  <c r="U979" i="1"/>
  <c r="N979" i="1" s="1"/>
  <c r="X53" i="2" s="1"/>
  <c r="U980" i="1"/>
  <c r="N980" i="1" s="1"/>
  <c r="Y53" i="2" s="1"/>
  <c r="N1015" i="1"/>
  <c r="V55" i="2" s="1"/>
  <c r="S1021" i="1"/>
  <c r="S1024" i="1" s="1"/>
  <c r="AB55" i="2" s="1"/>
  <c r="U1016" i="1"/>
  <c r="N1016" i="1" s="1"/>
  <c r="W55" i="2" s="1"/>
  <c r="S983" i="1"/>
  <c r="S986" i="1" s="1"/>
  <c r="AB53" i="2" s="1"/>
  <c r="N977" i="1"/>
  <c r="V53" i="2" s="1"/>
  <c r="U978" i="1"/>
  <c r="N978" i="1" s="1"/>
  <c r="W53" i="2" s="1"/>
  <c r="L922" i="1"/>
  <c r="L903" i="1"/>
  <c r="L884" i="1"/>
  <c r="L865" i="1"/>
  <c r="L846" i="1"/>
  <c r="L827" i="1"/>
  <c r="L808" i="1"/>
  <c r="L789" i="1"/>
  <c r="L770" i="1"/>
  <c r="L751" i="1"/>
  <c r="L732" i="1"/>
  <c r="L713" i="1"/>
  <c r="L694" i="1"/>
  <c r="L675" i="1"/>
  <c r="L656" i="1"/>
  <c r="L637" i="1"/>
  <c r="L618" i="1"/>
  <c r="L599" i="1"/>
  <c r="L580" i="1"/>
  <c r="L561" i="1"/>
  <c r="L542" i="1"/>
  <c r="L523" i="1"/>
  <c r="L522" i="1"/>
  <c r="L504" i="1"/>
  <c r="L485" i="1"/>
  <c r="L466" i="1"/>
  <c r="L428" i="1"/>
  <c r="L409" i="1"/>
  <c r="L390" i="1"/>
  <c r="L371" i="1"/>
  <c r="L352" i="1"/>
  <c r="L333" i="1"/>
  <c r="L314" i="1"/>
  <c r="L295" i="1"/>
  <c r="L276" i="1"/>
  <c r="L256" i="1"/>
  <c r="L257" i="1"/>
  <c r="L238" i="1"/>
  <c r="L219" i="1"/>
  <c r="L200" i="1"/>
  <c r="L181" i="1"/>
  <c r="L162" i="1"/>
  <c r="L143" i="1"/>
  <c r="L124" i="1"/>
  <c r="L105" i="1"/>
  <c r="L86" i="1"/>
  <c r="L67" i="1"/>
  <c r="L48" i="1"/>
  <c r="L941" i="1"/>
  <c r="L960" i="1"/>
  <c r="L29" i="1"/>
  <c r="L10" i="1"/>
  <c r="S918" i="1"/>
  <c r="S917" i="1"/>
  <c r="S966" i="1"/>
  <c r="S965" i="1"/>
  <c r="U958" i="1"/>
  <c r="U962" i="1" s="1"/>
  <c r="N962" i="1" s="1"/>
  <c r="Z52" i="2" s="1"/>
  <c r="Q964" i="1"/>
  <c r="S963" i="1"/>
  <c r="S962" i="1"/>
  <c r="S961" i="1"/>
  <c r="S960" i="1"/>
  <c r="S959" i="1"/>
  <c r="S958" i="1"/>
  <c r="S956" i="1"/>
  <c r="L958" i="1" s="1"/>
  <c r="N958" i="1" s="1"/>
  <c r="V52" i="2" s="1"/>
  <c r="S955" i="1"/>
  <c r="K956" i="1"/>
  <c r="K955" i="1"/>
  <c r="D955" i="1"/>
  <c r="S947" i="1"/>
  <c r="S946" i="1"/>
  <c r="Q945" i="1"/>
  <c r="S944" i="1"/>
  <c r="S943" i="1"/>
  <c r="S942" i="1"/>
  <c r="S941" i="1"/>
  <c r="S940" i="1"/>
  <c r="S939" i="1"/>
  <c r="S937" i="1"/>
  <c r="S936" i="1"/>
  <c r="U939" i="1"/>
  <c r="U943" i="1" s="1"/>
  <c r="N943" i="1" s="1"/>
  <c r="Z51" i="2" s="1"/>
  <c r="L940" i="1"/>
  <c r="K937" i="1"/>
  <c r="K936" i="1"/>
  <c r="D937" i="1"/>
  <c r="D936" i="1"/>
  <c r="S928" i="1"/>
  <c r="S927" i="1"/>
  <c r="Q926" i="1"/>
  <c r="S925" i="1"/>
  <c r="S924" i="1"/>
  <c r="S923" i="1"/>
  <c r="S922" i="1"/>
  <c r="S921" i="1"/>
  <c r="S920" i="1"/>
  <c r="L921" i="1"/>
  <c r="U920" i="1"/>
  <c r="U924" i="1" s="1"/>
  <c r="N924" i="1" s="1"/>
  <c r="Z50" i="2" s="1"/>
  <c r="K918" i="1"/>
  <c r="K917" i="1"/>
  <c r="D917" i="1"/>
  <c r="N1281" i="1" l="1"/>
  <c r="V69" i="2" s="1"/>
  <c r="U1285" i="1"/>
  <c r="N1285" i="1" s="1"/>
  <c r="Z69" i="2" s="1"/>
  <c r="U1284" i="1"/>
  <c r="N1284" i="1" s="1"/>
  <c r="Y69" i="2" s="1"/>
  <c r="F1282" i="1"/>
  <c r="U1283" i="1"/>
  <c r="N1283" i="1" s="1"/>
  <c r="X69" i="2" s="1"/>
  <c r="U1472" i="1"/>
  <c r="N1472" i="1" s="1"/>
  <c r="W79" i="2" s="1"/>
  <c r="N1471" i="1"/>
  <c r="U1358" i="1"/>
  <c r="N1358" i="1" s="1"/>
  <c r="W73" i="2" s="1"/>
  <c r="S1363" i="1"/>
  <c r="S1366" i="1" s="1"/>
  <c r="N1357" i="1"/>
  <c r="U1361" i="1"/>
  <c r="N1361" i="1" s="1"/>
  <c r="Z73" i="2" s="1"/>
  <c r="U1359" i="1"/>
  <c r="N1359" i="1" s="1"/>
  <c r="X73" i="2" s="1"/>
  <c r="U1360" i="1"/>
  <c r="N1360" i="1" s="1"/>
  <c r="Y73" i="2" s="1"/>
  <c r="U1474" i="1"/>
  <c r="N1474" i="1" s="1"/>
  <c r="Y79" i="2" s="1"/>
  <c r="F1377" i="1"/>
  <c r="AB74" i="2"/>
  <c r="V76" i="2"/>
  <c r="N1423" i="1"/>
  <c r="V75" i="2"/>
  <c r="N1404" i="1"/>
  <c r="AB79" i="2"/>
  <c r="F1472" i="1"/>
  <c r="U1035" i="1"/>
  <c r="N1035" i="1" s="1"/>
  <c r="W56" i="2" s="1"/>
  <c r="U1493" i="1"/>
  <c r="N1493" i="1" s="1"/>
  <c r="Y80" i="2" s="1"/>
  <c r="N1490" i="1"/>
  <c r="S1496" i="1"/>
  <c r="S1499" i="1" s="1"/>
  <c r="U1494" i="1"/>
  <c r="N1494" i="1" s="1"/>
  <c r="Z80" i="2" s="1"/>
  <c r="U1491" i="1"/>
  <c r="N1491" i="1" s="1"/>
  <c r="W80" i="2" s="1"/>
  <c r="U1492" i="1"/>
  <c r="N1492" i="1" s="1"/>
  <c r="X80" i="2" s="1"/>
  <c r="V79" i="2"/>
  <c r="N1480" i="1"/>
  <c r="AB81" i="2"/>
  <c r="F1510" i="1"/>
  <c r="V81" i="2"/>
  <c r="N1518" i="1"/>
  <c r="F1434" i="1"/>
  <c r="AB77" i="2"/>
  <c r="F1415" i="1"/>
  <c r="AB76" i="2"/>
  <c r="V74" i="2"/>
  <c r="N1385" i="1"/>
  <c r="V77" i="2"/>
  <c r="N1442" i="1"/>
  <c r="AB75" i="2"/>
  <c r="F1396" i="1"/>
  <c r="U1264" i="1"/>
  <c r="N1264" i="1" s="1"/>
  <c r="X68" i="2" s="1"/>
  <c r="S1268" i="1"/>
  <c r="S1271" i="1" s="1"/>
  <c r="AB67" i="2"/>
  <c r="F1244" i="1"/>
  <c r="AB70" i="2"/>
  <c r="F1301" i="1"/>
  <c r="N1091" i="1"/>
  <c r="V59" i="2" s="1"/>
  <c r="U1111" i="1"/>
  <c r="N1111" i="1" s="1"/>
  <c r="W60" i="2" s="1"/>
  <c r="S1040" i="1"/>
  <c r="S1043" i="1" s="1"/>
  <c r="AB56" i="2" s="1"/>
  <c r="U1094" i="1"/>
  <c r="N1094" i="1" s="1"/>
  <c r="Y59" i="2" s="1"/>
  <c r="S1192" i="1"/>
  <c r="S1195" i="1" s="1"/>
  <c r="AB64" i="2" s="1"/>
  <c r="U1187" i="1"/>
  <c r="N1187" i="1" s="1"/>
  <c r="W64" i="2" s="1"/>
  <c r="N445" i="1"/>
  <c r="V25" i="2" s="1"/>
  <c r="U1113" i="1"/>
  <c r="N1113" i="1" s="1"/>
  <c r="Y60" i="2" s="1"/>
  <c r="S1116" i="1"/>
  <c r="S1119" i="1" s="1"/>
  <c r="AB60" i="2" s="1"/>
  <c r="U1092" i="1"/>
  <c r="N1092" i="1" s="1"/>
  <c r="W59" i="2" s="1"/>
  <c r="N1034" i="1"/>
  <c r="V56" i="2" s="1"/>
  <c r="U1037" i="1"/>
  <c r="N1037" i="1" s="1"/>
  <c r="Y56" i="2" s="1"/>
  <c r="U1189" i="1"/>
  <c r="N1189" i="1" s="1"/>
  <c r="Y64" i="2" s="1"/>
  <c r="U1190" i="1"/>
  <c r="N1190" i="1" s="1"/>
  <c r="Z64" i="2" s="1"/>
  <c r="U1054" i="1"/>
  <c r="N1054" i="1" s="1"/>
  <c r="W57" i="2" s="1"/>
  <c r="N1110" i="1"/>
  <c r="V60" i="2" s="1"/>
  <c r="U1112" i="1"/>
  <c r="N1112" i="1" s="1"/>
  <c r="X60" i="2" s="1"/>
  <c r="N1053" i="1"/>
  <c r="V57" i="2" s="1"/>
  <c r="U1056" i="1"/>
  <c r="N1056" i="1" s="1"/>
  <c r="Y57" i="2" s="1"/>
  <c r="U1265" i="1"/>
  <c r="N1265" i="1" s="1"/>
  <c r="Y68" i="2" s="1"/>
  <c r="U1055" i="1"/>
  <c r="N1055" i="1" s="1"/>
  <c r="X57" i="2" s="1"/>
  <c r="U1266" i="1"/>
  <c r="N1266" i="1" s="1"/>
  <c r="Z68" i="2" s="1"/>
  <c r="S1059" i="1"/>
  <c r="S1062" i="1" s="1"/>
  <c r="AB57" i="2" s="1"/>
  <c r="N1262" i="1"/>
  <c r="V68" i="2" s="1"/>
  <c r="U1263" i="1"/>
  <c r="N1263" i="1" s="1"/>
  <c r="W68" i="2" s="1"/>
  <c r="U1036" i="1"/>
  <c r="N1036" i="1" s="1"/>
  <c r="X56" i="2" s="1"/>
  <c r="S1078" i="1"/>
  <c r="S1081" i="1" s="1"/>
  <c r="AB58" i="2" s="1"/>
  <c r="U1075" i="1"/>
  <c r="N1075" i="1" s="1"/>
  <c r="Y58" i="2" s="1"/>
  <c r="U1073" i="1"/>
  <c r="N1073" i="1" s="1"/>
  <c r="W58" i="2" s="1"/>
  <c r="S1154" i="1"/>
  <c r="S1157" i="1" s="1"/>
  <c r="AB62" i="2" s="1"/>
  <c r="U446" i="1"/>
  <c r="N446" i="1" s="1"/>
  <c r="W25" i="2" s="1"/>
  <c r="U999" i="1"/>
  <c r="N999" i="1" s="1"/>
  <c r="Y54" i="2" s="1"/>
  <c r="N1148" i="1"/>
  <c r="V62" i="2" s="1"/>
  <c r="S1097" i="1"/>
  <c r="S1100" i="1" s="1"/>
  <c r="AB59" i="2" s="1"/>
  <c r="S1002" i="1"/>
  <c r="S1005" i="1" s="1"/>
  <c r="AB54" i="2" s="1"/>
  <c r="N1072" i="1"/>
  <c r="V58" i="2" s="1"/>
  <c r="U998" i="1"/>
  <c r="N998" i="1" s="1"/>
  <c r="X54" i="2" s="1"/>
  <c r="U1074" i="1"/>
  <c r="N1074" i="1" s="1"/>
  <c r="X58" i="2" s="1"/>
  <c r="U1093" i="1"/>
  <c r="N1093" i="1" s="1"/>
  <c r="X59" i="2" s="1"/>
  <c r="U1152" i="1"/>
  <c r="N1152" i="1" s="1"/>
  <c r="Z62" i="2" s="1"/>
  <c r="U448" i="1"/>
  <c r="N448" i="1" s="1"/>
  <c r="Y25" i="2" s="1"/>
  <c r="U1322" i="1"/>
  <c r="N1322" i="1" s="1"/>
  <c r="Y71" i="2" s="1"/>
  <c r="U1320" i="1"/>
  <c r="N1320" i="1" s="1"/>
  <c r="W71" i="2" s="1"/>
  <c r="U1321" i="1"/>
  <c r="N1321" i="1" s="1"/>
  <c r="X71" i="2" s="1"/>
  <c r="U1323" i="1"/>
  <c r="N1323" i="1" s="1"/>
  <c r="Z71" i="2" s="1"/>
  <c r="N1319" i="1"/>
  <c r="V71" i="2" s="1"/>
  <c r="U1304" i="1"/>
  <c r="N1304" i="1" s="1"/>
  <c r="Z70" i="2" s="1"/>
  <c r="U1301" i="1"/>
  <c r="N1301" i="1" s="1"/>
  <c r="W70" i="2" s="1"/>
  <c r="U1302" i="1"/>
  <c r="N1302" i="1" s="1"/>
  <c r="X70" i="2" s="1"/>
  <c r="N1300" i="1"/>
  <c r="V70" i="2" s="1"/>
  <c r="U1303" i="1"/>
  <c r="N1303" i="1" s="1"/>
  <c r="Y70" i="2" s="1"/>
  <c r="U997" i="1"/>
  <c r="N997" i="1" s="1"/>
  <c r="W54" i="2" s="1"/>
  <c r="U1150" i="1"/>
  <c r="N1150" i="1" s="1"/>
  <c r="X62" i="2" s="1"/>
  <c r="U1171" i="1"/>
  <c r="N1171" i="1" s="1"/>
  <c r="Z63" i="2" s="1"/>
  <c r="S1173" i="1"/>
  <c r="S1176" i="1" s="1"/>
  <c r="AB63" i="2" s="1"/>
  <c r="U1169" i="1"/>
  <c r="N1169" i="1" s="1"/>
  <c r="X63" i="2" s="1"/>
  <c r="U1168" i="1"/>
  <c r="N1168" i="1" s="1"/>
  <c r="W63" i="2" s="1"/>
  <c r="U1170" i="1"/>
  <c r="N1170" i="1" s="1"/>
  <c r="Y63" i="2" s="1"/>
  <c r="N1167" i="1"/>
  <c r="V63" i="2" s="1"/>
  <c r="N996" i="1"/>
  <c r="V54" i="2" s="1"/>
  <c r="U1151" i="1"/>
  <c r="N1151" i="1" s="1"/>
  <c r="Y62" i="2" s="1"/>
  <c r="N1290" i="1"/>
  <c r="AA69" i="2" s="1"/>
  <c r="U1247" i="1"/>
  <c r="N1247" i="1" s="1"/>
  <c r="Z67" i="2" s="1"/>
  <c r="U1244" i="1"/>
  <c r="N1244" i="1" s="1"/>
  <c r="W67" i="2" s="1"/>
  <c r="N1243" i="1"/>
  <c r="V67" i="2" s="1"/>
  <c r="U1245" i="1"/>
  <c r="N1245" i="1" s="1"/>
  <c r="X67" i="2" s="1"/>
  <c r="U1246" i="1"/>
  <c r="N1246" i="1" s="1"/>
  <c r="Y67" i="2" s="1"/>
  <c r="F1130" i="1"/>
  <c r="F1187" i="1"/>
  <c r="N1205" i="1"/>
  <c r="V65" i="2" s="1"/>
  <c r="S1211" i="1"/>
  <c r="S1214" i="1" s="1"/>
  <c r="AB65" i="2" s="1"/>
  <c r="U1206" i="1"/>
  <c r="N1206" i="1" s="1"/>
  <c r="W65" i="2" s="1"/>
  <c r="U1207" i="1"/>
  <c r="N1207" i="1" s="1"/>
  <c r="X65" i="2" s="1"/>
  <c r="U1208" i="1"/>
  <c r="N1208" i="1" s="1"/>
  <c r="Y65" i="2" s="1"/>
  <c r="U1209" i="1"/>
  <c r="N1209" i="1" s="1"/>
  <c r="Z65" i="2" s="1"/>
  <c r="S451" i="1"/>
  <c r="S454" i="1" s="1"/>
  <c r="U447" i="1"/>
  <c r="N447" i="1" s="1"/>
  <c r="X25" i="2" s="1"/>
  <c r="U1228" i="1"/>
  <c r="N1228" i="1" s="1"/>
  <c r="Z66" i="2" s="1"/>
  <c r="U1226" i="1"/>
  <c r="N1226" i="1" s="1"/>
  <c r="X66" i="2" s="1"/>
  <c r="U1227" i="1"/>
  <c r="N1227" i="1" s="1"/>
  <c r="Y66" i="2" s="1"/>
  <c r="S1230" i="1"/>
  <c r="S1233" i="1" s="1"/>
  <c r="AB66" i="2" s="1"/>
  <c r="N1224" i="1"/>
  <c r="V66" i="2" s="1"/>
  <c r="U1225" i="1"/>
  <c r="N1225" i="1" s="1"/>
  <c r="W66" i="2" s="1"/>
  <c r="N1138" i="1"/>
  <c r="AA61" i="2" s="1"/>
  <c r="U922" i="1"/>
  <c r="N922" i="1" s="1"/>
  <c r="X50" i="2" s="1"/>
  <c r="U923" i="1"/>
  <c r="N923" i="1" s="1"/>
  <c r="Y50" i="2" s="1"/>
  <c r="U941" i="1"/>
  <c r="N941" i="1" s="1"/>
  <c r="X51" i="2" s="1"/>
  <c r="U942" i="1"/>
  <c r="N942" i="1" s="1"/>
  <c r="Y51" i="2" s="1"/>
  <c r="U960" i="1"/>
  <c r="N960" i="1" s="1"/>
  <c r="X52" i="2" s="1"/>
  <c r="U961" i="1"/>
  <c r="N961" i="1" s="1"/>
  <c r="Y52" i="2" s="1"/>
  <c r="F978" i="1"/>
  <c r="F1016" i="1"/>
  <c r="N1024" i="1"/>
  <c r="AA55" i="2" s="1"/>
  <c r="N986" i="1"/>
  <c r="AA53" i="2" s="1"/>
  <c r="U921" i="1"/>
  <c r="N921" i="1" s="1"/>
  <c r="W50" i="2" s="1"/>
  <c r="S926" i="1"/>
  <c r="U940" i="1"/>
  <c r="N940" i="1" s="1"/>
  <c r="W51" i="2" s="1"/>
  <c r="U959" i="1"/>
  <c r="N959" i="1" s="1"/>
  <c r="W52" i="2" s="1"/>
  <c r="F1358" i="1" l="1"/>
  <c r="AB73" i="2"/>
  <c r="V73" i="2"/>
  <c r="N1366" i="1"/>
  <c r="AA76" i="2"/>
  <c r="F1414" i="1"/>
  <c r="S1424" i="1"/>
  <c r="V80" i="2"/>
  <c r="N1499" i="1"/>
  <c r="F1395" i="1"/>
  <c r="AA75" i="2"/>
  <c r="S1405" i="1"/>
  <c r="F1491" i="1"/>
  <c r="AB80" i="2"/>
  <c r="AA74" i="2"/>
  <c r="S1386" i="1"/>
  <c r="F1376" i="1"/>
  <c r="AA77" i="2"/>
  <c r="S1443" i="1"/>
  <c r="F1433" i="1"/>
  <c r="AA81" i="2"/>
  <c r="F1509" i="1"/>
  <c r="S1519" i="1"/>
  <c r="F1471" i="1"/>
  <c r="AA79" i="2"/>
  <c r="S1481" i="1"/>
  <c r="AB68" i="2"/>
  <c r="F1263" i="1"/>
  <c r="F1035" i="1"/>
  <c r="N1195" i="1"/>
  <c r="AA64" i="2" s="1"/>
  <c r="F1111" i="1"/>
  <c r="N1043" i="1"/>
  <c r="AA56" i="2" s="1"/>
  <c r="F1054" i="1"/>
  <c r="N1119" i="1"/>
  <c r="AA60" i="2" s="1"/>
  <c r="N1062" i="1"/>
  <c r="AA57" i="2" s="1"/>
  <c r="N1271" i="1"/>
  <c r="AA68" i="2" s="1"/>
  <c r="F1073" i="1"/>
  <c r="N1081" i="1"/>
  <c r="AA58" i="2" s="1"/>
  <c r="F1092" i="1"/>
  <c r="N1100" i="1"/>
  <c r="AA59" i="2" s="1"/>
  <c r="F997" i="1"/>
  <c r="F1149" i="1"/>
  <c r="F446" i="1"/>
  <c r="AB25" i="2"/>
  <c r="N1005" i="1"/>
  <c r="AA54" i="2" s="1"/>
  <c r="N1157" i="1"/>
  <c r="N1176" i="1"/>
  <c r="AA63" i="2" s="1"/>
  <c r="F1168" i="1"/>
  <c r="N454" i="1"/>
  <c r="AA25" i="2" s="1"/>
  <c r="S1291" i="1"/>
  <c r="AC69" i="2" s="1"/>
  <c r="F1281" i="1"/>
  <c r="N1309" i="1"/>
  <c r="AA70" i="2" s="1"/>
  <c r="N1328" i="1"/>
  <c r="AA71" i="2" s="1"/>
  <c r="F1206" i="1"/>
  <c r="N1252" i="1"/>
  <c r="AA67" i="2" s="1"/>
  <c r="N1214" i="1"/>
  <c r="AA65" i="2" s="1"/>
  <c r="N1233" i="1"/>
  <c r="AA66" i="2" s="1"/>
  <c r="F1129" i="1"/>
  <c r="S1139" i="1"/>
  <c r="AC61" i="2" s="1"/>
  <c r="F1225" i="1"/>
  <c r="F977" i="1"/>
  <c r="S987" i="1"/>
  <c r="F1015" i="1"/>
  <c r="S1025" i="1"/>
  <c r="AC55" i="2" s="1"/>
  <c r="S909" i="1"/>
  <c r="S908" i="1"/>
  <c r="Q907" i="1"/>
  <c r="S906" i="1"/>
  <c r="S905" i="1"/>
  <c r="S904" i="1"/>
  <c r="S903" i="1"/>
  <c r="S902" i="1"/>
  <c r="S901" i="1"/>
  <c r="S899" i="1"/>
  <c r="S898" i="1"/>
  <c r="L902" i="1"/>
  <c r="K899" i="1"/>
  <c r="K898" i="1"/>
  <c r="D898" i="1"/>
  <c r="S890" i="1"/>
  <c r="S889" i="1"/>
  <c r="Q888" i="1"/>
  <c r="S887" i="1"/>
  <c r="S886" i="1"/>
  <c r="S885" i="1"/>
  <c r="S884" i="1"/>
  <c r="S883" i="1"/>
  <c r="S882" i="1"/>
  <c r="S880" i="1"/>
  <c r="S879" i="1"/>
  <c r="L883" i="1"/>
  <c r="K880" i="1"/>
  <c r="K879" i="1"/>
  <c r="D879" i="1"/>
  <c r="S871" i="1"/>
  <c r="S870" i="1"/>
  <c r="Q869" i="1"/>
  <c r="S868" i="1"/>
  <c r="S867" i="1"/>
  <c r="S866" i="1"/>
  <c r="S865" i="1"/>
  <c r="S864" i="1"/>
  <c r="S863" i="1"/>
  <c r="S861" i="1"/>
  <c r="S860" i="1"/>
  <c r="L864" i="1"/>
  <c r="K861" i="1"/>
  <c r="K860" i="1"/>
  <c r="D860" i="1"/>
  <c r="S852" i="1"/>
  <c r="S851" i="1"/>
  <c r="Q850" i="1"/>
  <c r="S849" i="1"/>
  <c r="S848" i="1"/>
  <c r="S847" i="1"/>
  <c r="S846" i="1"/>
  <c r="S845" i="1"/>
  <c r="S844" i="1"/>
  <c r="S842" i="1"/>
  <c r="S841" i="1"/>
  <c r="L845" i="1"/>
  <c r="K842" i="1"/>
  <c r="K841" i="1"/>
  <c r="D841" i="1"/>
  <c r="S833" i="1"/>
  <c r="S832" i="1"/>
  <c r="Q831" i="1"/>
  <c r="S830" i="1"/>
  <c r="S829" i="1"/>
  <c r="S828" i="1"/>
  <c r="S827" i="1"/>
  <c r="S826" i="1"/>
  <c r="S825" i="1"/>
  <c r="S823" i="1"/>
  <c r="S822" i="1"/>
  <c r="L826" i="1"/>
  <c r="K823" i="1"/>
  <c r="K822" i="1"/>
  <c r="D822" i="1"/>
  <c r="S814" i="1"/>
  <c r="S813" i="1"/>
  <c r="Q812" i="1"/>
  <c r="S811" i="1"/>
  <c r="S810" i="1"/>
  <c r="S809" i="1"/>
  <c r="S808" i="1"/>
  <c r="S807" i="1"/>
  <c r="S806" i="1"/>
  <c r="S804" i="1"/>
  <c r="S803" i="1"/>
  <c r="L807" i="1"/>
  <c r="K804" i="1"/>
  <c r="K803" i="1"/>
  <c r="D803" i="1"/>
  <c r="S795" i="1"/>
  <c r="S794" i="1"/>
  <c r="Q793" i="1"/>
  <c r="S792" i="1"/>
  <c r="S791" i="1"/>
  <c r="S790" i="1"/>
  <c r="S789" i="1"/>
  <c r="S788" i="1"/>
  <c r="S787" i="1"/>
  <c r="S785" i="1"/>
  <c r="S784" i="1"/>
  <c r="L788" i="1"/>
  <c r="K785" i="1"/>
  <c r="K784" i="1"/>
  <c r="D784" i="1"/>
  <c r="S776" i="1"/>
  <c r="S775" i="1"/>
  <c r="Q774" i="1"/>
  <c r="S773" i="1"/>
  <c r="S772" i="1"/>
  <c r="S771" i="1"/>
  <c r="S770" i="1"/>
  <c r="S769" i="1"/>
  <c r="S768" i="1"/>
  <c r="S766" i="1"/>
  <c r="S765" i="1"/>
  <c r="L769" i="1"/>
  <c r="K766" i="1"/>
  <c r="K765" i="1"/>
  <c r="D765" i="1"/>
  <c r="S757" i="1"/>
  <c r="S756" i="1"/>
  <c r="Q755" i="1"/>
  <c r="S754" i="1"/>
  <c r="S753" i="1"/>
  <c r="S752" i="1"/>
  <c r="S751" i="1"/>
  <c r="S750" i="1"/>
  <c r="S749" i="1"/>
  <c r="S747" i="1"/>
  <c r="S746" i="1"/>
  <c r="L750" i="1"/>
  <c r="K747" i="1"/>
  <c r="K746" i="1"/>
  <c r="D746" i="1"/>
  <c r="S738" i="1"/>
  <c r="S737" i="1"/>
  <c r="Q736" i="1"/>
  <c r="S735" i="1"/>
  <c r="S734" i="1"/>
  <c r="S733" i="1"/>
  <c r="S732" i="1"/>
  <c r="S731" i="1"/>
  <c r="S730" i="1"/>
  <c r="S728" i="1"/>
  <c r="S727" i="1"/>
  <c r="L731" i="1"/>
  <c r="K728" i="1"/>
  <c r="K727" i="1"/>
  <c r="D727" i="1"/>
  <c r="S719" i="1"/>
  <c r="S718" i="1"/>
  <c r="Q717" i="1"/>
  <c r="S716" i="1"/>
  <c r="S715" i="1"/>
  <c r="S714" i="1"/>
  <c r="S713" i="1"/>
  <c r="S712" i="1"/>
  <c r="S711" i="1"/>
  <c r="S709" i="1"/>
  <c r="S708" i="1"/>
  <c r="L712" i="1"/>
  <c r="K709" i="1"/>
  <c r="K708" i="1"/>
  <c r="D708" i="1"/>
  <c r="S1367" i="1" l="1"/>
  <c r="AA73" i="2"/>
  <c r="F1357" i="1"/>
  <c r="F1399" i="1"/>
  <c r="AC75" i="2"/>
  <c r="AC74" i="2"/>
  <c r="F1380" i="1"/>
  <c r="AC81" i="2"/>
  <c r="F1513" i="1"/>
  <c r="F1437" i="1"/>
  <c r="AC77" i="2"/>
  <c r="F1418" i="1"/>
  <c r="AC76" i="2"/>
  <c r="F1475" i="1"/>
  <c r="AC79" i="2"/>
  <c r="AA80" i="2"/>
  <c r="F1490" i="1"/>
  <c r="S1500" i="1"/>
  <c r="F1186" i="1"/>
  <c r="S1196" i="1"/>
  <c r="AC64" i="2" s="1"/>
  <c r="F1034" i="1"/>
  <c r="S1044" i="1"/>
  <c r="AC56" i="2" s="1"/>
  <c r="AC53" i="2"/>
  <c r="S1120" i="1"/>
  <c r="AC60" i="2" s="1"/>
  <c r="F1262" i="1"/>
  <c r="F1110" i="1"/>
  <c r="S1063" i="1"/>
  <c r="F1053" i="1"/>
  <c r="S1082" i="1"/>
  <c r="AC58" i="2" s="1"/>
  <c r="S1272" i="1"/>
  <c r="AC68" i="2" s="1"/>
  <c r="F1072" i="1"/>
  <c r="F1091" i="1"/>
  <c r="S1101" i="1"/>
  <c r="AC59" i="2" s="1"/>
  <c r="F1285" i="1"/>
  <c r="S1158" i="1"/>
  <c r="AC62" i="2" s="1"/>
  <c r="AA62" i="2"/>
  <c r="F996" i="1"/>
  <c r="S1006" i="1"/>
  <c r="F1000" i="1" s="1"/>
  <c r="F1148" i="1"/>
  <c r="F445" i="1"/>
  <c r="F1319" i="1"/>
  <c r="S1329" i="1"/>
  <c r="AC71" i="2" s="1"/>
  <c r="F1167" i="1"/>
  <c r="S1177" i="1"/>
  <c r="AC63" i="2" s="1"/>
  <c r="S455" i="1"/>
  <c r="AC25" i="2" s="1"/>
  <c r="F1300" i="1"/>
  <c r="S1310" i="1"/>
  <c r="AC70" i="2" s="1"/>
  <c r="F1133" i="1"/>
  <c r="S1253" i="1"/>
  <c r="AC67" i="2" s="1"/>
  <c r="F1243" i="1"/>
  <c r="S1215" i="1"/>
  <c r="AC65" i="2" s="1"/>
  <c r="F1205" i="1"/>
  <c r="F1224" i="1"/>
  <c r="S1234" i="1"/>
  <c r="AC66" i="2" s="1"/>
  <c r="F1019" i="1"/>
  <c r="F981" i="1"/>
  <c r="L674" i="1"/>
  <c r="L693" i="1"/>
  <c r="S699" i="1"/>
  <c r="Q698" i="1"/>
  <c r="S697" i="1"/>
  <c r="S696" i="1"/>
  <c r="S695" i="1"/>
  <c r="S694" i="1"/>
  <c r="S693" i="1"/>
  <c r="S692" i="1"/>
  <c r="S690" i="1"/>
  <c r="S689" i="1"/>
  <c r="D689" i="1"/>
  <c r="K689" i="1"/>
  <c r="Q679" i="1"/>
  <c r="S681" i="1"/>
  <c r="S680" i="1"/>
  <c r="S678" i="1"/>
  <c r="S677" i="1"/>
  <c r="S676" i="1"/>
  <c r="S675" i="1"/>
  <c r="S674" i="1"/>
  <c r="S673" i="1"/>
  <c r="S671" i="1"/>
  <c r="S670" i="1"/>
  <c r="K671" i="1"/>
  <c r="D671" i="1"/>
  <c r="K670" i="1"/>
  <c r="D670" i="1"/>
  <c r="F1361" i="1" l="1"/>
  <c r="AC73" i="2"/>
  <c r="AC80" i="2"/>
  <c r="F1494" i="1"/>
  <c r="F1038" i="1"/>
  <c r="F1190" i="1"/>
  <c r="F1266" i="1"/>
  <c r="F1114" i="1"/>
  <c r="AC57" i="2"/>
  <c r="F1076" i="1"/>
  <c r="F1057" i="1"/>
  <c r="F1095" i="1"/>
  <c r="F1152" i="1"/>
  <c r="AC54" i="2"/>
  <c r="F449" i="1"/>
  <c r="F1304" i="1"/>
  <c r="F1323" i="1"/>
  <c r="F1171" i="1"/>
  <c r="F1247" i="1"/>
  <c r="F1209" i="1"/>
  <c r="F1228" i="1"/>
  <c r="L655" i="1"/>
  <c r="Q660" i="1"/>
  <c r="S662" i="1"/>
  <c r="S661" i="1"/>
  <c r="S659" i="1"/>
  <c r="S658" i="1"/>
  <c r="S657" i="1"/>
  <c r="S656" i="1"/>
  <c r="S655" i="1"/>
  <c r="S654" i="1"/>
  <c r="S652" i="1"/>
  <c r="S651" i="1"/>
  <c r="K652" i="1"/>
  <c r="K651" i="1"/>
  <c r="D651" i="1"/>
  <c r="S643" i="1"/>
  <c r="S642" i="1"/>
  <c r="Q641" i="1"/>
  <c r="S640" i="1"/>
  <c r="S639" i="1"/>
  <c r="S638" i="1"/>
  <c r="S637" i="1"/>
  <c r="S636" i="1"/>
  <c r="S635" i="1"/>
  <c r="S633" i="1"/>
  <c r="S632" i="1"/>
  <c r="L636" i="1"/>
  <c r="K633" i="1"/>
  <c r="K632" i="1"/>
  <c r="D632" i="1"/>
  <c r="L617" i="1"/>
  <c r="S624" i="1"/>
  <c r="S623" i="1"/>
  <c r="Q622" i="1"/>
  <c r="S621" i="1"/>
  <c r="S620" i="1"/>
  <c r="S619" i="1"/>
  <c r="S618" i="1"/>
  <c r="S617" i="1"/>
  <c r="S616" i="1"/>
  <c r="S614" i="1"/>
  <c r="S613" i="1"/>
  <c r="K614" i="1"/>
  <c r="K613" i="1"/>
  <c r="D613" i="1"/>
  <c r="Q603" i="1"/>
  <c r="S605" i="1"/>
  <c r="S604" i="1"/>
  <c r="S602" i="1"/>
  <c r="S601" i="1"/>
  <c r="S600" i="1"/>
  <c r="S599" i="1"/>
  <c r="S598" i="1"/>
  <c r="S597" i="1"/>
  <c r="S595" i="1"/>
  <c r="S594" i="1"/>
  <c r="L598" i="1"/>
  <c r="K595" i="1"/>
  <c r="K594" i="1"/>
  <c r="D594" i="1"/>
  <c r="S586" i="1"/>
  <c r="S585" i="1"/>
  <c r="Q584" i="1"/>
  <c r="S583" i="1"/>
  <c r="S582" i="1"/>
  <c r="S581" i="1"/>
  <c r="S580" i="1"/>
  <c r="S579" i="1"/>
  <c r="S578" i="1"/>
  <c r="S576" i="1"/>
  <c r="S575" i="1"/>
  <c r="L579" i="1"/>
  <c r="K576" i="1"/>
  <c r="K575" i="1"/>
  <c r="D575" i="1"/>
  <c r="S567" i="1"/>
  <c r="Q565" i="1"/>
  <c r="S564" i="1"/>
  <c r="S563" i="1"/>
  <c r="S562" i="1"/>
  <c r="S561" i="1"/>
  <c r="S560" i="1"/>
  <c r="S559" i="1"/>
  <c r="S557" i="1"/>
  <c r="S556" i="1"/>
  <c r="L560" i="1"/>
  <c r="K557" i="1"/>
  <c r="K556" i="1"/>
  <c r="D556" i="1"/>
  <c r="S548" i="1"/>
  <c r="S547" i="1"/>
  <c r="Q546" i="1"/>
  <c r="S545" i="1"/>
  <c r="S544" i="1"/>
  <c r="S543" i="1"/>
  <c r="S542" i="1"/>
  <c r="S541" i="1"/>
  <c r="S540" i="1"/>
  <c r="S538" i="1"/>
  <c r="S537" i="1"/>
  <c r="L541" i="1"/>
  <c r="K538" i="1"/>
  <c r="K537" i="1"/>
  <c r="D537" i="1"/>
  <c r="S529" i="1"/>
  <c r="S528" i="1"/>
  <c r="Q527" i="1"/>
  <c r="S526" i="1"/>
  <c r="S525" i="1"/>
  <c r="S524" i="1"/>
  <c r="S523" i="1"/>
  <c r="S522" i="1"/>
  <c r="S521" i="1"/>
  <c r="S519" i="1"/>
  <c r="S518" i="1"/>
  <c r="K519" i="1"/>
  <c r="K518" i="1"/>
  <c r="D518" i="1"/>
  <c r="S510" i="1"/>
  <c r="S509" i="1"/>
  <c r="Q508" i="1"/>
  <c r="S507" i="1"/>
  <c r="S506" i="1"/>
  <c r="S505" i="1"/>
  <c r="S504" i="1"/>
  <c r="S503" i="1"/>
  <c r="S502" i="1"/>
  <c r="S500" i="1"/>
  <c r="S499" i="1"/>
  <c r="L503" i="1"/>
  <c r="K500" i="1"/>
  <c r="K499" i="1"/>
  <c r="D499" i="1"/>
  <c r="S491" i="1"/>
  <c r="S490" i="1"/>
  <c r="Q489" i="1"/>
  <c r="S488" i="1"/>
  <c r="S487" i="1"/>
  <c r="S486" i="1"/>
  <c r="S485" i="1"/>
  <c r="S484" i="1"/>
  <c r="S483" i="1"/>
  <c r="S481" i="1"/>
  <c r="S480" i="1"/>
  <c r="L484" i="1"/>
  <c r="L427" i="1"/>
  <c r="L465" i="1"/>
  <c r="K481" i="1"/>
  <c r="K480" i="1"/>
  <c r="D480" i="1"/>
  <c r="Q470" i="1"/>
  <c r="S472" i="1"/>
  <c r="S471" i="1"/>
  <c r="S469" i="1"/>
  <c r="S468" i="1"/>
  <c r="S467" i="1"/>
  <c r="S466" i="1"/>
  <c r="S465" i="1"/>
  <c r="S464" i="1"/>
  <c r="S462" i="1"/>
  <c r="S461" i="1"/>
  <c r="K462" i="1"/>
  <c r="K461" i="1"/>
  <c r="D461" i="1"/>
  <c r="S434" i="1"/>
  <c r="S433" i="1"/>
  <c r="Q432" i="1"/>
  <c r="S431" i="1"/>
  <c r="S430" i="1"/>
  <c r="S429" i="1"/>
  <c r="S428" i="1"/>
  <c r="S427" i="1"/>
  <c r="S426" i="1"/>
  <c r="S424" i="1"/>
  <c r="S423" i="1"/>
  <c r="K424" i="1"/>
  <c r="K423" i="1"/>
  <c r="D423" i="1"/>
  <c r="Q413" i="1"/>
  <c r="S415" i="1"/>
  <c r="S414" i="1"/>
  <c r="S412" i="1"/>
  <c r="S411" i="1"/>
  <c r="S410" i="1"/>
  <c r="S409" i="1"/>
  <c r="S408" i="1"/>
  <c r="S407" i="1"/>
  <c r="S405" i="1"/>
  <c r="S404" i="1"/>
  <c r="L408" i="1"/>
  <c r="K405" i="1"/>
  <c r="K404" i="1"/>
  <c r="D404" i="1"/>
  <c r="Q394" i="1"/>
  <c r="S396" i="1"/>
  <c r="S395" i="1"/>
  <c r="S393" i="1"/>
  <c r="S392" i="1"/>
  <c r="S391" i="1"/>
  <c r="S390" i="1"/>
  <c r="S389" i="1"/>
  <c r="S388" i="1"/>
  <c r="S386" i="1"/>
  <c r="S385" i="1"/>
  <c r="L389" i="1"/>
  <c r="K386" i="1"/>
  <c r="K385" i="1"/>
  <c r="D385" i="1"/>
  <c r="Q375" i="1"/>
  <c r="S377" i="1"/>
  <c r="S376" i="1"/>
  <c r="S374" i="1"/>
  <c r="S373" i="1"/>
  <c r="S372" i="1"/>
  <c r="S371" i="1"/>
  <c r="S370" i="1"/>
  <c r="S369" i="1"/>
  <c r="S367" i="1"/>
  <c r="S366" i="1"/>
  <c r="L370" i="1"/>
  <c r="K367" i="1"/>
  <c r="K366" i="1"/>
  <c r="D366" i="1"/>
  <c r="L351" i="1"/>
  <c r="S358" i="1"/>
  <c r="S357" i="1"/>
  <c r="Q356" i="1"/>
  <c r="S355" i="1"/>
  <c r="S354" i="1"/>
  <c r="S353" i="1"/>
  <c r="S352" i="1"/>
  <c r="S351" i="1"/>
  <c r="S350" i="1"/>
  <c r="S348" i="1"/>
  <c r="S347" i="1"/>
  <c r="K348" i="1"/>
  <c r="K347" i="1"/>
  <c r="D347" i="1"/>
  <c r="Q337" i="1"/>
  <c r="S339" i="1"/>
  <c r="S338" i="1"/>
  <c r="S336" i="1"/>
  <c r="S335" i="1"/>
  <c r="S334" i="1"/>
  <c r="S333" i="1"/>
  <c r="S332" i="1"/>
  <c r="S331" i="1"/>
  <c r="S329" i="1"/>
  <c r="S328" i="1"/>
  <c r="L332" i="1"/>
  <c r="K329" i="1"/>
  <c r="K328" i="1"/>
  <c r="D328" i="1"/>
  <c r="Q318" i="1"/>
  <c r="S320" i="1"/>
  <c r="S319" i="1"/>
  <c r="S317" i="1"/>
  <c r="S316" i="1"/>
  <c r="S315" i="1"/>
  <c r="S314" i="1"/>
  <c r="S313" i="1"/>
  <c r="S312" i="1"/>
  <c r="S310" i="1"/>
  <c r="S309" i="1"/>
  <c r="L313" i="1"/>
  <c r="K310" i="1"/>
  <c r="K309" i="1"/>
  <c r="D309" i="1"/>
  <c r="L294" i="1"/>
  <c r="Q299" i="1"/>
  <c r="S301" i="1"/>
  <c r="S300" i="1"/>
  <c r="S298" i="1"/>
  <c r="S297" i="1"/>
  <c r="S296" i="1"/>
  <c r="S295" i="1"/>
  <c r="S294" i="1"/>
  <c r="S293" i="1"/>
  <c r="S291" i="1"/>
  <c r="S290" i="1"/>
  <c r="K291" i="1"/>
  <c r="K290" i="1"/>
  <c r="D290" i="1"/>
  <c r="L275" i="1"/>
  <c r="Q280" i="1"/>
  <c r="S282" i="1"/>
  <c r="S281" i="1"/>
  <c r="S279" i="1"/>
  <c r="S278" i="1"/>
  <c r="S277" i="1"/>
  <c r="S276" i="1"/>
  <c r="S275" i="1"/>
  <c r="S274" i="1"/>
  <c r="S272" i="1"/>
  <c r="S271" i="1"/>
  <c r="K272" i="1"/>
  <c r="K271" i="1"/>
  <c r="D271" i="1"/>
  <c r="S263" i="1"/>
  <c r="S262" i="1"/>
  <c r="S260" i="1"/>
  <c r="S259" i="1"/>
  <c r="S258" i="1"/>
  <c r="S257" i="1"/>
  <c r="S256" i="1"/>
  <c r="S255" i="1"/>
  <c r="S253" i="1"/>
  <c r="S252" i="1"/>
  <c r="K253" i="1"/>
  <c r="K252" i="1"/>
  <c r="D252" i="1"/>
  <c r="Q242" i="1"/>
  <c r="S244" i="1"/>
  <c r="S243" i="1"/>
  <c r="S241" i="1"/>
  <c r="S240" i="1"/>
  <c r="S239" i="1"/>
  <c r="S238" i="1"/>
  <c r="S237" i="1"/>
  <c r="S236" i="1"/>
  <c r="S234" i="1"/>
  <c r="S233" i="1"/>
  <c r="L237" i="1"/>
  <c r="K234" i="1"/>
  <c r="K233" i="1"/>
  <c r="D233" i="1"/>
  <c r="L218" i="1"/>
  <c r="Q223" i="1"/>
  <c r="S225" i="1"/>
  <c r="S224" i="1"/>
  <c r="S222" i="1"/>
  <c r="S221" i="1"/>
  <c r="S220" i="1"/>
  <c r="S219" i="1"/>
  <c r="S218" i="1"/>
  <c r="S217" i="1"/>
  <c r="S215" i="1"/>
  <c r="S214" i="1"/>
  <c r="K215" i="1"/>
  <c r="K214" i="1"/>
  <c r="D214" i="1"/>
  <c r="Q204" i="1"/>
  <c r="L199" i="1"/>
  <c r="S206" i="1"/>
  <c r="S205" i="1"/>
  <c r="S203" i="1"/>
  <c r="S202" i="1"/>
  <c r="S201" i="1"/>
  <c r="S200" i="1"/>
  <c r="S199" i="1"/>
  <c r="S198" i="1"/>
  <c r="S196" i="1"/>
  <c r="S195" i="1"/>
  <c r="K196" i="1"/>
  <c r="K195" i="1"/>
  <c r="D195" i="1"/>
  <c r="Q185" i="1"/>
  <c r="S187" i="1"/>
  <c r="S186" i="1"/>
  <c r="S184" i="1"/>
  <c r="S183" i="1"/>
  <c r="S182" i="1"/>
  <c r="S181" i="1"/>
  <c r="S180" i="1"/>
  <c r="S179" i="1"/>
  <c r="S177" i="1"/>
  <c r="S176" i="1"/>
  <c r="L180" i="1"/>
  <c r="K177" i="1"/>
  <c r="K176" i="1"/>
  <c r="D176" i="1"/>
  <c r="Q166" i="1"/>
  <c r="L161" i="1"/>
  <c r="S168" i="1"/>
  <c r="S167" i="1"/>
  <c r="S165" i="1"/>
  <c r="S164" i="1"/>
  <c r="S163" i="1"/>
  <c r="S162" i="1"/>
  <c r="S161" i="1"/>
  <c r="S160" i="1"/>
  <c r="S158" i="1"/>
  <c r="S157" i="1"/>
  <c r="K158" i="1"/>
  <c r="K157" i="1"/>
  <c r="D157" i="1"/>
  <c r="Q147" i="1"/>
  <c r="S149" i="1"/>
  <c r="S148" i="1"/>
  <c r="S146" i="1"/>
  <c r="S145" i="1"/>
  <c r="S144" i="1"/>
  <c r="S143" i="1"/>
  <c r="S142" i="1"/>
  <c r="S141" i="1"/>
  <c r="L142" i="1"/>
  <c r="S139" i="1"/>
  <c r="L141" i="1" s="1"/>
  <c r="S138" i="1"/>
  <c r="K139" i="1"/>
  <c r="K138" i="1"/>
  <c r="D138" i="1"/>
  <c r="D24" i="1" l="1"/>
  <c r="Q128" i="1"/>
  <c r="S126" i="1" l="1"/>
  <c r="S125" i="1"/>
  <c r="S124" i="1"/>
  <c r="S123" i="1"/>
  <c r="S122" i="1"/>
  <c r="L123" i="1"/>
  <c r="S120" i="1"/>
  <c r="L122" i="1" s="1"/>
  <c r="S119" i="1"/>
  <c r="K120" i="1"/>
  <c r="K119" i="1"/>
  <c r="D119" i="1"/>
  <c r="Q109" i="1"/>
  <c r="S111" i="1"/>
  <c r="S110" i="1"/>
  <c r="S108" i="1"/>
  <c r="S107" i="1"/>
  <c r="S106" i="1"/>
  <c r="S105" i="1"/>
  <c r="S104" i="1"/>
  <c r="S103" i="1"/>
  <c r="L104" i="1"/>
  <c r="S101" i="1"/>
  <c r="L103" i="1" s="1"/>
  <c r="S100" i="1"/>
  <c r="K101" i="1"/>
  <c r="K100" i="1"/>
  <c r="D100" i="1"/>
  <c r="Q90" i="1"/>
  <c r="S92" i="1"/>
  <c r="S91" i="1"/>
  <c r="S89" i="1"/>
  <c r="S88" i="1"/>
  <c r="S87" i="1"/>
  <c r="S86" i="1"/>
  <c r="S85" i="1"/>
  <c r="S84" i="1"/>
  <c r="L85" i="1"/>
  <c r="S82" i="1"/>
  <c r="L84" i="1" s="1"/>
  <c r="S81" i="1"/>
  <c r="K82" i="1"/>
  <c r="K81" i="1"/>
  <c r="D81" i="1"/>
  <c r="D956" i="1"/>
  <c r="D918" i="1"/>
  <c r="D899" i="1"/>
  <c r="D880" i="1"/>
  <c r="D861" i="1"/>
  <c r="D842" i="1"/>
  <c r="D823" i="1"/>
  <c r="U901" i="1"/>
  <c r="U905" i="1" s="1"/>
  <c r="N905" i="1" s="1"/>
  <c r="Z49" i="2" s="1"/>
  <c r="U882" i="1"/>
  <c r="U886" i="1" s="1"/>
  <c r="N886" i="1" s="1"/>
  <c r="Z48" i="2" s="1"/>
  <c r="U863" i="1"/>
  <c r="U867" i="1" s="1"/>
  <c r="N867" i="1" s="1"/>
  <c r="Z47" i="2" s="1"/>
  <c r="U844" i="1"/>
  <c r="U848" i="1" s="1"/>
  <c r="N848" i="1" s="1"/>
  <c r="Z46" i="2" s="1"/>
  <c r="U825" i="1"/>
  <c r="U829" i="1" s="1"/>
  <c r="N829" i="1" s="1"/>
  <c r="Z45" i="2" s="1"/>
  <c r="S964" i="1"/>
  <c r="S967" i="1" s="1"/>
  <c r="AB52" i="2" s="1"/>
  <c r="L939" i="1"/>
  <c r="L920" i="1"/>
  <c r="N920" i="1" s="1"/>
  <c r="V50" i="2" s="1"/>
  <c r="L901" i="1"/>
  <c r="L882" i="1"/>
  <c r="L863" i="1"/>
  <c r="L844" i="1"/>
  <c r="L825" i="1"/>
  <c r="U806" i="1"/>
  <c r="U810" i="1" s="1"/>
  <c r="N810" i="1" s="1"/>
  <c r="Z44" i="2" s="1"/>
  <c r="U787" i="1"/>
  <c r="U791" i="1" s="1"/>
  <c r="N791" i="1" s="1"/>
  <c r="Z43" i="2" s="1"/>
  <c r="U768" i="1"/>
  <c r="U772" i="1" s="1"/>
  <c r="N772" i="1" s="1"/>
  <c r="Z42" i="2" s="1"/>
  <c r="U749" i="1"/>
  <c r="U730" i="1"/>
  <c r="U734" i="1" s="1"/>
  <c r="N734" i="1" s="1"/>
  <c r="Z40" i="2" s="1"/>
  <c r="U711" i="1"/>
  <c r="U715" i="1" s="1"/>
  <c r="N715" i="1" s="1"/>
  <c r="Z39" i="2" s="1"/>
  <c r="U692" i="1"/>
  <c r="U696" i="1" s="1"/>
  <c r="N696" i="1" s="1"/>
  <c r="Z38" i="2" s="1"/>
  <c r="U673" i="1"/>
  <c r="U677" i="1" s="1"/>
  <c r="N677" i="1" s="1"/>
  <c r="Z37" i="2" s="1"/>
  <c r="U654" i="1"/>
  <c r="U658" i="1" s="1"/>
  <c r="N658" i="1" s="1"/>
  <c r="Z36" i="2" s="1"/>
  <c r="U635" i="1"/>
  <c r="U639" i="1" s="1"/>
  <c r="N639" i="1" s="1"/>
  <c r="Z35" i="2" s="1"/>
  <c r="U616" i="1"/>
  <c r="U620" i="1" s="1"/>
  <c r="N620" i="1" s="1"/>
  <c r="Z34" i="2" s="1"/>
  <c r="U597" i="1"/>
  <c r="U601" i="1" s="1"/>
  <c r="N601" i="1" s="1"/>
  <c r="Z33" i="2" s="1"/>
  <c r="U578" i="1"/>
  <c r="U582" i="1" s="1"/>
  <c r="N582" i="1" s="1"/>
  <c r="Z32" i="2" s="1"/>
  <c r="U559" i="1"/>
  <c r="U540" i="1"/>
  <c r="U544" i="1" s="1"/>
  <c r="N544" i="1" s="1"/>
  <c r="Z30" i="2" s="1"/>
  <c r="U521" i="1"/>
  <c r="U525" i="1" s="1"/>
  <c r="N525" i="1" s="1"/>
  <c r="Z29" i="2" s="1"/>
  <c r="U502" i="1"/>
  <c r="U506" i="1" s="1"/>
  <c r="N506" i="1" s="1"/>
  <c r="Z28" i="2" s="1"/>
  <c r="U483" i="1"/>
  <c r="U487" i="1" s="1"/>
  <c r="N487" i="1" s="1"/>
  <c r="Z27" i="2" s="1"/>
  <c r="U464" i="1"/>
  <c r="U468" i="1" s="1"/>
  <c r="N468" i="1" s="1"/>
  <c r="Z26" i="2" s="1"/>
  <c r="U426" i="1"/>
  <c r="U430" i="1" s="1"/>
  <c r="N430" i="1" s="1"/>
  <c r="Z24" i="2" s="1"/>
  <c r="U407" i="1"/>
  <c r="U411" i="1" s="1"/>
  <c r="N411" i="1" s="1"/>
  <c r="Z23" i="2" s="1"/>
  <c r="U388" i="1"/>
  <c r="U369" i="1"/>
  <c r="U373" i="1" s="1"/>
  <c r="N373" i="1" s="1"/>
  <c r="Z21" i="2" s="1"/>
  <c r="U350" i="1"/>
  <c r="U331" i="1"/>
  <c r="U335" i="1" s="1"/>
  <c r="N335" i="1" s="1"/>
  <c r="Z19" i="2" s="1"/>
  <c r="U312" i="1"/>
  <c r="U316" i="1" s="1"/>
  <c r="N316" i="1" s="1"/>
  <c r="Z18" i="2" s="1"/>
  <c r="U293" i="1"/>
  <c r="U297" i="1" s="1"/>
  <c r="N297" i="1" s="1"/>
  <c r="Z17" i="2" s="1"/>
  <c r="U274" i="1"/>
  <c r="U278" i="1" s="1"/>
  <c r="N278" i="1" s="1"/>
  <c r="Z16" i="2" s="1"/>
  <c r="U255" i="1"/>
  <c r="U259" i="1" s="1"/>
  <c r="N259" i="1" s="1"/>
  <c r="Z15" i="2" s="1"/>
  <c r="U236" i="1"/>
  <c r="U240" i="1" s="1"/>
  <c r="N240" i="1" s="1"/>
  <c r="Z14" i="2" s="1"/>
  <c r="U217" i="1"/>
  <c r="U221" i="1" s="1"/>
  <c r="N221" i="1" s="1"/>
  <c r="Z13" i="2" s="1"/>
  <c r="U198" i="1"/>
  <c r="U179" i="1"/>
  <c r="U183" i="1" s="1"/>
  <c r="N183" i="1" s="1"/>
  <c r="Z11" i="2" s="1"/>
  <c r="U160" i="1"/>
  <c r="U164" i="1" s="1"/>
  <c r="N164" i="1" s="1"/>
  <c r="Z10" i="2" s="1"/>
  <c r="U141" i="1"/>
  <c r="U145" i="1" s="1"/>
  <c r="N145" i="1" s="1"/>
  <c r="Z9" i="2" s="1"/>
  <c r="U122" i="1"/>
  <c r="U126" i="1" s="1"/>
  <c r="N126" i="1" s="1"/>
  <c r="Z8" i="2" s="1"/>
  <c r="U103" i="1"/>
  <c r="U107" i="1" s="1"/>
  <c r="N107" i="1" s="1"/>
  <c r="Z7" i="2" s="1"/>
  <c r="U84" i="1"/>
  <c r="U88" i="1" s="1"/>
  <c r="N88" i="1" s="1"/>
  <c r="Z6" i="2" s="1"/>
  <c r="D804" i="1"/>
  <c r="D785" i="1"/>
  <c r="D766" i="1"/>
  <c r="D747" i="1"/>
  <c r="D728" i="1"/>
  <c r="D709" i="1"/>
  <c r="D690" i="1"/>
  <c r="D652" i="1"/>
  <c r="D633" i="1"/>
  <c r="D614" i="1"/>
  <c r="D595" i="1"/>
  <c r="D576" i="1"/>
  <c r="D557" i="1"/>
  <c r="D538" i="1"/>
  <c r="D519" i="1"/>
  <c r="D500" i="1"/>
  <c r="D481" i="1"/>
  <c r="D462" i="1"/>
  <c r="D424" i="1"/>
  <c r="D405" i="1"/>
  <c r="D386" i="1"/>
  <c r="D367" i="1"/>
  <c r="D348" i="1"/>
  <c r="D329" i="1"/>
  <c r="D310" i="1"/>
  <c r="D291" i="1"/>
  <c r="D272" i="1"/>
  <c r="D253" i="1"/>
  <c r="D234" i="1"/>
  <c r="D215" i="1"/>
  <c r="D196" i="1"/>
  <c r="D177" i="1"/>
  <c r="D158" i="1"/>
  <c r="D139" i="1"/>
  <c r="D120" i="1"/>
  <c r="D101" i="1"/>
  <c r="D82" i="1"/>
  <c r="D63" i="1"/>
  <c r="D44" i="1"/>
  <c r="D25" i="1"/>
  <c r="D6" i="1"/>
  <c r="L806" i="1"/>
  <c r="L787" i="1"/>
  <c r="L768" i="1"/>
  <c r="L749" i="1"/>
  <c r="L730" i="1"/>
  <c r="L711" i="1"/>
  <c r="L692" i="1"/>
  <c r="L673" i="1"/>
  <c r="L654" i="1"/>
  <c r="L635" i="1"/>
  <c r="L616" i="1"/>
  <c r="L597" i="1"/>
  <c r="L578" i="1"/>
  <c r="L559" i="1"/>
  <c r="L540" i="1"/>
  <c r="L521" i="1"/>
  <c r="L502" i="1"/>
  <c r="L483" i="1"/>
  <c r="L464" i="1"/>
  <c r="L426" i="1"/>
  <c r="L407" i="1"/>
  <c r="L388" i="1"/>
  <c r="L369" i="1"/>
  <c r="L350" i="1"/>
  <c r="L331" i="1"/>
  <c r="L312" i="1"/>
  <c r="L293" i="1"/>
  <c r="L274" i="1"/>
  <c r="Q261" i="1"/>
  <c r="L255" i="1"/>
  <c r="L236" i="1"/>
  <c r="L217" i="1"/>
  <c r="L198" i="1"/>
  <c r="L179" i="1"/>
  <c r="L160" i="1"/>
  <c r="S73" i="1"/>
  <c r="S72" i="1"/>
  <c r="S70" i="1"/>
  <c r="S69" i="1"/>
  <c r="S68" i="1"/>
  <c r="S67" i="1"/>
  <c r="S66" i="1"/>
  <c r="S65" i="1"/>
  <c r="Q71" i="1"/>
  <c r="L66" i="1"/>
  <c r="S63" i="1"/>
  <c r="L65" i="1" s="1"/>
  <c r="S62" i="1"/>
  <c r="K63" i="1"/>
  <c r="K62" i="1"/>
  <c r="D62" i="1"/>
  <c r="Q52" i="1"/>
  <c r="U65" i="1"/>
  <c r="U69" i="1" s="1"/>
  <c r="N69" i="1" s="1"/>
  <c r="Z5" i="2" s="1"/>
  <c r="U46" i="1"/>
  <c r="U50" i="1" s="1"/>
  <c r="N50" i="1" s="1"/>
  <c r="Z4" i="2" s="1"/>
  <c r="S54" i="1"/>
  <c r="S53" i="1"/>
  <c r="S51" i="1"/>
  <c r="S50" i="1"/>
  <c r="S49" i="1"/>
  <c r="S48" i="1"/>
  <c r="S47" i="1"/>
  <c r="S46" i="1"/>
  <c r="L47" i="1"/>
  <c r="S44" i="1"/>
  <c r="L46" i="1" s="1"/>
  <c r="S43" i="1"/>
  <c r="K44" i="1"/>
  <c r="K43" i="1"/>
  <c r="D43" i="1"/>
  <c r="Q33" i="1"/>
  <c r="Q14" i="1"/>
  <c r="L28" i="1"/>
  <c r="S35" i="1"/>
  <c r="S34" i="1"/>
  <c r="S32" i="1"/>
  <c r="S31" i="1"/>
  <c r="S30" i="1"/>
  <c r="S29" i="1"/>
  <c r="S28" i="1"/>
  <c r="S27" i="1"/>
  <c r="S25" i="1"/>
  <c r="L27" i="1" s="1"/>
  <c r="S24" i="1"/>
  <c r="K25" i="1"/>
  <c r="K24" i="1"/>
  <c r="U27" i="1"/>
  <c r="U31" i="1" s="1"/>
  <c r="N31" i="1" s="1"/>
  <c r="Z3" i="2" s="1"/>
  <c r="U8" i="1"/>
  <c r="D5" i="1"/>
  <c r="S16" i="1"/>
  <c r="S15" i="1"/>
  <c r="S13" i="1"/>
  <c r="S12" i="1"/>
  <c r="S11" i="1"/>
  <c r="S10" i="1"/>
  <c r="S9" i="1"/>
  <c r="S8" i="1"/>
  <c r="L9" i="1"/>
  <c r="S6" i="1"/>
  <c r="L8" i="1" s="1"/>
  <c r="S5" i="1"/>
  <c r="K6" i="1"/>
  <c r="K5" i="1"/>
  <c r="N483" i="1" l="1"/>
  <c r="V27" i="2" s="1"/>
  <c r="N967" i="1"/>
  <c r="AA52" i="2" s="1"/>
  <c r="U201" i="1"/>
  <c r="N201" i="1" s="1"/>
  <c r="Y12" i="2" s="1"/>
  <c r="U202" i="1"/>
  <c r="N202" i="1" s="1"/>
  <c r="Z12" i="2" s="1"/>
  <c r="U353" i="1"/>
  <c r="N353" i="1" s="1"/>
  <c r="Y20" i="2" s="1"/>
  <c r="U354" i="1"/>
  <c r="N354" i="1" s="1"/>
  <c r="Z20" i="2" s="1"/>
  <c r="U391" i="1"/>
  <c r="N391" i="1" s="1"/>
  <c r="Y22" i="2" s="1"/>
  <c r="U392" i="1"/>
  <c r="N392" i="1" s="1"/>
  <c r="Z22" i="2" s="1"/>
  <c r="U562" i="1"/>
  <c r="N562" i="1" s="1"/>
  <c r="Y31" i="2" s="1"/>
  <c r="U563" i="1"/>
  <c r="N563" i="1" s="1"/>
  <c r="Z31" i="2" s="1"/>
  <c r="U753" i="1"/>
  <c r="N753" i="1" s="1"/>
  <c r="Z41" i="2" s="1"/>
  <c r="U752" i="1"/>
  <c r="N752" i="1" s="1"/>
  <c r="Y41" i="2" s="1"/>
  <c r="U29" i="1"/>
  <c r="N29" i="1" s="1"/>
  <c r="X3" i="2" s="1"/>
  <c r="U30" i="1"/>
  <c r="N30" i="1" s="1"/>
  <c r="Y3" i="2" s="1"/>
  <c r="U48" i="1"/>
  <c r="N48" i="1" s="1"/>
  <c r="X4" i="2" s="1"/>
  <c r="U49" i="1"/>
  <c r="N49" i="1" s="1"/>
  <c r="Y4" i="2" s="1"/>
  <c r="U86" i="1"/>
  <c r="N86" i="1" s="1"/>
  <c r="X6" i="2" s="1"/>
  <c r="U87" i="1"/>
  <c r="N87" i="1" s="1"/>
  <c r="Y6" i="2" s="1"/>
  <c r="U124" i="1"/>
  <c r="N124" i="1" s="1"/>
  <c r="X8" i="2" s="1"/>
  <c r="U125" i="1"/>
  <c r="N125" i="1" s="1"/>
  <c r="Y8" i="2" s="1"/>
  <c r="U162" i="1"/>
  <c r="N162" i="1" s="1"/>
  <c r="X10" i="2" s="1"/>
  <c r="U163" i="1"/>
  <c r="N163" i="1" s="1"/>
  <c r="Y10" i="2" s="1"/>
  <c r="U200" i="1"/>
  <c r="N200" i="1" s="1"/>
  <c r="X12" i="2" s="1"/>
  <c r="U238" i="1"/>
  <c r="N238" i="1" s="1"/>
  <c r="X14" i="2" s="1"/>
  <c r="U239" i="1"/>
  <c r="N239" i="1" s="1"/>
  <c r="Y14" i="2" s="1"/>
  <c r="U276" i="1"/>
  <c r="N276" i="1" s="1"/>
  <c r="X16" i="2" s="1"/>
  <c r="U277" i="1"/>
  <c r="N277" i="1" s="1"/>
  <c r="Y16" i="2" s="1"/>
  <c r="U314" i="1"/>
  <c r="N314" i="1" s="1"/>
  <c r="U315" i="1"/>
  <c r="N315" i="1" s="1"/>
  <c r="U352" i="1"/>
  <c r="N352" i="1" s="1"/>
  <c r="X20" i="2" s="1"/>
  <c r="U390" i="1"/>
  <c r="N390" i="1" s="1"/>
  <c r="X22" i="2" s="1"/>
  <c r="U428" i="1"/>
  <c r="N428" i="1" s="1"/>
  <c r="X24" i="2" s="1"/>
  <c r="U429" i="1"/>
  <c r="N429" i="1" s="1"/>
  <c r="Y24" i="2" s="1"/>
  <c r="U485" i="1"/>
  <c r="N485" i="1" s="1"/>
  <c r="X27" i="2" s="1"/>
  <c r="U486" i="1"/>
  <c r="N486" i="1" s="1"/>
  <c r="Y27" i="2" s="1"/>
  <c r="U523" i="1"/>
  <c r="N523" i="1" s="1"/>
  <c r="X29" i="2" s="1"/>
  <c r="U524" i="1"/>
  <c r="N524" i="1" s="1"/>
  <c r="Y29" i="2" s="1"/>
  <c r="U561" i="1"/>
  <c r="N561" i="1" s="1"/>
  <c r="X31" i="2" s="1"/>
  <c r="U599" i="1"/>
  <c r="N599" i="1" s="1"/>
  <c r="X33" i="2" s="1"/>
  <c r="U600" i="1"/>
  <c r="N600" i="1" s="1"/>
  <c r="Y33" i="2" s="1"/>
  <c r="U637" i="1"/>
  <c r="N637" i="1" s="1"/>
  <c r="X35" i="2" s="1"/>
  <c r="U638" i="1"/>
  <c r="N638" i="1" s="1"/>
  <c r="Y35" i="2" s="1"/>
  <c r="U675" i="1"/>
  <c r="N675" i="1" s="1"/>
  <c r="X37" i="2" s="1"/>
  <c r="U676" i="1"/>
  <c r="N676" i="1" s="1"/>
  <c r="Y37" i="2" s="1"/>
  <c r="U713" i="1"/>
  <c r="N713" i="1" s="1"/>
  <c r="X39" i="2" s="1"/>
  <c r="U714" i="1"/>
  <c r="N714" i="1" s="1"/>
  <c r="Y39" i="2" s="1"/>
  <c r="U751" i="1"/>
  <c r="N751" i="1" s="1"/>
  <c r="X41" i="2" s="1"/>
  <c r="U789" i="1"/>
  <c r="N789" i="1" s="1"/>
  <c r="X43" i="2" s="1"/>
  <c r="U790" i="1"/>
  <c r="N790" i="1" s="1"/>
  <c r="Y43" i="2" s="1"/>
  <c r="U846" i="1"/>
  <c r="N846" i="1" s="1"/>
  <c r="X46" i="2" s="1"/>
  <c r="U847" i="1"/>
  <c r="N847" i="1" s="1"/>
  <c r="Y46" i="2" s="1"/>
  <c r="U884" i="1"/>
  <c r="N884" i="1" s="1"/>
  <c r="X48" i="2" s="1"/>
  <c r="U885" i="1"/>
  <c r="N885" i="1" s="1"/>
  <c r="Y48" i="2" s="1"/>
  <c r="U12" i="1"/>
  <c r="N12" i="1" s="1"/>
  <c r="Z2" i="2" s="1"/>
  <c r="U10" i="1"/>
  <c r="N10" i="1" s="1"/>
  <c r="X2" i="2" s="1"/>
  <c r="U11" i="1"/>
  <c r="N11" i="1" s="1"/>
  <c r="Y2" i="2" s="1"/>
  <c r="U67" i="1"/>
  <c r="N67" i="1" s="1"/>
  <c r="X5" i="2" s="1"/>
  <c r="U68" i="1"/>
  <c r="N68" i="1" s="1"/>
  <c r="Y5" i="2" s="1"/>
  <c r="U105" i="1"/>
  <c r="N105" i="1" s="1"/>
  <c r="X7" i="2" s="1"/>
  <c r="U106" i="1"/>
  <c r="N106" i="1" s="1"/>
  <c r="Y7" i="2" s="1"/>
  <c r="U143" i="1"/>
  <c r="N143" i="1" s="1"/>
  <c r="X9" i="2" s="1"/>
  <c r="U144" i="1"/>
  <c r="N144" i="1" s="1"/>
  <c r="Y9" i="2" s="1"/>
  <c r="U181" i="1"/>
  <c r="N181" i="1" s="1"/>
  <c r="X11" i="2" s="1"/>
  <c r="U182" i="1"/>
  <c r="N182" i="1" s="1"/>
  <c r="Y11" i="2" s="1"/>
  <c r="U219" i="1"/>
  <c r="N219" i="1" s="1"/>
  <c r="X13" i="2" s="1"/>
  <c r="U220" i="1"/>
  <c r="N220" i="1" s="1"/>
  <c r="Y13" i="2" s="1"/>
  <c r="U257" i="1"/>
  <c r="N257" i="1" s="1"/>
  <c r="X15" i="2" s="1"/>
  <c r="U258" i="1"/>
  <c r="N258" i="1" s="1"/>
  <c r="Y15" i="2" s="1"/>
  <c r="U295" i="1"/>
  <c r="N295" i="1" s="1"/>
  <c r="X17" i="2" s="1"/>
  <c r="U296" i="1"/>
  <c r="N296" i="1" s="1"/>
  <c r="Y17" i="2" s="1"/>
  <c r="U333" i="1"/>
  <c r="N333" i="1" s="1"/>
  <c r="X19" i="2" s="1"/>
  <c r="U334" i="1"/>
  <c r="N334" i="1" s="1"/>
  <c r="Y19" i="2" s="1"/>
  <c r="U371" i="1"/>
  <c r="N371" i="1" s="1"/>
  <c r="X21" i="2" s="1"/>
  <c r="U372" i="1"/>
  <c r="N372" i="1" s="1"/>
  <c r="Y21" i="2" s="1"/>
  <c r="U409" i="1"/>
  <c r="N409" i="1" s="1"/>
  <c r="X23" i="2" s="1"/>
  <c r="U410" i="1"/>
  <c r="N410" i="1" s="1"/>
  <c r="Y23" i="2" s="1"/>
  <c r="U466" i="1"/>
  <c r="N466" i="1" s="1"/>
  <c r="X26" i="2" s="1"/>
  <c r="U467" i="1"/>
  <c r="N467" i="1" s="1"/>
  <c r="Y26" i="2" s="1"/>
  <c r="U504" i="1"/>
  <c r="N504" i="1" s="1"/>
  <c r="X28" i="2" s="1"/>
  <c r="U505" i="1"/>
  <c r="N505" i="1" s="1"/>
  <c r="Y28" i="2" s="1"/>
  <c r="U542" i="1"/>
  <c r="N542" i="1" s="1"/>
  <c r="X30" i="2" s="1"/>
  <c r="U543" i="1"/>
  <c r="N543" i="1" s="1"/>
  <c r="Y30" i="2" s="1"/>
  <c r="U580" i="1"/>
  <c r="N580" i="1" s="1"/>
  <c r="X32" i="2" s="1"/>
  <c r="U581" i="1"/>
  <c r="N581" i="1" s="1"/>
  <c r="Y32" i="2" s="1"/>
  <c r="U618" i="1"/>
  <c r="U619" i="1"/>
  <c r="N619" i="1" s="1"/>
  <c r="Y34" i="2" s="1"/>
  <c r="U656" i="1"/>
  <c r="N656" i="1" s="1"/>
  <c r="X36" i="2" s="1"/>
  <c r="U657" i="1"/>
  <c r="N657" i="1" s="1"/>
  <c r="Y36" i="2" s="1"/>
  <c r="U694" i="1"/>
  <c r="N694" i="1" s="1"/>
  <c r="X38" i="2" s="1"/>
  <c r="U695" i="1"/>
  <c r="N695" i="1" s="1"/>
  <c r="Y38" i="2" s="1"/>
  <c r="U732" i="1"/>
  <c r="N732" i="1" s="1"/>
  <c r="X40" i="2" s="1"/>
  <c r="U733" i="1"/>
  <c r="N733" i="1" s="1"/>
  <c r="Y40" i="2" s="1"/>
  <c r="U770" i="1"/>
  <c r="N770" i="1" s="1"/>
  <c r="X42" i="2" s="1"/>
  <c r="U771" i="1"/>
  <c r="N771" i="1" s="1"/>
  <c r="Y42" i="2" s="1"/>
  <c r="U808" i="1"/>
  <c r="N808" i="1" s="1"/>
  <c r="X44" i="2" s="1"/>
  <c r="U809" i="1"/>
  <c r="N809" i="1" s="1"/>
  <c r="Y44" i="2" s="1"/>
  <c r="U827" i="1"/>
  <c r="N827" i="1" s="1"/>
  <c r="X45" i="2" s="1"/>
  <c r="U828" i="1"/>
  <c r="N828" i="1" s="1"/>
  <c r="Y45" i="2" s="1"/>
  <c r="U865" i="1"/>
  <c r="N865" i="1" s="1"/>
  <c r="X47" i="2" s="1"/>
  <c r="U866" i="1"/>
  <c r="N866" i="1" s="1"/>
  <c r="Y47" i="2" s="1"/>
  <c r="U903" i="1"/>
  <c r="N903" i="1" s="1"/>
  <c r="X49" i="2" s="1"/>
  <c r="U904" i="1"/>
  <c r="N904" i="1" s="1"/>
  <c r="Y49" i="2" s="1"/>
  <c r="F959" i="1"/>
  <c r="N540" i="1"/>
  <c r="V30" i="2" s="1"/>
  <c r="U427" i="1"/>
  <c r="N427" i="1" s="1"/>
  <c r="W24" i="2" s="1"/>
  <c r="N929" i="1"/>
  <c r="AA50" i="2" s="1"/>
  <c r="U9" i="1"/>
  <c r="N9" i="1" s="1"/>
  <c r="W2" i="2" s="1"/>
  <c r="U66" i="1"/>
  <c r="N66" i="1" s="1"/>
  <c r="W5" i="2" s="1"/>
  <c r="U85" i="1"/>
  <c r="N85" i="1" s="1"/>
  <c r="W6" i="2" s="1"/>
  <c r="U123" i="1"/>
  <c r="N123" i="1" s="1"/>
  <c r="W8" i="2" s="1"/>
  <c r="S166" i="1"/>
  <c r="S169" i="1" s="1"/>
  <c r="AB10" i="2" s="1"/>
  <c r="U161" i="1"/>
  <c r="N161" i="1" s="1"/>
  <c r="W10" i="2" s="1"/>
  <c r="U199" i="1"/>
  <c r="N199" i="1" s="1"/>
  <c r="W12" i="2" s="1"/>
  <c r="S242" i="1"/>
  <c r="S245" i="1" s="1"/>
  <c r="AB14" i="2" s="1"/>
  <c r="U237" i="1"/>
  <c r="N237" i="1" s="1"/>
  <c r="W14" i="2" s="1"/>
  <c r="S280" i="1"/>
  <c r="S283" i="1" s="1"/>
  <c r="AB16" i="2" s="1"/>
  <c r="U275" i="1"/>
  <c r="N275" i="1" s="1"/>
  <c r="W16" i="2" s="1"/>
  <c r="U313" i="1"/>
  <c r="N313" i="1" s="1"/>
  <c r="W18" i="2" s="1"/>
  <c r="S356" i="1"/>
  <c r="S359" i="1" s="1"/>
  <c r="AB20" i="2" s="1"/>
  <c r="U351" i="1"/>
  <c r="N351" i="1" s="1"/>
  <c r="W20" i="2" s="1"/>
  <c r="U389" i="1"/>
  <c r="N389" i="1" s="1"/>
  <c r="W22" i="2" s="1"/>
  <c r="S432" i="1"/>
  <c r="S435" i="1" s="1"/>
  <c r="AB24" i="2" s="1"/>
  <c r="U484" i="1"/>
  <c r="N484" i="1" s="1"/>
  <c r="W27" i="2" s="1"/>
  <c r="S527" i="1"/>
  <c r="S530" i="1" s="1"/>
  <c r="AB29" i="2" s="1"/>
  <c r="U522" i="1"/>
  <c r="N522" i="1" s="1"/>
  <c r="W29" i="2" s="1"/>
  <c r="U560" i="1"/>
  <c r="N560" i="1" s="1"/>
  <c r="W31" i="2" s="1"/>
  <c r="S603" i="1"/>
  <c r="S606" i="1" s="1"/>
  <c r="AB33" i="2" s="1"/>
  <c r="U598" i="1"/>
  <c r="N598" i="1" s="1"/>
  <c r="W33" i="2" s="1"/>
  <c r="U636" i="1"/>
  <c r="N636" i="1" s="1"/>
  <c r="W35" i="2" s="1"/>
  <c r="S679" i="1"/>
  <c r="S682" i="1" s="1"/>
  <c r="AB37" i="2" s="1"/>
  <c r="U674" i="1"/>
  <c r="N674" i="1" s="1"/>
  <c r="W37" i="2" s="1"/>
  <c r="S717" i="1"/>
  <c r="S720" i="1" s="1"/>
  <c r="AB39" i="2" s="1"/>
  <c r="U712" i="1"/>
  <c r="N712" i="1" s="1"/>
  <c r="W39" i="2" s="1"/>
  <c r="S755" i="1"/>
  <c r="S758" i="1" s="1"/>
  <c r="AB41" i="2" s="1"/>
  <c r="U750" i="1"/>
  <c r="N750" i="1" s="1"/>
  <c r="W41" i="2" s="1"/>
  <c r="S793" i="1"/>
  <c r="S796" i="1" s="1"/>
  <c r="AB43" i="2" s="1"/>
  <c r="U788" i="1"/>
  <c r="N788" i="1" s="1"/>
  <c r="W43" i="2" s="1"/>
  <c r="S850" i="1"/>
  <c r="S853" i="1" s="1"/>
  <c r="AB46" i="2" s="1"/>
  <c r="U845" i="1"/>
  <c r="N845" i="1" s="1"/>
  <c r="W46" i="2" s="1"/>
  <c r="S888" i="1"/>
  <c r="S891" i="1" s="1"/>
  <c r="AB48" i="2" s="1"/>
  <c r="U883" i="1"/>
  <c r="N883" i="1" s="1"/>
  <c r="W48" i="2" s="1"/>
  <c r="U28" i="1"/>
  <c r="N28" i="1" s="1"/>
  <c r="W3" i="2" s="1"/>
  <c r="U47" i="1"/>
  <c r="N47" i="1" s="1"/>
  <c r="W4" i="2" s="1"/>
  <c r="U104" i="1"/>
  <c r="N104" i="1" s="1"/>
  <c r="W7" i="2" s="1"/>
  <c r="U142" i="1"/>
  <c r="N142" i="1" s="1"/>
  <c r="W9" i="2" s="1"/>
  <c r="S185" i="1"/>
  <c r="S188" i="1" s="1"/>
  <c r="AB11" i="2" s="1"/>
  <c r="U180" i="1"/>
  <c r="N180" i="1" s="1"/>
  <c r="W11" i="2" s="1"/>
  <c r="U218" i="1"/>
  <c r="N218" i="1" s="1"/>
  <c r="W13" i="2" s="1"/>
  <c r="U256" i="1"/>
  <c r="N256" i="1" s="1"/>
  <c r="W15" i="2" s="1"/>
  <c r="S299" i="1"/>
  <c r="S302" i="1" s="1"/>
  <c r="AB17" i="2" s="1"/>
  <c r="U294" i="1"/>
  <c r="N294" i="1" s="1"/>
  <c r="W17" i="2" s="1"/>
  <c r="U332" i="1"/>
  <c r="N332" i="1" s="1"/>
  <c r="W19" i="2" s="1"/>
  <c r="S375" i="1"/>
  <c r="S378" i="1" s="1"/>
  <c r="AB21" i="2" s="1"/>
  <c r="U370" i="1"/>
  <c r="N370" i="1" s="1"/>
  <c r="W21" i="2" s="1"/>
  <c r="S413" i="1"/>
  <c r="S416" i="1" s="1"/>
  <c r="AB23" i="2" s="1"/>
  <c r="U408" i="1"/>
  <c r="N408" i="1" s="1"/>
  <c r="W23" i="2" s="1"/>
  <c r="U465" i="1"/>
  <c r="N465" i="1" s="1"/>
  <c r="W26" i="2" s="1"/>
  <c r="U503" i="1"/>
  <c r="N503" i="1" s="1"/>
  <c r="W28" i="2" s="1"/>
  <c r="U541" i="1"/>
  <c r="N541" i="1" s="1"/>
  <c r="W30" i="2" s="1"/>
  <c r="U579" i="1"/>
  <c r="N579" i="1" s="1"/>
  <c r="W32" i="2" s="1"/>
  <c r="U617" i="1"/>
  <c r="N617" i="1" s="1"/>
  <c r="W34" i="2" s="1"/>
  <c r="U655" i="1"/>
  <c r="N655" i="1" s="1"/>
  <c r="W36" i="2" s="1"/>
  <c r="S698" i="1"/>
  <c r="S701" i="1" s="1"/>
  <c r="AB38" i="2" s="1"/>
  <c r="U693" i="1"/>
  <c r="N693" i="1" s="1"/>
  <c r="W38" i="2" s="1"/>
  <c r="U731" i="1"/>
  <c r="N731" i="1" s="1"/>
  <c r="W40" i="2" s="1"/>
  <c r="U769" i="1"/>
  <c r="N769" i="1" s="1"/>
  <c r="W42" i="2" s="1"/>
  <c r="S812" i="1"/>
  <c r="S815" i="1" s="1"/>
  <c r="AB44" i="2" s="1"/>
  <c r="U807" i="1"/>
  <c r="N807" i="1" s="1"/>
  <c r="W44" i="2" s="1"/>
  <c r="U826" i="1"/>
  <c r="N826" i="1" s="1"/>
  <c r="W45" i="2" s="1"/>
  <c r="U864" i="1"/>
  <c r="N864" i="1" s="1"/>
  <c r="W47" i="2" s="1"/>
  <c r="S907" i="1"/>
  <c r="S910" i="1" s="1"/>
  <c r="AB49" i="2" s="1"/>
  <c r="U902" i="1"/>
  <c r="N902" i="1" s="1"/>
  <c r="W49" i="2" s="1"/>
  <c r="N255" i="1"/>
  <c r="V15" i="2" s="1"/>
  <c r="S337" i="1"/>
  <c r="S340" i="1" s="1"/>
  <c r="AB19" i="2" s="1"/>
  <c r="N407" i="1"/>
  <c r="V23" i="2" s="1"/>
  <c r="N882" i="1"/>
  <c r="V48" i="2" s="1"/>
  <c r="S90" i="1"/>
  <c r="S93" i="1" s="1"/>
  <c r="AB6" i="2" s="1"/>
  <c r="S223" i="1"/>
  <c r="S226" i="1" s="1"/>
  <c r="AB13" i="2" s="1"/>
  <c r="S489" i="1"/>
  <c r="S492" i="1" s="1"/>
  <c r="AB27" i="2" s="1"/>
  <c r="S565" i="1"/>
  <c r="S568" i="1" s="1"/>
  <c r="AB31" i="2" s="1"/>
  <c r="N863" i="1"/>
  <c r="V47" i="2" s="1"/>
  <c r="N502" i="1"/>
  <c r="V28" i="2" s="1"/>
  <c r="N578" i="1"/>
  <c r="V32" i="2" s="1"/>
  <c r="N616" i="1"/>
  <c r="V34" i="2" s="1"/>
  <c r="N654" i="1"/>
  <c r="V36" i="2" s="1"/>
  <c r="S736" i="1"/>
  <c r="S739" i="1" s="1"/>
  <c r="AB40" i="2" s="1"/>
  <c r="S774" i="1"/>
  <c r="S777" i="1" s="1"/>
  <c r="AB42" i="2" s="1"/>
  <c r="N939" i="1"/>
  <c r="V51" i="2" s="1"/>
  <c r="S147" i="1"/>
  <c r="S150" i="1" s="1"/>
  <c r="AB9" i="2" s="1"/>
  <c r="N179" i="1"/>
  <c r="V11" i="2" s="1"/>
  <c r="N350" i="1"/>
  <c r="V20" i="2" s="1"/>
  <c r="N388" i="1"/>
  <c r="V22" i="2" s="1"/>
  <c r="S641" i="1"/>
  <c r="S644" i="1" s="1"/>
  <c r="AB35" i="2" s="1"/>
  <c r="N825" i="1"/>
  <c r="V45" i="2" s="1"/>
  <c r="S869" i="1"/>
  <c r="S872" i="1" s="1"/>
  <c r="AB47" i="2" s="1"/>
  <c r="S945" i="1"/>
  <c r="S948" i="1" s="1"/>
  <c r="AB51" i="2" s="1"/>
  <c r="S831" i="1"/>
  <c r="S834" i="1" s="1"/>
  <c r="AB45" i="2" s="1"/>
  <c r="N787" i="1"/>
  <c r="V43" i="2" s="1"/>
  <c r="N730" i="1"/>
  <c r="V40" i="2" s="1"/>
  <c r="N122" i="1"/>
  <c r="V8" i="2" s="1"/>
  <c r="N635" i="1"/>
  <c r="V35" i="2" s="1"/>
  <c r="N559" i="1"/>
  <c r="V31" i="2" s="1"/>
  <c r="N464" i="1"/>
  <c r="V26" i="2" s="1"/>
  <c r="N426" i="1"/>
  <c r="V24" i="2" s="1"/>
  <c r="S394" i="1"/>
  <c r="S397" i="1" s="1"/>
  <c r="AB22" i="2" s="1"/>
  <c r="S318" i="1"/>
  <c r="S321" i="1" s="1"/>
  <c r="AB18" i="2" s="1"/>
  <c r="N236" i="1"/>
  <c r="V14" i="2" s="1"/>
  <c r="N293" i="1"/>
  <c r="V17" i="2" s="1"/>
  <c r="N331" i="1"/>
  <c r="V19" i="2" s="1"/>
  <c r="S470" i="1"/>
  <c r="S473" i="1" s="1"/>
  <c r="AB26" i="2" s="1"/>
  <c r="S508" i="1"/>
  <c r="S511" i="1" s="1"/>
  <c r="AB28" i="2" s="1"/>
  <c r="S546" i="1"/>
  <c r="S549" i="1" s="1"/>
  <c r="AB30" i="2" s="1"/>
  <c r="S584" i="1"/>
  <c r="S587" i="1" s="1"/>
  <c r="AB32" i="2" s="1"/>
  <c r="S622" i="1"/>
  <c r="S625" i="1" s="1"/>
  <c r="AB34" i="2" s="1"/>
  <c r="S660" i="1"/>
  <c r="S663" i="1" s="1"/>
  <c r="AB36" i="2" s="1"/>
  <c r="N711" i="1"/>
  <c r="V39" i="2" s="1"/>
  <c r="N768" i="1"/>
  <c r="V42" i="2" s="1"/>
  <c r="N844" i="1"/>
  <c r="V46" i="2" s="1"/>
  <c r="S929" i="1"/>
  <c r="AB50" i="2" s="1"/>
  <c r="N103" i="1"/>
  <c r="V7" i="2" s="1"/>
  <c r="S109" i="1"/>
  <c r="S112" i="1" s="1"/>
  <c r="AB7" i="2" s="1"/>
  <c r="N141" i="1"/>
  <c r="V9" i="2" s="1"/>
  <c r="N217" i="1"/>
  <c r="V13" i="2" s="1"/>
  <c r="N274" i="1"/>
  <c r="V16" i="2" s="1"/>
  <c r="N312" i="1"/>
  <c r="V18" i="2" s="1"/>
  <c r="N521" i="1"/>
  <c r="V29" i="2" s="1"/>
  <c r="N597" i="1"/>
  <c r="V33" i="2" s="1"/>
  <c r="N673" i="1"/>
  <c r="V37" i="2" s="1"/>
  <c r="N749" i="1"/>
  <c r="V41" i="2" s="1"/>
  <c r="N901" i="1"/>
  <c r="V49" i="2" s="1"/>
  <c r="S33" i="1"/>
  <c r="S36" i="1" s="1"/>
  <c r="AB3" i="2" s="1"/>
  <c r="N198" i="1"/>
  <c r="V12" i="2" s="1"/>
  <c r="N84" i="1"/>
  <c r="V6" i="2" s="1"/>
  <c r="S128" i="1"/>
  <c r="S131" i="1" s="1"/>
  <c r="AB8" i="2" s="1"/>
  <c r="N160" i="1"/>
  <c r="V10" i="2" s="1"/>
  <c r="S204" i="1"/>
  <c r="S207" i="1" s="1"/>
  <c r="AB12" i="2" s="1"/>
  <c r="N46" i="1"/>
  <c r="V4" i="2" s="1"/>
  <c r="S261" i="1"/>
  <c r="S264" i="1" s="1"/>
  <c r="AB15" i="2" s="1"/>
  <c r="N369" i="1"/>
  <c r="V21" i="2" s="1"/>
  <c r="N692" i="1"/>
  <c r="V38" i="2" s="1"/>
  <c r="N806" i="1"/>
  <c r="V44" i="2" s="1"/>
  <c r="S52" i="1"/>
  <c r="N8" i="1"/>
  <c r="V2" i="2" s="1"/>
  <c r="S14" i="1"/>
  <c r="S17" i="1" s="1"/>
  <c r="AB2" i="2" s="1"/>
  <c r="S71" i="1"/>
  <c r="S74" i="1" s="1"/>
  <c r="AB5" i="2" s="1"/>
  <c r="N65" i="1"/>
  <c r="V5" i="2" s="1"/>
  <c r="N27" i="1"/>
  <c r="V3" i="2" s="1"/>
  <c r="V83" i="2" l="1"/>
  <c r="W83" i="2"/>
  <c r="Z83" i="2"/>
  <c r="N618" i="1"/>
  <c r="X34" i="2" s="1"/>
  <c r="X18" i="2"/>
  <c r="Y18" i="2"/>
  <c r="Y83" i="2" s="1"/>
  <c r="S968" i="1"/>
  <c r="F962" i="1" s="1"/>
  <c r="F313" i="1"/>
  <c r="S55" i="1"/>
  <c r="AB4" i="2" s="1"/>
  <c r="AB83" i="2" s="1"/>
  <c r="F66" i="1"/>
  <c r="F28" i="1"/>
  <c r="F104" i="1"/>
  <c r="F921" i="1"/>
  <c r="F655" i="1"/>
  <c r="F579" i="1"/>
  <c r="F503" i="1"/>
  <c r="F389" i="1"/>
  <c r="F940" i="1"/>
  <c r="F731" i="1"/>
  <c r="F560" i="1"/>
  <c r="F218" i="1"/>
  <c r="F332" i="1"/>
  <c r="F294" i="1"/>
  <c r="F180" i="1"/>
  <c r="F883" i="1"/>
  <c r="F845" i="1"/>
  <c r="F788" i="1"/>
  <c r="F750" i="1"/>
  <c r="F712" i="1"/>
  <c r="F674" i="1"/>
  <c r="F522" i="1"/>
  <c r="F427" i="1"/>
  <c r="F275" i="1"/>
  <c r="F237" i="1"/>
  <c r="F9" i="1"/>
  <c r="F256" i="1"/>
  <c r="F199" i="1"/>
  <c r="F617" i="1"/>
  <c r="F541" i="1"/>
  <c r="F465" i="1"/>
  <c r="F826" i="1"/>
  <c r="F864" i="1"/>
  <c r="F636" i="1"/>
  <c r="F142" i="1"/>
  <c r="F769" i="1"/>
  <c r="F484" i="1"/>
  <c r="F85" i="1"/>
  <c r="F902" i="1"/>
  <c r="F807" i="1"/>
  <c r="F693" i="1"/>
  <c r="F408" i="1"/>
  <c r="F370" i="1"/>
  <c r="F598" i="1"/>
  <c r="F351" i="1"/>
  <c r="F161" i="1"/>
  <c r="F123" i="1"/>
  <c r="N169" i="1"/>
  <c r="AA10" i="2" s="1"/>
  <c r="N131" i="1"/>
  <c r="AA8" i="2" s="1"/>
  <c r="N435" i="1"/>
  <c r="AA24" i="2" s="1"/>
  <c r="N264" i="1"/>
  <c r="AA15" i="2" s="1"/>
  <c r="N530" i="1"/>
  <c r="AA29" i="2" s="1"/>
  <c r="N796" i="1"/>
  <c r="AA43" i="2" s="1"/>
  <c r="N682" i="1"/>
  <c r="AA37" i="2" s="1"/>
  <c r="N302" i="1"/>
  <c r="AA17" i="2" s="1"/>
  <c r="N283" i="1"/>
  <c r="AA16" i="2" s="1"/>
  <c r="N93" i="1"/>
  <c r="AA6" i="2" s="1"/>
  <c r="N872" i="1"/>
  <c r="AA47" i="2" s="1"/>
  <c r="N644" i="1"/>
  <c r="AA35" i="2" s="1"/>
  <c r="N36" i="1"/>
  <c r="AA3" i="2" s="1"/>
  <c r="N112" i="1"/>
  <c r="AA7" i="2" s="1"/>
  <c r="N606" i="1"/>
  <c r="AA33" i="2" s="1"/>
  <c r="N758" i="1"/>
  <c r="AA41" i="2" s="1"/>
  <c r="N948" i="1"/>
  <c r="AA51" i="2" s="1"/>
  <c r="N834" i="1"/>
  <c r="AA45" i="2" s="1"/>
  <c r="N777" i="1"/>
  <c r="AA42" i="2" s="1"/>
  <c r="N739" i="1"/>
  <c r="AA40" i="2" s="1"/>
  <c r="N663" i="1"/>
  <c r="AA36" i="2" s="1"/>
  <c r="N587" i="1"/>
  <c r="AA32" i="2" s="1"/>
  <c r="N549" i="1"/>
  <c r="AA30" i="2" s="1"/>
  <c r="N511" i="1"/>
  <c r="AA28" i="2" s="1"/>
  <c r="N473" i="1"/>
  <c r="AA26" i="2" s="1"/>
  <c r="N340" i="1"/>
  <c r="AA19" i="2" s="1"/>
  <c r="N568" i="1"/>
  <c r="AA31" i="2" s="1"/>
  <c r="N492" i="1"/>
  <c r="AA27" i="2" s="1"/>
  <c r="N397" i="1"/>
  <c r="AA22" i="2" s="1"/>
  <c r="N321" i="1"/>
  <c r="AA18" i="2" s="1"/>
  <c r="N207" i="1"/>
  <c r="AA12" i="2" s="1"/>
  <c r="N74" i="1"/>
  <c r="AA5" i="2" s="1"/>
  <c r="N17" i="1"/>
  <c r="AA2" i="2" s="1"/>
  <c r="N416" i="1"/>
  <c r="AA23" i="2" s="1"/>
  <c r="N359" i="1"/>
  <c r="AA20" i="2" s="1"/>
  <c r="N188" i="1"/>
  <c r="AA11" i="2" s="1"/>
  <c r="N378" i="1"/>
  <c r="AA21" i="2" s="1"/>
  <c r="N701" i="1"/>
  <c r="AA38" i="2" s="1"/>
  <c r="N720" i="1"/>
  <c r="AA39" i="2" s="1"/>
  <c r="N55" i="1"/>
  <c r="AA4" i="2" s="1"/>
  <c r="N815" i="1"/>
  <c r="AA44" i="2" s="1"/>
  <c r="N245" i="1"/>
  <c r="AA14" i="2" s="1"/>
  <c r="N910" i="1"/>
  <c r="AA49" i="2" s="1"/>
  <c r="N853" i="1"/>
  <c r="AA46" i="2" s="1"/>
  <c r="N226" i="1"/>
  <c r="AA13" i="2" s="1"/>
  <c r="N150" i="1"/>
  <c r="AA9" i="2" s="1"/>
  <c r="N891" i="1"/>
  <c r="AA48" i="2" s="1"/>
  <c r="S930" i="1"/>
  <c r="AC50" i="2" s="1"/>
  <c r="F920" i="1"/>
  <c r="F958" i="1"/>
  <c r="X83" i="2" l="1"/>
  <c r="N625" i="1"/>
  <c r="AA34" i="2" s="1"/>
  <c r="AA83" i="2" s="1"/>
  <c r="AC52" i="2"/>
  <c r="S398" i="1"/>
  <c r="S474" i="1"/>
  <c r="F312" i="1"/>
  <c r="F768" i="1"/>
  <c r="F255" i="1"/>
  <c r="F521" i="1"/>
  <c r="F47" i="1"/>
  <c r="S892" i="1"/>
  <c r="AC48" i="2" s="1"/>
  <c r="F217" i="1"/>
  <c r="S816" i="1"/>
  <c r="F711" i="1"/>
  <c r="F369" i="1"/>
  <c r="S360" i="1"/>
  <c r="AC20" i="2" s="1"/>
  <c r="F198" i="1"/>
  <c r="F388" i="1"/>
  <c r="S569" i="1"/>
  <c r="F464" i="1"/>
  <c r="F540" i="1"/>
  <c r="S740" i="1"/>
  <c r="AC40" i="2" s="1"/>
  <c r="F825" i="1"/>
  <c r="S759" i="1"/>
  <c r="AC41" i="2" s="1"/>
  <c r="F103" i="1"/>
  <c r="F635" i="1"/>
  <c r="F84" i="1"/>
  <c r="F293" i="1"/>
  <c r="S797" i="1"/>
  <c r="AC43" i="2" s="1"/>
  <c r="F122" i="1"/>
  <c r="S151" i="1"/>
  <c r="AC9" i="2" s="1"/>
  <c r="S854" i="1"/>
  <c r="AC46" i="2" s="1"/>
  <c r="S246" i="1"/>
  <c r="AC14" i="2" s="1"/>
  <c r="F46" i="1"/>
  <c r="S702" i="1"/>
  <c r="AC38" i="2" s="1"/>
  <c r="S189" i="1"/>
  <c r="AC11" i="2" s="1"/>
  <c r="S417" i="1"/>
  <c r="S322" i="1"/>
  <c r="AC18" i="2" s="1"/>
  <c r="F483" i="1"/>
  <c r="S341" i="1"/>
  <c r="AC19" i="2" s="1"/>
  <c r="S512" i="1"/>
  <c r="AC28" i="2" s="1"/>
  <c r="F578" i="1"/>
  <c r="S664" i="1"/>
  <c r="AC36" i="2" s="1"/>
  <c r="S778" i="1"/>
  <c r="AC42" i="2" s="1"/>
  <c r="F939" i="1"/>
  <c r="S607" i="1"/>
  <c r="S873" i="1"/>
  <c r="AC47" i="2" s="1"/>
  <c r="S284" i="1"/>
  <c r="AC16" i="2" s="1"/>
  <c r="S683" i="1"/>
  <c r="F426" i="1"/>
  <c r="S170" i="1"/>
  <c r="AC10" i="2" s="1"/>
  <c r="F924" i="1"/>
  <c r="F863" i="1"/>
  <c r="S493" i="1"/>
  <c r="AC27" i="2" s="1"/>
  <c r="S208" i="1"/>
  <c r="AC12" i="2" s="1"/>
  <c r="S835" i="1"/>
  <c r="AC45" i="2" s="1"/>
  <c r="F730" i="1"/>
  <c r="S645" i="1"/>
  <c r="AC35" i="2" s="1"/>
  <c r="S56" i="1"/>
  <c r="AC4" i="2" s="1"/>
  <c r="F673" i="1"/>
  <c r="S588" i="1"/>
  <c r="AC32" i="2" s="1"/>
  <c r="F502" i="1"/>
  <c r="F692" i="1"/>
  <c r="S949" i="1"/>
  <c r="AC51" i="2" s="1"/>
  <c r="S379" i="1"/>
  <c r="AC21" i="2" s="1"/>
  <c r="S550" i="1"/>
  <c r="AC30" i="2" s="1"/>
  <c r="F749" i="1"/>
  <c r="S721" i="1"/>
  <c r="AC39" i="2" s="1"/>
  <c r="F559" i="1"/>
  <c r="S227" i="1"/>
  <c r="AC13" i="2" s="1"/>
  <c r="F141" i="1"/>
  <c r="F654" i="1"/>
  <c r="F844" i="1"/>
  <c r="F331" i="1"/>
  <c r="F236" i="1"/>
  <c r="F882" i="1"/>
  <c r="F407" i="1"/>
  <c r="S531" i="1"/>
  <c r="AC29" i="2" s="1"/>
  <c r="S265" i="1"/>
  <c r="AC15" i="2" s="1"/>
  <c r="S303" i="1"/>
  <c r="AC17" i="2" s="1"/>
  <c r="F806" i="1"/>
  <c r="S911" i="1"/>
  <c r="AC49" i="2" s="1"/>
  <c r="F901" i="1"/>
  <c r="F179" i="1"/>
  <c r="S132" i="1"/>
  <c r="AC8" i="2" s="1"/>
  <c r="S94" i="1"/>
  <c r="AC6" i="2" s="1"/>
  <c r="S113" i="1"/>
  <c r="AC7" i="2" s="1"/>
  <c r="F597" i="1"/>
  <c r="S436" i="1"/>
  <c r="AC24" i="2" s="1"/>
  <c r="F160" i="1"/>
  <c r="F350" i="1"/>
  <c r="F787" i="1"/>
  <c r="F274" i="1"/>
  <c r="S37" i="1"/>
  <c r="AC3" i="2" s="1"/>
  <c r="F27" i="1"/>
  <c r="S18" i="1"/>
  <c r="F8" i="1"/>
  <c r="S75" i="1"/>
  <c r="AC5" i="2" s="1"/>
  <c r="F65" i="1"/>
  <c r="S626" i="1" l="1"/>
  <c r="AC34" i="2" s="1"/>
  <c r="F616" i="1"/>
  <c r="F601" i="1"/>
  <c r="AC33" i="2"/>
  <c r="F563" i="1"/>
  <c r="AC31" i="2"/>
  <c r="F886" i="1"/>
  <c r="F677" i="1"/>
  <c r="AC37" i="2"/>
  <c r="AC23" i="2"/>
  <c r="AC22" i="2"/>
  <c r="AC44" i="2"/>
  <c r="F468" i="1"/>
  <c r="AC26" i="2"/>
  <c r="F392" i="1"/>
  <c r="F772" i="1"/>
  <c r="F658" i="1"/>
  <c r="F696" i="1"/>
  <c r="F791" i="1"/>
  <c r="F753" i="1"/>
  <c r="F734" i="1"/>
  <c r="F316" i="1"/>
  <c r="F354" i="1"/>
  <c r="F240" i="1"/>
  <c r="F145" i="1"/>
  <c r="F314" i="1"/>
  <c r="F506" i="1"/>
  <c r="F848" i="1"/>
  <c r="F164" i="1"/>
  <c r="F183" i="1"/>
  <c r="F278" i="1"/>
  <c r="F335" i="1"/>
  <c r="F411" i="1"/>
  <c r="F810" i="1"/>
  <c r="F867" i="1"/>
  <c r="F12" i="1"/>
  <c r="AC2" i="2"/>
  <c r="F943" i="1"/>
  <c r="F905" i="1"/>
  <c r="F829" i="1"/>
  <c r="F715" i="1"/>
  <c r="F639" i="1"/>
  <c r="F544" i="1"/>
  <c r="F525" i="1"/>
  <c r="F487" i="1"/>
  <c r="F430" i="1"/>
  <c r="F373" i="1"/>
  <c r="F297" i="1"/>
  <c r="F259" i="1"/>
  <c r="F221" i="1"/>
  <c r="F126" i="1"/>
  <c r="F88" i="1"/>
  <c r="F69" i="1"/>
  <c r="F50" i="1"/>
  <c r="F31" i="1"/>
  <c r="F107" i="1"/>
  <c r="F582" i="1"/>
  <c r="F202" i="1"/>
  <c r="AC83" i="2" l="1"/>
  <c r="F620" i="1"/>
</calcChain>
</file>

<file path=xl/sharedStrings.xml><?xml version="1.0" encoding="utf-8"?>
<sst xmlns="http://schemas.openxmlformats.org/spreadsheetml/2006/main" count="5423" uniqueCount="190">
  <si>
    <t>PAYSLIP</t>
  </si>
  <si>
    <t>Employee</t>
  </si>
  <si>
    <t>Pay Period</t>
  </si>
  <si>
    <t>:</t>
  </si>
  <si>
    <t>EARNINGS</t>
  </si>
  <si>
    <t>NET PAY</t>
  </si>
  <si>
    <t>Accepted by</t>
  </si>
  <si>
    <t>DEDUCTIONS</t>
  </si>
  <si>
    <t>Basic/Reg</t>
  </si>
  <si>
    <t>Basic/Reg OT</t>
  </si>
  <si>
    <t>SSS</t>
  </si>
  <si>
    <t>SSS Loan</t>
  </si>
  <si>
    <t>PAG-IBIG</t>
  </si>
  <si>
    <t>PAG-IBIG Loan</t>
  </si>
  <si>
    <t>PhilHealth</t>
  </si>
  <si>
    <t>Less Lates</t>
  </si>
  <si>
    <t>Withholding Tax</t>
  </si>
  <si>
    <t>Cash Advance</t>
  </si>
  <si>
    <t>HURT AJ FABRICATION</t>
  </si>
  <si>
    <t>AND ENTERPRISES CO.</t>
  </si>
  <si>
    <t>Total Earnings</t>
  </si>
  <si>
    <t>Total Deductions</t>
  </si>
  <si>
    <t>HOURS</t>
  </si>
  <si>
    <t>AMOUNT</t>
  </si>
  <si>
    <t>Date Received</t>
  </si>
  <si>
    <t>Days Of Work</t>
  </si>
  <si>
    <t>Days Present</t>
  </si>
  <si>
    <t>EMPLOYEE</t>
  </si>
  <si>
    <t>PAY PERIOD</t>
  </si>
  <si>
    <t>DAYS OF WORK</t>
  </si>
  <si>
    <t>DAYS PRESENT</t>
  </si>
  <si>
    <t>SSS LOAN</t>
  </si>
  <si>
    <t>PAG-IBIG LOAN</t>
  </si>
  <si>
    <t>PHILHEALTH</t>
  </si>
  <si>
    <t>TAX</t>
  </si>
  <si>
    <t>LESS LATES</t>
  </si>
  <si>
    <t>CASH LOAN</t>
  </si>
  <si>
    <t>CASH ADVANCE</t>
  </si>
  <si>
    <t>Cash Loan (Office)</t>
  </si>
  <si>
    <t>MENES, ANTHONY</t>
  </si>
  <si>
    <t>OBOSA, ALVIN</t>
  </si>
  <si>
    <t>OBOSA, FLORO JR</t>
  </si>
  <si>
    <t>PUSO, RODRIGO</t>
  </si>
  <si>
    <t>RATE/HOUR</t>
  </si>
  <si>
    <t>PAYROL PERIOD</t>
  </si>
  <si>
    <t>TOTAL DEDUCTIONS</t>
  </si>
  <si>
    <t>TOTAL EARNINGS</t>
  </si>
  <si>
    <t>ABAD, JERALD</t>
  </si>
  <si>
    <t>AÑONUEVO, JERVY</t>
  </si>
  <si>
    <t>ARIAS, CARLO</t>
  </si>
  <si>
    <t>ASANZA, ALVIN</t>
  </si>
  <si>
    <t>ASANZA, DIEGO</t>
  </si>
  <si>
    <t>BUENA, ARCHIE</t>
  </si>
  <si>
    <t>CORONADO, JAYSON</t>
  </si>
  <si>
    <t>DELUNA, LEO</t>
  </si>
  <si>
    <t>DELUNA, MICHAEL</t>
  </si>
  <si>
    <t>FERNANDEZ, JOSEL</t>
  </si>
  <si>
    <t>GALI, DANILO JR.</t>
  </si>
  <si>
    <t>GAVIS, MICHAEL</t>
  </si>
  <si>
    <t>ICAMEN, ARIEL</t>
  </si>
  <si>
    <t>JOROLAN, FELIX</t>
  </si>
  <si>
    <t>OBOSA, JIMMY</t>
  </si>
  <si>
    <t>OBOSA, LESTER</t>
  </si>
  <si>
    <t>OBOSA, MICHAEL</t>
  </si>
  <si>
    <t>OLINO, ALEX</t>
  </si>
  <si>
    <t>RELUCIO, HUNTER</t>
  </si>
  <si>
    <t>SAGUIT, DANTE</t>
  </si>
  <si>
    <t>TELLERVA, DOMINGO JR.</t>
  </si>
  <si>
    <t>TIAÑO, JUN</t>
  </si>
  <si>
    <t>TUQUERO, LORETO JR.</t>
  </si>
  <si>
    <t>TUQUERO, JOSE JR.</t>
  </si>
  <si>
    <t>VALENCIA, NOEL</t>
  </si>
  <si>
    <t>DELOS SANTOS, NENOY</t>
  </si>
  <si>
    <t>LORETE, JERIC</t>
  </si>
  <si>
    <t>DELUNA, WOWIE</t>
  </si>
  <si>
    <t>HOLIDAY</t>
  </si>
  <si>
    <t>ABELLA, WILSON</t>
  </si>
  <si>
    <t>AMAY, ERWIN</t>
  </si>
  <si>
    <t>ASANZA, RYAN</t>
  </si>
  <si>
    <t>DELUNA, JOSEPH</t>
  </si>
  <si>
    <t>GIMUTAO, JOEY</t>
  </si>
  <si>
    <t>MEDINA, JAY</t>
  </si>
  <si>
    <t>TUQUERO, LEO</t>
  </si>
  <si>
    <t>TURA, ANTHONY</t>
  </si>
  <si>
    <t>ROYO, MAXIMIANO JR</t>
  </si>
  <si>
    <t>TUQUERO, NOEL</t>
  </si>
  <si>
    <t>TUBALE, TOMAS</t>
  </si>
  <si>
    <t>TUQUERO, RODOLFO JR</t>
  </si>
  <si>
    <t>TUSI, FRANCIS</t>
  </si>
  <si>
    <t>JOHN JOSHUA LOGENIO</t>
  </si>
  <si>
    <t>MARXAN REVEREZA</t>
  </si>
  <si>
    <t>KIRT JULIUS SAPLAGIO</t>
  </si>
  <si>
    <t>REYMART SAMARISTA</t>
  </si>
  <si>
    <t>PLANDO, MARITES</t>
  </si>
  <si>
    <t>CABALDO, VIRGILIO</t>
  </si>
  <si>
    <t>BABASA, ERICK</t>
  </si>
  <si>
    <t>ACEDERA, ALFONSO</t>
  </si>
  <si>
    <t>RELUCIO, MANUEL JR.</t>
  </si>
  <si>
    <t>GRUMO, ALDRIN REY</t>
  </si>
  <si>
    <t>Sunday</t>
  </si>
  <si>
    <t>reg. rate/hour</t>
  </si>
  <si>
    <t>reg. ot rate/hr</t>
  </si>
  <si>
    <t>SUNDAY</t>
  </si>
  <si>
    <t>Sunday ot rate/hr</t>
  </si>
  <si>
    <t>RATE/DAY</t>
  </si>
  <si>
    <t>ARMA, BOYET</t>
  </si>
  <si>
    <t>GOPEZ, ODILON</t>
  </si>
  <si>
    <t>NET</t>
  </si>
  <si>
    <t>TOTAL</t>
  </si>
  <si>
    <t>SSS Total Contribution</t>
  </si>
  <si>
    <t>PhilHealth Total Contribution</t>
  </si>
  <si>
    <t>Pag-ibig Total Contribution</t>
  </si>
  <si>
    <t xml:space="preserve">OBOSA, JUVY </t>
  </si>
  <si>
    <t>MONTH OF</t>
  </si>
  <si>
    <t>EMPLOYER</t>
  </si>
  <si>
    <t>CONTRIBUTIONS</t>
  </si>
  <si>
    <t>SSS+EC</t>
  </si>
  <si>
    <t>EC</t>
  </si>
  <si>
    <t>ER</t>
  </si>
  <si>
    <t>TUBALE, TOMAS JR.</t>
  </si>
  <si>
    <t>Less Lates/Undertime</t>
  </si>
  <si>
    <t>OBOSA, ALAN</t>
  </si>
  <si>
    <t>DELUNA, JESUS</t>
  </si>
  <si>
    <t>ABELLA, WILBERT</t>
  </si>
  <si>
    <t>EE</t>
  </si>
  <si>
    <t>GROSS</t>
  </si>
  <si>
    <t>PHIL HEALTH</t>
  </si>
  <si>
    <t>29-10</t>
  </si>
  <si>
    <t>11-25</t>
  </si>
  <si>
    <t>PHIL-HEALTH</t>
  </si>
  <si>
    <t>ICAMEN, JERALDE</t>
  </si>
  <si>
    <t>MARCH 2017</t>
  </si>
  <si>
    <t>26-10</t>
  </si>
  <si>
    <t>PARAISO, ARNEL</t>
  </si>
  <si>
    <t>Holiday rate</t>
  </si>
  <si>
    <t>SPECIAL NON-WORKING</t>
  </si>
  <si>
    <t>special NW day</t>
  </si>
  <si>
    <t>DE LUNA, JESUS</t>
  </si>
  <si>
    <t>DE LUNA, MICHAEL</t>
  </si>
  <si>
    <t>OVERTIME PAY</t>
  </si>
  <si>
    <t>DAILY</t>
  </si>
  <si>
    <t>OVER TIME</t>
  </si>
  <si>
    <t>SAMARISTA, REYMART</t>
  </si>
  <si>
    <t>VEYRA, BLESS</t>
  </si>
  <si>
    <t>OLINO, LESTER DEN</t>
  </si>
  <si>
    <t>TUQUERO, RUEL</t>
  </si>
  <si>
    <t>DELOS SANTOS, MARK</t>
  </si>
  <si>
    <t>S.Non-Working Day</t>
  </si>
  <si>
    <t>SAGUIT, DARWIN</t>
  </si>
  <si>
    <t xml:space="preserve"> </t>
  </si>
  <si>
    <t>DELGADO, RENE</t>
  </si>
  <si>
    <t>TAGLE, KURT LORD IVAN RICH</t>
  </si>
  <si>
    <t>Holiday</t>
  </si>
  <si>
    <t>TUQUERO, DENNIS</t>
  </si>
  <si>
    <t>BANGA, JEFFREY</t>
  </si>
  <si>
    <t>NO.</t>
  </si>
  <si>
    <t>*4 days LWP</t>
  </si>
  <si>
    <t>*6 days LWP</t>
  </si>
  <si>
    <t>LWP</t>
  </si>
  <si>
    <t>DELOS SANTOS, NOEL</t>
  </si>
  <si>
    <t>ORDINADO, ANTHONY</t>
  </si>
  <si>
    <t>JAVAN, GIDEON</t>
  </si>
  <si>
    <t>ABAINZA, NEKO</t>
  </si>
  <si>
    <t>SANTELICES, RAYMOND</t>
  </si>
  <si>
    <t>MATUZ, MICHEL</t>
  </si>
  <si>
    <t>OLINO, DJ PAUL</t>
  </si>
  <si>
    <t>CABRERA, MELJOHN</t>
  </si>
  <si>
    <t>BAUSTISTA, JENS PATRICK</t>
  </si>
  <si>
    <t>4/4</t>
  </si>
  <si>
    <t>DELA CRUZ, ANGELO</t>
  </si>
  <si>
    <t>LLARENA, NILO</t>
  </si>
  <si>
    <t>DISIAR, RAFAEL</t>
  </si>
  <si>
    <t>5/5</t>
  </si>
  <si>
    <t>OCT 11- OCT 25,2017</t>
  </si>
  <si>
    <t>OCTOBER 30,2017</t>
  </si>
  <si>
    <t>10/11-12/2017</t>
  </si>
  <si>
    <t>LWP/Sick Leave</t>
  </si>
  <si>
    <t>LWP/ VL</t>
  </si>
  <si>
    <t>LWP/VL</t>
  </si>
  <si>
    <t>LWP/SL</t>
  </si>
  <si>
    <t>PONGAN, BERNIE</t>
  </si>
  <si>
    <t>BINAMERA, ZRIES</t>
  </si>
  <si>
    <t>OLORES, VENIER</t>
  </si>
  <si>
    <t>MARCAIDA, MARVIN</t>
  </si>
  <si>
    <t>GACETA, JOSELITO</t>
  </si>
  <si>
    <t>ABAD, RONALDO</t>
  </si>
  <si>
    <t>MANALO, ULYSSES VINCENT</t>
  </si>
  <si>
    <t>JUMAO-AS, JEROME</t>
  </si>
  <si>
    <t>PONGAN, TEODORO</t>
  </si>
  <si>
    <t>OCTOBER,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</si>
</sst>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sz val="9"/>
      <name val="Tw Cen MT"/>
      <family val="2"/>
    </font>
    <font>
      <sz val="9"/>
      <color theme="1"/>
      <name val="Tw Cen MT"/>
      <family val="2"/>
    </font>
    <font>
      <sz val="12"/>
      <color theme="1"/>
      <name val="Calibri"/>
      <family val="2"/>
      <scheme val="minor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b/>
      <sz val="22"/>
      <color theme="1"/>
      <name val="Tw Cen MT"/>
      <family val="2"/>
    </font>
    <font>
      <sz val="10"/>
      <color theme="1"/>
      <name val="Calibri"/>
      <family val="2"/>
      <scheme val="minor"/>
    </font>
    <font>
      <b/>
      <sz val="10"/>
      <color theme="1"/>
      <name val="Gill Sans MT"/>
      <family val="2"/>
    </font>
    <font>
      <sz val="10"/>
      <name val="Tw Cen MT"/>
      <family val="2"/>
    </font>
    <font>
      <sz val="10"/>
      <color theme="1"/>
      <name val="Tw Cen MT"/>
      <family val="2"/>
    </font>
    <font>
      <sz val="11"/>
      <color theme="1"/>
      <name val="AvenirNext LT Pro Regular"/>
      <family val="2"/>
    </font>
    <font>
      <b/>
      <sz val="10"/>
      <color theme="1"/>
      <name val="AvenirNext LT Pro Regular"/>
      <family val="2"/>
    </font>
    <font>
      <b/>
      <sz val="10"/>
      <color theme="1"/>
      <name val="Tw Cen MT"/>
      <family val="2"/>
    </font>
    <font>
      <b/>
      <sz val="11"/>
      <color theme="1"/>
      <name val="Tw Cen MT"/>
      <family val="2"/>
    </font>
    <font>
      <b/>
      <sz val="9"/>
      <color theme="1"/>
      <name val="Tw Cen MT"/>
      <family val="2"/>
    </font>
    <font>
      <sz val="8"/>
      <color theme="1"/>
      <name val="AvenirNext LT Pro Regular"/>
      <family val="2"/>
    </font>
    <font>
      <sz val="10"/>
      <color theme="1"/>
      <name val="AvenirNext LT Pro Regular"/>
      <family val="2"/>
    </font>
    <font>
      <b/>
      <sz val="8"/>
      <color theme="1"/>
      <name val="AvenirNext LT Pro Regular"/>
      <family val="2"/>
    </font>
    <font>
      <sz val="8"/>
      <name val="AvenirNext LT Pro Regular"/>
      <family val="2"/>
    </font>
    <font>
      <sz val="11"/>
      <name val="AvenirNext LT Pro Regular"/>
      <family val="2"/>
    </font>
    <font>
      <sz val="10"/>
      <name val="AvenirNext LT Pro Regular"/>
      <family val="2"/>
    </font>
    <font>
      <b/>
      <sz val="10"/>
      <name val="AvenirNext LT Pro Regular"/>
      <family val="2"/>
    </font>
    <font>
      <b/>
      <sz val="8"/>
      <name val="AvenirNext LT Pro Regular"/>
      <family val="2"/>
    </font>
    <font>
      <sz val="8"/>
      <color rgb="FFFF0000"/>
      <name val="AvenirNext LT Pro Regular"/>
      <family val="2"/>
    </font>
    <font>
      <b/>
      <sz val="8"/>
      <color rgb="FFFF0000"/>
      <name val="AvenirNext LT Pro Regular"/>
      <family val="2"/>
    </font>
    <font>
      <b/>
      <sz val="11"/>
      <color theme="1"/>
      <name val="AvenirNext LT Pro Regular"/>
      <family val="2"/>
    </font>
    <font>
      <b/>
      <sz val="11"/>
      <name val="AvenirNext LT Pro Regular"/>
      <family val="2"/>
    </font>
    <font>
      <sz val="9"/>
      <name val="Samsung Sans"/>
      <family val="2"/>
    </font>
    <font>
      <sz val="9"/>
      <color theme="1"/>
      <name val="Samsung Sans"/>
      <family val="2"/>
    </font>
    <font>
      <b/>
      <sz val="9"/>
      <color theme="1"/>
      <name val="Samsung Sans"/>
      <family val="2"/>
    </font>
    <font>
      <sz val="11"/>
      <color theme="1"/>
      <name val="Samsung Sans"/>
      <family val="2"/>
    </font>
    <font>
      <b/>
      <i/>
      <sz val="9"/>
      <color theme="1"/>
      <name val="Samsung Sans"/>
      <family val="2"/>
    </font>
    <font>
      <i/>
      <sz val="9"/>
      <color theme="1"/>
      <name val="Samsung Sans"/>
      <family val="2"/>
    </font>
    <font>
      <b/>
      <sz val="12"/>
      <color theme="1"/>
      <name val="Gill Sans MT"/>
      <family val="2"/>
    </font>
    <font>
      <sz val="12"/>
      <color theme="1"/>
      <name val="Gill Sans MT"/>
      <family val="2"/>
    </font>
    <font>
      <b/>
      <sz val="8"/>
      <color theme="1"/>
      <name val="Samsung Sans"/>
      <family val="2"/>
    </font>
    <font>
      <b/>
      <sz val="6"/>
      <color theme="1"/>
      <name val="Samsung Sans"/>
      <family val="2"/>
    </font>
    <font>
      <b/>
      <sz val="10"/>
      <name val="Tw Cen MT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hair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8" fillId="0" borderId="13" xfId="0" applyFont="1" applyBorder="1"/>
    <xf numFmtId="4" fontId="8" fillId="0" borderId="14" xfId="0" applyNumberFormat="1" applyFont="1" applyBorder="1"/>
    <xf numFmtId="4" fontId="8" fillId="0" borderId="13" xfId="0" applyNumberFormat="1" applyFont="1" applyBorder="1"/>
    <xf numFmtId="4" fontId="1" fillId="0" borderId="0" xfId="0" applyNumberFormat="1" applyFont="1"/>
    <xf numFmtId="0" fontId="7" fillId="2" borderId="18" xfId="0" applyFont="1" applyFill="1" applyBorder="1" applyAlignment="1">
      <alignment vertical="center"/>
    </xf>
    <xf numFmtId="0" fontId="8" fillId="0" borderId="18" xfId="0" applyFont="1" applyBorder="1"/>
    <xf numFmtId="0" fontId="8" fillId="0" borderId="19" xfId="0" applyFont="1" applyBorder="1"/>
    <xf numFmtId="4" fontId="0" fillId="0" borderId="0" xfId="0" applyNumberFormat="1"/>
    <xf numFmtId="4" fontId="4" fillId="0" borderId="0" xfId="0" applyNumberFormat="1" applyFont="1"/>
    <xf numFmtId="4" fontId="5" fillId="0" borderId="0" xfId="0" applyNumberFormat="1" applyFont="1"/>
    <xf numFmtId="4" fontId="3" fillId="0" borderId="0" xfId="0" applyNumberFormat="1" applyFont="1"/>
    <xf numFmtId="4" fontId="0" fillId="0" borderId="0" xfId="0" applyNumberFormat="1" applyFont="1"/>
    <xf numFmtId="0" fontId="9" fillId="0" borderId="0" xfId="0" applyFont="1"/>
    <xf numFmtId="4" fontId="11" fillId="0" borderId="0" xfId="0" applyNumberFormat="1" applyFont="1"/>
    <xf numFmtId="0" fontId="10" fillId="0" borderId="0" xfId="0" applyFont="1"/>
    <xf numFmtId="0" fontId="10" fillId="0" borderId="0" xfId="0" applyFont="1" applyFill="1" applyBorder="1"/>
    <xf numFmtId="4" fontId="8" fillId="0" borderId="18" xfId="0" applyNumberFormat="1" applyFont="1" applyBorder="1"/>
    <xf numFmtId="0" fontId="9" fillId="0" borderId="0" xfId="0" applyFont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 wrapText="1"/>
    </xf>
    <xf numFmtId="0" fontId="15" fillId="2" borderId="13" xfId="0" applyFont="1" applyFill="1" applyBorder="1" applyAlignment="1">
      <alignment vertical="center"/>
    </xf>
    <xf numFmtId="0" fontId="16" fillId="2" borderId="14" xfId="0" applyFont="1" applyFill="1" applyBorder="1" applyAlignment="1">
      <alignment horizontal="center"/>
    </xf>
    <xf numFmtId="4" fontId="16" fillId="2" borderId="13" xfId="0" applyNumberFormat="1" applyFont="1" applyFill="1" applyBorder="1"/>
    <xf numFmtId="0" fontId="13" fillId="2" borderId="0" xfId="0" applyFont="1" applyFill="1"/>
    <xf numFmtId="0" fontId="15" fillId="2" borderId="14" xfId="0" applyFont="1" applyFill="1" applyBorder="1" applyAlignment="1">
      <alignment vertical="center"/>
    </xf>
    <xf numFmtId="0" fontId="16" fillId="2" borderId="13" xfId="0" applyFont="1" applyFill="1" applyBorder="1" applyAlignment="1">
      <alignment vertical="center"/>
    </xf>
    <xf numFmtId="0" fontId="13" fillId="2" borderId="0" xfId="0" applyFont="1" applyFill="1" applyBorder="1"/>
    <xf numFmtId="0" fontId="16" fillId="2" borderId="13" xfId="0" applyFont="1" applyFill="1" applyBorder="1"/>
    <xf numFmtId="0" fontId="15" fillId="2" borderId="18" xfId="0" applyFont="1" applyFill="1" applyBorder="1" applyAlignment="1">
      <alignment vertical="center"/>
    </xf>
    <xf numFmtId="0" fontId="17" fillId="0" borderId="0" xfId="0" applyFont="1"/>
    <xf numFmtId="0" fontId="14" fillId="0" borderId="20" xfId="0" applyFont="1" applyBorder="1" applyAlignment="1">
      <alignment vertical="center" wrapText="1"/>
    </xf>
    <xf numFmtId="0" fontId="13" fillId="2" borderId="1" xfId="0" applyFont="1" applyFill="1" applyBorder="1"/>
    <xf numFmtId="0" fontId="13" fillId="0" borderId="1" xfId="0" applyFont="1" applyBorder="1"/>
    <xf numFmtId="4" fontId="19" fillId="0" borderId="20" xfId="0" applyNumberFormat="1" applyFont="1" applyBorder="1" applyAlignment="1">
      <alignment vertical="center"/>
    </xf>
    <xf numFmtId="49" fontId="14" fillId="0" borderId="20" xfId="0" applyNumberFormat="1" applyFont="1" applyBorder="1" applyAlignment="1">
      <alignment horizontal="center" vertical="center" wrapText="1"/>
    </xf>
    <xf numFmtId="4" fontId="19" fillId="3" borderId="20" xfId="0" applyNumberFormat="1" applyFont="1" applyFill="1" applyBorder="1" applyAlignment="1">
      <alignment vertical="center"/>
    </xf>
    <xf numFmtId="4" fontId="20" fillId="3" borderId="20" xfId="0" applyNumberFormat="1" applyFont="1" applyFill="1" applyBorder="1" applyAlignment="1">
      <alignment vertical="center"/>
    </xf>
    <xf numFmtId="4" fontId="16" fillId="0" borderId="14" xfId="0" applyNumberFormat="1" applyFont="1" applyBorder="1"/>
    <xf numFmtId="4" fontId="21" fillId="0" borderId="20" xfId="0" applyNumberFormat="1" applyFont="1" applyBorder="1" applyAlignment="1">
      <alignment vertical="center"/>
    </xf>
    <xf numFmtId="4" fontId="16" fillId="0" borderId="13" xfId="0" applyNumberFormat="1" applyFont="1" applyBorder="1"/>
    <xf numFmtId="0" fontId="14" fillId="0" borderId="20" xfId="0" applyFont="1" applyBorder="1" applyAlignment="1">
      <alignment horizontal="center" vertical="center" wrapText="1"/>
    </xf>
    <xf numFmtId="0" fontId="22" fillId="0" borderId="5" xfId="0" applyFont="1" applyBorder="1"/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/>
    <xf numFmtId="0" fontId="23" fillId="0" borderId="0" xfId="0" applyFont="1"/>
    <xf numFmtId="0" fontId="17" fillId="0" borderId="0" xfId="0" applyFont="1" applyBorder="1"/>
    <xf numFmtId="0" fontId="17" fillId="0" borderId="0" xfId="0" applyFont="1" applyBorder="1" applyAlignment="1">
      <alignment horizontal="center" vertical="center"/>
    </xf>
    <xf numFmtId="0" fontId="17" fillId="0" borderId="7" xfId="0" applyFont="1" applyBorder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vertical="center"/>
    </xf>
    <xf numFmtId="0" fontId="24" fillId="0" borderId="0" xfId="0" applyFont="1" applyBorder="1"/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/>
    <xf numFmtId="0" fontId="22" fillId="0" borderId="7" xfId="0" applyFont="1" applyBorder="1"/>
    <xf numFmtId="2" fontId="22" fillId="0" borderId="0" xfId="0" applyNumberFormat="1" applyFont="1"/>
    <xf numFmtId="4" fontId="22" fillId="0" borderId="0" xfId="0" applyNumberFormat="1" applyFont="1" applyBorder="1"/>
    <xf numFmtId="4" fontId="22" fillId="0" borderId="7" xfId="0" applyNumberFormat="1" applyFont="1" applyBorder="1"/>
    <xf numFmtId="0" fontId="24" fillId="0" borderId="2" xfId="0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right" vertical="center"/>
    </xf>
    <xf numFmtId="0" fontId="24" fillId="0" borderId="10" xfId="0" applyFont="1" applyBorder="1" applyAlignment="1">
      <alignment vertical="center"/>
    </xf>
    <xf numFmtId="2" fontId="22" fillId="0" borderId="0" xfId="0" applyNumberFormat="1" applyFont="1" applyBorder="1"/>
    <xf numFmtId="2" fontId="22" fillId="0" borderId="0" xfId="0" applyNumberFormat="1" applyFont="1" applyBorder="1" applyAlignment="1">
      <alignment horizontal="center" vertical="center"/>
    </xf>
    <xf numFmtId="0" fontId="22" fillId="0" borderId="11" xfId="0" applyFont="1" applyBorder="1"/>
    <xf numFmtId="0" fontId="22" fillId="0" borderId="2" xfId="0" applyFont="1" applyBorder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/>
    </xf>
    <xf numFmtId="0" fontId="22" fillId="0" borderId="1" xfId="0" applyFont="1" applyBorder="1"/>
    <xf numFmtId="0" fontId="22" fillId="0" borderId="3" xfId="0" applyFont="1" applyBorder="1"/>
    <xf numFmtId="0" fontId="22" fillId="0" borderId="8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22" fillId="0" borderId="1" xfId="0" applyNumberFormat="1" applyFont="1" applyBorder="1"/>
    <xf numFmtId="2" fontId="22" fillId="0" borderId="1" xfId="0" applyNumberFormat="1" applyFont="1" applyBorder="1" applyAlignment="1">
      <alignment horizontal="center" vertical="center"/>
    </xf>
    <xf numFmtId="4" fontId="22" fillId="0" borderId="1" xfId="0" applyNumberFormat="1" applyFont="1" applyBorder="1"/>
    <xf numFmtId="0" fontId="22" fillId="0" borderId="12" xfId="0" applyFont="1" applyBorder="1"/>
    <xf numFmtId="0" fontId="25" fillId="0" borderId="5" xfId="0" applyFont="1" applyBorder="1"/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/>
    <xf numFmtId="0" fontId="26" fillId="0" borderId="0" xfId="0" applyFont="1"/>
    <xf numFmtId="0" fontId="27" fillId="0" borderId="0" xfId="0" applyFont="1"/>
    <xf numFmtId="0" fontId="26" fillId="0" borderId="0" xfId="0" applyFont="1" applyBorder="1"/>
    <xf numFmtId="0" fontId="26" fillId="0" borderId="0" xfId="0" applyFont="1" applyBorder="1" applyAlignment="1">
      <alignment horizontal="center" vertical="center"/>
    </xf>
    <xf numFmtId="0" fontId="26" fillId="0" borderId="7" xfId="0" applyFont="1" applyBorder="1"/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vertical="center"/>
    </xf>
    <xf numFmtId="0" fontId="29" fillId="0" borderId="0" xfId="0" applyFont="1" applyBorder="1"/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/>
    <xf numFmtId="0" fontId="25" fillId="0" borderId="7" xfId="0" applyFont="1" applyBorder="1"/>
    <xf numFmtId="2" fontId="25" fillId="0" borderId="0" xfId="0" applyNumberFormat="1" applyFont="1"/>
    <xf numFmtId="4" fontId="25" fillId="0" borderId="0" xfId="0" applyNumberFormat="1" applyFont="1" applyBorder="1"/>
    <xf numFmtId="4" fontId="25" fillId="0" borderId="7" xfId="0" applyNumberFormat="1" applyFont="1" applyBorder="1"/>
    <xf numFmtId="0" fontId="29" fillId="0" borderId="2" xfId="0" applyFont="1" applyBorder="1" applyAlignment="1">
      <alignment vertical="center"/>
    </xf>
    <xf numFmtId="0" fontId="29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right" vertical="center"/>
    </xf>
    <xf numFmtId="0" fontId="29" fillId="0" borderId="10" xfId="0" applyFont="1" applyBorder="1" applyAlignment="1">
      <alignment vertical="center"/>
    </xf>
    <xf numFmtId="2" fontId="25" fillId="0" borderId="0" xfId="0" applyNumberFormat="1" applyFont="1" applyBorder="1"/>
    <xf numFmtId="2" fontId="25" fillId="0" borderId="0" xfId="0" applyNumberFormat="1" applyFont="1" applyBorder="1" applyAlignment="1">
      <alignment horizontal="center" vertical="center"/>
    </xf>
    <xf numFmtId="0" fontId="25" fillId="0" borderId="11" xfId="0" applyFont="1" applyBorder="1"/>
    <xf numFmtId="4" fontId="25" fillId="0" borderId="0" xfId="0" applyNumberFormat="1" applyFont="1"/>
    <xf numFmtId="0" fontId="25" fillId="0" borderId="12" xfId="0" applyFont="1" applyBorder="1"/>
    <xf numFmtId="0" fontId="25" fillId="0" borderId="2" xfId="0" applyFont="1" applyBorder="1" applyAlignment="1">
      <alignment horizontal="center" vertical="center"/>
    </xf>
    <xf numFmtId="2" fontId="25" fillId="0" borderId="2" xfId="0" applyNumberFormat="1" applyFont="1" applyBorder="1" applyAlignment="1">
      <alignment horizontal="center" vertical="center"/>
    </xf>
    <xf numFmtId="0" fontId="25" fillId="0" borderId="1" xfId="0" applyFont="1" applyBorder="1"/>
    <xf numFmtId="0" fontId="25" fillId="0" borderId="3" xfId="0" applyFont="1" applyBorder="1"/>
    <xf numFmtId="0" fontId="25" fillId="0" borderId="8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30" fillId="0" borderId="5" xfId="0" applyFont="1" applyBorder="1"/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/>
    <xf numFmtId="4" fontId="22" fillId="0" borderId="0" xfId="0" applyNumberFormat="1" applyFont="1"/>
    <xf numFmtId="0" fontId="22" fillId="0" borderId="0" xfId="0" applyFont="1" applyAlignment="1">
      <alignment horizontal="center" vertical="center"/>
    </xf>
    <xf numFmtId="0" fontId="24" fillId="0" borderId="5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3" xfId="0" applyFont="1" applyBorder="1" applyAlignment="1">
      <alignment vertical="center"/>
    </xf>
    <xf numFmtId="0" fontId="29" fillId="0" borderId="5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3" xfId="0" applyFont="1" applyBorder="1" applyAlignment="1">
      <alignment vertical="center"/>
    </xf>
    <xf numFmtId="0" fontId="31" fillId="0" borderId="5" xfId="0" applyFont="1" applyBorder="1" applyAlignment="1">
      <alignment vertical="center"/>
    </xf>
    <xf numFmtId="0" fontId="29" fillId="0" borderId="0" xfId="0" applyFont="1"/>
    <xf numFmtId="0" fontId="29" fillId="0" borderId="0" xfId="0" applyFont="1" applyBorder="1" applyAlignment="1">
      <alignment horizontal="center" vertical="center"/>
    </xf>
    <xf numFmtId="4" fontId="29" fillId="0" borderId="0" xfId="0" applyNumberFormat="1" applyFont="1" applyBorder="1"/>
    <xf numFmtId="0" fontId="24" fillId="0" borderId="0" xfId="0" applyFont="1"/>
    <xf numFmtId="0" fontId="24" fillId="0" borderId="0" xfId="0" applyFont="1" applyBorder="1" applyAlignment="1">
      <alignment horizontal="center" vertical="center"/>
    </xf>
    <xf numFmtId="4" fontId="24" fillId="0" borderId="0" xfId="0" applyNumberFormat="1" applyFont="1" applyBorder="1"/>
    <xf numFmtId="0" fontId="24" fillId="0" borderId="25" xfId="0" applyFont="1" applyBorder="1"/>
    <xf numFmtId="0" fontId="24" fillId="0" borderId="25" xfId="0" applyFont="1" applyBorder="1" applyAlignment="1">
      <alignment horizontal="center" vertical="center"/>
    </xf>
    <xf numFmtId="4" fontId="24" fillId="0" borderId="25" xfId="0" applyNumberFormat="1" applyFont="1" applyBorder="1"/>
    <xf numFmtId="0" fontId="29" fillId="0" borderId="25" xfId="0" applyFont="1" applyBorder="1"/>
    <xf numFmtId="0" fontId="29" fillId="0" borderId="25" xfId="0" applyFont="1" applyBorder="1" applyAlignment="1">
      <alignment horizontal="center" vertical="center"/>
    </xf>
    <xf numFmtId="4" fontId="29" fillId="0" borderId="25" xfId="0" applyNumberFormat="1" applyFont="1" applyBorder="1"/>
    <xf numFmtId="0" fontId="22" fillId="0" borderId="0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2" fontId="22" fillId="0" borderId="2" xfId="0" applyNumberFormat="1" applyFont="1" applyBorder="1" applyAlignment="1">
      <alignment vertical="center"/>
    </xf>
    <xf numFmtId="4" fontId="24" fillId="0" borderId="2" xfId="0" applyNumberFormat="1" applyFont="1" applyBorder="1" applyAlignment="1">
      <alignment vertical="center"/>
    </xf>
    <xf numFmtId="4" fontId="1" fillId="0" borderId="0" xfId="0" applyNumberFormat="1" applyFont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2" fontId="25" fillId="0" borderId="2" xfId="0" applyNumberFormat="1" applyFont="1" applyBorder="1" applyAlignment="1">
      <alignment vertical="center"/>
    </xf>
    <xf numFmtId="4" fontId="2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vertical="center"/>
    </xf>
    <xf numFmtId="4" fontId="18" fillId="0" borderId="25" xfId="0" applyNumberFormat="1" applyFont="1" applyBorder="1"/>
    <xf numFmtId="0" fontId="18" fillId="0" borderId="25" xfId="0" applyFont="1" applyBorder="1"/>
    <xf numFmtId="0" fontId="18" fillId="0" borderId="25" xfId="0" applyFont="1" applyBorder="1" applyAlignment="1">
      <alignment horizontal="center" vertical="center"/>
    </xf>
    <xf numFmtId="4" fontId="28" fillId="0" borderId="25" xfId="0" applyNumberFormat="1" applyFont="1" applyBorder="1"/>
    <xf numFmtId="0" fontId="28" fillId="0" borderId="25" xfId="0" applyFont="1" applyBorder="1"/>
    <xf numFmtId="0" fontId="28" fillId="0" borderId="25" xfId="0" applyFont="1" applyBorder="1" applyAlignment="1">
      <alignment horizontal="center" vertical="center"/>
    </xf>
    <xf numFmtId="0" fontId="18" fillId="0" borderId="0" xfId="0" applyFont="1" applyBorder="1"/>
    <xf numFmtId="0" fontId="28" fillId="0" borderId="0" xfId="0" applyFont="1" applyBorder="1"/>
    <xf numFmtId="0" fontId="25" fillId="0" borderId="3" xfId="0" applyFont="1" applyBorder="1" applyAlignment="1">
      <alignment horizontal="center"/>
    </xf>
    <xf numFmtId="4" fontId="8" fillId="3" borderId="13" xfId="0" applyNumberFormat="1" applyFont="1" applyFill="1" applyBorder="1"/>
    <xf numFmtId="0" fontId="14" fillId="3" borderId="20" xfId="0" applyFont="1" applyFill="1" applyBorder="1" applyAlignment="1">
      <alignment horizontal="center" vertical="center" wrapText="1"/>
    </xf>
    <xf numFmtId="4" fontId="16" fillId="3" borderId="14" xfId="0" applyNumberFormat="1" applyFont="1" applyFill="1" applyBorder="1"/>
    <xf numFmtId="4" fontId="16" fillId="3" borderId="13" xfId="0" applyNumberFormat="1" applyFont="1" applyFill="1" applyBorder="1"/>
    <xf numFmtId="4" fontId="8" fillId="3" borderId="18" xfId="0" applyNumberFormat="1" applyFont="1" applyFill="1" applyBorder="1"/>
    <xf numFmtId="17" fontId="16" fillId="2" borderId="14" xfId="0" applyNumberFormat="1" applyFont="1" applyFill="1" applyBorder="1" applyAlignment="1">
      <alignment horizontal="center"/>
    </xf>
    <xf numFmtId="0" fontId="35" fillId="4" borderId="14" xfId="0" applyFont="1" applyFill="1" applyBorder="1"/>
    <xf numFmtId="4" fontId="35" fillId="4" borderId="14" xfId="0" applyNumberFormat="1" applyFont="1" applyFill="1" applyBorder="1"/>
    <xf numFmtId="4" fontId="36" fillId="0" borderId="14" xfId="0" applyNumberFormat="1" applyFont="1" applyBorder="1"/>
    <xf numFmtId="0" fontId="37" fillId="0" borderId="0" xfId="0" applyFont="1"/>
    <xf numFmtId="0" fontId="35" fillId="4" borderId="13" xfId="0" applyFont="1" applyFill="1" applyBorder="1"/>
    <xf numFmtId="4" fontId="35" fillId="4" borderId="13" xfId="0" applyNumberFormat="1" applyFont="1" applyFill="1" applyBorder="1"/>
    <xf numFmtId="4" fontId="36" fillId="0" borderId="13" xfId="0" applyNumberFormat="1" applyFont="1" applyBorder="1"/>
    <xf numFmtId="0" fontId="35" fillId="2" borderId="13" xfId="0" applyFont="1" applyFill="1" applyBorder="1"/>
    <xf numFmtId="4" fontId="35" fillId="2" borderId="13" xfId="0" applyNumberFormat="1" applyFont="1" applyFill="1" applyBorder="1"/>
    <xf numFmtId="4" fontId="36" fillId="2" borderId="13" xfId="0" applyNumberFormat="1" applyFont="1" applyFill="1" applyBorder="1"/>
    <xf numFmtId="4" fontId="36" fillId="2" borderId="10" xfId="0" applyNumberFormat="1" applyFont="1" applyFill="1" applyBorder="1"/>
    <xf numFmtId="0" fontId="37" fillId="2" borderId="0" xfId="0" applyFont="1" applyFill="1"/>
    <xf numFmtId="4" fontId="34" fillId="4" borderId="13" xfId="0" applyNumberFormat="1" applyFont="1" applyFill="1" applyBorder="1"/>
    <xf numFmtId="0" fontId="35" fillId="0" borderId="0" xfId="0" applyFont="1"/>
    <xf numFmtId="0" fontId="36" fillId="0" borderId="24" xfId="0" applyFont="1" applyBorder="1" applyAlignment="1">
      <alignment horizontal="center" vertical="center" wrapText="1"/>
    </xf>
    <xf numFmtId="0" fontId="36" fillId="0" borderId="0" xfId="0" applyFont="1"/>
    <xf numFmtId="4" fontId="36" fillId="0" borderId="0" xfId="0" applyNumberFormat="1" applyFont="1"/>
    <xf numFmtId="4" fontId="38" fillId="6" borderId="14" xfId="0" applyNumberFormat="1" applyFont="1" applyFill="1" applyBorder="1"/>
    <xf numFmtId="4" fontId="38" fillId="7" borderId="14" xfId="0" applyNumberFormat="1" applyFont="1" applyFill="1" applyBorder="1"/>
    <xf numFmtId="4" fontId="38" fillId="5" borderId="14" xfId="0" applyNumberFormat="1" applyFont="1" applyFill="1" applyBorder="1"/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1" fillId="0" borderId="0" xfId="0" applyFont="1"/>
    <xf numFmtId="0" fontId="25" fillId="0" borderId="3" xfId="0" applyFont="1" applyBorder="1" applyAlignment="1">
      <alignment horizontal="center"/>
    </xf>
    <xf numFmtId="4" fontId="38" fillId="6" borderId="13" xfId="0" applyNumberFormat="1" applyFont="1" applyFill="1" applyBorder="1"/>
    <xf numFmtId="4" fontId="38" fillId="7" borderId="13" xfId="0" applyNumberFormat="1" applyFont="1" applyFill="1" applyBorder="1"/>
    <xf numFmtId="4" fontId="38" fillId="5" borderId="13" xfId="0" applyNumberFormat="1" applyFont="1" applyFill="1" applyBorder="1"/>
    <xf numFmtId="0" fontId="36" fillId="0" borderId="15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36" fillId="0" borderId="0" xfId="0" applyFont="1" applyAlignment="1">
      <alignment vertical="center" wrapText="1"/>
    </xf>
    <xf numFmtId="4" fontId="42" fillId="4" borderId="0" xfId="0" applyNumberFormat="1" applyFont="1" applyFill="1"/>
    <xf numFmtId="4" fontId="36" fillId="2" borderId="14" xfId="0" applyNumberFormat="1" applyFont="1" applyFill="1" applyBorder="1"/>
    <xf numFmtId="4" fontId="36" fillId="2" borderId="12" xfId="0" applyNumberFormat="1" applyFont="1" applyFill="1" applyBorder="1"/>
    <xf numFmtId="0" fontId="43" fillId="0" borderId="16" xfId="0" applyFont="1" applyBorder="1" applyAlignment="1">
      <alignment horizontal="center" vertical="center" wrapText="1"/>
    </xf>
    <xf numFmtId="0" fontId="43" fillId="0" borderId="24" xfId="0" applyFont="1" applyBorder="1" applyAlignment="1">
      <alignment horizontal="center" vertical="center" wrapText="1"/>
    </xf>
    <xf numFmtId="4" fontId="35" fillId="0" borderId="13" xfId="0" applyNumberFormat="1" applyFont="1" applyFill="1" applyBorder="1"/>
    <xf numFmtId="0" fontId="42" fillId="0" borderId="15" xfId="0" applyFont="1" applyBorder="1" applyAlignment="1">
      <alignment horizontal="center" vertical="center" wrapText="1"/>
    </xf>
    <xf numFmtId="0" fontId="44" fillId="2" borderId="13" xfId="0" applyFont="1" applyFill="1" applyBorder="1" applyAlignment="1">
      <alignment vertical="center"/>
    </xf>
    <xf numFmtId="0" fontId="35" fillId="4" borderId="14" xfId="0" applyFont="1" applyFill="1" applyBorder="1" applyAlignment="1">
      <alignment horizontal="center"/>
    </xf>
    <xf numFmtId="0" fontId="37" fillId="8" borderId="0" xfId="0" applyFont="1" applyFill="1"/>
    <xf numFmtId="0" fontId="36" fillId="2" borderId="15" xfId="0" applyFont="1" applyFill="1" applyBorder="1" applyAlignment="1">
      <alignment horizontal="center" vertical="center" wrapText="1"/>
    </xf>
    <xf numFmtId="0" fontId="35" fillId="2" borderId="0" xfId="0" applyFont="1" applyFill="1"/>
    <xf numFmtId="0" fontId="0" fillId="2" borderId="0" xfId="0" applyFill="1"/>
    <xf numFmtId="0" fontId="15" fillId="5" borderId="13" xfId="0" applyFont="1" applyFill="1" applyBorder="1" applyAlignment="1">
      <alignment vertical="center"/>
    </xf>
    <xf numFmtId="4" fontId="16" fillId="5" borderId="13" xfId="0" applyNumberFormat="1" applyFont="1" applyFill="1" applyBorder="1"/>
    <xf numFmtId="4" fontId="8" fillId="5" borderId="14" xfId="0" applyNumberFormat="1" applyFont="1" applyFill="1" applyBorder="1"/>
    <xf numFmtId="0" fontId="13" fillId="5" borderId="0" xfId="0" applyFont="1" applyFill="1"/>
    <xf numFmtId="0" fontId="35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35" fillId="2" borderId="14" xfId="0" applyNumberFormat="1" applyFont="1" applyFill="1" applyBorder="1"/>
    <xf numFmtId="49" fontId="22" fillId="0" borderId="0" xfId="0" applyNumberFormat="1" applyFont="1" applyBorder="1"/>
    <xf numFmtId="4" fontId="39" fillId="6" borderId="14" xfId="0" applyNumberFormat="1" applyFont="1" applyFill="1" applyBorder="1"/>
    <xf numFmtId="0" fontId="36" fillId="2" borderId="0" xfId="0" applyFont="1" applyFill="1" applyBorder="1"/>
    <xf numFmtId="0" fontId="35" fillId="4" borderId="0" xfId="0" applyFont="1" applyFill="1" applyBorder="1"/>
    <xf numFmtId="4" fontId="38" fillId="4" borderId="14" xfId="0" applyNumberFormat="1" applyFont="1" applyFill="1" applyBorder="1"/>
    <xf numFmtId="4" fontId="36" fillId="4" borderId="14" xfId="0" applyNumberFormat="1" applyFont="1" applyFill="1" applyBorder="1"/>
    <xf numFmtId="4" fontId="36" fillId="4" borderId="13" xfId="0" applyNumberFormat="1" applyFont="1" applyFill="1" applyBorder="1"/>
    <xf numFmtId="4" fontId="36" fillId="4" borderId="10" xfId="0" applyNumberFormat="1" applyFont="1" applyFill="1" applyBorder="1"/>
    <xf numFmtId="0" fontId="35" fillId="2" borderId="19" xfId="0" applyFont="1" applyFill="1" applyBorder="1"/>
    <xf numFmtId="14" fontId="25" fillId="0" borderId="0" xfId="0" applyNumberFormat="1" applyFont="1" applyBorder="1"/>
    <xf numFmtId="0" fontId="22" fillId="0" borderId="3" xfId="0" applyFont="1" applyBorder="1" applyAlignment="1">
      <alignment horizontal="center"/>
    </xf>
    <xf numFmtId="0" fontId="34" fillId="2" borderId="13" xfId="0" applyFont="1" applyFill="1" applyBorder="1" applyAlignment="1">
      <alignment vertical="center"/>
    </xf>
    <xf numFmtId="0" fontId="34" fillId="2" borderId="14" xfId="0" applyFont="1" applyFill="1" applyBorder="1" applyAlignment="1">
      <alignment vertical="center"/>
    </xf>
    <xf numFmtId="0" fontId="35" fillId="2" borderId="13" xfId="0" applyFont="1" applyFill="1" applyBorder="1" applyAlignment="1">
      <alignment vertical="center"/>
    </xf>
    <xf numFmtId="0" fontId="34" fillId="2" borderId="18" xfId="0" applyFont="1" applyFill="1" applyBorder="1" applyAlignment="1">
      <alignment vertical="center"/>
    </xf>
    <xf numFmtId="0" fontId="35" fillId="2" borderId="18" xfId="0" applyFont="1" applyFill="1" applyBorder="1"/>
    <xf numFmtId="0" fontId="35" fillId="2" borderId="14" xfId="0" applyFont="1" applyFill="1" applyBorder="1"/>
    <xf numFmtId="4" fontId="18" fillId="0" borderId="0" xfId="0" applyNumberFormat="1" applyFont="1" applyBorder="1"/>
    <xf numFmtId="0" fontId="35" fillId="2" borderId="18" xfId="0" applyFont="1" applyFill="1" applyBorder="1" applyAlignment="1">
      <alignment vertical="center"/>
    </xf>
    <xf numFmtId="0" fontId="34" fillId="9" borderId="13" xfId="0" applyFont="1" applyFill="1" applyBorder="1" applyAlignment="1">
      <alignment vertical="center"/>
    </xf>
    <xf numFmtId="0" fontId="35" fillId="9" borderId="14" xfId="0" applyFont="1" applyFill="1" applyBorder="1"/>
    <xf numFmtId="0" fontId="35" fillId="9" borderId="14" xfId="0" applyFont="1" applyFill="1" applyBorder="1" applyAlignment="1">
      <alignment horizontal="center"/>
    </xf>
    <xf numFmtId="0" fontId="35" fillId="9" borderId="13" xfId="0" applyFont="1" applyFill="1" applyBorder="1"/>
    <xf numFmtId="4" fontId="35" fillId="9" borderId="13" xfId="0" applyNumberFormat="1" applyFont="1" applyFill="1" applyBorder="1"/>
    <xf numFmtId="4" fontId="38" fillId="9" borderId="14" xfId="0" applyNumberFormat="1" applyFont="1" applyFill="1" applyBorder="1"/>
    <xf numFmtId="4" fontId="36" fillId="9" borderId="14" xfId="0" applyNumberFormat="1" applyFont="1" applyFill="1" applyBorder="1"/>
    <xf numFmtId="4" fontId="36" fillId="9" borderId="13" xfId="0" applyNumberFormat="1" applyFont="1" applyFill="1" applyBorder="1"/>
    <xf numFmtId="4" fontId="36" fillId="9" borderId="10" xfId="0" applyNumberFormat="1" applyFont="1" applyFill="1" applyBorder="1"/>
    <xf numFmtId="4" fontId="19" fillId="8" borderId="13" xfId="0" applyNumberFormat="1" applyFont="1" applyFill="1" applyBorder="1"/>
    <xf numFmtId="0" fontId="45" fillId="8" borderId="0" xfId="0" applyFont="1" applyFill="1"/>
    <xf numFmtId="4" fontId="21" fillId="8" borderId="14" xfId="0" applyNumberFormat="1" applyFont="1" applyFill="1" applyBorder="1"/>
    <xf numFmtId="4" fontId="8" fillId="2" borderId="14" xfId="0" applyNumberFormat="1" applyFont="1" applyFill="1" applyBorder="1"/>
    <xf numFmtId="0" fontId="8" fillId="2" borderId="18" xfId="0" applyFont="1" applyFill="1" applyBorder="1" applyAlignment="1">
      <alignment vertical="center"/>
    </xf>
    <xf numFmtId="4" fontId="16" fillId="2" borderId="14" xfId="0" applyNumberFormat="1" applyFont="1" applyFill="1" applyBorder="1"/>
    <xf numFmtId="0" fontId="22" fillId="0" borderId="3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32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40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 wrapText="1"/>
    </xf>
    <xf numFmtId="4" fontId="12" fillId="0" borderId="20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</xdr:row>
      <xdr:rowOff>9525</xdr:rowOff>
    </xdr:from>
    <xdr:to>
      <xdr:col>1</xdr:col>
      <xdr:colOff>0</xdr:colOff>
      <xdr:row>3</xdr:row>
      <xdr:rowOff>29928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0"/>
          <a:ext cx="390525" cy="382353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0</xdr:row>
      <xdr:rowOff>171450</xdr:rowOff>
    </xdr:from>
    <xdr:to>
      <xdr:col>8</xdr:col>
      <xdr:colOff>523875</xdr:colOff>
      <xdr:row>3</xdr:row>
      <xdr:rowOff>10878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71450"/>
          <a:ext cx="390525" cy="382353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19</xdr:row>
      <xdr:rowOff>161925</xdr:rowOff>
    </xdr:from>
    <xdr:ext cx="390525" cy="382353"/>
    <xdr:pic>
      <xdr:nvPicPr>
        <xdr:cNvPr id="80" name="Picture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36004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19</xdr:row>
      <xdr:rowOff>171450</xdr:rowOff>
    </xdr:from>
    <xdr:ext cx="390525" cy="382353"/>
    <xdr:pic>
      <xdr:nvPicPr>
        <xdr:cNvPr id="81" name="Picture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36099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39</xdr:row>
      <xdr:rowOff>0</xdr:rowOff>
    </xdr:from>
    <xdr:ext cx="390525" cy="382353"/>
    <xdr:pic>
      <xdr:nvPicPr>
        <xdr:cNvPr id="82" name="Picture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70580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142875</xdr:colOff>
      <xdr:row>38</xdr:row>
      <xdr:rowOff>171450</xdr:rowOff>
    </xdr:from>
    <xdr:ext cx="390525" cy="382353"/>
    <xdr:pic>
      <xdr:nvPicPr>
        <xdr:cNvPr id="83" name="Picture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70485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57</xdr:row>
      <xdr:rowOff>171450</xdr:rowOff>
    </xdr:from>
    <xdr:ext cx="390525" cy="382353"/>
    <xdr:pic>
      <xdr:nvPicPr>
        <xdr:cNvPr id="84" name="Picture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04870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58</xdr:row>
      <xdr:rowOff>0</xdr:rowOff>
    </xdr:from>
    <xdr:ext cx="390525" cy="382353"/>
    <xdr:pic>
      <xdr:nvPicPr>
        <xdr:cNvPr id="85" name="Picture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04965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77</xdr:row>
      <xdr:rowOff>0</xdr:rowOff>
    </xdr:from>
    <xdr:ext cx="390525" cy="382353"/>
    <xdr:pic>
      <xdr:nvPicPr>
        <xdr:cNvPr id="14" name="Picture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39350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76</xdr:row>
      <xdr:rowOff>171450</xdr:rowOff>
    </xdr:from>
    <xdr:ext cx="390525" cy="382353"/>
    <xdr:pic>
      <xdr:nvPicPr>
        <xdr:cNvPr id="15" name="Picture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39255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95</xdr:row>
      <xdr:rowOff>161925</xdr:rowOff>
    </xdr:from>
    <xdr:ext cx="390525" cy="382353"/>
    <xdr:pic>
      <xdr:nvPicPr>
        <xdr:cNvPr id="16" name="Picture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73545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96</xdr:row>
      <xdr:rowOff>0</xdr:rowOff>
    </xdr:from>
    <xdr:ext cx="390525" cy="382353"/>
    <xdr:pic>
      <xdr:nvPicPr>
        <xdr:cNvPr id="17" name="Picture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73736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115</xdr:row>
      <xdr:rowOff>0</xdr:rowOff>
    </xdr:from>
    <xdr:ext cx="390525" cy="382353"/>
    <xdr:pic>
      <xdr:nvPicPr>
        <xdr:cNvPr id="18" name="Picture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08121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142875</xdr:colOff>
      <xdr:row>115</xdr:row>
      <xdr:rowOff>9525</xdr:rowOff>
    </xdr:from>
    <xdr:ext cx="390525" cy="382353"/>
    <xdr:pic>
      <xdr:nvPicPr>
        <xdr:cNvPr id="19" name="Picture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208216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133</xdr:row>
      <xdr:rowOff>171450</xdr:rowOff>
    </xdr:from>
    <xdr:ext cx="390525" cy="382353"/>
    <xdr:pic>
      <xdr:nvPicPr>
        <xdr:cNvPr id="20" name="Picture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42411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133</xdr:row>
      <xdr:rowOff>171450</xdr:rowOff>
    </xdr:from>
    <xdr:ext cx="390525" cy="382353"/>
    <xdr:pic>
      <xdr:nvPicPr>
        <xdr:cNvPr id="21" name="Picture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242411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152</xdr:row>
      <xdr:rowOff>171450</xdr:rowOff>
    </xdr:from>
    <xdr:ext cx="390525" cy="382353"/>
    <xdr:pic>
      <xdr:nvPicPr>
        <xdr:cNvPr id="22" name="Picture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276796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153</xdr:row>
      <xdr:rowOff>0</xdr:rowOff>
    </xdr:from>
    <xdr:ext cx="390525" cy="382353"/>
    <xdr:pic>
      <xdr:nvPicPr>
        <xdr:cNvPr id="23" name="Picture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76891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172</xdr:row>
      <xdr:rowOff>0</xdr:rowOff>
    </xdr:from>
    <xdr:ext cx="390525" cy="382353"/>
    <xdr:pic>
      <xdr:nvPicPr>
        <xdr:cNvPr id="24" name="Picture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11277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171</xdr:row>
      <xdr:rowOff>171450</xdr:rowOff>
    </xdr:from>
    <xdr:ext cx="390525" cy="382353"/>
    <xdr:pic>
      <xdr:nvPicPr>
        <xdr:cNvPr id="25" name="Picture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311181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191</xdr:row>
      <xdr:rowOff>9525</xdr:rowOff>
    </xdr:from>
    <xdr:ext cx="390525" cy="382353"/>
    <xdr:pic>
      <xdr:nvPicPr>
        <xdr:cNvPr id="26" name="Picture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345757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191</xdr:row>
      <xdr:rowOff>0</xdr:rowOff>
    </xdr:from>
    <xdr:ext cx="390525" cy="382353"/>
    <xdr:pic>
      <xdr:nvPicPr>
        <xdr:cNvPr id="27" name="Picture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345662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209</xdr:row>
      <xdr:rowOff>171450</xdr:rowOff>
    </xdr:from>
    <xdr:ext cx="390525" cy="382353"/>
    <xdr:pic>
      <xdr:nvPicPr>
        <xdr:cNvPr id="28" name="Picture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952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114300</xdr:colOff>
      <xdr:row>209</xdr:row>
      <xdr:rowOff>171450</xdr:rowOff>
    </xdr:from>
    <xdr:ext cx="390525" cy="382353"/>
    <xdr:pic>
      <xdr:nvPicPr>
        <xdr:cNvPr id="29" name="Picture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379952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228</xdr:row>
      <xdr:rowOff>161925</xdr:rowOff>
    </xdr:from>
    <xdr:ext cx="390525" cy="382353"/>
    <xdr:pic>
      <xdr:nvPicPr>
        <xdr:cNvPr id="32" name="Picture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14242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229</xdr:row>
      <xdr:rowOff>0</xdr:rowOff>
    </xdr:from>
    <xdr:ext cx="390525" cy="382353"/>
    <xdr:pic>
      <xdr:nvPicPr>
        <xdr:cNvPr id="33" name="Picture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414432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247</xdr:row>
      <xdr:rowOff>171450</xdr:rowOff>
    </xdr:from>
    <xdr:ext cx="390525" cy="382353"/>
    <xdr:pic>
      <xdr:nvPicPr>
        <xdr:cNvPr id="34" name="Picture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48722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247</xdr:row>
      <xdr:rowOff>171450</xdr:rowOff>
    </xdr:from>
    <xdr:ext cx="390525" cy="382353"/>
    <xdr:pic>
      <xdr:nvPicPr>
        <xdr:cNvPr id="35" name="Picture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448722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267</xdr:row>
      <xdr:rowOff>0</xdr:rowOff>
    </xdr:from>
    <xdr:ext cx="390525" cy="382353"/>
    <xdr:pic>
      <xdr:nvPicPr>
        <xdr:cNvPr id="36" name="Picture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83203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266</xdr:row>
      <xdr:rowOff>171450</xdr:rowOff>
    </xdr:from>
    <xdr:ext cx="390525" cy="382353"/>
    <xdr:pic>
      <xdr:nvPicPr>
        <xdr:cNvPr id="37" name="Picture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483108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286</xdr:row>
      <xdr:rowOff>9525</xdr:rowOff>
    </xdr:from>
    <xdr:ext cx="390525" cy="382353"/>
    <xdr:pic>
      <xdr:nvPicPr>
        <xdr:cNvPr id="38" name="Picture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7683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285</xdr:row>
      <xdr:rowOff>171450</xdr:rowOff>
    </xdr:from>
    <xdr:ext cx="390525" cy="382353"/>
    <xdr:pic>
      <xdr:nvPicPr>
        <xdr:cNvPr id="39" name="Picture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517493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304</xdr:row>
      <xdr:rowOff>171450</xdr:rowOff>
    </xdr:from>
    <xdr:ext cx="390525" cy="382353"/>
    <xdr:pic>
      <xdr:nvPicPr>
        <xdr:cNvPr id="40" name="Picture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51878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304</xdr:row>
      <xdr:rowOff>171450</xdr:rowOff>
    </xdr:from>
    <xdr:ext cx="390525" cy="382353"/>
    <xdr:pic>
      <xdr:nvPicPr>
        <xdr:cNvPr id="41" name="Picture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551878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323</xdr:row>
      <xdr:rowOff>171450</xdr:rowOff>
    </xdr:from>
    <xdr:ext cx="390525" cy="382353"/>
    <xdr:pic>
      <xdr:nvPicPr>
        <xdr:cNvPr id="42" name="Picture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586263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323</xdr:row>
      <xdr:rowOff>171450</xdr:rowOff>
    </xdr:from>
    <xdr:ext cx="390525" cy="382353"/>
    <xdr:pic>
      <xdr:nvPicPr>
        <xdr:cNvPr id="43" name="Picture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586263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342</xdr:row>
      <xdr:rowOff>171450</xdr:rowOff>
    </xdr:from>
    <xdr:ext cx="390525" cy="382353"/>
    <xdr:pic>
      <xdr:nvPicPr>
        <xdr:cNvPr id="44" name="Picture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20649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142875</xdr:colOff>
      <xdr:row>342</xdr:row>
      <xdr:rowOff>171450</xdr:rowOff>
    </xdr:from>
    <xdr:ext cx="390525" cy="382353"/>
    <xdr:pic>
      <xdr:nvPicPr>
        <xdr:cNvPr id="45" name="Picture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620649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362</xdr:row>
      <xdr:rowOff>0</xdr:rowOff>
    </xdr:from>
    <xdr:ext cx="390525" cy="382353"/>
    <xdr:pic>
      <xdr:nvPicPr>
        <xdr:cNvPr id="46" name="Picture 45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129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361</xdr:row>
      <xdr:rowOff>171450</xdr:rowOff>
    </xdr:from>
    <xdr:ext cx="390525" cy="382353"/>
    <xdr:pic>
      <xdr:nvPicPr>
        <xdr:cNvPr id="47" name="Picture 46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655034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380</xdr:row>
      <xdr:rowOff>171450</xdr:rowOff>
    </xdr:from>
    <xdr:ext cx="390525" cy="382353"/>
    <xdr:pic>
      <xdr:nvPicPr>
        <xdr:cNvPr id="48" name="Picture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89419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380</xdr:row>
      <xdr:rowOff>171450</xdr:rowOff>
    </xdr:from>
    <xdr:ext cx="390525" cy="382353"/>
    <xdr:pic>
      <xdr:nvPicPr>
        <xdr:cNvPr id="49" name="Picture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689419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400</xdr:row>
      <xdr:rowOff>0</xdr:rowOff>
    </xdr:from>
    <xdr:ext cx="390525" cy="382353"/>
    <xdr:pic>
      <xdr:nvPicPr>
        <xdr:cNvPr id="50" name="Picture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23900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399</xdr:row>
      <xdr:rowOff>171450</xdr:rowOff>
    </xdr:from>
    <xdr:ext cx="390525" cy="382353"/>
    <xdr:pic>
      <xdr:nvPicPr>
        <xdr:cNvPr id="51" name="Picture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723804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418</xdr:row>
      <xdr:rowOff>171450</xdr:rowOff>
    </xdr:from>
    <xdr:ext cx="390525" cy="382353"/>
    <xdr:pic>
      <xdr:nvPicPr>
        <xdr:cNvPr id="52" name="Picture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758190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418</xdr:row>
      <xdr:rowOff>171450</xdr:rowOff>
    </xdr:from>
    <xdr:ext cx="390525" cy="382353"/>
    <xdr:pic>
      <xdr:nvPicPr>
        <xdr:cNvPr id="53" name="Picture 5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758190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457</xdr:row>
      <xdr:rowOff>0</xdr:rowOff>
    </xdr:from>
    <xdr:ext cx="390525" cy="382353"/>
    <xdr:pic>
      <xdr:nvPicPr>
        <xdr:cNvPr id="54" name="Picture 5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792670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456</xdr:row>
      <xdr:rowOff>171450</xdr:rowOff>
    </xdr:from>
    <xdr:ext cx="390525" cy="382353"/>
    <xdr:pic>
      <xdr:nvPicPr>
        <xdr:cNvPr id="55" name="Picture 54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792575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475</xdr:row>
      <xdr:rowOff>171450</xdr:rowOff>
    </xdr:from>
    <xdr:ext cx="390525" cy="382353"/>
    <xdr:pic>
      <xdr:nvPicPr>
        <xdr:cNvPr id="56" name="Picture 55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6960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475</xdr:row>
      <xdr:rowOff>161925</xdr:rowOff>
    </xdr:from>
    <xdr:ext cx="390525" cy="382353"/>
    <xdr:pic>
      <xdr:nvPicPr>
        <xdr:cNvPr id="57" name="Picture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826865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495</xdr:row>
      <xdr:rowOff>0</xdr:rowOff>
    </xdr:from>
    <xdr:ext cx="390525" cy="382353"/>
    <xdr:pic>
      <xdr:nvPicPr>
        <xdr:cNvPr id="58" name="Picture 5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61441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494</xdr:row>
      <xdr:rowOff>171450</xdr:rowOff>
    </xdr:from>
    <xdr:ext cx="390525" cy="382353"/>
    <xdr:pic>
      <xdr:nvPicPr>
        <xdr:cNvPr id="59" name="Picture 58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861345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514</xdr:row>
      <xdr:rowOff>0</xdr:rowOff>
    </xdr:from>
    <xdr:ext cx="390525" cy="382353"/>
    <xdr:pic>
      <xdr:nvPicPr>
        <xdr:cNvPr id="60" name="Picture 59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95826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514</xdr:row>
      <xdr:rowOff>0</xdr:rowOff>
    </xdr:from>
    <xdr:ext cx="390525" cy="382353"/>
    <xdr:pic>
      <xdr:nvPicPr>
        <xdr:cNvPr id="61" name="Picture 60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895826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532</xdr:row>
      <xdr:rowOff>171450</xdr:rowOff>
    </xdr:from>
    <xdr:ext cx="390525" cy="382353"/>
    <xdr:pic>
      <xdr:nvPicPr>
        <xdr:cNvPr id="62" name="Picture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0116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532</xdr:row>
      <xdr:rowOff>161925</xdr:rowOff>
    </xdr:from>
    <xdr:ext cx="390525" cy="382353"/>
    <xdr:pic>
      <xdr:nvPicPr>
        <xdr:cNvPr id="63" name="Picture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930021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551</xdr:row>
      <xdr:rowOff>171450</xdr:rowOff>
    </xdr:from>
    <xdr:ext cx="390525" cy="382353"/>
    <xdr:pic>
      <xdr:nvPicPr>
        <xdr:cNvPr id="64" name="Picture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964501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142875</xdr:colOff>
      <xdr:row>552</xdr:row>
      <xdr:rowOff>0</xdr:rowOff>
    </xdr:from>
    <xdr:ext cx="390525" cy="382353"/>
    <xdr:pic>
      <xdr:nvPicPr>
        <xdr:cNvPr id="65" name="Picture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964596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571</xdr:row>
      <xdr:rowOff>0</xdr:rowOff>
    </xdr:from>
    <xdr:ext cx="390525" cy="382353"/>
    <xdr:pic>
      <xdr:nvPicPr>
        <xdr:cNvPr id="66" name="Picture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8982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142875</xdr:colOff>
      <xdr:row>570</xdr:row>
      <xdr:rowOff>171450</xdr:rowOff>
    </xdr:from>
    <xdr:ext cx="390525" cy="382353"/>
    <xdr:pic>
      <xdr:nvPicPr>
        <xdr:cNvPr id="67" name="Picture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998886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589</xdr:row>
      <xdr:rowOff>171450</xdr:rowOff>
    </xdr:from>
    <xdr:ext cx="390525" cy="382353"/>
    <xdr:pic>
      <xdr:nvPicPr>
        <xdr:cNvPr id="68" name="Picture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033272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114300</xdr:colOff>
      <xdr:row>590</xdr:row>
      <xdr:rowOff>0</xdr:rowOff>
    </xdr:from>
    <xdr:ext cx="390525" cy="382353"/>
    <xdr:pic>
      <xdr:nvPicPr>
        <xdr:cNvPr id="69" name="Picture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03336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609</xdr:row>
      <xdr:rowOff>0</xdr:rowOff>
    </xdr:from>
    <xdr:ext cx="390525" cy="382353"/>
    <xdr:pic>
      <xdr:nvPicPr>
        <xdr:cNvPr id="70" name="Picture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7752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608</xdr:row>
      <xdr:rowOff>171450</xdr:rowOff>
    </xdr:from>
    <xdr:ext cx="390525" cy="382353"/>
    <xdr:pic>
      <xdr:nvPicPr>
        <xdr:cNvPr id="71" name="Picture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06765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627</xdr:row>
      <xdr:rowOff>171450</xdr:rowOff>
    </xdr:from>
    <xdr:ext cx="390525" cy="382353"/>
    <xdr:pic>
      <xdr:nvPicPr>
        <xdr:cNvPr id="72" name="Picture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02042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627</xdr:row>
      <xdr:rowOff>161925</xdr:rowOff>
    </xdr:from>
    <xdr:ext cx="390525" cy="382353"/>
    <xdr:pic>
      <xdr:nvPicPr>
        <xdr:cNvPr id="73" name="Picture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10194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646</xdr:row>
      <xdr:rowOff>161925</xdr:rowOff>
    </xdr:from>
    <xdr:ext cx="390525" cy="382353"/>
    <xdr:pic>
      <xdr:nvPicPr>
        <xdr:cNvPr id="74" name="Picture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136332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114300</xdr:colOff>
      <xdr:row>646</xdr:row>
      <xdr:rowOff>171450</xdr:rowOff>
    </xdr:from>
    <xdr:ext cx="390525" cy="382353"/>
    <xdr:pic>
      <xdr:nvPicPr>
        <xdr:cNvPr id="75" name="Picture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136427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665</xdr:row>
      <xdr:rowOff>171450</xdr:rowOff>
    </xdr:from>
    <xdr:ext cx="390525" cy="382353"/>
    <xdr:pic>
      <xdr:nvPicPr>
        <xdr:cNvPr id="76" name="Picture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813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666</xdr:row>
      <xdr:rowOff>9525</xdr:rowOff>
    </xdr:from>
    <xdr:ext cx="390525" cy="382353"/>
    <xdr:pic>
      <xdr:nvPicPr>
        <xdr:cNvPr id="77" name="Picture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1171003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19050</xdr:colOff>
      <xdr:row>684</xdr:row>
      <xdr:rowOff>171450</xdr:rowOff>
    </xdr:from>
    <xdr:ext cx="390525" cy="382353"/>
    <xdr:pic>
      <xdr:nvPicPr>
        <xdr:cNvPr id="78" name="Picture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205198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104775</xdr:colOff>
      <xdr:row>685</xdr:row>
      <xdr:rowOff>0</xdr:rowOff>
    </xdr:from>
    <xdr:ext cx="390525" cy="382353"/>
    <xdr:pic>
      <xdr:nvPicPr>
        <xdr:cNvPr id="79" name="Picture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1205293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703</xdr:row>
      <xdr:rowOff>171450</xdr:rowOff>
    </xdr:from>
    <xdr:ext cx="390525" cy="382353"/>
    <xdr:pic>
      <xdr:nvPicPr>
        <xdr:cNvPr id="88" name="Picture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39583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703</xdr:row>
      <xdr:rowOff>171450</xdr:rowOff>
    </xdr:from>
    <xdr:ext cx="390525" cy="382353"/>
    <xdr:pic>
      <xdr:nvPicPr>
        <xdr:cNvPr id="89" name="Picture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1239583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723</xdr:row>
      <xdr:rowOff>0</xdr:rowOff>
    </xdr:from>
    <xdr:ext cx="390525" cy="382353"/>
    <xdr:pic>
      <xdr:nvPicPr>
        <xdr:cNvPr id="90" name="Picture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274064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722</xdr:row>
      <xdr:rowOff>171450</xdr:rowOff>
    </xdr:from>
    <xdr:ext cx="390525" cy="382353"/>
    <xdr:pic>
      <xdr:nvPicPr>
        <xdr:cNvPr id="91" name="Picture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1273968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742</xdr:row>
      <xdr:rowOff>0</xdr:rowOff>
    </xdr:from>
    <xdr:ext cx="390525" cy="382353"/>
    <xdr:pic>
      <xdr:nvPicPr>
        <xdr:cNvPr id="94" name="Picture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308449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742</xdr:row>
      <xdr:rowOff>0</xdr:rowOff>
    </xdr:from>
    <xdr:ext cx="390525" cy="382353"/>
    <xdr:pic>
      <xdr:nvPicPr>
        <xdr:cNvPr id="95" name="Picture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308449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760</xdr:row>
      <xdr:rowOff>171450</xdr:rowOff>
    </xdr:from>
    <xdr:ext cx="390525" cy="382353"/>
    <xdr:pic>
      <xdr:nvPicPr>
        <xdr:cNvPr id="96" name="Picture 95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342739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142875</xdr:colOff>
      <xdr:row>760</xdr:row>
      <xdr:rowOff>171450</xdr:rowOff>
    </xdr:from>
    <xdr:ext cx="390525" cy="382353"/>
    <xdr:pic>
      <xdr:nvPicPr>
        <xdr:cNvPr id="97" name="Picture 96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342739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779</xdr:row>
      <xdr:rowOff>171450</xdr:rowOff>
    </xdr:from>
    <xdr:ext cx="390525" cy="382353"/>
    <xdr:pic>
      <xdr:nvPicPr>
        <xdr:cNvPr id="102" name="Picture 10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377124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780</xdr:row>
      <xdr:rowOff>0</xdr:rowOff>
    </xdr:from>
    <xdr:ext cx="390525" cy="382353"/>
    <xdr:pic>
      <xdr:nvPicPr>
        <xdr:cNvPr id="103" name="Picture 102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377219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799</xdr:row>
      <xdr:rowOff>0</xdr:rowOff>
    </xdr:from>
    <xdr:ext cx="390525" cy="382353"/>
    <xdr:pic>
      <xdr:nvPicPr>
        <xdr:cNvPr id="104" name="Picture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411605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798</xdr:row>
      <xdr:rowOff>171450</xdr:rowOff>
    </xdr:from>
    <xdr:ext cx="390525" cy="382353"/>
    <xdr:pic>
      <xdr:nvPicPr>
        <xdr:cNvPr id="105" name="Picture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411509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818</xdr:row>
      <xdr:rowOff>0</xdr:rowOff>
    </xdr:from>
    <xdr:ext cx="390525" cy="382353"/>
    <xdr:pic>
      <xdr:nvPicPr>
        <xdr:cNvPr id="106" name="Picture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45990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114300</xdr:colOff>
      <xdr:row>818</xdr:row>
      <xdr:rowOff>0</xdr:rowOff>
    </xdr:from>
    <xdr:ext cx="390525" cy="382353"/>
    <xdr:pic>
      <xdr:nvPicPr>
        <xdr:cNvPr id="107" name="Picture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445990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836</xdr:row>
      <xdr:rowOff>171450</xdr:rowOff>
    </xdr:from>
    <xdr:ext cx="390525" cy="382353"/>
    <xdr:pic>
      <xdr:nvPicPr>
        <xdr:cNvPr id="108" name="Picture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80280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837</xdr:row>
      <xdr:rowOff>0</xdr:rowOff>
    </xdr:from>
    <xdr:ext cx="390525" cy="382353"/>
    <xdr:pic>
      <xdr:nvPicPr>
        <xdr:cNvPr id="109" name="Picture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480375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855</xdr:row>
      <xdr:rowOff>133350</xdr:rowOff>
    </xdr:from>
    <xdr:ext cx="390525" cy="382353"/>
    <xdr:pic>
      <xdr:nvPicPr>
        <xdr:cNvPr id="110" name="Picture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8669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856</xdr:row>
      <xdr:rowOff>0</xdr:rowOff>
    </xdr:from>
    <xdr:ext cx="390525" cy="382353"/>
    <xdr:pic>
      <xdr:nvPicPr>
        <xdr:cNvPr id="111" name="Picture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514760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874</xdr:row>
      <xdr:rowOff>171450</xdr:rowOff>
    </xdr:from>
    <xdr:ext cx="390525" cy="382353"/>
    <xdr:pic>
      <xdr:nvPicPr>
        <xdr:cNvPr id="112" name="Picture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9050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142875</xdr:colOff>
      <xdr:row>874</xdr:row>
      <xdr:rowOff>171450</xdr:rowOff>
    </xdr:from>
    <xdr:ext cx="390525" cy="382353"/>
    <xdr:pic>
      <xdr:nvPicPr>
        <xdr:cNvPr id="113" name="Picture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0" y="1549050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894</xdr:row>
      <xdr:rowOff>0</xdr:rowOff>
    </xdr:from>
    <xdr:ext cx="390525" cy="382353"/>
    <xdr:pic>
      <xdr:nvPicPr>
        <xdr:cNvPr id="114" name="Picture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83531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114300</xdr:colOff>
      <xdr:row>894</xdr:row>
      <xdr:rowOff>0</xdr:rowOff>
    </xdr:from>
    <xdr:ext cx="390525" cy="382353"/>
    <xdr:pic>
      <xdr:nvPicPr>
        <xdr:cNvPr id="115" name="Picture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583531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913</xdr:row>
      <xdr:rowOff>0</xdr:rowOff>
    </xdr:from>
    <xdr:ext cx="390525" cy="382353"/>
    <xdr:pic>
      <xdr:nvPicPr>
        <xdr:cNvPr id="116" name="Picture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617916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912</xdr:row>
      <xdr:rowOff>171450</xdr:rowOff>
    </xdr:from>
    <xdr:ext cx="390525" cy="382353"/>
    <xdr:pic>
      <xdr:nvPicPr>
        <xdr:cNvPr id="117" name="Picture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617821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931</xdr:row>
      <xdr:rowOff>171450</xdr:rowOff>
    </xdr:from>
    <xdr:ext cx="390525" cy="382353"/>
    <xdr:pic>
      <xdr:nvPicPr>
        <xdr:cNvPr id="118" name="Picture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652206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931</xdr:row>
      <xdr:rowOff>171450</xdr:rowOff>
    </xdr:from>
    <xdr:ext cx="390525" cy="382353"/>
    <xdr:pic>
      <xdr:nvPicPr>
        <xdr:cNvPr id="119" name="Picture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652206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950</xdr:row>
      <xdr:rowOff>171450</xdr:rowOff>
    </xdr:from>
    <xdr:ext cx="390525" cy="382353"/>
    <xdr:pic>
      <xdr:nvPicPr>
        <xdr:cNvPr id="120" name="Picture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6591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950</xdr:row>
      <xdr:rowOff>171450</xdr:rowOff>
    </xdr:from>
    <xdr:ext cx="390525" cy="382353"/>
    <xdr:pic>
      <xdr:nvPicPr>
        <xdr:cNvPr id="121" name="Picture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686591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438</xdr:row>
      <xdr:rowOff>0</xdr:rowOff>
    </xdr:from>
    <xdr:ext cx="390525" cy="382353"/>
    <xdr:pic>
      <xdr:nvPicPr>
        <xdr:cNvPr id="122" name="Picture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27055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123825</xdr:colOff>
      <xdr:row>437</xdr:row>
      <xdr:rowOff>171450</xdr:rowOff>
    </xdr:from>
    <xdr:ext cx="390525" cy="382353"/>
    <xdr:pic>
      <xdr:nvPicPr>
        <xdr:cNvPr id="123" name="Picture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826960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969</xdr:row>
      <xdr:rowOff>171450</xdr:rowOff>
    </xdr:from>
    <xdr:ext cx="390525" cy="382353"/>
    <xdr:pic>
      <xdr:nvPicPr>
        <xdr:cNvPr id="124" name="Picture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969</xdr:row>
      <xdr:rowOff>171450</xdr:rowOff>
    </xdr:from>
    <xdr:ext cx="390525" cy="382353"/>
    <xdr:pic>
      <xdr:nvPicPr>
        <xdr:cNvPr id="125" name="Picture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988</xdr:row>
      <xdr:rowOff>171450</xdr:rowOff>
    </xdr:from>
    <xdr:ext cx="390525" cy="382353"/>
    <xdr:pic>
      <xdr:nvPicPr>
        <xdr:cNvPr id="126" name="Picture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988</xdr:row>
      <xdr:rowOff>171450</xdr:rowOff>
    </xdr:from>
    <xdr:ext cx="390525" cy="382353"/>
    <xdr:pic>
      <xdr:nvPicPr>
        <xdr:cNvPr id="127" name="Picture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1007</xdr:row>
      <xdr:rowOff>171450</xdr:rowOff>
    </xdr:from>
    <xdr:ext cx="390525" cy="382353"/>
    <xdr:pic>
      <xdr:nvPicPr>
        <xdr:cNvPr id="128" name="Picture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1007</xdr:row>
      <xdr:rowOff>171450</xdr:rowOff>
    </xdr:from>
    <xdr:ext cx="390525" cy="382353"/>
    <xdr:pic>
      <xdr:nvPicPr>
        <xdr:cNvPr id="129" name="Picture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1026</xdr:row>
      <xdr:rowOff>171450</xdr:rowOff>
    </xdr:from>
    <xdr:ext cx="390525" cy="382353"/>
    <xdr:pic>
      <xdr:nvPicPr>
        <xdr:cNvPr id="130" name="Picture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1026</xdr:row>
      <xdr:rowOff>171450</xdr:rowOff>
    </xdr:from>
    <xdr:ext cx="390525" cy="382353"/>
    <xdr:pic>
      <xdr:nvPicPr>
        <xdr:cNvPr id="131" name="Picture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1045</xdr:row>
      <xdr:rowOff>171450</xdr:rowOff>
    </xdr:from>
    <xdr:ext cx="390525" cy="382353"/>
    <xdr:pic>
      <xdr:nvPicPr>
        <xdr:cNvPr id="132" name="Picture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1045</xdr:row>
      <xdr:rowOff>171450</xdr:rowOff>
    </xdr:from>
    <xdr:ext cx="390525" cy="382353"/>
    <xdr:pic>
      <xdr:nvPicPr>
        <xdr:cNvPr id="133" name="Picture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1064</xdr:row>
      <xdr:rowOff>171450</xdr:rowOff>
    </xdr:from>
    <xdr:ext cx="390525" cy="382353"/>
    <xdr:pic>
      <xdr:nvPicPr>
        <xdr:cNvPr id="134" name="Picture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1064</xdr:row>
      <xdr:rowOff>171450</xdr:rowOff>
    </xdr:from>
    <xdr:ext cx="390525" cy="382353"/>
    <xdr:pic>
      <xdr:nvPicPr>
        <xdr:cNvPr id="135" name="Picture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1083</xdr:row>
      <xdr:rowOff>171450</xdr:rowOff>
    </xdr:from>
    <xdr:ext cx="390525" cy="382353"/>
    <xdr:pic>
      <xdr:nvPicPr>
        <xdr:cNvPr id="136" name="Picture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1083</xdr:row>
      <xdr:rowOff>171450</xdr:rowOff>
    </xdr:from>
    <xdr:ext cx="390525" cy="382353"/>
    <xdr:pic>
      <xdr:nvPicPr>
        <xdr:cNvPr id="137" name="Picture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720977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1102</xdr:row>
      <xdr:rowOff>171450</xdr:rowOff>
    </xdr:from>
    <xdr:ext cx="390525" cy="382353"/>
    <xdr:pic>
      <xdr:nvPicPr>
        <xdr:cNvPr id="138" name="Picture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1673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1102</xdr:row>
      <xdr:rowOff>171450</xdr:rowOff>
    </xdr:from>
    <xdr:ext cx="390525" cy="382353"/>
    <xdr:pic>
      <xdr:nvPicPr>
        <xdr:cNvPr id="139" name="Picture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961673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1121</xdr:row>
      <xdr:rowOff>171450</xdr:rowOff>
    </xdr:from>
    <xdr:ext cx="390525" cy="382353"/>
    <xdr:pic>
      <xdr:nvPicPr>
        <xdr:cNvPr id="140" name="Picture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27288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1121</xdr:row>
      <xdr:rowOff>171450</xdr:rowOff>
    </xdr:from>
    <xdr:ext cx="390525" cy="382353"/>
    <xdr:pic>
      <xdr:nvPicPr>
        <xdr:cNvPr id="141" name="Picture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927288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1140</xdr:row>
      <xdr:rowOff>171450</xdr:rowOff>
    </xdr:from>
    <xdr:ext cx="390525" cy="382353"/>
    <xdr:pic>
      <xdr:nvPicPr>
        <xdr:cNvPr id="142" name="Picture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1673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1140</xdr:row>
      <xdr:rowOff>171450</xdr:rowOff>
    </xdr:from>
    <xdr:ext cx="390525" cy="382353"/>
    <xdr:pic>
      <xdr:nvPicPr>
        <xdr:cNvPr id="143" name="Picture 142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961673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1159</xdr:row>
      <xdr:rowOff>171450</xdr:rowOff>
    </xdr:from>
    <xdr:ext cx="390525" cy="382353"/>
    <xdr:pic>
      <xdr:nvPicPr>
        <xdr:cNvPr id="144" name="Picture 143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96059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1159</xdr:row>
      <xdr:rowOff>171450</xdr:rowOff>
    </xdr:from>
    <xdr:ext cx="390525" cy="382353"/>
    <xdr:pic>
      <xdr:nvPicPr>
        <xdr:cNvPr id="145" name="Picture 144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996059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1178</xdr:row>
      <xdr:rowOff>171450</xdr:rowOff>
    </xdr:from>
    <xdr:ext cx="390525" cy="382353"/>
    <xdr:pic>
      <xdr:nvPicPr>
        <xdr:cNvPr id="146" name="Picture 145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96059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1178</xdr:row>
      <xdr:rowOff>171450</xdr:rowOff>
    </xdr:from>
    <xdr:ext cx="390525" cy="382353"/>
    <xdr:pic>
      <xdr:nvPicPr>
        <xdr:cNvPr id="147" name="Picture 146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1996059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1197</xdr:row>
      <xdr:rowOff>171450</xdr:rowOff>
    </xdr:from>
    <xdr:ext cx="390525" cy="382353"/>
    <xdr:pic>
      <xdr:nvPicPr>
        <xdr:cNvPr id="148" name="Picture 147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30444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1197</xdr:row>
      <xdr:rowOff>171450</xdr:rowOff>
    </xdr:from>
    <xdr:ext cx="390525" cy="382353"/>
    <xdr:pic>
      <xdr:nvPicPr>
        <xdr:cNvPr id="149" name="Picture 148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030444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1216</xdr:row>
      <xdr:rowOff>171450</xdr:rowOff>
    </xdr:from>
    <xdr:ext cx="390525" cy="382353"/>
    <xdr:pic>
      <xdr:nvPicPr>
        <xdr:cNvPr id="150" name="Picture 149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64829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1216</xdr:row>
      <xdr:rowOff>171450</xdr:rowOff>
    </xdr:from>
    <xdr:ext cx="390525" cy="382353"/>
    <xdr:pic>
      <xdr:nvPicPr>
        <xdr:cNvPr id="151" name="Picture 150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0648295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1235</xdr:row>
      <xdr:rowOff>171450</xdr:rowOff>
    </xdr:from>
    <xdr:ext cx="390525" cy="382353"/>
    <xdr:pic>
      <xdr:nvPicPr>
        <xdr:cNvPr id="152" name="Picture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9214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1235</xdr:row>
      <xdr:rowOff>171450</xdr:rowOff>
    </xdr:from>
    <xdr:ext cx="390525" cy="382353"/>
    <xdr:pic>
      <xdr:nvPicPr>
        <xdr:cNvPr id="153" name="Picture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099214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1254</xdr:row>
      <xdr:rowOff>171450</xdr:rowOff>
    </xdr:from>
    <xdr:ext cx="390525" cy="382353"/>
    <xdr:pic>
      <xdr:nvPicPr>
        <xdr:cNvPr id="154" name="Picture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367557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1254</xdr:row>
      <xdr:rowOff>171450</xdr:rowOff>
    </xdr:from>
    <xdr:ext cx="390525" cy="382353"/>
    <xdr:pic>
      <xdr:nvPicPr>
        <xdr:cNvPr id="155" name="Picture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2367557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1273</xdr:row>
      <xdr:rowOff>171450</xdr:rowOff>
    </xdr:from>
    <xdr:ext cx="390525" cy="382353"/>
    <xdr:pic>
      <xdr:nvPicPr>
        <xdr:cNvPr id="156" name="Picture 155">
          <a:extLst>
            <a:ext uri="{FF2B5EF4-FFF2-40B4-BE49-F238E27FC236}">
              <a16:creationId xmlns="" xmlns:a16="http://schemas.microsoft.com/office/drawing/2014/main" id="{BE883F67-ADCD-49A6-B141-AE791811D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1141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1273</xdr:row>
      <xdr:rowOff>171450</xdr:rowOff>
    </xdr:from>
    <xdr:ext cx="390525" cy="382353"/>
    <xdr:pic>
      <xdr:nvPicPr>
        <xdr:cNvPr id="157" name="Picture 156">
          <a:extLst>
            <a:ext uri="{FF2B5EF4-FFF2-40B4-BE49-F238E27FC236}">
              <a16:creationId xmlns="" xmlns:a16="http://schemas.microsoft.com/office/drawing/2014/main" id="{F0151998-7F07-4E8F-80E7-7C6EE8834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271141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1292</xdr:row>
      <xdr:rowOff>171450</xdr:rowOff>
    </xdr:from>
    <xdr:ext cx="390525" cy="382353"/>
    <xdr:pic>
      <xdr:nvPicPr>
        <xdr:cNvPr id="158" name="Picture 157">
          <a:extLst>
            <a:ext uri="{FF2B5EF4-FFF2-40B4-BE49-F238E27FC236}">
              <a16:creationId xmlns="" xmlns:a16="http://schemas.microsoft.com/office/drawing/2014/main" id="{62402846-F18A-4484-8EC0-358DAD513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1141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1292</xdr:row>
      <xdr:rowOff>171450</xdr:rowOff>
    </xdr:from>
    <xdr:ext cx="390525" cy="382353"/>
    <xdr:pic>
      <xdr:nvPicPr>
        <xdr:cNvPr id="159" name="Picture 158">
          <a:extLst>
            <a:ext uri="{FF2B5EF4-FFF2-40B4-BE49-F238E27FC236}">
              <a16:creationId xmlns="" xmlns:a16="http://schemas.microsoft.com/office/drawing/2014/main" id="{92CB888D-B9FC-4C3B-83A4-99645D9E6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271141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1311</xdr:row>
      <xdr:rowOff>171450</xdr:rowOff>
    </xdr:from>
    <xdr:ext cx="390525" cy="382353"/>
    <xdr:pic>
      <xdr:nvPicPr>
        <xdr:cNvPr id="160" name="Picture 159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711410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1311</xdr:row>
      <xdr:rowOff>171450</xdr:rowOff>
    </xdr:from>
    <xdr:ext cx="390525" cy="382353"/>
    <xdr:pic>
      <xdr:nvPicPr>
        <xdr:cNvPr id="161" name="Picture 160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27114100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1330</xdr:row>
      <xdr:rowOff>171450</xdr:rowOff>
    </xdr:from>
    <xdr:ext cx="390525" cy="382353"/>
    <xdr:pic>
      <xdr:nvPicPr>
        <xdr:cNvPr id="162" name="Picture 161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0887250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1330</xdr:row>
      <xdr:rowOff>171450</xdr:rowOff>
    </xdr:from>
    <xdr:ext cx="390525" cy="382353"/>
    <xdr:pic>
      <xdr:nvPicPr>
        <xdr:cNvPr id="163" name="Picture 162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1349</xdr:row>
      <xdr:rowOff>171450</xdr:rowOff>
    </xdr:from>
    <xdr:ext cx="390525" cy="382353"/>
    <xdr:pic>
      <xdr:nvPicPr>
        <xdr:cNvPr id="164" name="Picture 163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1349</xdr:row>
      <xdr:rowOff>171450</xdr:rowOff>
    </xdr:from>
    <xdr:ext cx="390525" cy="382353"/>
    <xdr:pic>
      <xdr:nvPicPr>
        <xdr:cNvPr id="165" name="Picture 164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1368</xdr:row>
      <xdr:rowOff>171450</xdr:rowOff>
    </xdr:from>
    <xdr:ext cx="390525" cy="382353"/>
    <xdr:pic>
      <xdr:nvPicPr>
        <xdr:cNvPr id="166" name="Picture 165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1368</xdr:row>
      <xdr:rowOff>171450</xdr:rowOff>
    </xdr:from>
    <xdr:ext cx="390525" cy="382353"/>
    <xdr:pic>
      <xdr:nvPicPr>
        <xdr:cNvPr id="167" name="Picture 166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1387</xdr:row>
      <xdr:rowOff>171450</xdr:rowOff>
    </xdr:from>
    <xdr:ext cx="390525" cy="382353"/>
    <xdr:pic>
      <xdr:nvPicPr>
        <xdr:cNvPr id="168" name="Picture 167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1387</xdr:row>
      <xdr:rowOff>171450</xdr:rowOff>
    </xdr:from>
    <xdr:ext cx="390525" cy="382353"/>
    <xdr:pic>
      <xdr:nvPicPr>
        <xdr:cNvPr id="169" name="Picture 168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1406</xdr:row>
      <xdr:rowOff>171450</xdr:rowOff>
    </xdr:from>
    <xdr:ext cx="390525" cy="382353"/>
    <xdr:pic>
      <xdr:nvPicPr>
        <xdr:cNvPr id="170" name="Picture 169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1406</xdr:row>
      <xdr:rowOff>171450</xdr:rowOff>
    </xdr:from>
    <xdr:ext cx="390525" cy="382353"/>
    <xdr:pic>
      <xdr:nvPicPr>
        <xdr:cNvPr id="171" name="Picture 170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1425</xdr:row>
      <xdr:rowOff>171450</xdr:rowOff>
    </xdr:from>
    <xdr:ext cx="390525" cy="382353"/>
    <xdr:pic>
      <xdr:nvPicPr>
        <xdr:cNvPr id="172" name="Picture 171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1425</xdr:row>
      <xdr:rowOff>171450</xdr:rowOff>
    </xdr:from>
    <xdr:ext cx="390525" cy="382353"/>
    <xdr:pic>
      <xdr:nvPicPr>
        <xdr:cNvPr id="173" name="Picture 172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1444</xdr:row>
      <xdr:rowOff>171450</xdr:rowOff>
    </xdr:from>
    <xdr:ext cx="390525" cy="382353"/>
    <xdr:pic>
      <xdr:nvPicPr>
        <xdr:cNvPr id="174" name="Picture 173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1444</xdr:row>
      <xdr:rowOff>171450</xdr:rowOff>
    </xdr:from>
    <xdr:ext cx="390525" cy="382353"/>
    <xdr:pic>
      <xdr:nvPicPr>
        <xdr:cNvPr id="175" name="Picture 174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1463</xdr:row>
      <xdr:rowOff>171450</xdr:rowOff>
    </xdr:from>
    <xdr:ext cx="390525" cy="382353"/>
    <xdr:pic>
      <xdr:nvPicPr>
        <xdr:cNvPr id="176" name="Picture 175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1463</xdr:row>
      <xdr:rowOff>171450</xdr:rowOff>
    </xdr:from>
    <xdr:ext cx="390525" cy="382353"/>
    <xdr:pic>
      <xdr:nvPicPr>
        <xdr:cNvPr id="177" name="Picture 176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1482</xdr:row>
      <xdr:rowOff>171450</xdr:rowOff>
    </xdr:from>
    <xdr:ext cx="390525" cy="382353"/>
    <xdr:pic>
      <xdr:nvPicPr>
        <xdr:cNvPr id="178" name="Picture 177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1482</xdr:row>
      <xdr:rowOff>171450</xdr:rowOff>
    </xdr:from>
    <xdr:ext cx="390525" cy="382353"/>
    <xdr:pic>
      <xdr:nvPicPr>
        <xdr:cNvPr id="179" name="Picture 178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1501</xdr:row>
      <xdr:rowOff>171450</xdr:rowOff>
    </xdr:from>
    <xdr:ext cx="390525" cy="382353"/>
    <xdr:pic>
      <xdr:nvPicPr>
        <xdr:cNvPr id="180" name="Picture 179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1501</xdr:row>
      <xdr:rowOff>171450</xdr:rowOff>
    </xdr:from>
    <xdr:ext cx="390525" cy="382353"/>
    <xdr:pic>
      <xdr:nvPicPr>
        <xdr:cNvPr id="181" name="Picture 180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1520</xdr:row>
      <xdr:rowOff>171450</xdr:rowOff>
    </xdr:from>
    <xdr:ext cx="390525" cy="382353"/>
    <xdr:pic>
      <xdr:nvPicPr>
        <xdr:cNvPr id="182" name="Picture 181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1520</xdr:row>
      <xdr:rowOff>171450</xdr:rowOff>
    </xdr:from>
    <xdr:ext cx="390525" cy="382353"/>
    <xdr:pic>
      <xdr:nvPicPr>
        <xdr:cNvPr id="183" name="Picture 182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1539</xdr:row>
      <xdr:rowOff>171450</xdr:rowOff>
    </xdr:from>
    <xdr:ext cx="390525" cy="382353"/>
    <xdr:pic>
      <xdr:nvPicPr>
        <xdr:cNvPr id="184" name="Picture 183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1539</xdr:row>
      <xdr:rowOff>171450</xdr:rowOff>
    </xdr:from>
    <xdr:ext cx="390525" cy="382353"/>
    <xdr:pic>
      <xdr:nvPicPr>
        <xdr:cNvPr id="185" name="Picture 184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1558</xdr:row>
      <xdr:rowOff>171450</xdr:rowOff>
    </xdr:from>
    <xdr:ext cx="390525" cy="382353"/>
    <xdr:pic>
      <xdr:nvPicPr>
        <xdr:cNvPr id="186" name="Picture 185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1558</xdr:row>
      <xdr:rowOff>171450</xdr:rowOff>
    </xdr:from>
    <xdr:ext cx="390525" cy="382353"/>
    <xdr:pic>
      <xdr:nvPicPr>
        <xdr:cNvPr id="187" name="Picture 186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1577</xdr:row>
      <xdr:rowOff>171450</xdr:rowOff>
    </xdr:from>
    <xdr:ext cx="390525" cy="382353"/>
    <xdr:pic>
      <xdr:nvPicPr>
        <xdr:cNvPr id="188" name="Picture 187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1577</xdr:row>
      <xdr:rowOff>171450</xdr:rowOff>
    </xdr:from>
    <xdr:ext cx="390525" cy="382353"/>
    <xdr:pic>
      <xdr:nvPicPr>
        <xdr:cNvPr id="189" name="Picture 188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1596</xdr:row>
      <xdr:rowOff>171450</xdr:rowOff>
    </xdr:from>
    <xdr:ext cx="390525" cy="382353"/>
    <xdr:pic>
      <xdr:nvPicPr>
        <xdr:cNvPr id="190" name="Picture 189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1596</xdr:row>
      <xdr:rowOff>171450</xdr:rowOff>
    </xdr:from>
    <xdr:ext cx="390525" cy="382353"/>
    <xdr:pic>
      <xdr:nvPicPr>
        <xdr:cNvPr id="191" name="Picture 190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1615</xdr:row>
      <xdr:rowOff>171450</xdr:rowOff>
    </xdr:from>
    <xdr:ext cx="390525" cy="382353"/>
    <xdr:pic>
      <xdr:nvPicPr>
        <xdr:cNvPr id="192" name="Picture 191">
          <a:extLst>
            <a:ext uri="{FF2B5EF4-FFF2-40B4-BE49-F238E27FC236}">
              <a16:creationId xmlns="" xmlns:a16="http://schemas.microsoft.com/office/drawing/2014/main" id="{32FD7D69-F9CB-4CB9-8E56-5ECCB51C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7448725"/>
          <a:ext cx="390525" cy="382353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1615</xdr:row>
      <xdr:rowOff>171450</xdr:rowOff>
    </xdr:from>
    <xdr:ext cx="390525" cy="382353"/>
    <xdr:pic>
      <xdr:nvPicPr>
        <xdr:cNvPr id="193" name="Picture 192">
          <a:extLst>
            <a:ext uri="{FF2B5EF4-FFF2-40B4-BE49-F238E27FC236}">
              <a16:creationId xmlns="" xmlns:a16="http://schemas.microsoft.com/office/drawing/2014/main" id="{CC639165-67F0-49DE-A565-074E1210F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237448725"/>
          <a:ext cx="390525" cy="3823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4"/>
  <sheetViews>
    <sheetView topLeftCell="O6" zoomScale="250" zoomScaleNormal="250" workbookViewId="0">
      <selection activeCell="U8" sqref="U8"/>
    </sheetView>
  </sheetViews>
  <sheetFormatPr defaultRowHeight="11.25" x14ac:dyDescent="0.2"/>
  <cols>
    <col min="1" max="1" width="6.140625" style="63" customWidth="1"/>
    <col min="2" max="2" width="3.42578125" style="133" customWidth="1"/>
    <col min="3" max="3" width="0.85546875" style="63" customWidth="1"/>
    <col min="4" max="4" width="4.140625" style="63" customWidth="1"/>
    <col min="5" max="5" width="0.42578125" style="130" customWidth="1"/>
    <col min="6" max="6" width="14" style="63" customWidth="1"/>
    <col min="7" max="8" width="0.42578125" style="63" customWidth="1"/>
    <col min="9" max="9" width="9.7109375" style="63" customWidth="1"/>
    <col min="10" max="10" width="0.42578125" style="130" customWidth="1"/>
    <col min="11" max="11" width="9.5703125" style="63" customWidth="1"/>
    <col min="12" max="12" width="7.7109375" style="63" customWidth="1"/>
    <col min="13" max="13" width="0.42578125" style="130" customWidth="1"/>
    <col min="14" max="14" width="11.5703125" style="63" customWidth="1"/>
    <col min="15" max="15" width="9.140625" style="63"/>
    <col min="16" max="16" width="8.28515625" style="63" customWidth="1"/>
    <col min="17" max="17" width="7.7109375" style="63" customWidth="1"/>
    <col min="18" max="18" width="0.42578125" style="130" customWidth="1"/>
    <col min="19" max="19" width="11.42578125" style="63" customWidth="1"/>
    <col min="20" max="20" width="9.140625" style="1"/>
    <col min="21" max="21" width="9.140625" style="12"/>
    <col min="22" max="16384" width="9.140625" style="1"/>
  </cols>
  <sheetData>
    <row r="1" spans="1:22" ht="14.25" customHeight="1" x14ac:dyDescent="0.2">
      <c r="A1" s="54"/>
      <c r="B1" s="131"/>
      <c r="C1" s="54"/>
      <c r="D1" s="54"/>
      <c r="E1" s="55"/>
      <c r="F1" s="54"/>
      <c r="G1" s="56"/>
      <c r="H1" s="54"/>
      <c r="I1" s="54"/>
      <c r="J1" s="55"/>
      <c r="K1" s="54"/>
      <c r="L1" s="54"/>
      <c r="M1" s="55"/>
      <c r="N1" s="54"/>
      <c r="O1" s="54"/>
      <c r="P1" s="54"/>
      <c r="Q1" s="54"/>
      <c r="R1" s="55"/>
      <c r="S1" s="54"/>
    </row>
    <row r="2" spans="1:22" customFormat="1" ht="14.25" customHeight="1" x14ac:dyDescent="0.25">
      <c r="A2" s="42"/>
      <c r="B2" s="132" t="s">
        <v>18</v>
      </c>
      <c r="C2" s="57"/>
      <c r="D2" s="58"/>
      <c r="E2" s="59"/>
      <c r="F2" s="58"/>
      <c r="G2" s="60"/>
      <c r="H2" s="58"/>
      <c r="I2" s="58"/>
      <c r="J2" s="61" t="s">
        <v>18</v>
      </c>
      <c r="K2" s="58"/>
      <c r="L2" s="58"/>
      <c r="M2" s="59"/>
      <c r="N2" s="58"/>
      <c r="O2" s="58"/>
      <c r="P2" s="58"/>
      <c r="Q2" s="270" t="s">
        <v>0</v>
      </c>
      <c r="R2" s="270"/>
      <c r="S2" s="270"/>
      <c r="U2" s="16"/>
    </row>
    <row r="3" spans="1:22" customFormat="1" ht="14.25" customHeight="1" x14ac:dyDescent="0.25">
      <c r="A3" s="42"/>
      <c r="B3" s="132" t="s">
        <v>19</v>
      </c>
      <c r="C3" s="57"/>
      <c r="D3" s="58"/>
      <c r="E3" s="59"/>
      <c r="F3" s="58"/>
      <c r="G3" s="60"/>
      <c r="H3" s="58"/>
      <c r="I3" s="58"/>
      <c r="J3" s="61" t="s">
        <v>19</v>
      </c>
      <c r="K3" s="58"/>
      <c r="L3" s="58"/>
      <c r="M3" s="59"/>
      <c r="N3" s="58"/>
      <c r="O3" s="58"/>
      <c r="P3" s="58"/>
      <c r="Q3" s="270"/>
      <c r="R3" s="270"/>
      <c r="S3" s="270"/>
      <c r="U3" s="16"/>
    </row>
    <row r="4" spans="1:22" customFormat="1" ht="14.25" customHeight="1" x14ac:dyDescent="0.25">
      <c r="A4" s="42"/>
      <c r="B4" s="132"/>
      <c r="C4" s="57"/>
      <c r="D4" s="58"/>
      <c r="E4" s="59"/>
      <c r="F4" s="58"/>
      <c r="G4" s="60"/>
      <c r="H4" s="58"/>
      <c r="I4" s="58"/>
      <c r="J4" s="62"/>
      <c r="K4" s="58"/>
      <c r="L4" s="58"/>
      <c r="M4" s="59"/>
      <c r="N4" s="58"/>
      <c r="O4" s="58"/>
      <c r="P4" s="58"/>
      <c r="Q4" s="58"/>
      <c r="R4" s="59"/>
      <c r="S4" s="42"/>
      <c r="U4" s="16"/>
    </row>
    <row r="5" spans="1:22" ht="14.25" customHeight="1" x14ac:dyDescent="0.2">
      <c r="A5" s="63" t="s">
        <v>1</v>
      </c>
      <c r="C5" s="63" t="s">
        <v>3</v>
      </c>
      <c r="D5" s="65" t="str">
        <f>'FOR PRINT'!B2</f>
        <v>ABAD, JERALD</v>
      </c>
      <c r="E5" s="66"/>
      <c r="F5" s="67"/>
      <c r="G5" s="68"/>
      <c r="H5" s="67"/>
      <c r="I5" s="67" t="s">
        <v>1</v>
      </c>
      <c r="J5" s="66" t="s">
        <v>3</v>
      </c>
      <c r="K5" s="173" t="str">
        <f>'FOR PRINT'!B2</f>
        <v>ABAD, JERALD</v>
      </c>
      <c r="L5" s="67"/>
      <c r="M5" s="66"/>
      <c r="N5" s="67"/>
      <c r="O5" s="67"/>
      <c r="P5" s="67" t="s">
        <v>25</v>
      </c>
      <c r="Q5" s="67"/>
      <c r="R5" s="66" t="s">
        <v>3</v>
      </c>
      <c r="S5" s="69">
        <f>'FOR PRINT'!D2</f>
        <v>13</v>
      </c>
    </row>
    <row r="6" spans="1:22" ht="14.25" customHeight="1" x14ac:dyDescent="0.2">
      <c r="A6" s="63" t="s">
        <v>2</v>
      </c>
      <c r="C6" s="63" t="s">
        <v>3</v>
      </c>
      <c r="D6" s="67" t="str">
        <f>'FOR PRINT'!R2</f>
        <v>OCTOBER 30,2017</v>
      </c>
      <c r="E6" s="66"/>
      <c r="F6" s="67"/>
      <c r="G6" s="68"/>
      <c r="H6" s="67"/>
      <c r="I6" s="67" t="s">
        <v>2</v>
      </c>
      <c r="J6" s="66" t="s">
        <v>3</v>
      </c>
      <c r="K6" s="67" t="str">
        <f>'FOR PRINT'!C2</f>
        <v>OCT 11- OCT 25,2017</v>
      </c>
      <c r="L6" s="67"/>
      <c r="M6" s="66"/>
      <c r="N6" s="67"/>
      <c r="O6" s="67"/>
      <c r="P6" s="67" t="s">
        <v>26</v>
      </c>
      <c r="Q6" s="67"/>
      <c r="R6" s="66" t="s">
        <v>3</v>
      </c>
      <c r="S6" s="69">
        <f>'FOR PRINT'!E2</f>
        <v>10.75</v>
      </c>
    </row>
    <row r="7" spans="1:22" ht="14.25" customHeight="1" x14ac:dyDescent="0.2">
      <c r="D7" s="67"/>
      <c r="E7" s="66"/>
      <c r="F7" s="70"/>
      <c r="G7" s="71"/>
      <c r="H7" s="70"/>
      <c r="I7" s="72" t="s">
        <v>4</v>
      </c>
      <c r="J7" s="73"/>
      <c r="K7" s="72"/>
      <c r="L7" s="74" t="s">
        <v>22</v>
      </c>
      <c r="M7" s="73"/>
      <c r="N7" s="74" t="s">
        <v>23</v>
      </c>
      <c r="O7" s="75" t="s">
        <v>7</v>
      </c>
      <c r="P7" s="72"/>
      <c r="Q7" s="74" t="s">
        <v>22</v>
      </c>
      <c r="R7" s="73"/>
      <c r="S7" s="74" t="s">
        <v>23</v>
      </c>
    </row>
    <row r="8" spans="1:22" ht="14.25" customHeight="1" x14ac:dyDescent="0.2">
      <c r="A8" s="63" t="s">
        <v>20</v>
      </c>
      <c r="D8" s="67"/>
      <c r="E8" s="66" t="s">
        <v>3</v>
      </c>
      <c r="F8" s="70">
        <f>N17</f>
        <v>5695.25</v>
      </c>
      <c r="G8" s="71"/>
      <c r="H8" s="70"/>
      <c r="I8" s="67" t="s">
        <v>8</v>
      </c>
      <c r="J8" s="66"/>
      <c r="K8" s="67"/>
      <c r="L8" s="76">
        <f>S6*8</f>
        <v>86</v>
      </c>
      <c r="M8" s="77"/>
      <c r="N8" s="70">
        <f>L8*U8</f>
        <v>4085</v>
      </c>
      <c r="O8" s="78" t="s">
        <v>10</v>
      </c>
      <c r="P8" s="67"/>
      <c r="Q8" s="76"/>
      <c r="R8" s="77"/>
      <c r="S8" s="70">
        <f>'FOR PRINT'!G2</f>
        <v>199.8</v>
      </c>
      <c r="U8" s="12">
        <f>'FOR PRINT'!Q2</f>
        <v>47.5</v>
      </c>
      <c r="V8" s="1" t="s">
        <v>100</v>
      </c>
    </row>
    <row r="9" spans="1:22" ht="14.25" customHeight="1" x14ac:dyDescent="0.2">
      <c r="A9" s="63" t="s">
        <v>21</v>
      </c>
      <c r="D9" s="67"/>
      <c r="E9" s="66" t="s">
        <v>3</v>
      </c>
      <c r="F9" s="70">
        <f>S17</f>
        <v>948.55</v>
      </c>
      <c r="G9" s="68"/>
      <c r="H9" s="67"/>
      <c r="I9" s="67" t="s">
        <v>9</v>
      </c>
      <c r="J9" s="66"/>
      <c r="K9" s="67"/>
      <c r="L9" s="76">
        <f>'FOR PRINT'!F2</f>
        <v>24</v>
      </c>
      <c r="M9" s="77"/>
      <c r="N9" s="70">
        <f>L9*U9</f>
        <v>1425</v>
      </c>
      <c r="O9" s="78" t="s">
        <v>11</v>
      </c>
      <c r="P9" s="67"/>
      <c r="Q9" s="76"/>
      <c r="R9" s="77"/>
      <c r="S9" s="70">
        <f>'FOR PRINT'!H2</f>
        <v>0</v>
      </c>
      <c r="U9" s="12">
        <f>U8*1.25</f>
        <v>59.375</v>
      </c>
      <c r="V9" s="1" t="s">
        <v>101</v>
      </c>
    </row>
    <row r="10" spans="1:22" ht="14.25" customHeight="1" x14ac:dyDescent="0.2">
      <c r="D10" s="67"/>
      <c r="E10" s="66"/>
      <c r="F10" s="67"/>
      <c r="G10" s="68"/>
      <c r="H10" s="67"/>
      <c r="I10" s="67" t="s">
        <v>99</v>
      </c>
      <c r="J10" s="66"/>
      <c r="K10" s="67"/>
      <c r="L10" s="76">
        <f>'FOR PRINT'!P2</f>
        <v>3</v>
      </c>
      <c r="M10" s="77"/>
      <c r="N10" s="70">
        <f>L10*U10</f>
        <v>185.25</v>
      </c>
      <c r="O10" s="78" t="s">
        <v>12</v>
      </c>
      <c r="P10" s="67"/>
      <c r="Q10" s="76"/>
      <c r="R10" s="77"/>
      <c r="S10" s="70">
        <f>'FOR PRINT'!I2</f>
        <v>50</v>
      </c>
      <c r="U10" s="12">
        <f>U8*1.3</f>
        <v>61.75</v>
      </c>
      <c r="V10" s="1" t="s">
        <v>103</v>
      </c>
    </row>
    <row r="11" spans="1:22" ht="14.25" customHeight="1" x14ac:dyDescent="0.2">
      <c r="D11" s="67"/>
      <c r="E11" s="66"/>
      <c r="F11" s="67"/>
      <c r="G11" s="68"/>
      <c r="H11" s="67"/>
      <c r="I11" s="67" t="s">
        <v>152</v>
      </c>
      <c r="J11" s="66"/>
      <c r="K11" s="67"/>
      <c r="L11" s="76">
        <f>'FOR PRINT'!T2</f>
        <v>0</v>
      </c>
      <c r="M11" s="77"/>
      <c r="N11" s="70">
        <f>L11*U11</f>
        <v>0</v>
      </c>
      <c r="O11" s="78" t="s">
        <v>13</v>
      </c>
      <c r="P11" s="67"/>
      <c r="Q11" s="76"/>
      <c r="R11" s="77"/>
      <c r="S11" s="70">
        <f>'FOR PRINT'!J2</f>
        <v>0</v>
      </c>
      <c r="U11" s="12">
        <f>U8*1</f>
        <v>47.5</v>
      </c>
      <c r="V11" s="1" t="s">
        <v>134</v>
      </c>
    </row>
    <row r="12" spans="1:22" ht="14.25" customHeight="1" x14ac:dyDescent="0.2">
      <c r="A12" s="143" t="s">
        <v>5</v>
      </c>
      <c r="C12" s="143"/>
      <c r="D12" s="65"/>
      <c r="E12" s="144" t="s">
        <v>3</v>
      </c>
      <c r="F12" s="145">
        <f>S18</f>
        <v>4746.7</v>
      </c>
      <c r="G12" s="71"/>
      <c r="H12" s="70"/>
      <c r="I12" s="67" t="s">
        <v>147</v>
      </c>
      <c r="J12" s="66"/>
      <c r="K12" s="67"/>
      <c r="L12" s="76">
        <f>'FOR PRINT'!U2</f>
        <v>0</v>
      </c>
      <c r="M12" s="77"/>
      <c r="N12" s="70">
        <f>L12*U12</f>
        <v>0</v>
      </c>
      <c r="O12" s="78" t="s">
        <v>14</v>
      </c>
      <c r="P12" s="67"/>
      <c r="Q12" s="76"/>
      <c r="R12" s="77"/>
      <c r="S12" s="70">
        <f>'FOR PRINT'!K2</f>
        <v>56.25</v>
      </c>
      <c r="U12" s="12">
        <f>U8*1.3</f>
        <v>61.75</v>
      </c>
      <c r="V12" s="1" t="s">
        <v>136</v>
      </c>
    </row>
    <row r="13" spans="1:22" ht="14.25" customHeight="1" x14ac:dyDescent="0.2">
      <c r="D13" s="67"/>
      <c r="E13" s="66"/>
      <c r="F13" s="67"/>
      <c r="G13" s="68"/>
      <c r="H13" s="67"/>
      <c r="I13" s="67"/>
      <c r="J13" s="66"/>
      <c r="K13" s="67"/>
      <c r="L13" s="76"/>
      <c r="M13" s="77"/>
      <c r="N13" s="70"/>
      <c r="O13" s="78" t="s">
        <v>16</v>
      </c>
      <c r="P13" s="67"/>
      <c r="Q13" s="76"/>
      <c r="R13" s="77"/>
      <c r="S13" s="70">
        <f>'FOR PRINT'!L2</f>
        <v>0</v>
      </c>
    </row>
    <row r="14" spans="1:22" ht="14.25" customHeight="1" x14ac:dyDescent="0.2">
      <c r="D14" s="67"/>
      <c r="E14" s="66"/>
      <c r="F14" s="67"/>
      <c r="G14" s="68"/>
      <c r="H14" s="67"/>
      <c r="I14" s="67"/>
      <c r="J14" s="66"/>
      <c r="K14" s="67"/>
      <c r="L14" s="76"/>
      <c r="M14" s="77"/>
      <c r="N14" s="70"/>
      <c r="O14" s="78" t="s">
        <v>15</v>
      </c>
      <c r="P14" s="67"/>
      <c r="Q14" s="70">
        <f>'FOR PRINT'!M2</f>
        <v>3</v>
      </c>
      <c r="R14" s="77"/>
      <c r="S14" s="70">
        <f>Q14*U8</f>
        <v>142.5</v>
      </c>
    </row>
    <row r="15" spans="1:22" ht="14.25" customHeight="1" x14ac:dyDescent="0.2">
      <c r="D15" s="67"/>
      <c r="E15" s="66"/>
      <c r="F15" s="67"/>
      <c r="G15" s="68"/>
      <c r="H15" s="67"/>
      <c r="I15" s="67"/>
      <c r="J15" s="66"/>
      <c r="K15" s="67"/>
      <c r="L15" s="76"/>
      <c r="M15" s="77"/>
      <c r="N15" s="70"/>
      <c r="O15" s="78" t="s">
        <v>38</v>
      </c>
      <c r="P15" s="67"/>
      <c r="Q15" s="76"/>
      <c r="R15" s="77"/>
      <c r="S15" s="70">
        <f>'FOR PRINT'!N2</f>
        <v>0</v>
      </c>
    </row>
    <row r="16" spans="1:22" ht="14.25" customHeight="1" x14ac:dyDescent="0.2">
      <c r="A16" s="63" t="s">
        <v>6</v>
      </c>
      <c r="D16" s="67"/>
      <c r="E16" s="66" t="s">
        <v>3</v>
      </c>
      <c r="F16" s="67"/>
      <c r="G16" s="68"/>
      <c r="H16" s="67"/>
      <c r="I16" s="67"/>
      <c r="J16" s="66"/>
      <c r="K16" s="67"/>
      <c r="L16" s="76"/>
      <c r="M16" s="77"/>
      <c r="N16" s="70"/>
      <c r="O16" s="78" t="s">
        <v>17</v>
      </c>
      <c r="P16" s="67"/>
      <c r="Q16" s="76"/>
      <c r="R16" s="77"/>
      <c r="S16" s="70">
        <f>'FOR PRINT'!O2</f>
        <v>500</v>
      </c>
    </row>
    <row r="17" spans="1:22" s="3" customFormat="1" ht="14.25" customHeight="1" x14ac:dyDescent="0.25">
      <c r="A17" s="64"/>
      <c r="B17" s="133"/>
      <c r="C17" s="64"/>
      <c r="D17" s="152"/>
      <c r="E17" s="66"/>
      <c r="F17" s="153"/>
      <c r="G17" s="154"/>
      <c r="H17" s="152"/>
      <c r="I17" s="72" t="s">
        <v>46</v>
      </c>
      <c r="J17" s="79"/>
      <c r="K17" s="155"/>
      <c r="L17" s="156"/>
      <c r="M17" s="80" t="s">
        <v>3</v>
      </c>
      <c r="N17" s="157">
        <f>SUM(N8:N15)</f>
        <v>5695.25</v>
      </c>
      <c r="O17" s="75" t="s">
        <v>45</v>
      </c>
      <c r="P17" s="155"/>
      <c r="Q17" s="155"/>
      <c r="R17" s="79" t="s">
        <v>3</v>
      </c>
      <c r="S17" s="157">
        <f>SUM(S8:S16)</f>
        <v>948.55</v>
      </c>
      <c r="U17" s="158"/>
    </row>
    <row r="18" spans="1:22" ht="14.25" customHeight="1" x14ac:dyDescent="0.2">
      <c r="A18" s="63" t="s">
        <v>24</v>
      </c>
      <c r="D18" s="67"/>
      <c r="E18" s="66" t="s">
        <v>3</v>
      </c>
      <c r="F18" s="81"/>
      <c r="G18" s="68"/>
      <c r="H18" s="67"/>
      <c r="I18" s="146"/>
      <c r="J18" s="147"/>
      <c r="K18" s="146"/>
      <c r="L18" s="148"/>
      <c r="M18" s="147"/>
      <c r="N18" s="146"/>
      <c r="O18" s="146"/>
      <c r="P18" s="167" t="s">
        <v>5</v>
      </c>
      <c r="Q18" s="168"/>
      <c r="R18" s="169" t="s">
        <v>3</v>
      </c>
      <c r="S18" s="167">
        <f>N17-S17</f>
        <v>4746.7</v>
      </c>
    </row>
    <row r="19" spans="1:22" ht="14.25" customHeight="1" x14ac:dyDescent="0.2">
      <c r="A19" s="82"/>
      <c r="B19" s="134"/>
      <c r="C19" s="82"/>
      <c r="D19" s="268"/>
      <c r="E19" s="268"/>
      <c r="F19" s="269"/>
      <c r="G19" s="83"/>
      <c r="H19" s="84"/>
      <c r="I19" s="82"/>
      <c r="J19" s="85"/>
      <c r="K19" s="82"/>
      <c r="L19" s="82"/>
      <c r="M19" s="85"/>
      <c r="N19" s="82"/>
      <c r="O19" s="82"/>
      <c r="P19" s="82"/>
      <c r="Q19" s="82"/>
      <c r="R19" s="85"/>
      <c r="S19" s="82"/>
      <c r="T19" s="2"/>
    </row>
    <row r="20" spans="1:22" ht="14.25" customHeight="1" x14ac:dyDescent="0.2">
      <c r="A20" s="54"/>
      <c r="B20" s="131"/>
      <c r="C20" s="54"/>
      <c r="D20" s="54"/>
      <c r="E20" s="55"/>
      <c r="F20" s="54"/>
      <c r="G20" s="56"/>
      <c r="H20" s="54"/>
      <c r="I20" s="54"/>
      <c r="J20" s="55"/>
      <c r="K20" s="54"/>
      <c r="L20" s="54"/>
      <c r="M20" s="55"/>
      <c r="N20" s="54"/>
      <c r="O20" s="54"/>
      <c r="P20" s="54"/>
      <c r="Q20" s="54"/>
      <c r="R20" s="55"/>
      <c r="S20" s="54"/>
    </row>
    <row r="21" spans="1:22" customFormat="1" ht="14.25" customHeight="1" x14ac:dyDescent="0.25">
      <c r="A21" s="42"/>
      <c r="B21" s="132" t="s">
        <v>18</v>
      </c>
      <c r="C21" s="57"/>
      <c r="D21" s="58"/>
      <c r="E21" s="59"/>
      <c r="F21" s="58"/>
      <c r="G21" s="60"/>
      <c r="H21" s="58"/>
      <c r="I21" s="58"/>
      <c r="J21" s="61" t="s">
        <v>18</v>
      </c>
      <c r="K21" s="58"/>
      <c r="L21" s="58"/>
      <c r="M21" s="59"/>
      <c r="N21" s="58"/>
      <c r="O21" s="58"/>
      <c r="P21" s="58"/>
      <c r="Q21" s="270" t="s">
        <v>0</v>
      </c>
      <c r="R21" s="270"/>
      <c r="S21" s="270"/>
      <c r="U21" s="16"/>
    </row>
    <row r="22" spans="1:22" customFormat="1" ht="14.25" customHeight="1" x14ac:dyDescent="0.25">
      <c r="A22" s="42"/>
      <c r="B22" s="132" t="s">
        <v>19</v>
      </c>
      <c r="C22" s="57"/>
      <c r="D22" s="58"/>
      <c r="E22" s="59"/>
      <c r="F22" s="58"/>
      <c r="G22" s="60"/>
      <c r="H22" s="58"/>
      <c r="I22" s="58"/>
      <c r="J22" s="61" t="s">
        <v>19</v>
      </c>
      <c r="K22" s="58"/>
      <c r="L22" s="58"/>
      <c r="M22" s="59"/>
      <c r="N22" s="58"/>
      <c r="O22" s="58"/>
      <c r="P22" s="58"/>
      <c r="Q22" s="270"/>
      <c r="R22" s="270"/>
      <c r="S22" s="270"/>
      <c r="U22" s="16"/>
    </row>
    <row r="23" spans="1:22" customFormat="1" ht="14.25" customHeight="1" x14ac:dyDescent="0.25">
      <c r="A23" s="42"/>
      <c r="B23" s="132"/>
      <c r="C23" s="57"/>
      <c r="D23" s="58"/>
      <c r="E23" s="59"/>
      <c r="F23" s="58"/>
      <c r="G23" s="60"/>
      <c r="H23" s="58"/>
      <c r="I23" s="58"/>
      <c r="J23" s="62"/>
      <c r="K23" s="58"/>
      <c r="L23" s="58"/>
      <c r="M23" s="59"/>
      <c r="N23" s="58"/>
      <c r="O23" s="58"/>
      <c r="P23" s="58"/>
      <c r="Q23" s="58"/>
      <c r="R23" s="59"/>
      <c r="S23" s="42"/>
      <c r="U23" s="16"/>
    </row>
    <row r="24" spans="1:22" ht="14.25" customHeight="1" x14ac:dyDescent="0.2">
      <c r="A24" s="63" t="s">
        <v>1</v>
      </c>
      <c r="C24" s="63" t="s">
        <v>3</v>
      </c>
      <c r="D24" s="65" t="str">
        <f>'FOR PRINT'!B3</f>
        <v>ABAD, RONALDO</v>
      </c>
      <c r="E24" s="66"/>
      <c r="F24" s="67"/>
      <c r="G24" s="68"/>
      <c r="H24" s="67"/>
      <c r="I24" s="67" t="s">
        <v>1</v>
      </c>
      <c r="J24" s="66" t="s">
        <v>3</v>
      </c>
      <c r="K24" s="173" t="str">
        <f>'FOR PRINT'!B3</f>
        <v>ABAD, RONALDO</v>
      </c>
      <c r="L24" s="67"/>
      <c r="M24" s="66"/>
      <c r="N24" s="67"/>
      <c r="O24" s="67"/>
      <c r="P24" s="67" t="s">
        <v>25</v>
      </c>
      <c r="Q24" s="67"/>
      <c r="R24" s="66" t="s">
        <v>3</v>
      </c>
      <c r="S24" s="69">
        <f>'FOR PRINT'!D3</f>
        <v>13</v>
      </c>
    </row>
    <row r="25" spans="1:22" ht="14.25" customHeight="1" x14ac:dyDescent="0.2">
      <c r="A25" s="63" t="s">
        <v>2</v>
      </c>
      <c r="C25" s="63" t="s">
        <v>3</v>
      </c>
      <c r="D25" s="67" t="str">
        <f>'FOR PRINT'!R2</f>
        <v>OCTOBER 30,2017</v>
      </c>
      <c r="E25" s="66"/>
      <c r="F25" s="67"/>
      <c r="G25" s="68"/>
      <c r="H25" s="67"/>
      <c r="I25" s="67" t="s">
        <v>2</v>
      </c>
      <c r="J25" s="66" t="s">
        <v>3</v>
      </c>
      <c r="K25" s="67" t="str">
        <f>'FOR PRINT'!C3</f>
        <v>OCT 11- OCT 25,2017</v>
      </c>
      <c r="L25" s="67"/>
      <c r="M25" s="66"/>
      <c r="N25" s="67"/>
      <c r="O25" s="67"/>
      <c r="P25" s="67" t="s">
        <v>26</v>
      </c>
      <c r="Q25" s="67"/>
      <c r="R25" s="66" t="s">
        <v>3</v>
      </c>
      <c r="S25" s="69">
        <f>'FOR PRINT'!E3</f>
        <v>13</v>
      </c>
    </row>
    <row r="26" spans="1:22" ht="14.25" customHeight="1" x14ac:dyDescent="0.2">
      <c r="D26" s="67"/>
      <c r="E26" s="66"/>
      <c r="F26" s="70"/>
      <c r="G26" s="71"/>
      <c r="H26" s="70"/>
      <c r="I26" s="72" t="s">
        <v>4</v>
      </c>
      <c r="J26" s="73"/>
      <c r="K26" s="72"/>
      <c r="L26" s="74" t="s">
        <v>22</v>
      </c>
      <c r="M26" s="73"/>
      <c r="N26" s="74" t="s">
        <v>23</v>
      </c>
      <c r="O26" s="75" t="s">
        <v>7</v>
      </c>
      <c r="P26" s="72"/>
      <c r="Q26" s="74" t="s">
        <v>22</v>
      </c>
      <c r="R26" s="73"/>
      <c r="S26" s="74" t="s">
        <v>23</v>
      </c>
    </row>
    <row r="27" spans="1:22" ht="14.25" customHeight="1" x14ac:dyDescent="0.2">
      <c r="A27" s="63" t="s">
        <v>20</v>
      </c>
      <c r="D27" s="67"/>
      <c r="E27" s="66" t="s">
        <v>3</v>
      </c>
      <c r="F27" s="70">
        <f>N36</f>
        <v>3900</v>
      </c>
      <c r="G27" s="71"/>
      <c r="H27" s="70"/>
      <c r="I27" s="67" t="s">
        <v>8</v>
      </c>
      <c r="J27" s="66"/>
      <c r="K27" s="67"/>
      <c r="L27" s="76">
        <f>S25*8</f>
        <v>104</v>
      </c>
      <c r="M27" s="77"/>
      <c r="N27" s="70">
        <f>L27*U27</f>
        <v>3900</v>
      </c>
      <c r="O27" s="78" t="s">
        <v>10</v>
      </c>
      <c r="P27" s="67"/>
      <c r="Q27" s="76"/>
      <c r="R27" s="77"/>
      <c r="S27" s="70">
        <f>'FOR PRINT'!G3</f>
        <v>0</v>
      </c>
      <c r="U27" s="12">
        <f>'FOR PRINT'!Q3</f>
        <v>37.5</v>
      </c>
      <c r="V27" s="1" t="s">
        <v>100</v>
      </c>
    </row>
    <row r="28" spans="1:22" ht="14.25" customHeight="1" x14ac:dyDescent="0.2">
      <c r="A28" s="63" t="s">
        <v>21</v>
      </c>
      <c r="D28" s="67"/>
      <c r="E28" s="66" t="s">
        <v>3</v>
      </c>
      <c r="F28" s="70">
        <f>S36</f>
        <v>0</v>
      </c>
      <c r="G28" s="68"/>
      <c r="H28" s="67"/>
      <c r="I28" s="67" t="s">
        <v>9</v>
      </c>
      <c r="J28" s="66"/>
      <c r="K28" s="67"/>
      <c r="L28" s="76">
        <f>'FOR PRINT'!F3</f>
        <v>0</v>
      </c>
      <c r="M28" s="77"/>
      <c r="N28" s="70">
        <f>L28*U28</f>
        <v>0</v>
      </c>
      <c r="O28" s="78" t="s">
        <v>11</v>
      </c>
      <c r="P28" s="67"/>
      <c r="Q28" s="76"/>
      <c r="R28" s="77"/>
      <c r="S28" s="70">
        <f>'FOR PRINT'!H3</f>
        <v>0</v>
      </c>
      <c r="U28" s="12">
        <f>U27*1.25</f>
        <v>46.875</v>
      </c>
      <c r="V28" s="1" t="s">
        <v>101</v>
      </c>
    </row>
    <row r="29" spans="1:22" ht="14.25" customHeight="1" x14ac:dyDescent="0.2">
      <c r="D29" s="67"/>
      <c r="E29" s="66"/>
      <c r="F29" s="67"/>
      <c r="G29" s="68"/>
      <c r="H29" s="67"/>
      <c r="I29" s="67" t="s">
        <v>99</v>
      </c>
      <c r="J29" s="66"/>
      <c r="K29" s="67"/>
      <c r="L29" s="76">
        <f>'FOR PRINT'!P3</f>
        <v>0</v>
      </c>
      <c r="M29" s="77"/>
      <c r="N29" s="70">
        <f>L29*U29</f>
        <v>0</v>
      </c>
      <c r="O29" s="78" t="s">
        <v>12</v>
      </c>
      <c r="P29" s="67"/>
      <c r="Q29" s="76"/>
      <c r="R29" s="77"/>
      <c r="S29" s="70">
        <f>'FOR PRINT'!I3</f>
        <v>0</v>
      </c>
      <c r="U29" s="12">
        <f>U27*1.3</f>
        <v>48.75</v>
      </c>
      <c r="V29" s="1" t="s">
        <v>103</v>
      </c>
    </row>
    <row r="30" spans="1:22" ht="14.25" customHeight="1" x14ac:dyDescent="0.2">
      <c r="D30" s="67"/>
      <c r="E30" s="66"/>
      <c r="F30" s="67"/>
      <c r="G30" s="68"/>
      <c r="H30" s="67"/>
      <c r="I30" s="67" t="s">
        <v>152</v>
      </c>
      <c r="J30" s="66"/>
      <c r="K30" s="67"/>
      <c r="L30" s="76">
        <f>'FOR PRINT'!T3</f>
        <v>0</v>
      </c>
      <c r="M30" s="77"/>
      <c r="N30" s="70">
        <f>L30*U30</f>
        <v>0</v>
      </c>
      <c r="O30" s="78" t="s">
        <v>13</v>
      </c>
      <c r="P30" s="67"/>
      <c r="Q30" s="76"/>
      <c r="R30" s="77"/>
      <c r="S30" s="70">
        <f>'FOR PRINT'!J3</f>
        <v>0</v>
      </c>
      <c r="U30" s="12">
        <f>U27*1</f>
        <v>37.5</v>
      </c>
      <c r="V30" s="1" t="s">
        <v>134</v>
      </c>
    </row>
    <row r="31" spans="1:22" ht="14.25" customHeight="1" x14ac:dyDescent="0.2">
      <c r="A31" s="143" t="s">
        <v>5</v>
      </c>
      <c r="C31" s="143"/>
      <c r="D31" s="65"/>
      <c r="E31" s="144" t="s">
        <v>3</v>
      </c>
      <c r="F31" s="145">
        <f>S37</f>
        <v>3900</v>
      </c>
      <c r="G31" s="71"/>
      <c r="H31" s="70"/>
      <c r="I31" s="67" t="s">
        <v>147</v>
      </c>
      <c r="J31" s="66"/>
      <c r="K31" s="67"/>
      <c r="L31" s="76">
        <f>'FOR PRINT'!U3</f>
        <v>0</v>
      </c>
      <c r="M31" s="77"/>
      <c r="N31" s="70">
        <f>L31*U31</f>
        <v>0</v>
      </c>
      <c r="O31" s="78" t="s">
        <v>14</v>
      </c>
      <c r="P31" s="67"/>
      <c r="Q31" s="76"/>
      <c r="R31" s="77"/>
      <c r="S31" s="70">
        <f>'FOR PRINT'!K3</f>
        <v>0</v>
      </c>
      <c r="U31" s="12">
        <f>U27*1.3</f>
        <v>48.75</v>
      </c>
      <c r="V31" s="1" t="s">
        <v>136</v>
      </c>
    </row>
    <row r="32" spans="1:22" ht="14.25" customHeight="1" x14ac:dyDescent="0.2">
      <c r="D32" s="67"/>
      <c r="E32" s="66"/>
      <c r="F32" s="67"/>
      <c r="G32" s="68"/>
      <c r="H32" s="67"/>
      <c r="I32" s="67" t="s">
        <v>176</v>
      </c>
      <c r="J32" s="66"/>
      <c r="K32" s="67"/>
      <c r="L32" s="76" t="s">
        <v>175</v>
      </c>
      <c r="M32" s="77"/>
      <c r="N32" s="70"/>
      <c r="O32" s="78" t="s">
        <v>16</v>
      </c>
      <c r="P32" s="67"/>
      <c r="Q32" s="76"/>
      <c r="R32" s="77"/>
      <c r="S32" s="70">
        <f>'FOR PRINT'!L3</f>
        <v>0</v>
      </c>
    </row>
    <row r="33" spans="1:22" ht="14.25" customHeight="1" x14ac:dyDescent="0.2">
      <c r="D33" s="67"/>
      <c r="E33" s="66"/>
      <c r="F33" s="67"/>
      <c r="G33" s="68"/>
      <c r="H33" s="67"/>
      <c r="I33" s="67"/>
      <c r="J33" s="66"/>
      <c r="K33" s="67"/>
      <c r="L33" s="76"/>
      <c r="M33" s="77"/>
      <c r="N33" s="70"/>
      <c r="O33" s="78" t="s">
        <v>120</v>
      </c>
      <c r="P33" s="67"/>
      <c r="Q33" s="70">
        <f>'FOR PRINT'!M3</f>
        <v>0</v>
      </c>
      <c r="R33" s="77"/>
      <c r="S33" s="70">
        <f>Q33*U27</f>
        <v>0</v>
      </c>
    </row>
    <row r="34" spans="1:22" ht="14.25" customHeight="1" x14ac:dyDescent="0.2">
      <c r="D34" s="67"/>
      <c r="E34" s="66"/>
      <c r="F34" s="67"/>
      <c r="G34" s="68"/>
      <c r="H34" s="67"/>
      <c r="I34" s="67"/>
      <c r="J34" s="66"/>
      <c r="K34" s="67"/>
      <c r="L34" s="76"/>
      <c r="M34" s="77"/>
      <c r="N34" s="70"/>
      <c r="O34" s="78" t="s">
        <v>38</v>
      </c>
      <c r="P34" s="67"/>
      <c r="Q34" s="76"/>
      <c r="R34" s="77"/>
      <c r="S34" s="70">
        <f>'FOR PRINT'!N3</f>
        <v>0</v>
      </c>
    </row>
    <row r="35" spans="1:22" ht="14.25" customHeight="1" x14ac:dyDescent="0.2">
      <c r="A35" s="63" t="s">
        <v>6</v>
      </c>
      <c r="D35" s="67"/>
      <c r="E35" s="66" t="s">
        <v>3</v>
      </c>
      <c r="F35" s="67"/>
      <c r="G35" s="68"/>
      <c r="H35" s="67"/>
      <c r="I35" s="81"/>
      <c r="J35" s="86"/>
      <c r="K35" s="81"/>
      <c r="L35" s="87"/>
      <c r="M35" s="88"/>
      <c r="N35" s="89"/>
      <c r="O35" s="90" t="s">
        <v>17</v>
      </c>
      <c r="P35" s="81"/>
      <c r="Q35" s="87"/>
      <c r="R35" s="88"/>
      <c r="S35" s="89">
        <f>'FOR PRINT'!O3</f>
        <v>0</v>
      </c>
    </row>
    <row r="36" spans="1:22" s="3" customFormat="1" ht="14.25" customHeight="1" x14ac:dyDescent="0.25">
      <c r="A36" s="64"/>
      <c r="B36" s="133"/>
      <c r="C36" s="64"/>
      <c r="D36" s="152"/>
      <c r="E36" s="66"/>
      <c r="F36" s="153"/>
      <c r="G36" s="154"/>
      <c r="H36" s="152"/>
      <c r="I36" s="72" t="s">
        <v>46</v>
      </c>
      <c r="J36" s="79"/>
      <c r="K36" s="155"/>
      <c r="L36" s="156"/>
      <c r="M36" s="80" t="s">
        <v>3</v>
      </c>
      <c r="N36" s="157">
        <f>SUM(N27:N34)</f>
        <v>3900</v>
      </c>
      <c r="O36" s="75" t="s">
        <v>45</v>
      </c>
      <c r="P36" s="155"/>
      <c r="Q36" s="155"/>
      <c r="R36" s="79" t="s">
        <v>3</v>
      </c>
      <c r="S36" s="157">
        <f>SUM(S27:S35)</f>
        <v>0</v>
      </c>
      <c r="U36" s="158"/>
    </row>
    <row r="37" spans="1:22" ht="14.25" customHeight="1" x14ac:dyDescent="0.2">
      <c r="A37" s="63" t="s">
        <v>24</v>
      </c>
      <c r="D37" s="67"/>
      <c r="E37" s="66" t="s">
        <v>3</v>
      </c>
      <c r="F37" s="81"/>
      <c r="G37" s="68"/>
      <c r="H37" s="67"/>
      <c r="I37" s="146"/>
      <c r="J37" s="147"/>
      <c r="K37" s="146"/>
      <c r="L37" s="148"/>
      <c r="M37" s="147"/>
      <c r="N37" s="146"/>
      <c r="O37" s="146"/>
      <c r="P37" s="167" t="s">
        <v>5</v>
      </c>
      <c r="Q37" s="168"/>
      <c r="R37" s="169" t="s">
        <v>3</v>
      </c>
      <c r="S37" s="167">
        <f>N36-S36</f>
        <v>3900</v>
      </c>
    </row>
    <row r="38" spans="1:22" ht="14.25" customHeight="1" x14ac:dyDescent="0.2">
      <c r="A38" s="82"/>
      <c r="B38" s="134"/>
      <c r="C38" s="82"/>
      <c r="D38" s="268"/>
      <c r="E38" s="268"/>
      <c r="F38" s="269"/>
      <c r="G38" s="83"/>
      <c r="H38" s="84"/>
      <c r="I38" s="82"/>
      <c r="J38" s="85"/>
      <c r="K38" s="82"/>
      <c r="L38" s="82"/>
      <c r="M38" s="85"/>
      <c r="N38" s="82"/>
      <c r="O38" s="82"/>
      <c r="P38" s="82"/>
      <c r="Q38" s="82"/>
      <c r="R38" s="85"/>
      <c r="S38" s="82"/>
      <c r="T38" s="2"/>
    </row>
    <row r="39" spans="1:22" ht="14.25" customHeight="1" x14ac:dyDescent="0.2">
      <c r="A39" s="54"/>
      <c r="B39" s="131"/>
      <c r="C39" s="54"/>
      <c r="D39" s="54"/>
      <c r="E39" s="55"/>
      <c r="F39" s="54"/>
      <c r="G39" s="56"/>
      <c r="H39" s="54"/>
      <c r="I39" s="54"/>
      <c r="J39" s="55"/>
      <c r="K39" s="54"/>
      <c r="L39" s="54"/>
      <c r="M39" s="55"/>
      <c r="N39" s="54"/>
      <c r="O39" s="54"/>
      <c r="P39" s="54"/>
      <c r="Q39" s="54"/>
      <c r="R39" s="55"/>
      <c r="S39" s="54"/>
    </row>
    <row r="40" spans="1:22" customFormat="1" ht="14.25" customHeight="1" x14ac:dyDescent="0.25">
      <c r="A40" s="42"/>
      <c r="B40" s="132" t="s">
        <v>18</v>
      </c>
      <c r="C40" s="57"/>
      <c r="D40" s="58"/>
      <c r="E40" s="59"/>
      <c r="F40" s="58"/>
      <c r="G40" s="60"/>
      <c r="H40" s="58"/>
      <c r="I40" s="58"/>
      <c r="J40" s="61" t="s">
        <v>18</v>
      </c>
      <c r="K40" s="58"/>
      <c r="L40" s="58"/>
      <c r="M40" s="59"/>
      <c r="N40" s="58"/>
      <c r="O40" s="58"/>
      <c r="P40" s="58"/>
      <c r="Q40" s="270" t="s">
        <v>0</v>
      </c>
      <c r="R40" s="270"/>
      <c r="S40" s="270"/>
      <c r="U40" s="16"/>
    </row>
    <row r="41" spans="1:22" customFormat="1" ht="14.25" customHeight="1" x14ac:dyDescent="0.25">
      <c r="A41" s="42"/>
      <c r="B41" s="132" t="s">
        <v>19</v>
      </c>
      <c r="C41" s="57"/>
      <c r="D41" s="58"/>
      <c r="E41" s="59"/>
      <c r="F41" s="58"/>
      <c r="G41" s="60"/>
      <c r="H41" s="58"/>
      <c r="I41" s="58"/>
      <c r="J41" s="61" t="s">
        <v>19</v>
      </c>
      <c r="K41" s="58"/>
      <c r="L41" s="58"/>
      <c r="M41" s="59"/>
      <c r="N41" s="58"/>
      <c r="O41" s="58"/>
      <c r="P41" s="58"/>
      <c r="Q41" s="270"/>
      <c r="R41" s="270"/>
      <c r="S41" s="270"/>
      <c r="U41" s="16"/>
    </row>
    <row r="42" spans="1:22" customFormat="1" ht="14.25" customHeight="1" x14ac:dyDescent="0.25">
      <c r="A42" s="42"/>
      <c r="B42" s="132"/>
      <c r="C42" s="57"/>
      <c r="D42" s="58"/>
      <c r="E42" s="59"/>
      <c r="F42" s="58"/>
      <c r="G42" s="60"/>
      <c r="H42" s="58"/>
      <c r="I42" s="58"/>
      <c r="J42" s="62"/>
      <c r="K42" s="58"/>
      <c r="L42" s="58"/>
      <c r="M42" s="59"/>
      <c r="N42" s="58"/>
      <c r="O42" s="58"/>
      <c r="P42" s="58"/>
      <c r="Q42" s="58"/>
      <c r="R42" s="59"/>
      <c r="S42" s="42"/>
      <c r="U42" s="16"/>
    </row>
    <row r="43" spans="1:22" ht="14.25" customHeight="1" x14ac:dyDescent="0.2">
      <c r="A43" s="63" t="s">
        <v>1</v>
      </c>
      <c r="C43" s="63" t="s">
        <v>3</v>
      </c>
      <c r="D43" s="65" t="str">
        <f>'FOR PRINT'!B4</f>
        <v>ABAINZA, NEKO</v>
      </c>
      <c r="E43" s="66"/>
      <c r="F43" s="67"/>
      <c r="G43" s="68"/>
      <c r="H43" s="67"/>
      <c r="I43" s="67" t="s">
        <v>1</v>
      </c>
      <c r="J43" s="66" t="s">
        <v>3</v>
      </c>
      <c r="K43" s="173" t="str">
        <f>'FOR PRINT'!B4</f>
        <v>ABAINZA, NEKO</v>
      </c>
      <c r="L43" s="67"/>
      <c r="M43" s="66"/>
      <c r="N43" s="67"/>
      <c r="O43" s="67"/>
      <c r="P43" s="67" t="s">
        <v>25</v>
      </c>
      <c r="Q43" s="67"/>
      <c r="R43" s="66" t="s">
        <v>3</v>
      </c>
      <c r="S43" s="69">
        <f>'FOR PRINT'!D4</f>
        <v>13</v>
      </c>
    </row>
    <row r="44" spans="1:22" ht="14.25" customHeight="1" x14ac:dyDescent="0.2">
      <c r="A44" s="63" t="s">
        <v>2</v>
      </c>
      <c r="C44" s="63" t="s">
        <v>3</v>
      </c>
      <c r="D44" s="67" t="str">
        <f>'FOR PRINT'!R2</f>
        <v>OCTOBER 30,2017</v>
      </c>
      <c r="E44" s="66"/>
      <c r="F44" s="67"/>
      <c r="G44" s="68"/>
      <c r="H44" s="67"/>
      <c r="I44" s="67" t="s">
        <v>2</v>
      </c>
      <c r="J44" s="66" t="s">
        <v>3</v>
      </c>
      <c r="K44" s="67" t="str">
        <f>'FOR PRINT'!C4</f>
        <v>OCT 11- OCT 25,2017</v>
      </c>
      <c r="L44" s="67"/>
      <c r="M44" s="66"/>
      <c r="N44" s="67"/>
      <c r="O44" s="67"/>
      <c r="P44" s="67" t="s">
        <v>26</v>
      </c>
      <c r="Q44" s="67"/>
      <c r="R44" s="66" t="s">
        <v>3</v>
      </c>
      <c r="S44" s="69">
        <f>'FOR PRINT'!E4</f>
        <v>13</v>
      </c>
    </row>
    <row r="45" spans="1:22" ht="14.25" customHeight="1" x14ac:dyDescent="0.2">
      <c r="D45" s="67"/>
      <c r="E45" s="66"/>
      <c r="F45" s="70"/>
      <c r="G45" s="71"/>
      <c r="H45" s="70"/>
      <c r="I45" s="72" t="s">
        <v>4</v>
      </c>
      <c r="J45" s="73"/>
      <c r="K45" s="72"/>
      <c r="L45" s="74" t="s">
        <v>22</v>
      </c>
      <c r="M45" s="73"/>
      <c r="N45" s="74" t="s">
        <v>23</v>
      </c>
      <c r="O45" s="75" t="s">
        <v>7</v>
      </c>
      <c r="P45" s="72"/>
      <c r="Q45" s="74" t="s">
        <v>22</v>
      </c>
      <c r="R45" s="73"/>
      <c r="S45" s="74" t="s">
        <v>23</v>
      </c>
    </row>
    <row r="46" spans="1:22" ht="14.25" customHeight="1" x14ac:dyDescent="0.2">
      <c r="A46" s="63" t="s">
        <v>20</v>
      </c>
      <c r="D46" s="67"/>
      <c r="E46" s="66" t="s">
        <v>3</v>
      </c>
      <c r="F46" s="70">
        <f>N55</f>
        <v>6016.875</v>
      </c>
      <c r="G46" s="71"/>
      <c r="H46" s="70"/>
      <c r="I46" s="67" t="s">
        <v>8</v>
      </c>
      <c r="J46" s="66"/>
      <c r="K46" s="67"/>
      <c r="L46" s="76">
        <f>S44*8</f>
        <v>104</v>
      </c>
      <c r="M46" s="77"/>
      <c r="N46" s="70">
        <f>L46*U46</f>
        <v>3900</v>
      </c>
      <c r="O46" s="78" t="s">
        <v>10</v>
      </c>
      <c r="P46" s="67"/>
      <c r="Q46" s="76"/>
      <c r="R46" s="77"/>
      <c r="S46" s="70">
        <f>'FOR PRINT'!G4</f>
        <v>0</v>
      </c>
      <c r="U46" s="12">
        <f>'FOR PRINT'!Q4</f>
        <v>37.5</v>
      </c>
      <c r="V46" s="1" t="s">
        <v>100</v>
      </c>
    </row>
    <row r="47" spans="1:22" ht="14.25" customHeight="1" x14ac:dyDescent="0.2">
      <c r="A47" s="63" t="s">
        <v>21</v>
      </c>
      <c r="D47" s="67"/>
      <c r="E47" s="66" t="s">
        <v>3</v>
      </c>
      <c r="F47" s="70">
        <f>S55</f>
        <v>1000</v>
      </c>
      <c r="G47" s="68"/>
      <c r="H47" s="67"/>
      <c r="I47" s="67" t="s">
        <v>9</v>
      </c>
      <c r="J47" s="66"/>
      <c r="K47" s="67"/>
      <c r="L47" s="76">
        <f>'FOR PRINT'!F4</f>
        <v>41</v>
      </c>
      <c r="M47" s="77"/>
      <c r="N47" s="70">
        <f>L47*U47</f>
        <v>1921.875</v>
      </c>
      <c r="O47" s="78" t="s">
        <v>11</v>
      </c>
      <c r="P47" s="67"/>
      <c r="Q47" s="76"/>
      <c r="R47" s="77"/>
      <c r="S47" s="70">
        <f>'FOR PRINT'!H4</f>
        <v>0</v>
      </c>
      <c r="U47" s="12">
        <f>U46*1.25</f>
        <v>46.875</v>
      </c>
      <c r="V47" s="1" t="s">
        <v>101</v>
      </c>
    </row>
    <row r="48" spans="1:22" ht="14.25" customHeight="1" x14ac:dyDescent="0.2">
      <c r="D48" s="67"/>
      <c r="E48" s="66"/>
      <c r="F48" s="67"/>
      <c r="G48" s="68"/>
      <c r="H48" s="67"/>
      <c r="I48" s="67" t="s">
        <v>99</v>
      </c>
      <c r="J48" s="66"/>
      <c r="K48" s="67"/>
      <c r="L48" s="76">
        <f>'FOR PRINT'!P4</f>
        <v>4</v>
      </c>
      <c r="M48" s="77"/>
      <c r="N48" s="70">
        <f>L48*U48</f>
        <v>195</v>
      </c>
      <c r="O48" s="78" t="s">
        <v>12</v>
      </c>
      <c r="P48" s="67"/>
      <c r="Q48" s="76"/>
      <c r="R48" s="77"/>
      <c r="S48" s="70">
        <f>'FOR PRINT'!I4</f>
        <v>0</v>
      </c>
      <c r="U48" s="12">
        <f>U46*1.3</f>
        <v>48.75</v>
      </c>
      <c r="V48" s="1" t="s">
        <v>103</v>
      </c>
    </row>
    <row r="49" spans="1:22" ht="14.25" customHeight="1" x14ac:dyDescent="0.2">
      <c r="D49" s="67"/>
      <c r="E49" s="66"/>
      <c r="F49" s="67"/>
      <c r="G49" s="68"/>
      <c r="H49" s="67"/>
      <c r="I49" s="67" t="s">
        <v>152</v>
      </c>
      <c r="J49" s="66"/>
      <c r="K49" s="67"/>
      <c r="L49" s="76">
        <f>'FOR PRINT'!T4</f>
        <v>0</v>
      </c>
      <c r="M49" s="77"/>
      <c r="N49" s="70">
        <f>L49*U49</f>
        <v>0</v>
      </c>
      <c r="O49" s="78" t="s">
        <v>13</v>
      </c>
      <c r="P49" s="67"/>
      <c r="Q49" s="76"/>
      <c r="R49" s="77"/>
      <c r="S49" s="70">
        <f>'FOR PRINT'!J4</f>
        <v>0</v>
      </c>
      <c r="U49" s="12">
        <f>U46*1</f>
        <v>37.5</v>
      </c>
      <c r="V49" s="1" t="s">
        <v>134</v>
      </c>
    </row>
    <row r="50" spans="1:22" ht="14.25" customHeight="1" x14ac:dyDescent="0.2">
      <c r="A50" s="143" t="s">
        <v>5</v>
      </c>
      <c r="C50" s="143"/>
      <c r="D50" s="65"/>
      <c r="E50" s="144" t="s">
        <v>3</v>
      </c>
      <c r="F50" s="145">
        <f>S56</f>
        <v>5016.875</v>
      </c>
      <c r="G50" s="71"/>
      <c r="H50" s="70"/>
      <c r="I50" s="67" t="s">
        <v>147</v>
      </c>
      <c r="J50" s="66"/>
      <c r="K50" s="67"/>
      <c r="L50" s="76">
        <f>'FOR PRINT'!U4</f>
        <v>0</v>
      </c>
      <c r="M50" s="77"/>
      <c r="N50" s="70">
        <f>L50*U50</f>
        <v>0</v>
      </c>
      <c r="O50" s="78" t="s">
        <v>14</v>
      </c>
      <c r="P50" s="67"/>
      <c r="Q50" s="76"/>
      <c r="R50" s="77"/>
      <c r="S50" s="70">
        <f>'FOR PRINT'!K4</f>
        <v>0</v>
      </c>
      <c r="U50" s="12">
        <f>U46*1.3</f>
        <v>48.75</v>
      </c>
      <c r="V50" s="1" t="s">
        <v>136</v>
      </c>
    </row>
    <row r="51" spans="1:22" ht="14.25" customHeight="1" x14ac:dyDescent="0.2">
      <c r="D51" s="67"/>
      <c r="E51" s="66"/>
      <c r="F51" s="67"/>
      <c r="G51" s="68"/>
      <c r="H51" s="67"/>
      <c r="I51" s="67"/>
      <c r="J51" s="66"/>
      <c r="K51" s="67"/>
      <c r="L51" s="76"/>
      <c r="M51" s="77"/>
      <c r="N51" s="70"/>
      <c r="O51" s="78" t="s">
        <v>16</v>
      </c>
      <c r="P51" s="67"/>
      <c r="Q51" s="76"/>
      <c r="R51" s="77"/>
      <c r="S51" s="70">
        <f>'FOR PRINT'!L4</f>
        <v>0</v>
      </c>
    </row>
    <row r="52" spans="1:22" ht="14.25" customHeight="1" x14ac:dyDescent="0.2">
      <c r="D52" s="67"/>
      <c r="E52" s="66"/>
      <c r="F52" s="67"/>
      <c r="G52" s="68"/>
      <c r="H52" s="67"/>
      <c r="I52" s="67"/>
      <c r="J52" s="66"/>
      <c r="K52" s="67"/>
      <c r="L52" s="76"/>
      <c r="M52" s="77"/>
      <c r="N52" s="70"/>
      <c r="O52" s="78" t="s">
        <v>15</v>
      </c>
      <c r="P52" s="67"/>
      <c r="Q52" s="70">
        <f>'FOR PRINT'!M4</f>
        <v>0</v>
      </c>
      <c r="R52" s="77"/>
      <c r="S52" s="70">
        <f>Q52*U46</f>
        <v>0</v>
      </c>
    </row>
    <row r="53" spans="1:22" ht="14.25" customHeight="1" x14ac:dyDescent="0.2">
      <c r="D53" s="67"/>
      <c r="E53" s="66"/>
      <c r="F53" s="67"/>
      <c r="G53" s="68"/>
      <c r="H53" s="67"/>
      <c r="I53" s="67"/>
      <c r="J53" s="66"/>
      <c r="K53" s="67"/>
      <c r="L53" s="76"/>
      <c r="M53" s="77"/>
      <c r="N53" s="70"/>
      <c r="O53" s="78" t="s">
        <v>38</v>
      </c>
      <c r="P53" s="67"/>
      <c r="Q53" s="76"/>
      <c r="R53" s="77"/>
      <c r="S53" s="70">
        <f>'FOR PRINT'!N4</f>
        <v>0</v>
      </c>
    </row>
    <row r="54" spans="1:22" ht="14.25" customHeight="1" x14ac:dyDescent="0.2">
      <c r="A54" s="63" t="s">
        <v>6</v>
      </c>
      <c r="D54" s="67"/>
      <c r="E54" s="66" t="s">
        <v>3</v>
      </c>
      <c r="F54" s="67"/>
      <c r="G54" s="68"/>
      <c r="H54" s="67"/>
      <c r="I54" s="67"/>
      <c r="J54" s="66"/>
      <c r="K54" s="67"/>
      <c r="L54" s="76"/>
      <c r="M54" s="77"/>
      <c r="N54" s="70"/>
      <c r="O54" s="78" t="s">
        <v>17</v>
      </c>
      <c r="P54" s="67"/>
      <c r="Q54" s="76"/>
      <c r="R54" s="77"/>
      <c r="S54" s="70">
        <f>'FOR PRINT'!O4</f>
        <v>1000</v>
      </c>
    </row>
    <row r="55" spans="1:22" s="3" customFormat="1" ht="14.25" customHeight="1" x14ac:dyDescent="0.25">
      <c r="A55" s="64"/>
      <c r="B55" s="133"/>
      <c r="C55" s="64"/>
      <c r="D55" s="152"/>
      <c r="E55" s="66"/>
      <c r="F55" s="153"/>
      <c r="G55" s="154"/>
      <c r="H55" s="152"/>
      <c r="I55" s="72" t="s">
        <v>46</v>
      </c>
      <c r="J55" s="79"/>
      <c r="K55" s="155"/>
      <c r="L55" s="156"/>
      <c r="M55" s="80" t="s">
        <v>3</v>
      </c>
      <c r="N55" s="157">
        <f>SUM(N46:N53)</f>
        <v>6016.875</v>
      </c>
      <c r="O55" s="75" t="s">
        <v>45</v>
      </c>
      <c r="P55" s="155"/>
      <c r="Q55" s="155"/>
      <c r="R55" s="79" t="s">
        <v>3</v>
      </c>
      <c r="S55" s="157">
        <f>SUM(S46:S54)</f>
        <v>1000</v>
      </c>
      <c r="U55" s="158"/>
    </row>
    <row r="56" spans="1:22" ht="14.25" customHeight="1" x14ac:dyDescent="0.2">
      <c r="A56" s="63" t="s">
        <v>24</v>
      </c>
      <c r="D56" s="67"/>
      <c r="E56" s="66" t="s">
        <v>3</v>
      </c>
      <c r="F56" s="81"/>
      <c r="G56" s="68"/>
      <c r="H56" s="67"/>
      <c r="I56" s="146"/>
      <c r="J56" s="147"/>
      <c r="K56" s="146"/>
      <c r="L56" s="148"/>
      <c r="M56" s="147"/>
      <c r="N56" s="146"/>
      <c r="O56" s="146"/>
      <c r="P56" s="167" t="s">
        <v>5</v>
      </c>
      <c r="Q56" s="168"/>
      <c r="R56" s="169" t="s">
        <v>3</v>
      </c>
      <c r="S56" s="167">
        <f>N55-S55</f>
        <v>5016.875</v>
      </c>
    </row>
    <row r="57" spans="1:22" ht="14.25" customHeight="1" x14ac:dyDescent="0.2">
      <c r="A57" s="82"/>
      <c r="B57" s="134"/>
      <c r="C57" s="82"/>
      <c r="D57" s="268"/>
      <c r="E57" s="268"/>
      <c r="F57" s="269"/>
      <c r="G57" s="83"/>
      <c r="H57" s="84"/>
      <c r="I57" s="82"/>
      <c r="J57" s="85"/>
      <c r="K57" s="82"/>
      <c r="L57" s="82"/>
      <c r="M57" s="85"/>
      <c r="N57" s="82"/>
      <c r="O57" s="82"/>
      <c r="P57" s="82"/>
      <c r="Q57" s="82"/>
      <c r="R57" s="85"/>
      <c r="S57" s="82"/>
      <c r="T57" s="2"/>
    </row>
    <row r="58" spans="1:22" ht="14.25" customHeight="1" x14ac:dyDescent="0.2">
      <c r="A58" s="54"/>
      <c r="B58" s="131"/>
      <c r="C58" s="54"/>
      <c r="D58" s="54"/>
      <c r="E58" s="55"/>
      <c r="F58" s="54"/>
      <c r="G58" s="56"/>
      <c r="H58" s="54"/>
      <c r="I58" s="54"/>
      <c r="J58" s="55"/>
      <c r="K58" s="54"/>
      <c r="L58" s="54"/>
      <c r="M58" s="55"/>
      <c r="N58" s="54"/>
      <c r="O58" s="54"/>
      <c r="P58" s="54"/>
      <c r="Q58" s="54"/>
      <c r="R58" s="55"/>
      <c r="S58" s="54"/>
    </row>
    <row r="59" spans="1:22" customFormat="1" ht="14.25" customHeight="1" x14ac:dyDescent="0.25">
      <c r="A59" s="42"/>
      <c r="B59" s="132" t="s">
        <v>18</v>
      </c>
      <c r="C59" s="57"/>
      <c r="D59" s="58"/>
      <c r="E59" s="59"/>
      <c r="F59" s="58"/>
      <c r="G59" s="60"/>
      <c r="H59" s="58"/>
      <c r="I59" s="58"/>
      <c r="J59" s="61" t="s">
        <v>18</v>
      </c>
      <c r="K59" s="58"/>
      <c r="L59" s="58"/>
      <c r="M59" s="59"/>
      <c r="N59" s="58"/>
      <c r="O59" s="58"/>
      <c r="P59" s="58"/>
      <c r="Q59" s="270" t="s">
        <v>0</v>
      </c>
      <c r="R59" s="270"/>
      <c r="S59" s="270"/>
      <c r="U59" s="16"/>
    </row>
    <row r="60" spans="1:22" customFormat="1" ht="14.25" customHeight="1" x14ac:dyDescent="0.25">
      <c r="A60" s="42"/>
      <c r="B60" s="132" t="s">
        <v>19</v>
      </c>
      <c r="C60" s="57"/>
      <c r="D60" s="58"/>
      <c r="E60" s="59"/>
      <c r="F60" s="58"/>
      <c r="G60" s="60"/>
      <c r="H60" s="58"/>
      <c r="I60" s="58"/>
      <c r="J60" s="61" t="s">
        <v>19</v>
      </c>
      <c r="K60" s="58"/>
      <c r="L60" s="58"/>
      <c r="M60" s="59"/>
      <c r="N60" s="58"/>
      <c r="O60" s="58"/>
      <c r="P60" s="58"/>
      <c r="Q60" s="270"/>
      <c r="R60" s="270"/>
      <c r="S60" s="270"/>
      <c r="U60" s="16"/>
    </row>
    <row r="61" spans="1:22" customFormat="1" ht="14.25" customHeight="1" x14ac:dyDescent="0.25">
      <c r="A61" s="42"/>
      <c r="B61" s="132"/>
      <c r="C61" s="57"/>
      <c r="D61" s="58"/>
      <c r="E61" s="59"/>
      <c r="F61" s="58"/>
      <c r="G61" s="60"/>
      <c r="H61" s="58"/>
      <c r="I61" s="58"/>
      <c r="J61" s="62"/>
      <c r="K61" s="58"/>
      <c r="L61" s="58"/>
      <c r="M61" s="59"/>
      <c r="N61" s="58"/>
      <c r="O61" s="58"/>
      <c r="P61" s="58"/>
      <c r="Q61" s="58"/>
      <c r="R61" s="59"/>
      <c r="S61" s="42"/>
      <c r="U61" s="16"/>
    </row>
    <row r="62" spans="1:22" ht="14.25" customHeight="1" x14ac:dyDescent="0.2">
      <c r="A62" s="63" t="s">
        <v>1</v>
      </c>
      <c r="C62" s="63" t="s">
        <v>3</v>
      </c>
      <c r="D62" s="65" t="str">
        <f>'FOR PRINT'!B5</f>
        <v>ABELLA, WILBERT</v>
      </c>
      <c r="E62" s="66"/>
      <c r="F62" s="67"/>
      <c r="G62" s="68"/>
      <c r="H62" s="67"/>
      <c r="I62" s="67" t="s">
        <v>1</v>
      </c>
      <c r="J62" s="66" t="s">
        <v>3</v>
      </c>
      <c r="K62" s="173" t="str">
        <f>'FOR PRINT'!B5</f>
        <v>ABELLA, WILBERT</v>
      </c>
      <c r="L62" s="67"/>
      <c r="M62" s="66"/>
      <c r="N62" s="67"/>
      <c r="O62" s="67"/>
      <c r="P62" s="67" t="s">
        <v>25</v>
      </c>
      <c r="Q62" s="67"/>
      <c r="R62" s="66" t="s">
        <v>3</v>
      </c>
      <c r="S62" s="69">
        <f>'FOR PRINT'!D5</f>
        <v>13</v>
      </c>
    </row>
    <row r="63" spans="1:22" ht="14.25" customHeight="1" x14ac:dyDescent="0.2">
      <c r="A63" s="63" t="s">
        <v>2</v>
      </c>
      <c r="C63" s="63" t="s">
        <v>3</v>
      </c>
      <c r="D63" s="67" t="str">
        <f>'FOR PRINT'!R2</f>
        <v>OCTOBER 30,2017</v>
      </c>
      <c r="E63" s="66"/>
      <c r="F63" s="67"/>
      <c r="G63" s="68"/>
      <c r="H63" s="67"/>
      <c r="I63" s="67" t="s">
        <v>2</v>
      </c>
      <c r="J63" s="66" t="s">
        <v>3</v>
      </c>
      <c r="K63" s="67" t="str">
        <f>'FOR PRINT'!C5</f>
        <v>OCT 11- OCT 25,2017</v>
      </c>
      <c r="L63" s="67"/>
      <c r="M63" s="66"/>
      <c r="N63" s="67"/>
      <c r="O63" s="67"/>
      <c r="P63" s="67" t="s">
        <v>26</v>
      </c>
      <c r="Q63" s="67"/>
      <c r="R63" s="66" t="s">
        <v>3</v>
      </c>
      <c r="S63" s="69">
        <f>'FOR PRINT'!E5</f>
        <v>13</v>
      </c>
    </row>
    <row r="64" spans="1:22" ht="14.25" customHeight="1" x14ac:dyDescent="0.2">
      <c r="D64" s="67"/>
      <c r="E64" s="66"/>
      <c r="F64" s="70"/>
      <c r="G64" s="71"/>
      <c r="H64" s="70"/>
      <c r="I64" s="72" t="s">
        <v>4</v>
      </c>
      <c r="J64" s="73"/>
      <c r="K64" s="72"/>
      <c r="L64" s="74" t="s">
        <v>22</v>
      </c>
      <c r="M64" s="73"/>
      <c r="N64" s="74" t="s">
        <v>23</v>
      </c>
      <c r="O64" s="75" t="s">
        <v>7</v>
      </c>
      <c r="P64" s="72"/>
      <c r="Q64" s="74" t="s">
        <v>22</v>
      </c>
      <c r="R64" s="73"/>
      <c r="S64" s="74" t="s">
        <v>23</v>
      </c>
    </row>
    <row r="65" spans="1:22" ht="14.25" customHeight="1" x14ac:dyDescent="0.2">
      <c r="A65" s="63" t="s">
        <v>20</v>
      </c>
      <c r="D65" s="67"/>
      <c r="E65" s="66" t="s">
        <v>3</v>
      </c>
      <c r="F65" s="70">
        <f>N74</f>
        <v>5247.234375</v>
      </c>
      <c r="G65" s="71"/>
      <c r="H65" s="70"/>
      <c r="I65" s="67" t="s">
        <v>8</v>
      </c>
      <c r="J65" s="66"/>
      <c r="K65" s="67"/>
      <c r="L65" s="76">
        <f>S63*8</f>
        <v>104</v>
      </c>
      <c r="M65" s="77"/>
      <c r="N65" s="70">
        <f>L65*U65</f>
        <v>4634.5</v>
      </c>
      <c r="O65" s="78" t="s">
        <v>10</v>
      </c>
      <c r="P65" s="67"/>
      <c r="Q65" s="76"/>
      <c r="R65" s="77"/>
      <c r="S65" s="70">
        <f>'FOR PRINT'!G5</f>
        <v>0</v>
      </c>
      <c r="U65" s="12">
        <f>'FOR PRINT'!Q5</f>
        <v>44.5625</v>
      </c>
      <c r="V65" s="1" t="s">
        <v>100</v>
      </c>
    </row>
    <row r="66" spans="1:22" ht="14.25" customHeight="1" x14ac:dyDescent="0.2">
      <c r="A66" s="63" t="s">
        <v>21</v>
      </c>
      <c r="D66" s="67"/>
      <c r="E66" s="66" t="s">
        <v>3</v>
      </c>
      <c r="F66" s="70">
        <f>S74</f>
        <v>2500</v>
      </c>
      <c r="G66" s="68"/>
      <c r="H66" s="67"/>
      <c r="I66" s="67" t="s">
        <v>9</v>
      </c>
      <c r="J66" s="66"/>
      <c r="K66" s="67"/>
      <c r="L66" s="76">
        <f>'FOR PRINT'!F5</f>
        <v>11</v>
      </c>
      <c r="M66" s="77"/>
      <c r="N66" s="70">
        <f>L66*U66</f>
        <v>612.734375</v>
      </c>
      <c r="O66" s="78" t="s">
        <v>11</v>
      </c>
      <c r="P66" s="67"/>
      <c r="Q66" s="76"/>
      <c r="R66" s="77"/>
      <c r="S66" s="70">
        <f>'FOR PRINT'!H5</f>
        <v>0</v>
      </c>
      <c r="U66" s="12">
        <f>U65*1.25</f>
        <v>55.703125</v>
      </c>
      <c r="V66" s="1" t="s">
        <v>101</v>
      </c>
    </row>
    <row r="67" spans="1:22" ht="14.25" customHeight="1" x14ac:dyDescent="0.2">
      <c r="D67" s="67"/>
      <c r="E67" s="66"/>
      <c r="F67" s="67"/>
      <c r="G67" s="68"/>
      <c r="H67" s="67"/>
      <c r="I67" s="67" t="s">
        <v>99</v>
      </c>
      <c r="J67" s="66"/>
      <c r="K67" s="67"/>
      <c r="L67" s="76">
        <f>'FOR PRINT'!P5</f>
        <v>0</v>
      </c>
      <c r="M67" s="77"/>
      <c r="N67" s="70">
        <f>L67*U67</f>
        <v>0</v>
      </c>
      <c r="O67" s="78" t="s">
        <v>12</v>
      </c>
      <c r="P67" s="67"/>
      <c r="Q67" s="76"/>
      <c r="R67" s="77"/>
      <c r="S67" s="70">
        <f>'FOR PRINT'!I5</f>
        <v>0</v>
      </c>
      <c r="U67" s="12">
        <f>U65*1.3</f>
        <v>57.931249999999999</v>
      </c>
      <c r="V67" s="1" t="s">
        <v>103</v>
      </c>
    </row>
    <row r="68" spans="1:22" ht="14.25" customHeight="1" x14ac:dyDescent="0.2">
      <c r="D68" s="67"/>
      <c r="E68" s="66"/>
      <c r="F68" s="67"/>
      <c r="G68" s="68"/>
      <c r="H68" s="67"/>
      <c r="I68" s="67" t="s">
        <v>152</v>
      </c>
      <c r="J68" s="66"/>
      <c r="K68" s="67"/>
      <c r="L68" s="76">
        <f>'FOR PRINT'!T5</f>
        <v>0</v>
      </c>
      <c r="M68" s="77"/>
      <c r="N68" s="70">
        <f>L68*U68</f>
        <v>0</v>
      </c>
      <c r="O68" s="78" t="s">
        <v>13</v>
      </c>
      <c r="P68" s="67"/>
      <c r="Q68" s="76"/>
      <c r="R68" s="77"/>
      <c r="S68" s="70">
        <f>'FOR PRINT'!J5</f>
        <v>0</v>
      </c>
      <c r="U68" s="12">
        <f>U65*1</f>
        <v>44.5625</v>
      </c>
      <c r="V68" s="1" t="s">
        <v>134</v>
      </c>
    </row>
    <row r="69" spans="1:22" ht="14.25" customHeight="1" x14ac:dyDescent="0.2">
      <c r="A69" s="143" t="s">
        <v>5</v>
      </c>
      <c r="C69" s="143"/>
      <c r="D69" s="65"/>
      <c r="E69" s="144" t="s">
        <v>3</v>
      </c>
      <c r="F69" s="145">
        <f>S75</f>
        <v>2747.234375</v>
      </c>
      <c r="G69" s="71"/>
      <c r="H69" s="70"/>
      <c r="I69" s="67" t="s">
        <v>147</v>
      </c>
      <c r="J69" s="66"/>
      <c r="K69" s="67"/>
      <c r="L69" s="76">
        <f>'FOR PRINT'!U5</f>
        <v>0</v>
      </c>
      <c r="M69" s="77"/>
      <c r="N69" s="70">
        <f>L69*U69</f>
        <v>0</v>
      </c>
      <c r="O69" s="78" t="s">
        <v>14</v>
      </c>
      <c r="P69" s="67"/>
      <c r="Q69" s="76"/>
      <c r="R69" s="77"/>
      <c r="S69" s="70">
        <f>'FOR PRINT'!K5</f>
        <v>0</v>
      </c>
      <c r="U69" s="12">
        <f>U65*1.3</f>
        <v>57.931249999999999</v>
      </c>
      <c r="V69" s="1" t="s">
        <v>136</v>
      </c>
    </row>
    <row r="70" spans="1:22" ht="14.25" customHeight="1" x14ac:dyDescent="0.2">
      <c r="D70" s="67"/>
      <c r="E70" s="66"/>
      <c r="F70" s="67"/>
      <c r="G70" s="68"/>
      <c r="H70" s="67"/>
      <c r="I70" s="67"/>
      <c r="J70" s="66"/>
      <c r="K70" s="67"/>
      <c r="L70" s="76"/>
      <c r="M70" s="77"/>
      <c r="N70" s="70"/>
      <c r="O70" s="78" t="s">
        <v>16</v>
      </c>
      <c r="P70" s="67"/>
      <c r="Q70" s="76"/>
      <c r="R70" s="77"/>
      <c r="S70" s="70">
        <f>'FOR PRINT'!L5</f>
        <v>0</v>
      </c>
    </row>
    <row r="71" spans="1:22" ht="14.25" customHeight="1" x14ac:dyDescent="0.2">
      <c r="D71" s="67"/>
      <c r="E71" s="66"/>
      <c r="F71" s="67"/>
      <c r="G71" s="68"/>
      <c r="H71" s="67"/>
      <c r="I71" s="67"/>
      <c r="J71" s="66"/>
      <c r="K71" s="67"/>
      <c r="L71" s="76"/>
      <c r="M71" s="77"/>
      <c r="N71" s="70"/>
      <c r="O71" s="78" t="s">
        <v>15</v>
      </c>
      <c r="P71" s="67"/>
      <c r="Q71" s="70">
        <f>'FOR PRINT'!M5</f>
        <v>0</v>
      </c>
      <c r="R71" s="77"/>
      <c r="S71" s="70">
        <f>Q71*U65</f>
        <v>0</v>
      </c>
    </row>
    <row r="72" spans="1:22" ht="14.25" customHeight="1" x14ac:dyDescent="0.2">
      <c r="D72" s="67"/>
      <c r="E72" s="66"/>
      <c r="F72" s="67"/>
      <c r="G72" s="68"/>
      <c r="H72" s="67"/>
      <c r="I72" s="67"/>
      <c r="J72" s="66"/>
      <c r="K72" s="67"/>
      <c r="L72" s="76"/>
      <c r="M72" s="77"/>
      <c r="N72" s="70"/>
      <c r="O72" s="78" t="s">
        <v>38</v>
      </c>
      <c r="P72" s="67"/>
      <c r="Q72" s="76"/>
      <c r="R72" s="77"/>
      <c r="S72" s="70">
        <f>'FOR PRINT'!N5</f>
        <v>0</v>
      </c>
    </row>
    <row r="73" spans="1:22" ht="14.25" customHeight="1" x14ac:dyDescent="0.2">
      <c r="A73" s="63" t="s">
        <v>6</v>
      </c>
      <c r="D73" s="67"/>
      <c r="E73" s="66" t="s">
        <v>3</v>
      </c>
      <c r="F73" s="67"/>
      <c r="G73" s="68"/>
      <c r="H73" s="67"/>
      <c r="I73" s="67"/>
      <c r="J73" s="66"/>
      <c r="K73" s="67"/>
      <c r="L73" s="76"/>
      <c r="M73" s="77"/>
      <c r="N73" s="70"/>
      <c r="O73" s="78" t="s">
        <v>17</v>
      </c>
      <c r="P73" s="67"/>
      <c r="Q73" s="76"/>
      <c r="R73" s="77"/>
      <c r="S73" s="70">
        <f>'FOR PRINT'!O5</f>
        <v>2500</v>
      </c>
    </row>
    <row r="74" spans="1:22" s="3" customFormat="1" ht="14.25" customHeight="1" x14ac:dyDescent="0.25">
      <c r="A74" s="64"/>
      <c r="B74" s="133"/>
      <c r="C74" s="64"/>
      <c r="D74" s="152"/>
      <c r="E74" s="66"/>
      <c r="F74" s="153"/>
      <c r="G74" s="154"/>
      <c r="H74" s="152"/>
      <c r="I74" s="72" t="s">
        <v>46</v>
      </c>
      <c r="J74" s="79"/>
      <c r="K74" s="155"/>
      <c r="L74" s="156"/>
      <c r="M74" s="80" t="s">
        <v>3</v>
      </c>
      <c r="N74" s="157">
        <f>SUM(N65:N72)</f>
        <v>5247.234375</v>
      </c>
      <c r="O74" s="75" t="s">
        <v>45</v>
      </c>
      <c r="P74" s="155"/>
      <c r="Q74" s="155"/>
      <c r="R74" s="79" t="s">
        <v>3</v>
      </c>
      <c r="S74" s="157">
        <f>SUM(S65:S73)</f>
        <v>2500</v>
      </c>
      <c r="U74" s="158"/>
    </row>
    <row r="75" spans="1:22" ht="14.25" customHeight="1" x14ac:dyDescent="0.2">
      <c r="A75" s="63" t="s">
        <v>24</v>
      </c>
      <c r="D75" s="67"/>
      <c r="E75" s="66" t="s">
        <v>3</v>
      </c>
      <c r="F75" s="81"/>
      <c r="G75" s="68"/>
      <c r="H75" s="67"/>
      <c r="I75" s="146"/>
      <c r="J75" s="147"/>
      <c r="K75" s="146"/>
      <c r="L75" s="148"/>
      <c r="M75" s="147"/>
      <c r="N75" s="146"/>
      <c r="O75" s="146"/>
      <c r="P75" s="167" t="s">
        <v>5</v>
      </c>
      <c r="Q75" s="168"/>
      <c r="R75" s="169" t="s">
        <v>3</v>
      </c>
      <c r="S75" s="167">
        <f>N74-S74</f>
        <v>2747.234375</v>
      </c>
    </row>
    <row r="76" spans="1:22" ht="14.25" customHeight="1" x14ac:dyDescent="0.2">
      <c r="A76" s="82"/>
      <c r="B76" s="134"/>
      <c r="C76" s="82"/>
      <c r="D76" s="268"/>
      <c r="E76" s="268"/>
      <c r="F76" s="269"/>
      <c r="G76" s="83"/>
      <c r="H76" s="84"/>
      <c r="I76" s="82"/>
      <c r="J76" s="85"/>
      <c r="K76" s="82"/>
      <c r="L76" s="82"/>
      <c r="M76" s="85"/>
      <c r="N76" s="82"/>
      <c r="O76" s="82"/>
      <c r="P76" s="82"/>
      <c r="Q76" s="82"/>
      <c r="R76" s="85"/>
      <c r="S76" s="82"/>
      <c r="T76" s="2"/>
    </row>
    <row r="77" spans="1:22" s="5" customFormat="1" ht="14.25" customHeight="1" x14ac:dyDescent="0.2">
      <c r="A77" s="91"/>
      <c r="B77" s="135"/>
      <c r="C77" s="91"/>
      <c r="D77" s="91"/>
      <c r="E77" s="92"/>
      <c r="F77" s="91"/>
      <c r="G77" s="93"/>
      <c r="H77" s="91"/>
      <c r="I77" s="91"/>
      <c r="J77" s="92"/>
      <c r="K77" s="91"/>
      <c r="L77" s="91"/>
      <c r="M77" s="92"/>
      <c r="N77" s="91"/>
      <c r="O77" s="91"/>
      <c r="P77" s="91"/>
      <c r="Q77" s="91"/>
      <c r="R77" s="92"/>
      <c r="S77" s="91"/>
      <c r="U77" s="17"/>
    </row>
    <row r="78" spans="1:22" s="6" customFormat="1" ht="14.25" customHeight="1" x14ac:dyDescent="0.25">
      <c r="A78" s="94"/>
      <c r="B78" s="136" t="s">
        <v>18</v>
      </c>
      <c r="C78" s="95"/>
      <c r="D78" s="96"/>
      <c r="E78" s="97"/>
      <c r="F78" s="96"/>
      <c r="G78" s="98"/>
      <c r="H78" s="96"/>
      <c r="I78" s="96"/>
      <c r="J78" s="99" t="s">
        <v>18</v>
      </c>
      <c r="K78" s="96"/>
      <c r="L78" s="96"/>
      <c r="M78" s="97"/>
      <c r="N78" s="96"/>
      <c r="O78" s="96"/>
      <c r="P78" s="96"/>
      <c r="Q78" s="271" t="s">
        <v>0</v>
      </c>
      <c r="R78" s="271"/>
      <c r="S78" s="271"/>
      <c r="U78" s="18"/>
    </row>
    <row r="79" spans="1:22" s="6" customFormat="1" ht="14.25" customHeight="1" x14ac:dyDescent="0.25">
      <c r="A79" s="94"/>
      <c r="B79" s="136" t="s">
        <v>19</v>
      </c>
      <c r="C79" s="95"/>
      <c r="D79" s="96"/>
      <c r="E79" s="97"/>
      <c r="F79" s="96"/>
      <c r="G79" s="98"/>
      <c r="H79" s="96"/>
      <c r="I79" s="96"/>
      <c r="J79" s="99" t="s">
        <v>19</v>
      </c>
      <c r="K79" s="96"/>
      <c r="L79" s="96"/>
      <c r="M79" s="97"/>
      <c r="N79" s="96"/>
      <c r="O79" s="96"/>
      <c r="P79" s="96"/>
      <c r="Q79" s="271"/>
      <c r="R79" s="271"/>
      <c r="S79" s="271"/>
      <c r="U79" s="18"/>
    </row>
    <row r="80" spans="1:22" s="6" customFormat="1" ht="14.25" customHeight="1" x14ac:dyDescent="0.25">
      <c r="A80" s="94"/>
      <c r="B80" s="136"/>
      <c r="C80" s="95"/>
      <c r="D80" s="96"/>
      <c r="E80" s="97"/>
      <c r="F80" s="96"/>
      <c r="G80" s="98"/>
      <c r="H80" s="96"/>
      <c r="I80" s="96"/>
      <c r="J80" s="100"/>
      <c r="K80" s="96"/>
      <c r="L80" s="96"/>
      <c r="M80" s="97"/>
      <c r="N80" s="96"/>
      <c r="O80" s="96"/>
      <c r="P80" s="96"/>
      <c r="Q80" s="96"/>
      <c r="R80" s="97"/>
      <c r="S80" s="94"/>
      <c r="U80" s="18"/>
    </row>
    <row r="81" spans="1:22" s="5" customFormat="1" ht="14.25" customHeight="1" x14ac:dyDescent="0.2">
      <c r="A81" s="101" t="s">
        <v>1</v>
      </c>
      <c r="B81" s="137"/>
      <c r="C81" s="101" t="s">
        <v>3</v>
      </c>
      <c r="D81" s="103" t="str">
        <f>'FOR PRINT'!B6</f>
        <v>ABELLA, WILSON</v>
      </c>
      <c r="E81" s="104"/>
      <c r="F81" s="105"/>
      <c r="G81" s="106"/>
      <c r="H81" s="105"/>
      <c r="I81" s="105" t="s">
        <v>1</v>
      </c>
      <c r="J81" s="104" t="s">
        <v>3</v>
      </c>
      <c r="K81" s="174" t="str">
        <f>'FOR PRINT'!B6</f>
        <v>ABELLA, WILSON</v>
      </c>
      <c r="L81" s="105"/>
      <c r="M81" s="104"/>
      <c r="N81" s="105"/>
      <c r="O81" s="105"/>
      <c r="P81" s="105" t="s">
        <v>25</v>
      </c>
      <c r="Q81" s="105"/>
      <c r="R81" s="104" t="s">
        <v>3</v>
      </c>
      <c r="S81" s="107">
        <f>'FOR PRINT'!D6</f>
        <v>13</v>
      </c>
      <c r="U81" s="17"/>
    </row>
    <row r="82" spans="1:22" s="5" customFormat="1" ht="14.25" customHeight="1" x14ac:dyDescent="0.2">
      <c r="A82" s="101" t="s">
        <v>2</v>
      </c>
      <c r="B82" s="137"/>
      <c r="C82" s="101" t="s">
        <v>3</v>
      </c>
      <c r="D82" s="105" t="str">
        <f>'FOR PRINT'!R2</f>
        <v>OCTOBER 30,2017</v>
      </c>
      <c r="E82" s="104"/>
      <c r="F82" s="105"/>
      <c r="G82" s="106"/>
      <c r="H82" s="105"/>
      <c r="I82" s="105" t="s">
        <v>2</v>
      </c>
      <c r="J82" s="104" t="s">
        <v>3</v>
      </c>
      <c r="K82" s="105" t="str">
        <f>'FOR PRINT'!C6</f>
        <v>OCT 11- OCT 25,2017</v>
      </c>
      <c r="L82" s="105"/>
      <c r="M82" s="104"/>
      <c r="N82" s="105"/>
      <c r="O82" s="105"/>
      <c r="P82" s="105" t="s">
        <v>26</v>
      </c>
      <c r="Q82" s="105"/>
      <c r="R82" s="104" t="s">
        <v>3</v>
      </c>
      <c r="S82" s="107">
        <f>'FOR PRINT'!E6</f>
        <v>12.75</v>
      </c>
      <c r="U82" s="17"/>
    </row>
    <row r="83" spans="1:22" s="5" customFormat="1" ht="14.25" customHeight="1" x14ac:dyDescent="0.2">
      <c r="A83" s="101"/>
      <c r="B83" s="137"/>
      <c r="C83" s="101"/>
      <c r="D83" s="105"/>
      <c r="E83" s="104"/>
      <c r="F83" s="108"/>
      <c r="G83" s="109"/>
      <c r="H83" s="108"/>
      <c r="I83" s="110" t="s">
        <v>4</v>
      </c>
      <c r="J83" s="111"/>
      <c r="K83" s="110"/>
      <c r="L83" s="112" t="s">
        <v>22</v>
      </c>
      <c r="M83" s="111"/>
      <c r="N83" s="112" t="s">
        <v>23</v>
      </c>
      <c r="O83" s="113" t="s">
        <v>7</v>
      </c>
      <c r="P83" s="110"/>
      <c r="Q83" s="112" t="s">
        <v>22</v>
      </c>
      <c r="R83" s="111"/>
      <c r="S83" s="112" t="s">
        <v>23</v>
      </c>
      <c r="U83" s="17"/>
    </row>
    <row r="84" spans="1:22" s="5" customFormat="1" ht="14.25" customHeight="1" x14ac:dyDescent="0.2">
      <c r="A84" s="101" t="s">
        <v>20</v>
      </c>
      <c r="B84" s="137"/>
      <c r="C84" s="101"/>
      <c r="D84" s="105"/>
      <c r="E84" s="104" t="s">
        <v>3</v>
      </c>
      <c r="F84" s="108">
        <f>N93</f>
        <v>6229.6875</v>
      </c>
      <c r="G84" s="109"/>
      <c r="H84" s="108"/>
      <c r="I84" s="105" t="s">
        <v>8</v>
      </c>
      <c r="J84" s="104"/>
      <c r="K84" s="105"/>
      <c r="L84" s="114">
        <f>S82*8</f>
        <v>102</v>
      </c>
      <c r="M84" s="115"/>
      <c r="N84" s="108">
        <f>L84*U84</f>
        <v>5737.5</v>
      </c>
      <c r="O84" s="116" t="s">
        <v>10</v>
      </c>
      <c r="P84" s="105"/>
      <c r="Q84" s="114"/>
      <c r="R84" s="115"/>
      <c r="S84" s="117">
        <f>'FOR PRINT'!G6</f>
        <v>218</v>
      </c>
      <c r="U84" s="17">
        <f>'FOR PRINT'!Q6</f>
        <v>56.25</v>
      </c>
      <c r="V84" s="1" t="s">
        <v>100</v>
      </c>
    </row>
    <row r="85" spans="1:22" s="5" customFormat="1" ht="14.25" customHeight="1" x14ac:dyDescent="0.2">
      <c r="A85" s="101" t="s">
        <v>21</v>
      </c>
      <c r="B85" s="137"/>
      <c r="C85" s="101"/>
      <c r="D85" s="105"/>
      <c r="E85" s="104" t="s">
        <v>3</v>
      </c>
      <c r="F85" s="108">
        <f>S93</f>
        <v>336.75</v>
      </c>
      <c r="G85" s="106"/>
      <c r="H85" s="105"/>
      <c r="I85" s="105" t="s">
        <v>9</v>
      </c>
      <c r="J85" s="104"/>
      <c r="K85" s="105"/>
      <c r="L85" s="114">
        <f>'FOR PRINT'!F6</f>
        <v>7</v>
      </c>
      <c r="M85" s="115"/>
      <c r="N85" s="108">
        <f>L85*U85</f>
        <v>492.1875</v>
      </c>
      <c r="O85" s="116" t="s">
        <v>11</v>
      </c>
      <c r="P85" s="105"/>
      <c r="Q85" s="114"/>
      <c r="R85" s="115"/>
      <c r="S85" s="117">
        <f>'FOR PRINT'!H6</f>
        <v>0</v>
      </c>
      <c r="U85" s="12">
        <f>U84*1.25</f>
        <v>70.3125</v>
      </c>
      <c r="V85" s="1" t="s">
        <v>101</v>
      </c>
    </row>
    <row r="86" spans="1:22" s="5" customFormat="1" ht="14.25" customHeight="1" x14ac:dyDescent="0.2">
      <c r="A86" s="101"/>
      <c r="B86" s="137"/>
      <c r="C86" s="101"/>
      <c r="D86" s="105"/>
      <c r="E86" s="104"/>
      <c r="F86" s="105"/>
      <c r="G86" s="106"/>
      <c r="H86" s="105"/>
      <c r="I86" s="67" t="s">
        <v>99</v>
      </c>
      <c r="J86" s="104"/>
      <c r="K86" s="105"/>
      <c r="L86" s="76">
        <f>'FOR PRINT'!P6</f>
        <v>0</v>
      </c>
      <c r="M86" s="115"/>
      <c r="N86" s="70">
        <f>L86*U86</f>
        <v>0</v>
      </c>
      <c r="O86" s="116" t="s">
        <v>12</v>
      </c>
      <c r="P86" s="105"/>
      <c r="Q86" s="114"/>
      <c r="R86" s="115"/>
      <c r="S86" s="117">
        <f>'FOR PRINT'!I6</f>
        <v>50</v>
      </c>
      <c r="U86" s="12">
        <f>U84*1.3</f>
        <v>73.125</v>
      </c>
      <c r="V86" s="1" t="s">
        <v>103</v>
      </c>
    </row>
    <row r="87" spans="1:22" s="5" customFormat="1" ht="14.25" customHeight="1" x14ac:dyDescent="0.2">
      <c r="A87" s="101"/>
      <c r="B87" s="137"/>
      <c r="C87" s="101"/>
      <c r="D87" s="105"/>
      <c r="E87" s="104"/>
      <c r="F87" s="105"/>
      <c r="G87" s="106"/>
      <c r="H87" s="105"/>
      <c r="I87" s="67" t="s">
        <v>152</v>
      </c>
      <c r="J87" s="66"/>
      <c r="K87" s="67"/>
      <c r="L87" s="76">
        <f>'FOR PRINT'!T6</f>
        <v>0</v>
      </c>
      <c r="M87" s="77"/>
      <c r="N87" s="70">
        <f>L87*U87</f>
        <v>0</v>
      </c>
      <c r="O87" s="116" t="s">
        <v>13</v>
      </c>
      <c r="P87" s="105"/>
      <c r="Q87" s="114"/>
      <c r="R87" s="115"/>
      <c r="S87" s="117">
        <f>'FOR PRINT'!J6</f>
        <v>0</v>
      </c>
      <c r="U87" s="12">
        <f>U84*1</f>
        <v>56.25</v>
      </c>
      <c r="V87" s="1" t="s">
        <v>134</v>
      </c>
    </row>
    <row r="88" spans="1:22" s="5" customFormat="1" ht="14.25" customHeight="1" x14ac:dyDescent="0.2">
      <c r="A88" s="140" t="s">
        <v>5</v>
      </c>
      <c r="B88" s="137"/>
      <c r="C88" s="140"/>
      <c r="D88" s="103"/>
      <c r="E88" s="141" t="s">
        <v>3</v>
      </c>
      <c r="F88" s="142">
        <f>S94</f>
        <v>5892.9375</v>
      </c>
      <c r="G88" s="109"/>
      <c r="H88" s="108"/>
      <c r="I88" s="67" t="s">
        <v>147</v>
      </c>
      <c r="J88" s="66"/>
      <c r="K88" s="67"/>
      <c r="L88" s="76">
        <f>'FOR PRINT'!U6</f>
        <v>0</v>
      </c>
      <c r="M88" s="77"/>
      <c r="N88" s="70">
        <f>L88*U88</f>
        <v>0</v>
      </c>
      <c r="O88" s="116" t="s">
        <v>14</v>
      </c>
      <c r="P88" s="105"/>
      <c r="Q88" s="114"/>
      <c r="R88" s="115"/>
      <c r="S88" s="117">
        <f>'FOR PRINT'!K6</f>
        <v>68.75</v>
      </c>
      <c r="U88" s="12">
        <f>U84*1.3</f>
        <v>73.125</v>
      </c>
      <c r="V88" s="1" t="s">
        <v>136</v>
      </c>
    </row>
    <row r="89" spans="1:22" s="5" customFormat="1" ht="14.25" customHeight="1" x14ac:dyDescent="0.2">
      <c r="A89" s="101"/>
      <c r="B89" s="137"/>
      <c r="C89" s="101"/>
      <c r="D89" s="105"/>
      <c r="E89" s="104"/>
      <c r="F89" s="105"/>
      <c r="G89" s="106"/>
      <c r="H89" s="105"/>
      <c r="I89" s="105"/>
      <c r="J89" s="104"/>
      <c r="K89" s="105"/>
      <c r="L89" s="114"/>
      <c r="M89" s="115"/>
      <c r="N89" s="108"/>
      <c r="O89" s="116" t="s">
        <v>16</v>
      </c>
      <c r="P89" s="105"/>
      <c r="Q89" s="114"/>
      <c r="R89" s="115"/>
      <c r="S89" s="117">
        <f>'FOR PRINT'!L6</f>
        <v>0</v>
      </c>
      <c r="U89" s="17"/>
    </row>
    <row r="90" spans="1:22" s="5" customFormat="1" ht="14.25" customHeight="1" x14ac:dyDescent="0.2">
      <c r="A90" s="101"/>
      <c r="B90" s="137"/>
      <c r="C90" s="101"/>
      <c r="D90" s="105"/>
      <c r="E90" s="104"/>
      <c r="F90" s="105"/>
      <c r="G90" s="106"/>
      <c r="H90" s="105"/>
      <c r="I90" s="105"/>
      <c r="J90" s="104"/>
      <c r="K90" s="105"/>
      <c r="L90" s="114"/>
      <c r="M90" s="115"/>
      <c r="N90" s="108"/>
      <c r="O90" s="116" t="s">
        <v>15</v>
      </c>
      <c r="P90" s="105"/>
      <c r="Q90" s="117">
        <f>'FOR PRINT'!M6</f>
        <v>0</v>
      </c>
      <c r="R90" s="115"/>
      <c r="S90" s="117">
        <f>Q90*U84</f>
        <v>0</v>
      </c>
      <c r="U90" s="17"/>
    </row>
    <row r="91" spans="1:22" s="5" customFormat="1" ht="14.25" customHeight="1" x14ac:dyDescent="0.2">
      <c r="A91" s="101"/>
      <c r="B91" s="137"/>
      <c r="C91" s="101"/>
      <c r="D91" s="105"/>
      <c r="E91" s="104"/>
      <c r="F91" s="105"/>
      <c r="G91" s="106"/>
      <c r="H91" s="105"/>
      <c r="I91" s="105"/>
      <c r="J91" s="104"/>
      <c r="K91" s="105"/>
      <c r="L91" s="114"/>
      <c r="M91" s="115"/>
      <c r="N91" s="108"/>
      <c r="O91" s="78" t="s">
        <v>38</v>
      </c>
      <c r="P91" s="105"/>
      <c r="Q91" s="114"/>
      <c r="R91" s="115"/>
      <c r="S91" s="117">
        <f>'FOR PRINT'!N6</f>
        <v>0</v>
      </c>
      <c r="U91" s="17"/>
    </row>
    <row r="92" spans="1:22" s="5" customFormat="1" ht="14.25" customHeight="1" x14ac:dyDescent="0.2">
      <c r="A92" s="101" t="s">
        <v>6</v>
      </c>
      <c r="B92" s="137"/>
      <c r="C92" s="101"/>
      <c r="D92" s="105"/>
      <c r="E92" s="104" t="s">
        <v>3</v>
      </c>
      <c r="F92" s="105"/>
      <c r="G92" s="106"/>
      <c r="H92" s="105"/>
      <c r="I92" s="105"/>
      <c r="J92" s="104"/>
      <c r="K92" s="105"/>
      <c r="L92" s="114"/>
      <c r="M92" s="115"/>
      <c r="N92" s="108"/>
      <c r="O92" s="118" t="s">
        <v>17</v>
      </c>
      <c r="P92" s="105"/>
      <c r="Q92" s="114"/>
      <c r="R92" s="115"/>
      <c r="S92" s="117">
        <f>'FOR PRINT'!O6</f>
        <v>0</v>
      </c>
      <c r="U92" s="17"/>
    </row>
    <row r="93" spans="1:22" s="165" customFormat="1" ht="14.25" customHeight="1" x14ac:dyDescent="0.25">
      <c r="A93" s="102"/>
      <c r="B93" s="137"/>
      <c r="C93" s="102"/>
      <c r="D93" s="159"/>
      <c r="E93" s="104"/>
      <c r="F93" s="160"/>
      <c r="G93" s="161"/>
      <c r="H93" s="159"/>
      <c r="I93" s="110" t="s">
        <v>46</v>
      </c>
      <c r="J93" s="119"/>
      <c r="K93" s="162"/>
      <c r="L93" s="163"/>
      <c r="M93" s="120" t="s">
        <v>3</v>
      </c>
      <c r="N93" s="157">
        <f>SUM(N84:N91)</f>
        <v>6229.6875</v>
      </c>
      <c r="O93" s="113" t="s">
        <v>45</v>
      </c>
      <c r="P93" s="162"/>
      <c r="Q93" s="162"/>
      <c r="R93" s="119" t="s">
        <v>3</v>
      </c>
      <c r="S93" s="164">
        <f>SUM(S84:S92)</f>
        <v>336.75</v>
      </c>
      <c r="U93" s="166"/>
    </row>
    <row r="94" spans="1:22" s="5" customFormat="1" ht="14.25" customHeight="1" x14ac:dyDescent="0.2">
      <c r="A94" s="101" t="s">
        <v>24</v>
      </c>
      <c r="B94" s="137"/>
      <c r="C94" s="101"/>
      <c r="D94" s="105"/>
      <c r="E94" s="104" t="s">
        <v>3</v>
      </c>
      <c r="F94" s="121"/>
      <c r="G94" s="106"/>
      <c r="H94" s="105"/>
      <c r="I94" s="149"/>
      <c r="J94" s="150"/>
      <c r="K94" s="149"/>
      <c r="L94" s="151"/>
      <c r="M94" s="150"/>
      <c r="N94" s="149"/>
      <c r="O94" s="149"/>
      <c r="P94" s="170" t="s">
        <v>5</v>
      </c>
      <c r="Q94" s="171"/>
      <c r="R94" s="172" t="s">
        <v>3</v>
      </c>
      <c r="S94" s="170">
        <f>N93-S93</f>
        <v>5892.9375</v>
      </c>
      <c r="U94" s="17"/>
    </row>
    <row r="95" spans="1:22" s="5" customFormat="1" ht="14.25" customHeight="1" x14ac:dyDescent="0.2">
      <c r="A95" s="122"/>
      <c r="B95" s="138"/>
      <c r="C95" s="122"/>
      <c r="D95" s="272"/>
      <c r="E95" s="272"/>
      <c r="F95" s="273"/>
      <c r="G95" s="123"/>
      <c r="H95" s="124"/>
      <c r="I95" s="122"/>
      <c r="J95" s="125"/>
      <c r="K95" s="122"/>
      <c r="L95" s="122"/>
      <c r="M95" s="125"/>
      <c r="N95" s="122"/>
      <c r="O95" s="122"/>
      <c r="P95" s="122"/>
      <c r="Q95" s="122"/>
      <c r="R95" s="125"/>
      <c r="S95" s="122"/>
      <c r="T95" s="7"/>
      <c r="U95" s="17"/>
    </row>
    <row r="96" spans="1:22" s="5" customFormat="1" ht="14.25" customHeight="1" x14ac:dyDescent="0.2">
      <c r="A96" s="91"/>
      <c r="B96" s="135"/>
      <c r="C96" s="91"/>
      <c r="D96" s="91"/>
      <c r="E96" s="92"/>
      <c r="F96" s="91"/>
      <c r="G96" s="93"/>
      <c r="H96" s="91"/>
      <c r="I96" s="91"/>
      <c r="J96" s="92"/>
      <c r="K96" s="91"/>
      <c r="L96" s="91"/>
      <c r="M96" s="92"/>
      <c r="N96" s="91"/>
      <c r="O96" s="91"/>
      <c r="P96" s="91"/>
      <c r="Q96" s="91"/>
      <c r="R96" s="92"/>
      <c r="S96" s="91"/>
      <c r="U96" s="17"/>
    </row>
    <row r="97" spans="1:22" s="6" customFormat="1" ht="14.25" customHeight="1" x14ac:dyDescent="0.25">
      <c r="A97" s="94"/>
      <c r="B97" s="136" t="s">
        <v>18</v>
      </c>
      <c r="C97" s="95"/>
      <c r="D97" s="96"/>
      <c r="E97" s="97"/>
      <c r="F97" s="96"/>
      <c r="G97" s="98"/>
      <c r="H97" s="96"/>
      <c r="I97" s="96"/>
      <c r="J97" s="99" t="s">
        <v>18</v>
      </c>
      <c r="K97" s="96"/>
      <c r="L97" s="96"/>
      <c r="M97" s="97"/>
      <c r="N97" s="96"/>
      <c r="O97" s="96"/>
      <c r="P97" s="96"/>
      <c r="Q97" s="271" t="s">
        <v>0</v>
      </c>
      <c r="R97" s="271"/>
      <c r="S97" s="271"/>
      <c r="U97" s="18"/>
    </row>
    <row r="98" spans="1:22" s="6" customFormat="1" ht="14.25" customHeight="1" x14ac:dyDescent="0.25">
      <c r="A98" s="94"/>
      <c r="B98" s="136" t="s">
        <v>19</v>
      </c>
      <c r="C98" s="95"/>
      <c r="D98" s="96"/>
      <c r="E98" s="97"/>
      <c r="F98" s="96"/>
      <c r="G98" s="98"/>
      <c r="H98" s="96"/>
      <c r="I98" s="96"/>
      <c r="J98" s="99" t="s">
        <v>19</v>
      </c>
      <c r="K98" s="96"/>
      <c r="L98" s="96"/>
      <c r="M98" s="97"/>
      <c r="N98" s="96"/>
      <c r="O98" s="96"/>
      <c r="P98" s="96"/>
      <c r="Q98" s="271"/>
      <c r="R98" s="271"/>
      <c r="S98" s="271"/>
      <c r="U98" s="18"/>
    </row>
    <row r="99" spans="1:22" s="6" customFormat="1" ht="14.25" customHeight="1" x14ac:dyDescent="0.25">
      <c r="A99" s="94"/>
      <c r="B99" s="136"/>
      <c r="C99" s="95"/>
      <c r="D99" s="96"/>
      <c r="E99" s="97"/>
      <c r="F99" s="96"/>
      <c r="G99" s="98"/>
      <c r="H99" s="96"/>
      <c r="I99" s="96"/>
      <c r="J99" s="100"/>
      <c r="K99" s="96"/>
      <c r="L99" s="96"/>
      <c r="M99" s="97"/>
      <c r="N99" s="96"/>
      <c r="O99" s="96"/>
      <c r="P99" s="96"/>
      <c r="Q99" s="96"/>
      <c r="R99" s="97"/>
      <c r="S99" s="94"/>
      <c r="U99" s="18"/>
    </row>
    <row r="100" spans="1:22" s="5" customFormat="1" ht="14.25" customHeight="1" x14ac:dyDescent="0.2">
      <c r="A100" s="101" t="s">
        <v>1</v>
      </c>
      <c r="B100" s="137"/>
      <c r="C100" s="101" t="s">
        <v>3</v>
      </c>
      <c r="D100" s="103" t="str">
        <f>'FOR PRINT'!B7</f>
        <v>ACEDERA, ALFONSO</v>
      </c>
      <c r="E100" s="104"/>
      <c r="F100" s="105"/>
      <c r="G100" s="106"/>
      <c r="H100" s="105"/>
      <c r="I100" s="105" t="s">
        <v>1</v>
      </c>
      <c r="J100" s="104" t="s">
        <v>3</v>
      </c>
      <c r="K100" s="174" t="str">
        <f>'FOR PRINT'!B7</f>
        <v>ACEDERA, ALFONSO</v>
      </c>
      <c r="L100" s="105"/>
      <c r="M100" s="104"/>
      <c r="N100" s="105"/>
      <c r="O100" s="105"/>
      <c r="P100" s="105" t="s">
        <v>25</v>
      </c>
      <c r="Q100" s="105"/>
      <c r="R100" s="104" t="s">
        <v>3</v>
      </c>
      <c r="S100" s="107">
        <f>'FOR PRINT'!D7</f>
        <v>13</v>
      </c>
      <c r="U100" s="17"/>
    </row>
    <row r="101" spans="1:22" s="5" customFormat="1" ht="14.25" customHeight="1" x14ac:dyDescent="0.2">
      <c r="A101" s="101" t="s">
        <v>2</v>
      </c>
      <c r="B101" s="137"/>
      <c r="C101" s="101" t="s">
        <v>3</v>
      </c>
      <c r="D101" s="105" t="str">
        <f>'FOR PRINT'!R2</f>
        <v>OCTOBER 30,2017</v>
      </c>
      <c r="E101" s="104"/>
      <c r="F101" s="105"/>
      <c r="G101" s="106"/>
      <c r="H101" s="105"/>
      <c r="I101" s="105" t="s">
        <v>2</v>
      </c>
      <c r="J101" s="104" t="s">
        <v>3</v>
      </c>
      <c r="K101" s="105" t="str">
        <f>'FOR PRINT'!C7</f>
        <v>OCT 11- OCT 25,2017</v>
      </c>
      <c r="L101" s="105"/>
      <c r="M101" s="104"/>
      <c r="N101" s="105"/>
      <c r="O101" s="105"/>
      <c r="P101" s="105" t="s">
        <v>26</v>
      </c>
      <c r="Q101" s="105"/>
      <c r="R101" s="104" t="s">
        <v>3</v>
      </c>
      <c r="S101" s="107">
        <f>'FOR PRINT'!E7</f>
        <v>13</v>
      </c>
      <c r="U101" s="17"/>
    </row>
    <row r="102" spans="1:22" s="5" customFormat="1" ht="14.25" customHeight="1" x14ac:dyDescent="0.2">
      <c r="A102" s="101"/>
      <c r="B102" s="137"/>
      <c r="C102" s="101"/>
      <c r="D102" s="105"/>
      <c r="E102" s="104"/>
      <c r="F102" s="108"/>
      <c r="G102" s="109"/>
      <c r="H102" s="108"/>
      <c r="I102" s="110" t="s">
        <v>4</v>
      </c>
      <c r="J102" s="111"/>
      <c r="K102" s="110"/>
      <c r="L102" s="112" t="s">
        <v>22</v>
      </c>
      <c r="M102" s="111"/>
      <c r="N102" s="112" t="s">
        <v>23</v>
      </c>
      <c r="O102" s="113" t="s">
        <v>7</v>
      </c>
      <c r="P102" s="110"/>
      <c r="Q102" s="112" t="s">
        <v>22</v>
      </c>
      <c r="R102" s="111"/>
      <c r="S102" s="112" t="s">
        <v>23</v>
      </c>
      <c r="U102" s="17"/>
    </row>
    <row r="103" spans="1:22" s="5" customFormat="1" ht="14.25" customHeight="1" x14ac:dyDescent="0.2">
      <c r="A103" s="101" t="s">
        <v>20</v>
      </c>
      <c r="B103" s="137"/>
      <c r="C103" s="101"/>
      <c r="D103" s="105"/>
      <c r="E103" s="104" t="s">
        <v>3</v>
      </c>
      <c r="F103" s="108">
        <f>N112</f>
        <v>7153.125</v>
      </c>
      <c r="G103" s="109"/>
      <c r="H103" s="108"/>
      <c r="I103" s="105" t="s">
        <v>8</v>
      </c>
      <c r="J103" s="104"/>
      <c r="K103" s="105"/>
      <c r="L103" s="114">
        <f>S101*8</f>
        <v>104</v>
      </c>
      <c r="M103" s="115"/>
      <c r="N103" s="108">
        <f>L103*U103</f>
        <v>5460</v>
      </c>
      <c r="O103" s="116" t="s">
        <v>10</v>
      </c>
      <c r="P103" s="105"/>
      <c r="Q103" s="114"/>
      <c r="R103" s="115"/>
      <c r="S103" s="117">
        <f>'FOR PRINT'!G7</f>
        <v>236.2</v>
      </c>
      <c r="U103" s="17">
        <f>'FOR PRINT'!Q7</f>
        <v>52.5</v>
      </c>
      <c r="V103" s="1" t="s">
        <v>100</v>
      </c>
    </row>
    <row r="104" spans="1:22" s="5" customFormat="1" ht="14.25" customHeight="1" x14ac:dyDescent="0.2">
      <c r="A104" s="101" t="s">
        <v>21</v>
      </c>
      <c r="B104" s="137"/>
      <c r="C104" s="101"/>
      <c r="D104" s="105"/>
      <c r="E104" s="104" t="s">
        <v>3</v>
      </c>
      <c r="F104" s="108">
        <f>S112</f>
        <v>2848.7</v>
      </c>
      <c r="G104" s="106"/>
      <c r="H104" s="105"/>
      <c r="I104" s="105" t="s">
        <v>9</v>
      </c>
      <c r="J104" s="104"/>
      <c r="K104" s="105"/>
      <c r="L104" s="114">
        <f>'FOR PRINT'!F7</f>
        <v>18</v>
      </c>
      <c r="M104" s="115"/>
      <c r="N104" s="108">
        <f>L104*U104</f>
        <v>1181.25</v>
      </c>
      <c r="O104" s="116" t="s">
        <v>11</v>
      </c>
      <c r="P104" s="105"/>
      <c r="Q104" s="114"/>
      <c r="R104" s="115"/>
      <c r="S104" s="117">
        <f>'FOR PRINT'!H7</f>
        <v>0</v>
      </c>
      <c r="U104" s="12">
        <f>U103*1.25</f>
        <v>65.625</v>
      </c>
      <c r="V104" s="1" t="s">
        <v>101</v>
      </c>
    </row>
    <row r="105" spans="1:22" s="5" customFormat="1" ht="14.25" customHeight="1" x14ac:dyDescent="0.2">
      <c r="A105" s="101"/>
      <c r="B105" s="137"/>
      <c r="C105" s="101"/>
      <c r="D105" s="105"/>
      <c r="E105" s="104"/>
      <c r="F105" s="105"/>
      <c r="G105" s="106"/>
      <c r="H105" s="105"/>
      <c r="I105" s="67" t="s">
        <v>99</v>
      </c>
      <c r="J105" s="104"/>
      <c r="K105" s="105"/>
      <c r="L105" s="76">
        <f>'FOR PRINT'!P7</f>
        <v>7.5</v>
      </c>
      <c r="M105" s="115"/>
      <c r="N105" s="70">
        <f>L105*U105</f>
        <v>511.875</v>
      </c>
      <c r="O105" s="116" t="s">
        <v>12</v>
      </c>
      <c r="P105" s="105"/>
      <c r="Q105" s="114"/>
      <c r="R105" s="115"/>
      <c r="S105" s="117">
        <f>'FOR PRINT'!I7</f>
        <v>50</v>
      </c>
      <c r="U105" s="12">
        <f>U103*1.3</f>
        <v>68.25</v>
      </c>
      <c r="V105" s="1" t="s">
        <v>103</v>
      </c>
    </row>
    <row r="106" spans="1:22" s="5" customFormat="1" ht="14.25" customHeight="1" x14ac:dyDescent="0.2">
      <c r="A106" s="101"/>
      <c r="B106" s="137"/>
      <c r="C106" s="101"/>
      <c r="D106" s="105"/>
      <c r="E106" s="104"/>
      <c r="F106" s="105"/>
      <c r="G106" s="106"/>
      <c r="H106" s="105"/>
      <c r="I106" s="67" t="s">
        <v>152</v>
      </c>
      <c r="J106" s="66"/>
      <c r="K106" s="67"/>
      <c r="L106" s="76">
        <f>'FOR PRINT'!T7</f>
        <v>0</v>
      </c>
      <c r="M106" s="77"/>
      <c r="N106" s="70">
        <f>L106*U106</f>
        <v>0</v>
      </c>
      <c r="O106" s="116" t="s">
        <v>13</v>
      </c>
      <c r="P106" s="105"/>
      <c r="Q106" s="114"/>
      <c r="R106" s="115"/>
      <c r="S106" s="117">
        <f>'FOR PRINT'!J7</f>
        <v>0</v>
      </c>
      <c r="U106" s="12">
        <f>U103*1</f>
        <v>52.5</v>
      </c>
      <c r="V106" s="1" t="s">
        <v>134</v>
      </c>
    </row>
    <row r="107" spans="1:22" s="5" customFormat="1" ht="14.25" customHeight="1" x14ac:dyDescent="0.2">
      <c r="A107" s="140" t="s">
        <v>5</v>
      </c>
      <c r="B107" s="137"/>
      <c r="C107" s="140"/>
      <c r="D107" s="103"/>
      <c r="E107" s="141" t="s">
        <v>3</v>
      </c>
      <c r="F107" s="142">
        <f>S113</f>
        <v>4304.4250000000002</v>
      </c>
      <c r="G107" s="109"/>
      <c r="H107" s="108"/>
      <c r="I107" s="67" t="s">
        <v>147</v>
      </c>
      <c r="J107" s="66"/>
      <c r="K107" s="67"/>
      <c r="L107" s="76">
        <f>'FOR PRINT'!U7</f>
        <v>0</v>
      </c>
      <c r="M107" s="77"/>
      <c r="N107" s="70">
        <f>L107*U107</f>
        <v>0</v>
      </c>
      <c r="O107" s="116" t="s">
        <v>14</v>
      </c>
      <c r="P107" s="105"/>
      <c r="Q107" s="114"/>
      <c r="R107" s="115"/>
      <c r="S107" s="117">
        <f>'FOR PRINT'!K7</f>
        <v>62.5</v>
      </c>
      <c r="U107" s="12">
        <f>U103*1.3</f>
        <v>68.25</v>
      </c>
      <c r="V107" s="1" t="s">
        <v>136</v>
      </c>
    </row>
    <row r="108" spans="1:22" s="5" customFormat="1" ht="14.25" customHeight="1" x14ac:dyDescent="0.2">
      <c r="A108" s="101"/>
      <c r="B108" s="137"/>
      <c r="C108" s="101"/>
      <c r="D108" s="105"/>
      <c r="E108" s="104"/>
      <c r="F108" s="105"/>
      <c r="G108" s="106"/>
      <c r="H108" s="105"/>
      <c r="I108" s="105"/>
      <c r="J108" s="104"/>
      <c r="K108" s="105"/>
      <c r="L108" s="114"/>
      <c r="M108" s="115"/>
      <c r="N108" s="108"/>
      <c r="O108" s="116" t="s">
        <v>16</v>
      </c>
      <c r="P108" s="105"/>
      <c r="Q108" s="114"/>
      <c r="R108" s="115"/>
      <c r="S108" s="117">
        <f>'FOR PRINT'!L7</f>
        <v>0</v>
      </c>
      <c r="U108" s="17"/>
    </row>
    <row r="109" spans="1:22" s="5" customFormat="1" ht="14.25" customHeight="1" x14ac:dyDescent="0.2">
      <c r="A109" s="101"/>
      <c r="B109" s="137"/>
      <c r="C109" s="101"/>
      <c r="D109" s="105"/>
      <c r="E109" s="104"/>
      <c r="F109" s="105"/>
      <c r="G109" s="106"/>
      <c r="H109" s="105"/>
      <c r="I109" s="105"/>
      <c r="J109" s="104"/>
      <c r="K109" s="105"/>
      <c r="L109" s="114"/>
      <c r="M109" s="115"/>
      <c r="N109" s="108"/>
      <c r="O109" s="116" t="s">
        <v>15</v>
      </c>
      <c r="P109" s="105"/>
      <c r="Q109" s="117">
        <f>'FOR PRINT'!M7</f>
        <v>0</v>
      </c>
      <c r="R109" s="115"/>
      <c r="S109" s="117">
        <f>Q109*U103</f>
        <v>0</v>
      </c>
      <c r="U109" s="17"/>
    </row>
    <row r="110" spans="1:22" s="5" customFormat="1" ht="14.25" customHeight="1" x14ac:dyDescent="0.2">
      <c r="A110" s="101"/>
      <c r="B110" s="137"/>
      <c r="C110" s="101"/>
      <c r="D110" s="105"/>
      <c r="E110" s="104"/>
      <c r="F110" s="105"/>
      <c r="G110" s="106"/>
      <c r="H110" s="105"/>
      <c r="I110" s="105"/>
      <c r="J110" s="104"/>
      <c r="K110" s="105"/>
      <c r="L110" s="114"/>
      <c r="M110" s="115"/>
      <c r="N110" s="108"/>
      <c r="O110" s="78" t="s">
        <v>38</v>
      </c>
      <c r="P110" s="105"/>
      <c r="Q110" s="114"/>
      <c r="R110" s="115"/>
      <c r="S110" s="117">
        <f>'FOR PRINT'!N7</f>
        <v>0</v>
      </c>
      <c r="U110" s="17"/>
    </row>
    <row r="111" spans="1:22" s="5" customFormat="1" ht="14.25" customHeight="1" x14ac:dyDescent="0.2">
      <c r="A111" s="101" t="s">
        <v>6</v>
      </c>
      <c r="B111" s="137"/>
      <c r="C111" s="101"/>
      <c r="D111" s="105"/>
      <c r="E111" s="104" t="s">
        <v>3</v>
      </c>
      <c r="F111" s="105"/>
      <c r="G111" s="106"/>
      <c r="H111" s="105"/>
      <c r="I111" s="105"/>
      <c r="J111" s="104"/>
      <c r="K111" s="105"/>
      <c r="L111" s="114"/>
      <c r="M111" s="115"/>
      <c r="N111" s="108"/>
      <c r="O111" s="118" t="s">
        <v>17</v>
      </c>
      <c r="P111" s="105"/>
      <c r="Q111" s="114"/>
      <c r="R111" s="115"/>
      <c r="S111" s="117">
        <f>'FOR PRINT'!O7</f>
        <v>2500</v>
      </c>
      <c r="U111" s="17"/>
    </row>
    <row r="112" spans="1:22" s="165" customFormat="1" ht="14.25" customHeight="1" x14ac:dyDescent="0.25">
      <c r="A112" s="102"/>
      <c r="B112" s="137"/>
      <c r="C112" s="102"/>
      <c r="D112" s="159"/>
      <c r="E112" s="104"/>
      <c r="F112" s="160"/>
      <c r="G112" s="161"/>
      <c r="H112" s="159"/>
      <c r="I112" s="110" t="s">
        <v>46</v>
      </c>
      <c r="J112" s="119"/>
      <c r="K112" s="162"/>
      <c r="L112" s="163"/>
      <c r="M112" s="120" t="s">
        <v>3</v>
      </c>
      <c r="N112" s="157">
        <f>SUM(N103:N110)</f>
        <v>7153.125</v>
      </c>
      <c r="O112" s="113" t="s">
        <v>45</v>
      </c>
      <c r="P112" s="162"/>
      <c r="Q112" s="162"/>
      <c r="R112" s="119" t="s">
        <v>3</v>
      </c>
      <c r="S112" s="164">
        <f>SUM(S103:S111)</f>
        <v>2848.7</v>
      </c>
      <c r="U112" s="166"/>
    </row>
    <row r="113" spans="1:22" s="5" customFormat="1" ht="14.25" customHeight="1" x14ac:dyDescent="0.2">
      <c r="A113" s="101" t="s">
        <v>24</v>
      </c>
      <c r="B113" s="137"/>
      <c r="C113" s="101"/>
      <c r="D113" s="105"/>
      <c r="E113" s="104" t="s">
        <v>3</v>
      </c>
      <c r="F113" s="121"/>
      <c r="G113" s="106"/>
      <c r="H113" s="105"/>
      <c r="I113" s="149"/>
      <c r="J113" s="150"/>
      <c r="K113" s="149"/>
      <c r="L113" s="151"/>
      <c r="M113" s="150"/>
      <c r="N113" s="149"/>
      <c r="O113" s="149"/>
      <c r="P113" s="170" t="s">
        <v>5</v>
      </c>
      <c r="Q113" s="171"/>
      <c r="R113" s="172" t="s">
        <v>3</v>
      </c>
      <c r="S113" s="170">
        <f>N112-S112</f>
        <v>4304.4250000000002</v>
      </c>
      <c r="U113" s="17"/>
    </row>
    <row r="114" spans="1:22" s="5" customFormat="1" ht="14.25" customHeight="1" x14ac:dyDescent="0.2">
      <c r="A114" s="122"/>
      <c r="B114" s="138"/>
      <c r="C114" s="122"/>
      <c r="D114" s="272"/>
      <c r="E114" s="272"/>
      <c r="F114" s="273"/>
      <c r="G114" s="123"/>
      <c r="H114" s="124"/>
      <c r="I114" s="122"/>
      <c r="J114" s="125"/>
      <c r="K114" s="122"/>
      <c r="L114" s="122"/>
      <c r="M114" s="125"/>
      <c r="N114" s="122"/>
      <c r="O114" s="122"/>
      <c r="P114" s="122"/>
      <c r="Q114" s="122"/>
      <c r="R114" s="125"/>
      <c r="S114" s="122"/>
      <c r="T114" s="7"/>
      <c r="U114" s="17"/>
    </row>
    <row r="115" spans="1:22" s="5" customFormat="1" ht="14.25" customHeight="1" x14ac:dyDescent="0.2">
      <c r="A115" s="91"/>
      <c r="B115" s="135"/>
      <c r="C115" s="91"/>
      <c r="D115" s="91"/>
      <c r="E115" s="92"/>
      <c r="F115" s="91"/>
      <c r="G115" s="93"/>
      <c r="H115" s="91"/>
      <c r="I115" s="91"/>
      <c r="J115" s="92"/>
      <c r="K115" s="91"/>
      <c r="L115" s="91"/>
      <c r="M115" s="92"/>
      <c r="N115" s="91"/>
      <c r="O115" s="91"/>
      <c r="P115" s="91"/>
      <c r="Q115" s="91"/>
      <c r="R115" s="92"/>
      <c r="S115" s="91"/>
      <c r="U115" s="17"/>
    </row>
    <row r="116" spans="1:22" s="6" customFormat="1" ht="14.25" customHeight="1" x14ac:dyDescent="0.25">
      <c r="A116" s="94"/>
      <c r="B116" s="136" t="s">
        <v>18</v>
      </c>
      <c r="C116" s="95"/>
      <c r="D116" s="96"/>
      <c r="E116" s="97"/>
      <c r="F116" s="96"/>
      <c r="G116" s="98"/>
      <c r="H116" s="96"/>
      <c r="I116" s="96"/>
      <c r="J116" s="99" t="s">
        <v>18</v>
      </c>
      <c r="K116" s="96"/>
      <c r="L116" s="96"/>
      <c r="M116" s="97"/>
      <c r="N116" s="96"/>
      <c r="O116" s="96"/>
      <c r="P116" s="96"/>
      <c r="Q116" s="271" t="s">
        <v>0</v>
      </c>
      <c r="R116" s="271"/>
      <c r="S116" s="271"/>
      <c r="U116" s="18"/>
    </row>
    <row r="117" spans="1:22" s="6" customFormat="1" ht="14.25" customHeight="1" x14ac:dyDescent="0.25">
      <c r="A117" s="94"/>
      <c r="B117" s="136" t="s">
        <v>19</v>
      </c>
      <c r="C117" s="95"/>
      <c r="D117" s="96"/>
      <c r="E117" s="97"/>
      <c r="F117" s="96"/>
      <c r="G117" s="98"/>
      <c r="H117" s="96"/>
      <c r="I117" s="96"/>
      <c r="J117" s="99" t="s">
        <v>19</v>
      </c>
      <c r="K117" s="96"/>
      <c r="L117" s="96"/>
      <c r="M117" s="97"/>
      <c r="N117" s="96"/>
      <c r="O117" s="96"/>
      <c r="P117" s="96"/>
      <c r="Q117" s="271"/>
      <c r="R117" s="271"/>
      <c r="S117" s="271"/>
      <c r="U117" s="18"/>
    </row>
    <row r="118" spans="1:22" s="6" customFormat="1" ht="14.25" customHeight="1" x14ac:dyDescent="0.25">
      <c r="A118" s="94"/>
      <c r="B118" s="136"/>
      <c r="C118" s="95"/>
      <c r="D118" s="96"/>
      <c r="E118" s="97"/>
      <c r="F118" s="96"/>
      <c r="G118" s="98"/>
      <c r="H118" s="96"/>
      <c r="I118" s="96"/>
      <c r="J118" s="100"/>
      <c r="K118" s="96"/>
      <c r="L118" s="96"/>
      <c r="M118" s="97"/>
      <c r="N118" s="96"/>
      <c r="O118" s="96"/>
      <c r="P118" s="96"/>
      <c r="Q118" s="96"/>
      <c r="R118" s="97"/>
      <c r="S118" s="94"/>
      <c r="U118" s="18"/>
    </row>
    <row r="119" spans="1:22" s="5" customFormat="1" ht="14.25" customHeight="1" x14ac:dyDescent="0.2">
      <c r="A119" s="101" t="s">
        <v>1</v>
      </c>
      <c r="B119" s="137"/>
      <c r="C119" s="101" t="s">
        <v>3</v>
      </c>
      <c r="D119" s="103" t="str">
        <f>'FOR PRINT'!B8</f>
        <v>AMAY, ERWIN</v>
      </c>
      <c r="E119" s="104"/>
      <c r="F119" s="105"/>
      <c r="G119" s="106"/>
      <c r="H119" s="105"/>
      <c r="I119" s="105" t="s">
        <v>1</v>
      </c>
      <c r="J119" s="104" t="s">
        <v>3</v>
      </c>
      <c r="K119" s="174" t="str">
        <f>'FOR PRINT'!B8</f>
        <v>AMAY, ERWIN</v>
      </c>
      <c r="L119" s="105"/>
      <c r="M119" s="104"/>
      <c r="N119" s="105"/>
      <c r="O119" s="105"/>
      <c r="P119" s="105" t="s">
        <v>25</v>
      </c>
      <c r="Q119" s="105"/>
      <c r="R119" s="104" t="s">
        <v>3</v>
      </c>
      <c r="S119" s="107">
        <f>'FOR PRINT'!D8</f>
        <v>13</v>
      </c>
      <c r="U119" s="17"/>
    </row>
    <row r="120" spans="1:22" s="5" customFormat="1" ht="14.25" customHeight="1" x14ac:dyDescent="0.2">
      <c r="A120" s="101" t="s">
        <v>2</v>
      </c>
      <c r="B120" s="137"/>
      <c r="C120" s="101" t="s">
        <v>3</v>
      </c>
      <c r="D120" s="105" t="str">
        <f>'FOR PRINT'!R2</f>
        <v>OCTOBER 30,2017</v>
      </c>
      <c r="E120" s="104"/>
      <c r="F120" s="105"/>
      <c r="G120" s="106"/>
      <c r="H120" s="105"/>
      <c r="I120" s="105" t="s">
        <v>2</v>
      </c>
      <c r="J120" s="104" t="s">
        <v>3</v>
      </c>
      <c r="K120" s="105" t="str">
        <f>'FOR PRINT'!C8</f>
        <v>OCT 11- OCT 25,2017</v>
      </c>
      <c r="L120" s="105"/>
      <c r="M120" s="104"/>
      <c r="N120" s="105"/>
      <c r="O120" s="105"/>
      <c r="P120" s="105" t="s">
        <v>26</v>
      </c>
      <c r="Q120" s="105"/>
      <c r="R120" s="104" t="s">
        <v>3</v>
      </c>
      <c r="S120" s="107">
        <f>'FOR PRINT'!E8</f>
        <v>12.75</v>
      </c>
      <c r="U120" s="17"/>
    </row>
    <row r="121" spans="1:22" s="5" customFormat="1" ht="14.25" customHeight="1" x14ac:dyDescent="0.2">
      <c r="A121" s="101"/>
      <c r="B121" s="137"/>
      <c r="C121" s="101"/>
      <c r="D121" s="105"/>
      <c r="E121" s="104"/>
      <c r="F121" s="108"/>
      <c r="G121" s="109"/>
      <c r="H121" s="108"/>
      <c r="I121" s="110" t="s">
        <v>4</v>
      </c>
      <c r="J121" s="111"/>
      <c r="K121" s="110"/>
      <c r="L121" s="112" t="s">
        <v>22</v>
      </c>
      <c r="M121" s="111"/>
      <c r="N121" s="112" t="s">
        <v>23</v>
      </c>
      <c r="O121" s="113" t="s">
        <v>7</v>
      </c>
      <c r="P121" s="110"/>
      <c r="Q121" s="112" t="s">
        <v>22</v>
      </c>
      <c r="R121" s="111"/>
      <c r="S121" s="112" t="s">
        <v>23</v>
      </c>
      <c r="U121" s="17"/>
    </row>
    <row r="122" spans="1:22" s="5" customFormat="1" ht="14.25" customHeight="1" x14ac:dyDescent="0.2">
      <c r="A122" s="101" t="s">
        <v>20</v>
      </c>
      <c r="B122" s="137"/>
      <c r="C122" s="101"/>
      <c r="D122" s="105"/>
      <c r="E122" s="104" t="s">
        <v>3</v>
      </c>
      <c r="F122" s="108">
        <f>N131</f>
        <v>7208.25</v>
      </c>
      <c r="G122" s="109"/>
      <c r="H122" s="108"/>
      <c r="I122" s="105" t="s">
        <v>8</v>
      </c>
      <c r="J122" s="104"/>
      <c r="K122" s="105"/>
      <c r="L122" s="114">
        <f>S120*8</f>
        <v>102</v>
      </c>
      <c r="M122" s="115"/>
      <c r="N122" s="108">
        <f>L122*U122</f>
        <v>5355</v>
      </c>
      <c r="O122" s="116" t="s">
        <v>10</v>
      </c>
      <c r="P122" s="105"/>
      <c r="Q122" s="114"/>
      <c r="R122" s="115"/>
      <c r="S122" s="117">
        <f>'FOR PRINT'!G8</f>
        <v>254.3</v>
      </c>
      <c r="U122" s="17">
        <f>'FOR PRINT'!Q8</f>
        <v>52.5</v>
      </c>
      <c r="V122" s="1" t="s">
        <v>100</v>
      </c>
    </row>
    <row r="123" spans="1:22" s="5" customFormat="1" ht="14.25" customHeight="1" x14ac:dyDescent="0.2">
      <c r="A123" s="101" t="s">
        <v>21</v>
      </c>
      <c r="B123" s="137"/>
      <c r="C123" s="101"/>
      <c r="D123" s="105"/>
      <c r="E123" s="104" t="s">
        <v>3</v>
      </c>
      <c r="F123" s="108">
        <f>S131</f>
        <v>2366.8000000000002</v>
      </c>
      <c r="G123" s="106"/>
      <c r="H123" s="105"/>
      <c r="I123" s="105" t="s">
        <v>9</v>
      </c>
      <c r="J123" s="104"/>
      <c r="K123" s="105"/>
      <c r="L123" s="114">
        <f>'FOR PRINT'!F8</f>
        <v>22</v>
      </c>
      <c r="M123" s="115"/>
      <c r="N123" s="108">
        <f>L123*U123</f>
        <v>1443.75</v>
      </c>
      <c r="O123" s="116" t="s">
        <v>11</v>
      </c>
      <c r="P123" s="105"/>
      <c r="Q123" s="114"/>
      <c r="R123" s="115"/>
      <c r="S123" s="117">
        <f>'FOR PRINT'!H8</f>
        <v>0</v>
      </c>
      <c r="U123" s="12">
        <f>U122*1.25</f>
        <v>65.625</v>
      </c>
      <c r="V123" s="1" t="s">
        <v>101</v>
      </c>
    </row>
    <row r="124" spans="1:22" s="5" customFormat="1" ht="14.25" customHeight="1" x14ac:dyDescent="0.2">
      <c r="A124" s="101"/>
      <c r="B124" s="137"/>
      <c r="C124" s="101"/>
      <c r="D124" s="105"/>
      <c r="E124" s="104"/>
      <c r="F124" s="105"/>
      <c r="G124" s="106"/>
      <c r="H124" s="105"/>
      <c r="I124" s="67" t="s">
        <v>99</v>
      </c>
      <c r="J124" s="104"/>
      <c r="K124" s="105"/>
      <c r="L124" s="76">
        <f>'FOR PRINT'!P8</f>
        <v>6</v>
      </c>
      <c r="M124" s="115"/>
      <c r="N124" s="70">
        <f>L124*U124</f>
        <v>409.5</v>
      </c>
      <c r="O124" s="116" t="s">
        <v>12</v>
      </c>
      <c r="P124" s="105"/>
      <c r="Q124" s="114"/>
      <c r="R124" s="115"/>
      <c r="S124" s="117">
        <f>'FOR PRINT'!I8</f>
        <v>50</v>
      </c>
      <c r="U124" s="12">
        <f>U122*1.3</f>
        <v>68.25</v>
      </c>
      <c r="V124" s="1" t="s">
        <v>103</v>
      </c>
    </row>
    <row r="125" spans="1:22" s="5" customFormat="1" ht="14.25" customHeight="1" x14ac:dyDescent="0.2">
      <c r="A125" s="101"/>
      <c r="B125" s="137"/>
      <c r="C125" s="101"/>
      <c r="D125" s="105"/>
      <c r="E125" s="104"/>
      <c r="F125" s="105"/>
      <c r="G125" s="106"/>
      <c r="H125" s="105"/>
      <c r="I125" s="67" t="s">
        <v>152</v>
      </c>
      <c r="J125" s="66"/>
      <c r="K125" s="67"/>
      <c r="L125" s="76">
        <f>'FOR PRINT'!T8</f>
        <v>0</v>
      </c>
      <c r="M125" s="77"/>
      <c r="N125" s="70">
        <f>L125*U125</f>
        <v>0</v>
      </c>
      <c r="O125" s="116" t="s">
        <v>13</v>
      </c>
      <c r="P125" s="105"/>
      <c r="Q125" s="114"/>
      <c r="R125" s="115"/>
      <c r="S125" s="117">
        <f>'FOR PRINT'!J8</f>
        <v>0</v>
      </c>
      <c r="U125" s="12">
        <f>U122*1</f>
        <v>52.5</v>
      </c>
      <c r="V125" s="1" t="s">
        <v>134</v>
      </c>
    </row>
    <row r="126" spans="1:22" s="5" customFormat="1" ht="14.25" customHeight="1" x14ac:dyDescent="0.2">
      <c r="A126" s="140" t="s">
        <v>5</v>
      </c>
      <c r="B126" s="137"/>
      <c r="C126" s="140"/>
      <c r="D126" s="103"/>
      <c r="E126" s="141" t="s">
        <v>3</v>
      </c>
      <c r="F126" s="142">
        <f>S132</f>
        <v>4841.45</v>
      </c>
      <c r="G126" s="109"/>
      <c r="H126" s="108"/>
      <c r="I126" s="67" t="s">
        <v>147</v>
      </c>
      <c r="J126" s="66"/>
      <c r="K126" s="67"/>
      <c r="L126" s="76">
        <f>'FOR PRINT'!U8</f>
        <v>0</v>
      </c>
      <c r="M126" s="77"/>
      <c r="N126" s="70">
        <f>L126*U126</f>
        <v>0</v>
      </c>
      <c r="O126" s="116" t="s">
        <v>14</v>
      </c>
      <c r="P126" s="105"/>
      <c r="Q126" s="114"/>
      <c r="R126" s="115"/>
      <c r="S126" s="117">
        <f>'FOR PRINT'!K8</f>
        <v>62.5</v>
      </c>
      <c r="U126" s="12">
        <f>U122*1.3</f>
        <v>68.25</v>
      </c>
      <c r="V126" s="1" t="s">
        <v>136</v>
      </c>
    </row>
    <row r="127" spans="1:22" s="5" customFormat="1" ht="14.25" customHeight="1" x14ac:dyDescent="0.2">
      <c r="A127" s="101"/>
      <c r="B127" s="137"/>
      <c r="C127" s="101"/>
      <c r="D127" s="105"/>
      <c r="E127" s="104"/>
      <c r="F127" s="105"/>
      <c r="G127" s="106"/>
      <c r="H127" s="105"/>
      <c r="I127" s="105"/>
      <c r="J127" s="104"/>
      <c r="K127" s="105"/>
      <c r="L127" s="114"/>
      <c r="M127" s="115"/>
      <c r="N127" s="108"/>
      <c r="O127" s="116" t="s">
        <v>16</v>
      </c>
      <c r="P127" s="105"/>
      <c r="Q127" s="114"/>
      <c r="R127" s="115"/>
      <c r="S127" s="117">
        <f>'FOR PRINT'!L8</f>
        <v>0</v>
      </c>
      <c r="U127" s="17"/>
    </row>
    <row r="128" spans="1:22" s="5" customFormat="1" ht="14.25" customHeight="1" x14ac:dyDescent="0.2">
      <c r="A128" s="101"/>
      <c r="B128" s="137"/>
      <c r="C128" s="101"/>
      <c r="D128" s="105"/>
      <c r="E128" s="104"/>
      <c r="F128" s="105"/>
      <c r="G128" s="106"/>
      <c r="H128" s="105"/>
      <c r="I128" s="105"/>
      <c r="J128" s="104"/>
      <c r="K128" s="105"/>
      <c r="L128" s="114"/>
      <c r="M128" s="115"/>
      <c r="N128" s="108"/>
      <c r="O128" s="116" t="s">
        <v>15</v>
      </c>
      <c r="P128" s="105"/>
      <c r="Q128" s="117">
        <f>'FOR PRINT'!M8</f>
        <v>0</v>
      </c>
      <c r="R128" s="115"/>
      <c r="S128" s="117">
        <f>Q128*U122</f>
        <v>0</v>
      </c>
      <c r="U128" s="17"/>
    </row>
    <row r="129" spans="1:22" s="5" customFormat="1" ht="14.25" customHeight="1" x14ac:dyDescent="0.2">
      <c r="A129" s="101"/>
      <c r="B129" s="137"/>
      <c r="C129" s="101"/>
      <c r="D129" s="105"/>
      <c r="E129" s="104"/>
      <c r="F129" s="105"/>
      <c r="G129" s="106"/>
      <c r="H129" s="105"/>
      <c r="I129" s="105"/>
      <c r="J129" s="104"/>
      <c r="K129" s="105"/>
      <c r="L129" s="114"/>
      <c r="M129" s="115"/>
      <c r="N129" s="108"/>
      <c r="O129" s="78" t="s">
        <v>38</v>
      </c>
      <c r="P129" s="105"/>
      <c r="Q129" s="234"/>
      <c r="R129" s="115"/>
      <c r="S129" s="117">
        <f>'FOR PRINT'!N8</f>
        <v>0</v>
      </c>
      <c r="U129" s="17"/>
    </row>
    <row r="130" spans="1:22" s="5" customFormat="1" ht="14.25" customHeight="1" x14ac:dyDescent="0.2">
      <c r="A130" s="101" t="s">
        <v>6</v>
      </c>
      <c r="B130" s="137"/>
      <c r="C130" s="101"/>
      <c r="D130" s="105"/>
      <c r="E130" s="104" t="s">
        <v>3</v>
      </c>
      <c r="F130" s="105"/>
      <c r="G130" s="106"/>
      <c r="H130" s="105"/>
      <c r="I130" s="105"/>
      <c r="J130" s="104"/>
      <c r="K130" s="105"/>
      <c r="L130" s="114"/>
      <c r="M130" s="115"/>
      <c r="N130" s="108"/>
      <c r="O130" s="118" t="s">
        <v>17</v>
      </c>
      <c r="P130" s="105"/>
      <c r="Q130" s="114"/>
      <c r="R130" s="115"/>
      <c r="S130" s="117">
        <f>'FOR PRINT'!O8</f>
        <v>2000</v>
      </c>
      <c r="U130" s="17"/>
    </row>
    <row r="131" spans="1:22" s="165" customFormat="1" ht="14.25" customHeight="1" x14ac:dyDescent="0.25">
      <c r="A131" s="102"/>
      <c r="B131" s="137"/>
      <c r="C131" s="102"/>
      <c r="D131" s="159"/>
      <c r="E131" s="104"/>
      <c r="F131" s="160"/>
      <c r="G131" s="161"/>
      <c r="H131" s="159"/>
      <c r="I131" s="110" t="s">
        <v>46</v>
      </c>
      <c r="J131" s="119"/>
      <c r="K131" s="162"/>
      <c r="L131" s="163"/>
      <c r="M131" s="120" t="s">
        <v>3</v>
      </c>
      <c r="N131" s="157">
        <f>SUM(N122:N129)</f>
        <v>7208.25</v>
      </c>
      <c r="O131" s="113" t="s">
        <v>45</v>
      </c>
      <c r="P131" s="162"/>
      <c r="Q131" s="162"/>
      <c r="R131" s="119" t="s">
        <v>3</v>
      </c>
      <c r="S131" s="164">
        <f>SUM(S122:S130)</f>
        <v>2366.8000000000002</v>
      </c>
      <c r="U131" s="166"/>
    </row>
    <row r="132" spans="1:22" s="5" customFormat="1" ht="14.25" customHeight="1" x14ac:dyDescent="0.2">
      <c r="A132" s="101" t="s">
        <v>24</v>
      </c>
      <c r="B132" s="137"/>
      <c r="C132" s="101"/>
      <c r="D132" s="105"/>
      <c r="E132" s="104" t="s">
        <v>3</v>
      </c>
      <c r="F132" s="121"/>
      <c r="G132" s="106"/>
      <c r="H132" s="105"/>
      <c r="I132" s="149"/>
      <c r="J132" s="150"/>
      <c r="K132" s="149"/>
      <c r="L132" s="151"/>
      <c r="M132" s="150"/>
      <c r="N132" s="149"/>
      <c r="O132" s="149"/>
      <c r="P132" s="170" t="s">
        <v>5</v>
      </c>
      <c r="Q132" s="171"/>
      <c r="R132" s="172" t="s">
        <v>3</v>
      </c>
      <c r="S132" s="170">
        <f>N131-S131</f>
        <v>4841.45</v>
      </c>
      <c r="U132" s="17"/>
    </row>
    <row r="133" spans="1:22" s="5" customFormat="1" ht="14.25" customHeight="1" x14ac:dyDescent="0.2">
      <c r="A133" s="122"/>
      <c r="B133" s="138"/>
      <c r="C133" s="122"/>
      <c r="D133" s="272"/>
      <c r="E133" s="272"/>
      <c r="F133" s="273"/>
      <c r="G133" s="123"/>
      <c r="H133" s="124"/>
      <c r="I133" s="122"/>
      <c r="J133" s="125"/>
      <c r="K133" s="122"/>
      <c r="L133" s="122"/>
      <c r="M133" s="125"/>
      <c r="N133" s="122"/>
      <c r="O133" s="122"/>
      <c r="P133" s="122"/>
      <c r="Q133" s="122"/>
      <c r="R133" s="125"/>
      <c r="S133" s="122"/>
      <c r="T133" s="7"/>
      <c r="U133" s="17"/>
    </row>
    <row r="134" spans="1:22" s="5" customFormat="1" ht="14.25" customHeight="1" x14ac:dyDescent="0.2">
      <c r="A134" s="91"/>
      <c r="B134" s="135"/>
      <c r="C134" s="91"/>
      <c r="D134" s="91"/>
      <c r="E134" s="92"/>
      <c r="F134" s="91"/>
      <c r="G134" s="93"/>
      <c r="H134" s="91"/>
      <c r="I134" s="91"/>
      <c r="J134" s="92"/>
      <c r="K134" s="91"/>
      <c r="L134" s="91"/>
      <c r="M134" s="92"/>
      <c r="N134" s="91"/>
      <c r="O134" s="91"/>
      <c r="P134" s="91"/>
      <c r="Q134" s="91"/>
      <c r="R134" s="92"/>
      <c r="S134" s="91"/>
      <c r="U134" s="17"/>
    </row>
    <row r="135" spans="1:22" s="6" customFormat="1" ht="14.25" customHeight="1" x14ac:dyDescent="0.25">
      <c r="A135" s="94"/>
      <c r="B135" s="136" t="s">
        <v>18</v>
      </c>
      <c r="C135" s="95"/>
      <c r="D135" s="96"/>
      <c r="E135" s="97"/>
      <c r="F135" s="96"/>
      <c r="G135" s="98"/>
      <c r="H135" s="96"/>
      <c r="I135" s="96"/>
      <c r="J135" s="99" t="s">
        <v>18</v>
      </c>
      <c r="K135" s="96"/>
      <c r="L135" s="96"/>
      <c r="M135" s="97"/>
      <c r="N135" s="96"/>
      <c r="O135" s="96"/>
      <c r="P135" s="96"/>
      <c r="Q135" s="271" t="s">
        <v>0</v>
      </c>
      <c r="R135" s="271"/>
      <c r="S135" s="271"/>
      <c r="U135" s="18"/>
    </row>
    <row r="136" spans="1:22" s="6" customFormat="1" ht="14.25" customHeight="1" x14ac:dyDescent="0.25">
      <c r="A136" s="94"/>
      <c r="B136" s="136" t="s">
        <v>19</v>
      </c>
      <c r="C136" s="95"/>
      <c r="D136" s="96"/>
      <c r="E136" s="97"/>
      <c r="F136" s="96"/>
      <c r="G136" s="98"/>
      <c r="H136" s="96"/>
      <c r="I136" s="96"/>
      <c r="J136" s="99" t="s">
        <v>19</v>
      </c>
      <c r="K136" s="96"/>
      <c r="L136" s="96"/>
      <c r="M136" s="97"/>
      <c r="N136" s="96"/>
      <c r="O136" s="96"/>
      <c r="P136" s="96"/>
      <c r="Q136" s="271"/>
      <c r="R136" s="271"/>
      <c r="S136" s="271"/>
      <c r="U136" s="18"/>
    </row>
    <row r="137" spans="1:22" s="6" customFormat="1" ht="14.25" customHeight="1" x14ac:dyDescent="0.25">
      <c r="A137" s="94"/>
      <c r="B137" s="136"/>
      <c r="C137" s="95"/>
      <c r="D137" s="96"/>
      <c r="E137" s="97"/>
      <c r="F137" s="96"/>
      <c r="G137" s="98"/>
      <c r="H137" s="96"/>
      <c r="I137" s="96"/>
      <c r="J137" s="100"/>
      <c r="K137" s="96"/>
      <c r="L137" s="96"/>
      <c r="M137" s="97"/>
      <c r="N137" s="96"/>
      <c r="O137" s="96"/>
      <c r="P137" s="96"/>
      <c r="Q137" s="96"/>
      <c r="R137" s="97"/>
      <c r="S137" s="94"/>
      <c r="U137" s="18"/>
    </row>
    <row r="138" spans="1:22" s="5" customFormat="1" ht="14.25" customHeight="1" x14ac:dyDescent="0.2">
      <c r="A138" s="101" t="s">
        <v>1</v>
      </c>
      <c r="B138" s="137"/>
      <c r="C138" s="101" t="s">
        <v>3</v>
      </c>
      <c r="D138" s="103" t="str">
        <f>'FOR PRINT'!B9</f>
        <v>AÑONUEVO, JERVY</v>
      </c>
      <c r="E138" s="104"/>
      <c r="F138" s="105"/>
      <c r="G138" s="106"/>
      <c r="H138" s="105"/>
      <c r="I138" s="105" t="s">
        <v>1</v>
      </c>
      <c r="J138" s="104" t="s">
        <v>3</v>
      </c>
      <c r="K138" s="174" t="str">
        <f>'FOR PRINT'!B9</f>
        <v>AÑONUEVO, JERVY</v>
      </c>
      <c r="L138" s="105"/>
      <c r="M138" s="104"/>
      <c r="N138" s="105"/>
      <c r="O138" s="105"/>
      <c r="P138" s="105" t="s">
        <v>25</v>
      </c>
      <c r="Q138" s="105"/>
      <c r="R138" s="104" t="s">
        <v>3</v>
      </c>
      <c r="S138" s="107">
        <f>'FOR PRINT'!D9</f>
        <v>13</v>
      </c>
      <c r="U138" s="17"/>
    </row>
    <row r="139" spans="1:22" s="5" customFormat="1" ht="14.25" customHeight="1" x14ac:dyDescent="0.2">
      <c r="A139" s="101" t="s">
        <v>2</v>
      </c>
      <c r="B139" s="137"/>
      <c r="C139" s="101" t="s">
        <v>3</v>
      </c>
      <c r="D139" s="105" t="str">
        <f>'FOR PRINT'!R2</f>
        <v>OCTOBER 30,2017</v>
      </c>
      <c r="E139" s="104"/>
      <c r="F139" s="105"/>
      <c r="G139" s="106"/>
      <c r="H139" s="105"/>
      <c r="I139" s="105" t="s">
        <v>2</v>
      </c>
      <c r="J139" s="104" t="s">
        <v>3</v>
      </c>
      <c r="K139" s="105" t="str">
        <f>'FOR PRINT'!C9</f>
        <v>OCT 11- OCT 25,2017</v>
      </c>
      <c r="L139" s="105"/>
      <c r="M139" s="104"/>
      <c r="N139" s="105"/>
      <c r="O139" s="105"/>
      <c r="P139" s="105" t="s">
        <v>26</v>
      </c>
      <c r="Q139" s="105"/>
      <c r="R139" s="104" t="s">
        <v>3</v>
      </c>
      <c r="S139" s="107">
        <f>'FOR PRINT'!E9</f>
        <v>12.75</v>
      </c>
      <c r="U139" s="17"/>
    </row>
    <row r="140" spans="1:22" s="5" customFormat="1" ht="14.25" customHeight="1" x14ac:dyDescent="0.2">
      <c r="A140" s="101"/>
      <c r="B140" s="137"/>
      <c r="C140" s="101"/>
      <c r="D140" s="105"/>
      <c r="E140" s="104"/>
      <c r="F140" s="108"/>
      <c r="G140" s="109"/>
      <c r="H140" s="108"/>
      <c r="I140" s="110" t="s">
        <v>4</v>
      </c>
      <c r="J140" s="111"/>
      <c r="K140" s="110"/>
      <c r="L140" s="112" t="s">
        <v>22</v>
      </c>
      <c r="M140" s="111"/>
      <c r="N140" s="112" t="s">
        <v>23</v>
      </c>
      <c r="O140" s="113" t="s">
        <v>7</v>
      </c>
      <c r="P140" s="110"/>
      <c r="Q140" s="112" t="s">
        <v>22</v>
      </c>
      <c r="R140" s="111"/>
      <c r="S140" s="112" t="s">
        <v>23</v>
      </c>
      <c r="U140" s="17"/>
    </row>
    <row r="141" spans="1:22" s="5" customFormat="1" ht="14.25" customHeight="1" x14ac:dyDescent="0.2">
      <c r="A141" s="101" t="s">
        <v>20</v>
      </c>
      <c r="B141" s="137"/>
      <c r="C141" s="101"/>
      <c r="D141" s="105"/>
      <c r="E141" s="104" t="s">
        <v>3</v>
      </c>
      <c r="F141" s="108">
        <f>N150</f>
        <v>6154.875</v>
      </c>
      <c r="G141" s="109"/>
      <c r="H141" s="108"/>
      <c r="I141" s="105" t="s">
        <v>8</v>
      </c>
      <c r="J141" s="104"/>
      <c r="K141" s="105"/>
      <c r="L141" s="114">
        <f>S139*8</f>
        <v>102</v>
      </c>
      <c r="M141" s="115"/>
      <c r="N141" s="108">
        <f>L141*U141</f>
        <v>4590</v>
      </c>
      <c r="O141" s="116" t="s">
        <v>10</v>
      </c>
      <c r="P141" s="105"/>
      <c r="Q141" s="114"/>
      <c r="R141" s="115"/>
      <c r="S141" s="117">
        <f>'FOR PRINT'!G9</f>
        <v>218</v>
      </c>
      <c r="U141" s="17">
        <f>'FOR PRINT'!Q9</f>
        <v>45</v>
      </c>
      <c r="V141" s="1" t="s">
        <v>100</v>
      </c>
    </row>
    <row r="142" spans="1:22" s="5" customFormat="1" ht="14.25" customHeight="1" x14ac:dyDescent="0.2">
      <c r="A142" s="101" t="s">
        <v>21</v>
      </c>
      <c r="B142" s="137"/>
      <c r="C142" s="101"/>
      <c r="D142" s="105"/>
      <c r="E142" s="104" t="s">
        <v>3</v>
      </c>
      <c r="F142" s="108">
        <f>S150</f>
        <v>1335.5</v>
      </c>
      <c r="G142" s="106"/>
      <c r="H142" s="105"/>
      <c r="I142" s="105" t="s">
        <v>9</v>
      </c>
      <c r="J142" s="104"/>
      <c r="K142" s="105"/>
      <c r="L142" s="114">
        <f>'FOR PRINT'!F9</f>
        <v>19.5</v>
      </c>
      <c r="M142" s="115"/>
      <c r="N142" s="108">
        <f>L142*U142</f>
        <v>1096.875</v>
      </c>
      <c r="O142" s="116" t="s">
        <v>11</v>
      </c>
      <c r="P142" s="105"/>
      <c r="Q142" s="114"/>
      <c r="R142" s="115"/>
      <c r="S142" s="117">
        <f>'FOR PRINT'!H9</f>
        <v>0</v>
      </c>
      <c r="U142" s="12">
        <f>U141*1.25</f>
        <v>56.25</v>
      </c>
      <c r="V142" s="1" t="s">
        <v>101</v>
      </c>
    </row>
    <row r="143" spans="1:22" s="5" customFormat="1" ht="14.25" customHeight="1" x14ac:dyDescent="0.2">
      <c r="A143" s="101"/>
      <c r="B143" s="137"/>
      <c r="C143" s="101"/>
      <c r="D143" s="105"/>
      <c r="E143" s="104"/>
      <c r="F143" s="105"/>
      <c r="G143" s="106"/>
      <c r="H143" s="105"/>
      <c r="I143" s="67" t="s">
        <v>99</v>
      </c>
      <c r="J143" s="104"/>
      <c r="K143" s="105"/>
      <c r="L143" s="76">
        <f>'FOR PRINT'!P9</f>
        <v>8</v>
      </c>
      <c r="M143" s="115"/>
      <c r="N143" s="70">
        <f>L143*U143</f>
        <v>468</v>
      </c>
      <c r="O143" s="116" t="s">
        <v>12</v>
      </c>
      <c r="P143" s="105"/>
      <c r="Q143" s="114"/>
      <c r="R143" s="115"/>
      <c r="S143" s="117">
        <f>'FOR PRINT'!I9</f>
        <v>50</v>
      </c>
      <c r="U143" s="12">
        <f>U141*1.3</f>
        <v>58.5</v>
      </c>
      <c r="V143" s="1" t="s">
        <v>103</v>
      </c>
    </row>
    <row r="144" spans="1:22" s="5" customFormat="1" ht="14.25" customHeight="1" x14ac:dyDescent="0.2">
      <c r="A144" s="101"/>
      <c r="B144" s="137"/>
      <c r="C144" s="101"/>
      <c r="D144" s="105"/>
      <c r="E144" s="104"/>
      <c r="F144" s="105"/>
      <c r="G144" s="106"/>
      <c r="H144" s="105"/>
      <c r="I144" s="67" t="s">
        <v>152</v>
      </c>
      <c r="J144" s="66"/>
      <c r="K144" s="67"/>
      <c r="L144" s="76">
        <f>'FOR PRINT'!T9</f>
        <v>0</v>
      </c>
      <c r="M144" s="77"/>
      <c r="N144" s="70">
        <f>L144*U144</f>
        <v>0</v>
      </c>
      <c r="O144" s="116" t="s">
        <v>13</v>
      </c>
      <c r="P144" s="105"/>
      <c r="Q144" s="114"/>
      <c r="R144" s="115"/>
      <c r="S144" s="117">
        <f>'FOR PRINT'!J9</f>
        <v>0</v>
      </c>
      <c r="U144" s="12">
        <f>U141*1</f>
        <v>45</v>
      </c>
      <c r="V144" s="1" t="s">
        <v>134</v>
      </c>
    </row>
    <row r="145" spans="1:22" s="5" customFormat="1" ht="14.25" customHeight="1" x14ac:dyDescent="0.2">
      <c r="A145" s="140" t="s">
        <v>5</v>
      </c>
      <c r="B145" s="137"/>
      <c r="C145" s="140"/>
      <c r="D145" s="103"/>
      <c r="E145" s="141" t="s">
        <v>3</v>
      </c>
      <c r="F145" s="142">
        <f>S151</f>
        <v>4819.375</v>
      </c>
      <c r="G145" s="109"/>
      <c r="H145" s="108"/>
      <c r="I145" s="67" t="s">
        <v>147</v>
      </c>
      <c r="J145" s="66"/>
      <c r="K145" s="67"/>
      <c r="L145" s="76">
        <f>'FOR PRINT'!U9</f>
        <v>0</v>
      </c>
      <c r="M145" s="77"/>
      <c r="N145" s="70">
        <f>L145*U145</f>
        <v>0</v>
      </c>
      <c r="O145" s="116" t="s">
        <v>14</v>
      </c>
      <c r="P145" s="105"/>
      <c r="Q145" s="114"/>
      <c r="R145" s="115"/>
      <c r="S145" s="117">
        <f>'FOR PRINT'!K9</f>
        <v>56.25</v>
      </c>
      <c r="U145" s="12">
        <f>U141*1.3</f>
        <v>58.5</v>
      </c>
      <c r="V145" s="1" t="s">
        <v>136</v>
      </c>
    </row>
    <row r="146" spans="1:22" s="5" customFormat="1" ht="14.25" customHeight="1" x14ac:dyDescent="0.2">
      <c r="A146" s="101"/>
      <c r="B146" s="137"/>
      <c r="C146" s="101"/>
      <c r="D146" s="105"/>
      <c r="E146" s="104"/>
      <c r="F146" s="105"/>
      <c r="G146" s="106"/>
      <c r="H146" s="105"/>
      <c r="I146" s="105"/>
      <c r="J146" s="104"/>
      <c r="K146" s="105"/>
      <c r="L146" s="114"/>
      <c r="M146" s="115"/>
      <c r="N146" s="108"/>
      <c r="O146" s="116" t="s">
        <v>16</v>
      </c>
      <c r="P146" s="105"/>
      <c r="Q146" s="114"/>
      <c r="R146" s="115"/>
      <c r="S146" s="117">
        <f>'FOR PRINT'!L9</f>
        <v>0</v>
      </c>
      <c r="U146" s="17"/>
    </row>
    <row r="147" spans="1:22" s="5" customFormat="1" ht="14.25" customHeight="1" x14ac:dyDescent="0.2">
      <c r="A147" s="101"/>
      <c r="B147" s="137"/>
      <c r="C147" s="101"/>
      <c r="D147" s="105"/>
      <c r="E147" s="104"/>
      <c r="F147" s="105"/>
      <c r="G147" s="106"/>
      <c r="H147" s="105"/>
      <c r="I147" s="105"/>
      <c r="J147" s="104"/>
      <c r="K147" s="105"/>
      <c r="L147" s="114"/>
      <c r="M147" s="115"/>
      <c r="N147" s="108"/>
      <c r="O147" s="116" t="s">
        <v>15</v>
      </c>
      <c r="P147" s="105"/>
      <c r="Q147" s="117">
        <f>'FOR PRINT'!M9</f>
        <v>0.25</v>
      </c>
      <c r="R147" s="115"/>
      <c r="S147" s="117">
        <f>Q147*U141</f>
        <v>11.25</v>
      </c>
      <c r="U147" s="17"/>
    </row>
    <row r="148" spans="1:22" s="5" customFormat="1" ht="14.25" customHeight="1" x14ac:dyDescent="0.2">
      <c r="A148" s="101"/>
      <c r="B148" s="137"/>
      <c r="C148" s="101"/>
      <c r="D148" s="105"/>
      <c r="E148" s="104"/>
      <c r="F148" s="105"/>
      <c r="G148" s="106"/>
      <c r="H148" s="105"/>
      <c r="I148" s="105"/>
      <c r="J148" s="104"/>
      <c r="K148" s="105"/>
      <c r="L148" s="114"/>
      <c r="M148" s="115"/>
      <c r="N148" s="108"/>
      <c r="O148" s="116" t="s">
        <v>38</v>
      </c>
      <c r="P148" s="105"/>
      <c r="Q148" s="114"/>
      <c r="R148" s="115"/>
      <c r="S148" s="117">
        <f>'FOR PRINT'!N9</f>
        <v>0</v>
      </c>
      <c r="U148" s="17"/>
    </row>
    <row r="149" spans="1:22" s="5" customFormat="1" ht="14.25" customHeight="1" x14ac:dyDescent="0.2">
      <c r="A149" s="101" t="s">
        <v>6</v>
      </c>
      <c r="B149" s="137"/>
      <c r="C149" s="101"/>
      <c r="D149" s="105"/>
      <c r="E149" s="104" t="s">
        <v>3</v>
      </c>
      <c r="F149" s="105"/>
      <c r="G149" s="106"/>
      <c r="H149" s="105"/>
      <c r="I149" s="105"/>
      <c r="J149" s="104"/>
      <c r="K149" s="105"/>
      <c r="L149" s="114"/>
      <c r="M149" s="115"/>
      <c r="N149" s="108"/>
      <c r="O149" s="118" t="s">
        <v>17</v>
      </c>
      <c r="P149" s="105"/>
      <c r="Q149" s="114"/>
      <c r="R149" s="115"/>
      <c r="S149" s="117">
        <f>'FOR PRINT'!O9</f>
        <v>1000</v>
      </c>
      <c r="U149" s="17"/>
    </row>
    <row r="150" spans="1:22" s="165" customFormat="1" ht="14.25" customHeight="1" x14ac:dyDescent="0.25">
      <c r="A150" s="102"/>
      <c r="B150" s="137"/>
      <c r="C150" s="102"/>
      <c r="D150" s="159"/>
      <c r="E150" s="104"/>
      <c r="F150" s="160"/>
      <c r="G150" s="161"/>
      <c r="H150" s="159"/>
      <c r="I150" s="110" t="s">
        <v>46</v>
      </c>
      <c r="J150" s="119"/>
      <c r="K150" s="162"/>
      <c r="L150" s="163"/>
      <c r="M150" s="120" t="s">
        <v>3</v>
      </c>
      <c r="N150" s="157">
        <f>SUM(N141:N148)</f>
        <v>6154.875</v>
      </c>
      <c r="O150" s="113" t="s">
        <v>45</v>
      </c>
      <c r="P150" s="162"/>
      <c r="Q150" s="162"/>
      <c r="R150" s="119" t="s">
        <v>3</v>
      </c>
      <c r="S150" s="164">
        <f>SUM(S141:S149)</f>
        <v>1335.5</v>
      </c>
      <c r="U150" s="166"/>
    </row>
    <row r="151" spans="1:22" s="5" customFormat="1" ht="14.25" customHeight="1" x14ac:dyDescent="0.2">
      <c r="A151" s="101" t="s">
        <v>24</v>
      </c>
      <c r="B151" s="137"/>
      <c r="C151" s="101"/>
      <c r="D151" s="105"/>
      <c r="E151" s="104" t="s">
        <v>3</v>
      </c>
      <c r="F151" s="121"/>
      <c r="G151" s="106"/>
      <c r="H151" s="105"/>
      <c r="I151" s="149"/>
      <c r="J151" s="150"/>
      <c r="K151" s="149"/>
      <c r="L151" s="151"/>
      <c r="M151" s="150"/>
      <c r="N151" s="149"/>
      <c r="O151" s="149"/>
      <c r="P151" s="170" t="s">
        <v>5</v>
      </c>
      <c r="Q151" s="171"/>
      <c r="R151" s="172" t="s">
        <v>3</v>
      </c>
      <c r="S151" s="170">
        <f>N150-S150</f>
        <v>4819.375</v>
      </c>
      <c r="U151" s="17"/>
    </row>
    <row r="152" spans="1:22" s="5" customFormat="1" ht="14.25" customHeight="1" x14ac:dyDescent="0.2">
      <c r="A152" s="122"/>
      <c r="B152" s="138"/>
      <c r="C152" s="122"/>
      <c r="D152" s="272"/>
      <c r="E152" s="272"/>
      <c r="F152" s="273"/>
      <c r="G152" s="123"/>
      <c r="H152" s="124"/>
      <c r="I152" s="122"/>
      <c r="J152" s="125"/>
      <c r="K152" s="122"/>
      <c r="L152" s="122"/>
      <c r="M152" s="125"/>
      <c r="N152" s="122"/>
      <c r="O152" s="122"/>
      <c r="P152" s="122"/>
      <c r="Q152" s="122"/>
      <c r="R152" s="125"/>
      <c r="S152" s="122"/>
      <c r="T152" s="7"/>
      <c r="U152" s="17"/>
    </row>
    <row r="153" spans="1:22" s="5" customFormat="1" ht="14.25" customHeight="1" x14ac:dyDescent="0.2">
      <c r="A153" s="91"/>
      <c r="B153" s="135"/>
      <c r="C153" s="91"/>
      <c r="D153" s="91"/>
      <c r="E153" s="92"/>
      <c r="F153" s="91"/>
      <c r="G153" s="93"/>
      <c r="H153" s="91"/>
      <c r="I153" s="91"/>
      <c r="J153" s="92"/>
      <c r="K153" s="91"/>
      <c r="L153" s="91"/>
      <c r="M153" s="92"/>
      <c r="N153" s="91"/>
      <c r="O153" s="91"/>
      <c r="P153" s="91"/>
      <c r="Q153" s="91"/>
      <c r="R153" s="92"/>
      <c r="S153" s="91"/>
      <c r="U153" s="17"/>
    </row>
    <row r="154" spans="1:22" s="6" customFormat="1" ht="14.25" customHeight="1" x14ac:dyDescent="0.25">
      <c r="A154" s="94"/>
      <c r="B154" s="136" t="s">
        <v>18</v>
      </c>
      <c r="C154" s="95"/>
      <c r="D154" s="96"/>
      <c r="E154" s="97"/>
      <c r="F154" s="96"/>
      <c r="G154" s="98"/>
      <c r="H154" s="96"/>
      <c r="I154" s="96"/>
      <c r="J154" s="99" t="s">
        <v>18</v>
      </c>
      <c r="K154" s="96"/>
      <c r="L154" s="96"/>
      <c r="M154" s="97"/>
      <c r="N154" s="96"/>
      <c r="O154" s="96"/>
      <c r="P154" s="96"/>
      <c r="Q154" s="271" t="s">
        <v>0</v>
      </c>
      <c r="R154" s="271"/>
      <c r="S154" s="271"/>
      <c r="U154" s="18"/>
    </row>
    <row r="155" spans="1:22" s="6" customFormat="1" ht="14.25" customHeight="1" x14ac:dyDescent="0.25">
      <c r="A155" s="94"/>
      <c r="B155" s="136" t="s">
        <v>19</v>
      </c>
      <c r="C155" s="95"/>
      <c r="D155" s="96"/>
      <c r="E155" s="97"/>
      <c r="F155" s="96"/>
      <c r="G155" s="98"/>
      <c r="H155" s="96"/>
      <c r="I155" s="96"/>
      <c r="J155" s="99" t="s">
        <v>19</v>
      </c>
      <c r="K155" s="96"/>
      <c r="L155" s="96"/>
      <c r="M155" s="97"/>
      <c r="N155" s="96"/>
      <c r="O155" s="96"/>
      <c r="P155" s="96"/>
      <c r="Q155" s="271"/>
      <c r="R155" s="271"/>
      <c r="S155" s="271"/>
      <c r="U155" s="18"/>
    </row>
    <row r="156" spans="1:22" s="6" customFormat="1" ht="14.25" customHeight="1" x14ac:dyDescent="0.25">
      <c r="A156" s="94"/>
      <c r="B156" s="136"/>
      <c r="C156" s="95"/>
      <c r="D156" s="96"/>
      <c r="E156" s="97"/>
      <c r="F156" s="96"/>
      <c r="G156" s="98"/>
      <c r="H156" s="96"/>
      <c r="I156" s="96"/>
      <c r="J156" s="100"/>
      <c r="K156" s="96"/>
      <c r="L156" s="96"/>
      <c r="M156" s="97"/>
      <c r="N156" s="96"/>
      <c r="O156" s="96"/>
      <c r="P156" s="96"/>
      <c r="Q156" s="96"/>
      <c r="R156" s="97"/>
      <c r="S156" s="94"/>
      <c r="U156" s="18"/>
    </row>
    <row r="157" spans="1:22" s="5" customFormat="1" ht="14.25" customHeight="1" x14ac:dyDescent="0.2">
      <c r="A157" s="101" t="s">
        <v>1</v>
      </c>
      <c r="B157" s="137"/>
      <c r="C157" s="101" t="s">
        <v>3</v>
      </c>
      <c r="D157" s="103" t="str">
        <f>'FOR PRINT'!B10</f>
        <v>ARIAS, CARLO</v>
      </c>
      <c r="E157" s="104"/>
      <c r="F157" s="105"/>
      <c r="G157" s="106"/>
      <c r="H157" s="105"/>
      <c r="I157" s="105" t="s">
        <v>1</v>
      </c>
      <c r="J157" s="104" t="s">
        <v>3</v>
      </c>
      <c r="K157" s="174" t="str">
        <f>'FOR PRINT'!B10</f>
        <v>ARIAS, CARLO</v>
      </c>
      <c r="L157" s="105"/>
      <c r="M157" s="104"/>
      <c r="N157" s="105"/>
      <c r="O157" s="105"/>
      <c r="P157" s="105" t="s">
        <v>25</v>
      </c>
      <c r="Q157" s="105"/>
      <c r="R157" s="104" t="s">
        <v>3</v>
      </c>
      <c r="S157" s="107">
        <f>'FOR PRINT'!D10</f>
        <v>13</v>
      </c>
      <c r="U157" s="17"/>
    </row>
    <row r="158" spans="1:22" s="5" customFormat="1" ht="14.25" customHeight="1" x14ac:dyDescent="0.2">
      <c r="A158" s="101" t="s">
        <v>2</v>
      </c>
      <c r="B158" s="137"/>
      <c r="C158" s="101" t="s">
        <v>3</v>
      </c>
      <c r="D158" s="105" t="str">
        <f>'FOR PRINT'!R2</f>
        <v>OCTOBER 30,2017</v>
      </c>
      <c r="E158" s="104"/>
      <c r="F158" s="105"/>
      <c r="G158" s="106"/>
      <c r="H158" s="105"/>
      <c r="I158" s="105" t="s">
        <v>2</v>
      </c>
      <c r="J158" s="104" t="s">
        <v>3</v>
      </c>
      <c r="K158" s="105" t="str">
        <f>'FOR PRINT'!C10</f>
        <v>OCT 11- OCT 25,2017</v>
      </c>
      <c r="L158" s="105"/>
      <c r="M158" s="104"/>
      <c r="N158" s="105"/>
      <c r="O158" s="105"/>
      <c r="P158" s="105" t="s">
        <v>26</v>
      </c>
      <c r="Q158" s="105"/>
      <c r="R158" s="104" t="s">
        <v>3</v>
      </c>
      <c r="S158" s="107">
        <f>'FOR PRINT'!E10</f>
        <v>12.5</v>
      </c>
      <c r="U158" s="17"/>
    </row>
    <row r="159" spans="1:22" s="5" customFormat="1" ht="14.25" customHeight="1" x14ac:dyDescent="0.2">
      <c r="A159" s="101"/>
      <c r="B159" s="137"/>
      <c r="C159" s="101"/>
      <c r="D159" s="105"/>
      <c r="E159" s="104"/>
      <c r="F159" s="108"/>
      <c r="G159" s="109"/>
      <c r="H159" s="108"/>
      <c r="I159" s="110" t="s">
        <v>4</v>
      </c>
      <c r="J159" s="111"/>
      <c r="K159" s="110"/>
      <c r="L159" s="112" t="s">
        <v>22</v>
      </c>
      <c r="M159" s="111"/>
      <c r="N159" s="112" t="s">
        <v>23</v>
      </c>
      <c r="O159" s="113" t="s">
        <v>7</v>
      </c>
      <c r="P159" s="110"/>
      <c r="Q159" s="112" t="s">
        <v>22</v>
      </c>
      <c r="R159" s="111"/>
      <c r="S159" s="112" t="s">
        <v>23</v>
      </c>
      <c r="U159" s="17"/>
    </row>
    <row r="160" spans="1:22" s="5" customFormat="1" ht="14.25" customHeight="1" x14ac:dyDescent="0.2">
      <c r="A160" s="101" t="s">
        <v>20</v>
      </c>
      <c r="B160" s="137"/>
      <c r="C160" s="101"/>
      <c r="D160" s="105"/>
      <c r="E160" s="104" t="s">
        <v>3</v>
      </c>
      <c r="F160" s="108">
        <f>N169</f>
        <v>8971.875</v>
      </c>
      <c r="G160" s="109"/>
      <c r="H160" s="108"/>
      <c r="I160" s="105" t="s">
        <v>8</v>
      </c>
      <c r="J160" s="104"/>
      <c r="K160" s="105"/>
      <c r="L160" s="114">
        <f>S158*8</f>
        <v>100</v>
      </c>
      <c r="M160" s="115"/>
      <c r="N160" s="108">
        <f>L160*U160</f>
        <v>7250</v>
      </c>
      <c r="O160" s="116" t="s">
        <v>10</v>
      </c>
      <c r="P160" s="105"/>
      <c r="Q160" s="114"/>
      <c r="R160" s="115"/>
      <c r="S160" s="117">
        <f>'FOR PRINT'!G10</f>
        <v>254.3</v>
      </c>
      <c r="U160" s="17">
        <f>'FOR PRINT'!Q10</f>
        <v>72.5</v>
      </c>
      <c r="V160" s="1" t="s">
        <v>100</v>
      </c>
    </row>
    <row r="161" spans="1:22" s="5" customFormat="1" ht="14.25" customHeight="1" x14ac:dyDescent="0.2">
      <c r="A161" s="101" t="s">
        <v>21</v>
      </c>
      <c r="B161" s="137"/>
      <c r="C161" s="101"/>
      <c r="D161" s="105"/>
      <c r="E161" s="104" t="s">
        <v>3</v>
      </c>
      <c r="F161" s="108">
        <f>S169</f>
        <v>5699.5050000000001</v>
      </c>
      <c r="G161" s="106"/>
      <c r="H161" s="105"/>
      <c r="I161" s="105" t="s">
        <v>9</v>
      </c>
      <c r="J161" s="104"/>
      <c r="K161" s="105"/>
      <c r="L161" s="114">
        <f>'FOR PRINT'!F10</f>
        <v>19</v>
      </c>
      <c r="M161" s="115"/>
      <c r="N161" s="108">
        <f>L161*U161</f>
        <v>1721.875</v>
      </c>
      <c r="O161" s="116" t="s">
        <v>11</v>
      </c>
      <c r="P161" s="105"/>
      <c r="Q161" s="114"/>
      <c r="R161" s="115"/>
      <c r="S161" s="117">
        <f>'FOR PRINT'!H10</f>
        <v>0</v>
      </c>
      <c r="U161" s="12">
        <f>U160*1.25</f>
        <v>90.625</v>
      </c>
      <c r="V161" s="1" t="s">
        <v>101</v>
      </c>
    </row>
    <row r="162" spans="1:22" s="5" customFormat="1" ht="14.25" customHeight="1" x14ac:dyDescent="0.2">
      <c r="A162" s="101"/>
      <c r="B162" s="137"/>
      <c r="C162" s="101"/>
      <c r="D162" s="105"/>
      <c r="E162" s="104"/>
      <c r="F162" s="105"/>
      <c r="G162" s="106"/>
      <c r="H162" s="105"/>
      <c r="I162" s="67" t="s">
        <v>99</v>
      </c>
      <c r="J162" s="104"/>
      <c r="K162" s="105"/>
      <c r="L162" s="76">
        <f>'FOR PRINT'!P10</f>
        <v>0</v>
      </c>
      <c r="M162" s="115"/>
      <c r="N162" s="70">
        <f>L162*U162</f>
        <v>0</v>
      </c>
      <c r="O162" s="116" t="s">
        <v>12</v>
      </c>
      <c r="P162" s="105"/>
      <c r="Q162" s="114"/>
      <c r="R162" s="115"/>
      <c r="S162" s="117">
        <f>'FOR PRINT'!I10</f>
        <v>50</v>
      </c>
      <c r="U162" s="12">
        <f>U160*1.3</f>
        <v>94.25</v>
      </c>
      <c r="V162" s="1" t="s">
        <v>103</v>
      </c>
    </row>
    <row r="163" spans="1:22" s="5" customFormat="1" ht="14.25" customHeight="1" x14ac:dyDescent="0.2">
      <c r="A163" s="101"/>
      <c r="B163" s="137"/>
      <c r="C163" s="101"/>
      <c r="D163" s="105"/>
      <c r="E163" s="104"/>
      <c r="F163" s="105"/>
      <c r="G163" s="106"/>
      <c r="H163" s="105"/>
      <c r="I163" s="67" t="s">
        <v>152</v>
      </c>
      <c r="J163" s="66"/>
      <c r="K163" s="67"/>
      <c r="L163" s="76">
        <f>'FOR PRINT'!T10</f>
        <v>0</v>
      </c>
      <c r="M163" s="77"/>
      <c r="N163" s="70">
        <f>L163*U163</f>
        <v>0</v>
      </c>
      <c r="O163" s="116" t="s">
        <v>13</v>
      </c>
      <c r="P163" s="105"/>
      <c r="Q163" s="114"/>
      <c r="R163" s="115"/>
      <c r="S163" s="117">
        <f>'FOR PRINT'!J10</f>
        <v>0</v>
      </c>
      <c r="U163" s="12">
        <f>U160*1</f>
        <v>72.5</v>
      </c>
      <c r="V163" s="1" t="s">
        <v>134</v>
      </c>
    </row>
    <row r="164" spans="1:22" s="5" customFormat="1" ht="14.25" customHeight="1" x14ac:dyDescent="0.2">
      <c r="A164" s="140" t="s">
        <v>5</v>
      </c>
      <c r="B164" s="137"/>
      <c r="C164" s="140"/>
      <c r="D164" s="103"/>
      <c r="E164" s="141" t="s">
        <v>3</v>
      </c>
      <c r="F164" s="142">
        <f>S170</f>
        <v>3272.37</v>
      </c>
      <c r="G164" s="109"/>
      <c r="H164" s="108"/>
      <c r="I164" s="67" t="s">
        <v>147</v>
      </c>
      <c r="J164" s="66"/>
      <c r="K164" s="67"/>
      <c r="L164" s="76">
        <f>'FOR PRINT'!U10</f>
        <v>0</v>
      </c>
      <c r="M164" s="77"/>
      <c r="N164" s="70">
        <f>L164*U164</f>
        <v>0</v>
      </c>
      <c r="O164" s="116" t="s">
        <v>14</v>
      </c>
      <c r="P164" s="105"/>
      <c r="Q164" s="114"/>
      <c r="R164" s="115"/>
      <c r="S164" s="117">
        <f>'FOR PRINT'!K10</f>
        <v>93.75</v>
      </c>
      <c r="U164" s="12">
        <f>U160*1.3</f>
        <v>94.25</v>
      </c>
      <c r="V164" s="1" t="s">
        <v>136</v>
      </c>
    </row>
    <row r="165" spans="1:22" s="5" customFormat="1" ht="14.25" customHeight="1" x14ac:dyDescent="0.2">
      <c r="A165" s="101"/>
      <c r="B165" s="137"/>
      <c r="C165" s="101"/>
      <c r="D165" s="105"/>
      <c r="E165" s="104"/>
      <c r="F165" s="105"/>
      <c r="G165" s="106"/>
      <c r="H165" s="105"/>
      <c r="I165" s="105"/>
      <c r="J165" s="104"/>
      <c r="K165" s="105"/>
      <c r="L165" s="114"/>
      <c r="M165" s="115"/>
      <c r="N165" s="108"/>
      <c r="O165" s="116" t="s">
        <v>16</v>
      </c>
      <c r="P165" s="105"/>
      <c r="Q165" s="114"/>
      <c r="R165" s="115"/>
      <c r="S165" s="117">
        <f>'FOR PRINT'!L10</f>
        <v>283.33</v>
      </c>
      <c r="U165" s="17"/>
    </row>
    <row r="166" spans="1:22" s="5" customFormat="1" ht="14.25" customHeight="1" x14ac:dyDescent="0.2">
      <c r="A166" s="101"/>
      <c r="B166" s="137"/>
      <c r="C166" s="101"/>
      <c r="D166" s="105"/>
      <c r="E166" s="104"/>
      <c r="F166" s="105"/>
      <c r="G166" s="106"/>
      <c r="H166" s="105"/>
      <c r="I166" s="105"/>
      <c r="J166" s="104"/>
      <c r="K166" s="105"/>
      <c r="L166" s="114"/>
      <c r="M166" s="115"/>
      <c r="N166" s="108"/>
      <c r="O166" s="116" t="s">
        <v>15</v>
      </c>
      <c r="P166" s="105"/>
      <c r="Q166" s="117">
        <f>'FOR PRINT'!M10</f>
        <v>0.25</v>
      </c>
      <c r="R166" s="115"/>
      <c r="S166" s="117">
        <f>Q166*U160</f>
        <v>18.125</v>
      </c>
      <c r="U166" s="17"/>
    </row>
    <row r="167" spans="1:22" s="5" customFormat="1" ht="14.25" customHeight="1" x14ac:dyDescent="0.2">
      <c r="A167" s="101"/>
      <c r="B167" s="137"/>
      <c r="C167" s="101"/>
      <c r="D167" s="105"/>
      <c r="E167" s="104"/>
      <c r="F167" s="105"/>
      <c r="G167" s="106"/>
      <c r="H167" s="105"/>
      <c r="I167" s="105"/>
      <c r="J167" s="104"/>
      <c r="K167" s="105"/>
      <c r="L167" s="114"/>
      <c r="M167" s="115"/>
      <c r="N167" s="108"/>
      <c r="O167" s="116" t="s">
        <v>38</v>
      </c>
      <c r="P167" s="105"/>
      <c r="Q167" s="114"/>
      <c r="R167" s="115"/>
      <c r="S167" s="117">
        <f>'FOR PRINT'!N10</f>
        <v>1000</v>
      </c>
      <c r="U167" s="17"/>
    </row>
    <row r="168" spans="1:22" s="5" customFormat="1" ht="14.25" customHeight="1" x14ac:dyDescent="0.2">
      <c r="A168" s="101" t="s">
        <v>6</v>
      </c>
      <c r="B168" s="137"/>
      <c r="C168" s="101"/>
      <c r="D168" s="105"/>
      <c r="E168" s="104" t="s">
        <v>3</v>
      </c>
      <c r="F168" s="105"/>
      <c r="G168" s="106"/>
      <c r="H168" s="105"/>
      <c r="I168" s="105"/>
      <c r="J168" s="104"/>
      <c r="K168" s="105"/>
      <c r="L168" s="114"/>
      <c r="M168" s="115"/>
      <c r="N168" s="108"/>
      <c r="O168" s="118" t="s">
        <v>17</v>
      </c>
      <c r="P168" s="105"/>
      <c r="Q168" s="114"/>
      <c r="R168" s="115"/>
      <c r="S168" s="117">
        <f>'FOR PRINT'!O10</f>
        <v>4000</v>
      </c>
      <c r="U168" s="17"/>
    </row>
    <row r="169" spans="1:22" s="165" customFormat="1" ht="14.25" customHeight="1" x14ac:dyDescent="0.25">
      <c r="A169" s="102"/>
      <c r="B169" s="137"/>
      <c r="C169" s="102"/>
      <c r="D169" s="159"/>
      <c r="E169" s="104"/>
      <c r="F169" s="160"/>
      <c r="G169" s="161"/>
      <c r="H169" s="159"/>
      <c r="I169" s="110" t="s">
        <v>46</v>
      </c>
      <c r="J169" s="119"/>
      <c r="K169" s="162"/>
      <c r="L169" s="163"/>
      <c r="M169" s="120" t="s">
        <v>3</v>
      </c>
      <c r="N169" s="157">
        <f>SUM(N160:N167)</f>
        <v>8971.875</v>
      </c>
      <c r="O169" s="113" t="s">
        <v>45</v>
      </c>
      <c r="P169" s="162"/>
      <c r="Q169" s="162"/>
      <c r="R169" s="119" t="s">
        <v>3</v>
      </c>
      <c r="S169" s="164">
        <f>SUM(S160:S168)</f>
        <v>5699.5050000000001</v>
      </c>
      <c r="U169" s="166"/>
    </row>
    <row r="170" spans="1:22" s="5" customFormat="1" ht="14.25" customHeight="1" x14ac:dyDescent="0.2">
      <c r="A170" s="101" t="s">
        <v>24</v>
      </c>
      <c r="B170" s="137"/>
      <c r="C170" s="101"/>
      <c r="D170" s="105"/>
      <c r="E170" s="104" t="s">
        <v>3</v>
      </c>
      <c r="F170" s="121"/>
      <c r="G170" s="106"/>
      <c r="H170" s="105"/>
      <c r="I170" s="149"/>
      <c r="J170" s="150"/>
      <c r="K170" s="149"/>
      <c r="L170" s="151"/>
      <c r="M170" s="150"/>
      <c r="N170" s="149"/>
      <c r="O170" s="149"/>
      <c r="P170" s="170" t="s">
        <v>5</v>
      </c>
      <c r="Q170" s="171"/>
      <c r="R170" s="172" t="s">
        <v>3</v>
      </c>
      <c r="S170" s="170">
        <f>N169-S169</f>
        <v>3272.37</v>
      </c>
      <c r="U170" s="17"/>
    </row>
    <row r="171" spans="1:22" s="5" customFormat="1" ht="14.25" customHeight="1" x14ac:dyDescent="0.2">
      <c r="A171" s="122"/>
      <c r="B171" s="138"/>
      <c r="C171" s="122"/>
      <c r="D171" s="272"/>
      <c r="E171" s="272"/>
      <c r="F171" s="273"/>
      <c r="G171" s="123"/>
      <c r="H171" s="124"/>
      <c r="I171" s="122"/>
      <c r="J171" s="125"/>
      <c r="K171" s="122"/>
      <c r="L171" s="122"/>
      <c r="M171" s="125"/>
      <c r="N171" s="122"/>
      <c r="O171" s="122"/>
      <c r="P171" s="122"/>
      <c r="Q171" s="122"/>
      <c r="R171" s="125"/>
      <c r="S171" s="122"/>
      <c r="T171" s="7"/>
      <c r="U171" s="17"/>
    </row>
    <row r="172" spans="1:22" s="5" customFormat="1" ht="14.25" customHeight="1" x14ac:dyDescent="0.2">
      <c r="A172" s="91"/>
      <c r="B172" s="135"/>
      <c r="C172" s="91"/>
      <c r="D172" s="91"/>
      <c r="E172" s="92"/>
      <c r="F172" s="91"/>
      <c r="G172" s="93"/>
      <c r="H172" s="91"/>
      <c r="I172" s="91"/>
      <c r="J172" s="92"/>
      <c r="K172" s="91"/>
      <c r="L172" s="91"/>
      <c r="M172" s="92"/>
      <c r="N172" s="91"/>
      <c r="O172" s="91"/>
      <c r="P172" s="91"/>
      <c r="Q172" s="91"/>
      <c r="R172" s="92"/>
      <c r="S172" s="91"/>
      <c r="U172" s="17"/>
    </row>
    <row r="173" spans="1:22" s="6" customFormat="1" ht="14.25" customHeight="1" x14ac:dyDescent="0.25">
      <c r="A173" s="94"/>
      <c r="B173" s="136" t="s">
        <v>18</v>
      </c>
      <c r="C173" s="95"/>
      <c r="D173" s="96"/>
      <c r="E173" s="97"/>
      <c r="F173" s="96"/>
      <c r="G173" s="98"/>
      <c r="H173" s="96"/>
      <c r="I173" s="96"/>
      <c r="J173" s="99" t="s">
        <v>18</v>
      </c>
      <c r="K173" s="96"/>
      <c r="L173" s="96"/>
      <c r="M173" s="97"/>
      <c r="N173" s="96"/>
      <c r="O173" s="96"/>
      <c r="P173" s="96"/>
      <c r="Q173" s="271" t="s">
        <v>0</v>
      </c>
      <c r="R173" s="271"/>
      <c r="S173" s="271"/>
      <c r="U173" s="18"/>
    </row>
    <row r="174" spans="1:22" s="6" customFormat="1" ht="14.25" customHeight="1" x14ac:dyDescent="0.25">
      <c r="A174" s="94"/>
      <c r="B174" s="136" t="s">
        <v>19</v>
      </c>
      <c r="C174" s="95"/>
      <c r="D174" s="96"/>
      <c r="E174" s="97"/>
      <c r="F174" s="96"/>
      <c r="G174" s="98"/>
      <c r="H174" s="96"/>
      <c r="I174" s="96"/>
      <c r="J174" s="99" t="s">
        <v>19</v>
      </c>
      <c r="K174" s="96"/>
      <c r="L174" s="96"/>
      <c r="M174" s="97"/>
      <c r="N174" s="96"/>
      <c r="O174" s="96"/>
      <c r="P174" s="96"/>
      <c r="Q174" s="271"/>
      <c r="R174" s="271"/>
      <c r="S174" s="271"/>
      <c r="U174" s="18"/>
    </row>
    <row r="175" spans="1:22" s="6" customFormat="1" ht="14.25" customHeight="1" x14ac:dyDescent="0.25">
      <c r="A175" s="94"/>
      <c r="B175" s="136"/>
      <c r="C175" s="95"/>
      <c r="D175" s="96"/>
      <c r="E175" s="97"/>
      <c r="F175" s="96"/>
      <c r="G175" s="98"/>
      <c r="H175" s="96"/>
      <c r="I175" s="96"/>
      <c r="J175" s="100"/>
      <c r="K175" s="96"/>
      <c r="L175" s="96"/>
      <c r="M175" s="97"/>
      <c r="N175" s="96"/>
      <c r="O175" s="96"/>
      <c r="P175" s="96"/>
      <c r="Q175" s="96"/>
      <c r="R175" s="97"/>
      <c r="S175" s="94"/>
      <c r="U175" s="18"/>
    </row>
    <row r="176" spans="1:22" s="5" customFormat="1" ht="14.25" customHeight="1" x14ac:dyDescent="0.2">
      <c r="A176" s="101" t="s">
        <v>1</v>
      </c>
      <c r="B176" s="137"/>
      <c r="C176" s="101" t="s">
        <v>3</v>
      </c>
      <c r="D176" s="103" t="str">
        <f>'FOR PRINT'!B11</f>
        <v>ARMA, BOYET</v>
      </c>
      <c r="E176" s="104"/>
      <c r="F176" s="105"/>
      <c r="G176" s="106"/>
      <c r="H176" s="105"/>
      <c r="I176" s="105" t="s">
        <v>1</v>
      </c>
      <c r="J176" s="104" t="s">
        <v>3</v>
      </c>
      <c r="K176" s="174" t="str">
        <f>'FOR PRINT'!B11</f>
        <v>ARMA, BOYET</v>
      </c>
      <c r="L176" s="105"/>
      <c r="M176" s="104"/>
      <c r="N176" s="105"/>
      <c r="O176" s="105"/>
      <c r="P176" s="105" t="s">
        <v>25</v>
      </c>
      <c r="Q176" s="105"/>
      <c r="R176" s="104" t="s">
        <v>3</v>
      </c>
      <c r="S176" s="107">
        <f>'FOR PRINT'!D11</f>
        <v>13</v>
      </c>
      <c r="U176" s="17"/>
    </row>
    <row r="177" spans="1:22" s="5" customFormat="1" ht="14.25" customHeight="1" x14ac:dyDescent="0.2">
      <c r="A177" s="101" t="s">
        <v>2</v>
      </c>
      <c r="B177" s="137"/>
      <c r="C177" s="101" t="s">
        <v>3</v>
      </c>
      <c r="D177" s="105" t="str">
        <f>'FOR PRINT'!R2</f>
        <v>OCTOBER 30,2017</v>
      </c>
      <c r="E177" s="104"/>
      <c r="F177" s="105"/>
      <c r="G177" s="106"/>
      <c r="H177" s="105"/>
      <c r="I177" s="105" t="s">
        <v>2</v>
      </c>
      <c r="J177" s="104" t="s">
        <v>3</v>
      </c>
      <c r="K177" s="105" t="str">
        <f>'FOR PRINT'!C11</f>
        <v>OCT 11- OCT 25,2017</v>
      </c>
      <c r="L177" s="105"/>
      <c r="M177" s="104"/>
      <c r="N177" s="105"/>
      <c r="O177" s="105"/>
      <c r="P177" s="105" t="s">
        <v>26</v>
      </c>
      <c r="Q177" s="105"/>
      <c r="R177" s="104" t="s">
        <v>3</v>
      </c>
      <c r="S177" s="107">
        <f>'FOR PRINT'!E11</f>
        <v>12</v>
      </c>
      <c r="U177" s="17"/>
    </row>
    <row r="178" spans="1:22" s="5" customFormat="1" ht="14.25" customHeight="1" x14ac:dyDescent="0.2">
      <c r="A178" s="101"/>
      <c r="B178" s="137"/>
      <c r="C178" s="101"/>
      <c r="D178" s="105"/>
      <c r="E178" s="104"/>
      <c r="F178" s="108"/>
      <c r="G178" s="109"/>
      <c r="H178" s="108"/>
      <c r="I178" s="110" t="s">
        <v>4</v>
      </c>
      <c r="J178" s="111"/>
      <c r="K178" s="110"/>
      <c r="L178" s="112" t="s">
        <v>22</v>
      </c>
      <c r="M178" s="111"/>
      <c r="N178" s="112" t="s">
        <v>23</v>
      </c>
      <c r="O178" s="113" t="s">
        <v>7</v>
      </c>
      <c r="P178" s="110"/>
      <c r="Q178" s="112" t="s">
        <v>22</v>
      </c>
      <c r="R178" s="111"/>
      <c r="S178" s="112" t="s">
        <v>23</v>
      </c>
      <c r="U178" s="17"/>
    </row>
    <row r="179" spans="1:22" s="5" customFormat="1" ht="14.25" customHeight="1" x14ac:dyDescent="0.2">
      <c r="A179" s="101" t="s">
        <v>20</v>
      </c>
      <c r="B179" s="137"/>
      <c r="C179" s="101"/>
      <c r="D179" s="105"/>
      <c r="E179" s="104" t="s">
        <v>3</v>
      </c>
      <c r="F179" s="108">
        <f>N188</f>
        <v>6365.625</v>
      </c>
      <c r="G179" s="109"/>
      <c r="H179" s="108"/>
      <c r="I179" s="105" t="s">
        <v>8</v>
      </c>
      <c r="J179" s="104"/>
      <c r="K179" s="105"/>
      <c r="L179" s="114">
        <f>S177*8</f>
        <v>96</v>
      </c>
      <c r="M179" s="115"/>
      <c r="N179" s="108">
        <f>L179*U179</f>
        <v>6000</v>
      </c>
      <c r="O179" s="116" t="s">
        <v>10</v>
      </c>
      <c r="P179" s="105"/>
      <c r="Q179" s="114"/>
      <c r="R179" s="115"/>
      <c r="S179" s="117">
        <f>'FOR PRINT'!G11</f>
        <v>0</v>
      </c>
      <c r="U179" s="17">
        <f>'FOR PRINT'!Q11</f>
        <v>62.5</v>
      </c>
      <c r="V179" s="1" t="s">
        <v>100</v>
      </c>
    </row>
    <row r="180" spans="1:22" s="5" customFormat="1" ht="14.25" customHeight="1" x14ac:dyDescent="0.2">
      <c r="A180" s="101" t="s">
        <v>21</v>
      </c>
      <c r="B180" s="137"/>
      <c r="C180" s="101"/>
      <c r="D180" s="105"/>
      <c r="E180" s="104" t="s">
        <v>3</v>
      </c>
      <c r="F180" s="108">
        <f>S188</f>
        <v>3000</v>
      </c>
      <c r="G180" s="106"/>
      <c r="H180" s="105"/>
      <c r="I180" s="105" t="s">
        <v>9</v>
      </c>
      <c r="J180" s="104"/>
      <c r="K180" s="105"/>
      <c r="L180" s="114">
        <f>'FOR PRINT'!F11</f>
        <v>0</v>
      </c>
      <c r="M180" s="115"/>
      <c r="N180" s="108">
        <f>L180*U180</f>
        <v>0</v>
      </c>
      <c r="O180" s="116" t="s">
        <v>11</v>
      </c>
      <c r="P180" s="105"/>
      <c r="Q180" s="114"/>
      <c r="R180" s="115"/>
      <c r="S180" s="117">
        <f>'FOR PRINT'!H11</f>
        <v>0</v>
      </c>
      <c r="U180" s="12">
        <f>U179*1.25</f>
        <v>78.125</v>
      </c>
      <c r="V180" s="1" t="s">
        <v>101</v>
      </c>
    </row>
    <row r="181" spans="1:22" s="5" customFormat="1" ht="14.25" customHeight="1" x14ac:dyDescent="0.2">
      <c r="A181" s="101"/>
      <c r="B181" s="137"/>
      <c r="C181" s="101"/>
      <c r="D181" s="105"/>
      <c r="E181" s="104"/>
      <c r="F181" s="105"/>
      <c r="G181" s="106"/>
      <c r="H181" s="105"/>
      <c r="I181" s="67" t="s">
        <v>99</v>
      </c>
      <c r="J181" s="104"/>
      <c r="K181" s="105"/>
      <c r="L181" s="76">
        <f>'FOR PRINT'!P11</f>
        <v>4.5</v>
      </c>
      <c r="M181" s="115"/>
      <c r="N181" s="70">
        <f>L181*U181</f>
        <v>365.625</v>
      </c>
      <c r="O181" s="116" t="s">
        <v>12</v>
      </c>
      <c r="P181" s="105"/>
      <c r="Q181" s="114"/>
      <c r="R181" s="115"/>
      <c r="S181" s="117">
        <f>'FOR PRINT'!I11</f>
        <v>0</v>
      </c>
      <c r="U181" s="12">
        <f>U179*1.3</f>
        <v>81.25</v>
      </c>
      <c r="V181" s="1" t="s">
        <v>103</v>
      </c>
    </row>
    <row r="182" spans="1:22" s="5" customFormat="1" ht="14.25" customHeight="1" x14ac:dyDescent="0.2">
      <c r="A182" s="101"/>
      <c r="B182" s="137"/>
      <c r="C182" s="101"/>
      <c r="D182" s="105"/>
      <c r="E182" s="104"/>
      <c r="F182" s="105"/>
      <c r="G182" s="106"/>
      <c r="H182" s="105"/>
      <c r="I182" s="67" t="s">
        <v>152</v>
      </c>
      <c r="J182" s="66"/>
      <c r="K182" s="67"/>
      <c r="L182" s="76">
        <f>'FOR PRINT'!T11</f>
        <v>0</v>
      </c>
      <c r="M182" s="77"/>
      <c r="N182" s="70">
        <f>L182*U182</f>
        <v>0</v>
      </c>
      <c r="O182" s="116" t="s">
        <v>13</v>
      </c>
      <c r="P182" s="105"/>
      <c r="Q182" s="114"/>
      <c r="R182" s="115"/>
      <c r="S182" s="117">
        <f>'FOR PRINT'!J11</f>
        <v>0</v>
      </c>
      <c r="U182" s="12">
        <f>U179*1</f>
        <v>62.5</v>
      </c>
      <c r="V182" s="1" t="s">
        <v>134</v>
      </c>
    </row>
    <row r="183" spans="1:22" s="5" customFormat="1" ht="14.25" customHeight="1" x14ac:dyDescent="0.2">
      <c r="A183" s="140" t="s">
        <v>5</v>
      </c>
      <c r="B183" s="137"/>
      <c r="C183" s="140"/>
      <c r="D183" s="103"/>
      <c r="E183" s="141" t="s">
        <v>3</v>
      </c>
      <c r="F183" s="142">
        <f>S189</f>
        <v>3365.625</v>
      </c>
      <c r="G183" s="109"/>
      <c r="H183" s="108"/>
      <c r="I183" s="67" t="s">
        <v>147</v>
      </c>
      <c r="J183" s="66"/>
      <c r="K183" s="67"/>
      <c r="L183" s="76">
        <f>'FOR PRINT'!U11</f>
        <v>0</v>
      </c>
      <c r="M183" s="77"/>
      <c r="N183" s="70">
        <f>L183*U183</f>
        <v>0</v>
      </c>
      <c r="O183" s="116" t="s">
        <v>14</v>
      </c>
      <c r="P183" s="105"/>
      <c r="Q183" s="114"/>
      <c r="R183" s="115"/>
      <c r="S183" s="117">
        <f>'FOR PRINT'!K11</f>
        <v>0</v>
      </c>
      <c r="U183" s="12">
        <f>U179*1.3</f>
        <v>81.25</v>
      </c>
      <c r="V183" s="1" t="s">
        <v>136</v>
      </c>
    </row>
    <row r="184" spans="1:22" s="5" customFormat="1" ht="14.25" customHeight="1" x14ac:dyDescent="0.2">
      <c r="A184" s="101"/>
      <c r="B184" s="137"/>
      <c r="C184" s="101"/>
      <c r="D184" s="105"/>
      <c r="E184" s="104"/>
      <c r="F184" s="105"/>
      <c r="G184" s="106"/>
      <c r="H184" s="105"/>
      <c r="I184" s="105"/>
      <c r="J184" s="104"/>
      <c r="K184" s="105"/>
      <c r="L184" s="114"/>
      <c r="M184" s="115"/>
      <c r="N184" s="108"/>
      <c r="O184" s="116" t="s">
        <v>16</v>
      </c>
      <c r="P184" s="105"/>
      <c r="Q184" s="114"/>
      <c r="R184" s="115"/>
      <c r="S184" s="117">
        <f>'FOR PRINT'!L11</f>
        <v>0</v>
      </c>
      <c r="U184" s="17"/>
    </row>
    <row r="185" spans="1:22" s="5" customFormat="1" ht="14.25" customHeight="1" x14ac:dyDescent="0.2">
      <c r="A185" s="101"/>
      <c r="B185" s="137"/>
      <c r="C185" s="101"/>
      <c r="D185" s="105"/>
      <c r="E185" s="104"/>
      <c r="F185" s="105"/>
      <c r="G185" s="106"/>
      <c r="H185" s="105"/>
      <c r="I185" s="105"/>
      <c r="J185" s="104"/>
      <c r="K185" s="105"/>
      <c r="L185" s="114"/>
      <c r="M185" s="115"/>
      <c r="N185" s="108"/>
      <c r="O185" s="116" t="s">
        <v>15</v>
      </c>
      <c r="P185" s="105"/>
      <c r="Q185" s="117">
        <f>'FOR PRINT'!M11</f>
        <v>0</v>
      </c>
      <c r="R185" s="115"/>
      <c r="S185" s="117">
        <f>Q185*U179</f>
        <v>0</v>
      </c>
      <c r="U185" s="17"/>
    </row>
    <row r="186" spans="1:22" s="5" customFormat="1" ht="14.25" customHeight="1" x14ac:dyDescent="0.2">
      <c r="A186" s="101"/>
      <c r="B186" s="137"/>
      <c r="C186" s="101"/>
      <c r="D186" s="105"/>
      <c r="E186" s="104"/>
      <c r="F186" s="105"/>
      <c r="G186" s="106"/>
      <c r="H186" s="105"/>
      <c r="I186" s="105" t="s">
        <v>156</v>
      </c>
      <c r="J186" s="104"/>
      <c r="K186" s="105"/>
      <c r="L186" s="114"/>
      <c r="M186" s="115"/>
      <c r="N186" s="108"/>
      <c r="O186" s="116" t="s">
        <v>38</v>
      </c>
      <c r="P186" s="105"/>
      <c r="Q186" s="114"/>
      <c r="R186" s="115"/>
      <c r="S186" s="117">
        <f>'FOR PRINT'!N11</f>
        <v>0</v>
      </c>
      <c r="U186" s="17"/>
    </row>
    <row r="187" spans="1:22" s="5" customFormat="1" ht="14.25" customHeight="1" x14ac:dyDescent="0.2">
      <c r="A187" s="101" t="s">
        <v>6</v>
      </c>
      <c r="B187" s="137"/>
      <c r="C187" s="101"/>
      <c r="D187" s="105"/>
      <c r="E187" s="104" t="s">
        <v>3</v>
      </c>
      <c r="F187" s="105"/>
      <c r="G187" s="106"/>
      <c r="H187" s="105"/>
      <c r="I187" s="105"/>
      <c r="J187" s="104"/>
      <c r="K187" s="105"/>
      <c r="L187" s="114"/>
      <c r="M187" s="115"/>
      <c r="N187" s="108"/>
      <c r="O187" s="118" t="s">
        <v>17</v>
      </c>
      <c r="P187" s="105"/>
      <c r="Q187" s="114"/>
      <c r="R187" s="115"/>
      <c r="S187" s="117">
        <f>'FOR PRINT'!O11</f>
        <v>3000</v>
      </c>
      <c r="U187" s="17"/>
    </row>
    <row r="188" spans="1:22" s="165" customFormat="1" ht="14.25" customHeight="1" x14ac:dyDescent="0.25">
      <c r="A188" s="102"/>
      <c r="B188" s="137"/>
      <c r="C188" s="102"/>
      <c r="D188" s="159"/>
      <c r="E188" s="104"/>
      <c r="F188" s="160"/>
      <c r="G188" s="161"/>
      <c r="H188" s="159"/>
      <c r="I188" s="110" t="s">
        <v>46</v>
      </c>
      <c r="J188" s="119"/>
      <c r="K188" s="162"/>
      <c r="L188" s="163"/>
      <c r="M188" s="120" t="s">
        <v>3</v>
      </c>
      <c r="N188" s="157">
        <f>SUM(N179:N186)</f>
        <v>6365.625</v>
      </c>
      <c r="O188" s="113" t="s">
        <v>45</v>
      </c>
      <c r="P188" s="162"/>
      <c r="Q188" s="162"/>
      <c r="R188" s="119" t="s">
        <v>3</v>
      </c>
      <c r="S188" s="164">
        <f>SUM(S179:S187)</f>
        <v>3000</v>
      </c>
      <c r="U188" s="166"/>
    </row>
    <row r="189" spans="1:22" s="5" customFormat="1" ht="14.25" customHeight="1" x14ac:dyDescent="0.2">
      <c r="A189" s="101" t="s">
        <v>24</v>
      </c>
      <c r="B189" s="137"/>
      <c r="C189" s="101"/>
      <c r="D189" s="105"/>
      <c r="E189" s="104" t="s">
        <v>3</v>
      </c>
      <c r="F189" s="121"/>
      <c r="G189" s="106"/>
      <c r="H189" s="105"/>
      <c r="I189" s="149"/>
      <c r="J189" s="150"/>
      <c r="K189" s="149"/>
      <c r="L189" s="151"/>
      <c r="M189" s="150"/>
      <c r="N189" s="149"/>
      <c r="O189" s="149"/>
      <c r="P189" s="170" t="s">
        <v>5</v>
      </c>
      <c r="Q189" s="171"/>
      <c r="R189" s="172" t="s">
        <v>3</v>
      </c>
      <c r="S189" s="170">
        <f>N188-S188</f>
        <v>3365.625</v>
      </c>
      <c r="U189" s="17"/>
    </row>
    <row r="190" spans="1:22" s="5" customFormat="1" ht="14.25" customHeight="1" x14ac:dyDescent="0.2">
      <c r="A190" s="122"/>
      <c r="B190" s="138"/>
      <c r="C190" s="122"/>
      <c r="D190" s="272"/>
      <c r="E190" s="272"/>
      <c r="F190" s="273"/>
      <c r="G190" s="123"/>
      <c r="H190" s="124"/>
      <c r="I190" s="122"/>
      <c r="J190" s="125"/>
      <c r="K190" s="122"/>
      <c r="L190" s="122"/>
      <c r="M190" s="125"/>
      <c r="N190" s="122"/>
      <c r="O190" s="122"/>
      <c r="P190" s="122"/>
      <c r="Q190" s="122"/>
      <c r="R190" s="125"/>
      <c r="S190" s="122"/>
      <c r="T190" s="7"/>
      <c r="U190" s="17"/>
    </row>
    <row r="191" spans="1:22" s="5" customFormat="1" ht="14.25" customHeight="1" x14ac:dyDescent="0.2">
      <c r="A191" s="91"/>
      <c r="B191" s="135"/>
      <c r="C191" s="91"/>
      <c r="D191" s="91"/>
      <c r="E191" s="92"/>
      <c r="F191" s="91"/>
      <c r="G191" s="93"/>
      <c r="H191" s="91"/>
      <c r="I191" s="91"/>
      <c r="J191" s="92"/>
      <c r="K191" s="91"/>
      <c r="L191" s="91"/>
      <c r="M191" s="92"/>
      <c r="N191" s="91"/>
      <c r="O191" s="91"/>
      <c r="P191" s="91"/>
      <c r="Q191" s="91"/>
      <c r="R191" s="92"/>
      <c r="S191" s="91"/>
      <c r="U191" s="17"/>
    </row>
    <row r="192" spans="1:22" s="6" customFormat="1" ht="14.25" customHeight="1" x14ac:dyDescent="0.25">
      <c r="A192" s="94"/>
      <c r="B192" s="136" t="s">
        <v>18</v>
      </c>
      <c r="C192" s="95"/>
      <c r="D192" s="96"/>
      <c r="E192" s="97"/>
      <c r="F192" s="96"/>
      <c r="G192" s="98"/>
      <c r="H192" s="96"/>
      <c r="I192" s="96"/>
      <c r="J192" s="99" t="s">
        <v>18</v>
      </c>
      <c r="K192" s="96"/>
      <c r="L192" s="96"/>
      <c r="M192" s="97"/>
      <c r="N192" s="96"/>
      <c r="O192" s="96"/>
      <c r="P192" s="96"/>
      <c r="Q192" s="271" t="s">
        <v>0</v>
      </c>
      <c r="R192" s="271"/>
      <c r="S192" s="271"/>
      <c r="U192" s="18"/>
    </row>
    <row r="193" spans="1:22" s="6" customFormat="1" ht="14.25" customHeight="1" x14ac:dyDescent="0.25">
      <c r="A193" s="94"/>
      <c r="B193" s="136" t="s">
        <v>19</v>
      </c>
      <c r="C193" s="95"/>
      <c r="D193" s="96"/>
      <c r="E193" s="97"/>
      <c r="F193" s="96"/>
      <c r="G193" s="98"/>
      <c r="H193" s="96"/>
      <c r="I193" s="96"/>
      <c r="J193" s="99" t="s">
        <v>19</v>
      </c>
      <c r="K193" s="96"/>
      <c r="L193" s="96"/>
      <c r="M193" s="97"/>
      <c r="N193" s="96"/>
      <c r="O193" s="96"/>
      <c r="P193" s="96"/>
      <c r="Q193" s="271"/>
      <c r="R193" s="271"/>
      <c r="S193" s="271"/>
      <c r="U193" s="18"/>
    </row>
    <row r="194" spans="1:22" s="6" customFormat="1" ht="14.25" customHeight="1" x14ac:dyDescent="0.25">
      <c r="A194" s="94"/>
      <c r="B194" s="136"/>
      <c r="C194" s="95"/>
      <c r="D194" s="96"/>
      <c r="E194" s="97"/>
      <c r="F194" s="96"/>
      <c r="G194" s="98"/>
      <c r="H194" s="96"/>
      <c r="I194" s="96"/>
      <c r="J194" s="100"/>
      <c r="K194" s="96"/>
      <c r="L194" s="96"/>
      <c r="M194" s="97"/>
      <c r="N194" s="96"/>
      <c r="O194" s="96"/>
      <c r="P194" s="96"/>
      <c r="Q194" s="96"/>
      <c r="R194" s="97"/>
      <c r="S194" s="94"/>
      <c r="U194" s="18"/>
    </row>
    <row r="195" spans="1:22" s="5" customFormat="1" ht="14.25" customHeight="1" x14ac:dyDescent="0.2">
      <c r="A195" s="101" t="s">
        <v>1</v>
      </c>
      <c r="B195" s="137"/>
      <c r="C195" s="101" t="s">
        <v>3</v>
      </c>
      <c r="D195" s="103" t="str">
        <f>'FOR PRINT'!B12</f>
        <v>ASANZA, ALVIN</v>
      </c>
      <c r="E195" s="104"/>
      <c r="F195" s="105"/>
      <c r="G195" s="106"/>
      <c r="H195" s="105"/>
      <c r="I195" s="105" t="s">
        <v>1</v>
      </c>
      <c r="J195" s="104" t="s">
        <v>3</v>
      </c>
      <c r="K195" s="174" t="str">
        <f>'FOR PRINT'!B12</f>
        <v>ASANZA, ALVIN</v>
      </c>
      <c r="L195" s="105"/>
      <c r="M195" s="104"/>
      <c r="N195" s="105"/>
      <c r="O195" s="105"/>
      <c r="P195" s="105" t="s">
        <v>25</v>
      </c>
      <c r="Q195" s="105"/>
      <c r="R195" s="104" t="s">
        <v>3</v>
      </c>
      <c r="S195" s="107">
        <f>'FOR PRINT'!D12</f>
        <v>13</v>
      </c>
      <c r="U195" s="17"/>
    </row>
    <row r="196" spans="1:22" s="5" customFormat="1" ht="14.25" customHeight="1" x14ac:dyDescent="0.2">
      <c r="A196" s="101" t="s">
        <v>2</v>
      </c>
      <c r="B196" s="137"/>
      <c r="C196" s="101" t="s">
        <v>3</v>
      </c>
      <c r="D196" s="105" t="str">
        <f>'FOR PRINT'!R2</f>
        <v>OCTOBER 30,2017</v>
      </c>
      <c r="E196" s="104"/>
      <c r="F196" s="105"/>
      <c r="G196" s="106"/>
      <c r="H196" s="105"/>
      <c r="I196" s="105" t="s">
        <v>2</v>
      </c>
      <c r="J196" s="104" t="s">
        <v>3</v>
      </c>
      <c r="K196" s="105" t="str">
        <f>'FOR PRINT'!C12</f>
        <v>OCT 11- OCT 25,2017</v>
      </c>
      <c r="L196" s="105"/>
      <c r="M196" s="104"/>
      <c r="N196" s="105"/>
      <c r="O196" s="105"/>
      <c r="P196" s="105" t="s">
        <v>26</v>
      </c>
      <c r="Q196" s="105"/>
      <c r="R196" s="104" t="s">
        <v>3</v>
      </c>
      <c r="S196" s="107">
        <f>'FOR PRINT'!E12</f>
        <v>13</v>
      </c>
      <c r="U196" s="17"/>
    </row>
    <row r="197" spans="1:22" s="5" customFormat="1" ht="14.25" customHeight="1" x14ac:dyDescent="0.2">
      <c r="A197" s="101"/>
      <c r="B197" s="137"/>
      <c r="C197" s="101"/>
      <c r="D197" s="105"/>
      <c r="E197" s="104"/>
      <c r="F197" s="108"/>
      <c r="G197" s="109"/>
      <c r="H197" s="108"/>
      <c r="I197" s="110" t="s">
        <v>4</v>
      </c>
      <c r="J197" s="111"/>
      <c r="K197" s="110"/>
      <c r="L197" s="112" t="s">
        <v>22</v>
      </c>
      <c r="M197" s="111"/>
      <c r="N197" s="112" t="s">
        <v>23</v>
      </c>
      <c r="O197" s="113" t="s">
        <v>7</v>
      </c>
      <c r="P197" s="110"/>
      <c r="Q197" s="112" t="s">
        <v>22</v>
      </c>
      <c r="R197" s="111"/>
      <c r="S197" s="112" t="s">
        <v>23</v>
      </c>
      <c r="U197" s="17"/>
    </row>
    <row r="198" spans="1:22" s="5" customFormat="1" ht="14.25" customHeight="1" x14ac:dyDescent="0.2">
      <c r="A198" s="101" t="s">
        <v>20</v>
      </c>
      <c r="B198" s="137"/>
      <c r="C198" s="101"/>
      <c r="D198" s="105"/>
      <c r="E198" s="104" t="s">
        <v>3</v>
      </c>
      <c r="F198" s="108">
        <f>N207</f>
        <v>6442.625</v>
      </c>
      <c r="G198" s="109"/>
      <c r="H198" s="108"/>
      <c r="I198" s="105" t="s">
        <v>8</v>
      </c>
      <c r="J198" s="104"/>
      <c r="K198" s="105"/>
      <c r="L198" s="114">
        <f>S196*8</f>
        <v>104</v>
      </c>
      <c r="M198" s="115"/>
      <c r="N198" s="108">
        <f>L198*U198</f>
        <v>4810</v>
      </c>
      <c r="O198" s="116" t="s">
        <v>10</v>
      </c>
      <c r="P198" s="105"/>
      <c r="Q198" s="114"/>
      <c r="R198" s="115"/>
      <c r="S198" s="117">
        <f>'FOR PRINT'!G12</f>
        <v>218</v>
      </c>
      <c r="U198" s="17">
        <f>'FOR PRINT'!Q12</f>
        <v>46.25</v>
      </c>
      <c r="V198" s="1" t="s">
        <v>100</v>
      </c>
    </row>
    <row r="199" spans="1:22" s="5" customFormat="1" ht="14.25" customHeight="1" x14ac:dyDescent="0.2">
      <c r="A199" s="101" t="s">
        <v>21</v>
      </c>
      <c r="B199" s="137"/>
      <c r="C199" s="101"/>
      <c r="D199" s="105"/>
      <c r="E199" s="104" t="s">
        <v>3</v>
      </c>
      <c r="F199" s="108">
        <f>S207</f>
        <v>4324.25</v>
      </c>
      <c r="G199" s="106"/>
      <c r="H199" s="105"/>
      <c r="I199" s="105" t="s">
        <v>9</v>
      </c>
      <c r="J199" s="104"/>
      <c r="K199" s="105"/>
      <c r="L199" s="114">
        <f>'FOR PRINT'!F12</f>
        <v>22</v>
      </c>
      <c r="M199" s="115"/>
      <c r="N199" s="108">
        <f>L199*U199</f>
        <v>1271.875</v>
      </c>
      <c r="O199" s="116" t="s">
        <v>11</v>
      </c>
      <c r="P199" s="105"/>
      <c r="Q199" s="114"/>
      <c r="R199" s="115"/>
      <c r="S199" s="117">
        <f>'FOR PRINT'!H12</f>
        <v>0</v>
      </c>
      <c r="U199" s="12">
        <f>U198*1.25</f>
        <v>57.8125</v>
      </c>
      <c r="V199" s="1" t="s">
        <v>101</v>
      </c>
    </row>
    <row r="200" spans="1:22" s="5" customFormat="1" ht="14.25" customHeight="1" x14ac:dyDescent="0.2">
      <c r="A200" s="101"/>
      <c r="B200" s="137"/>
      <c r="C200" s="101"/>
      <c r="D200" s="105"/>
      <c r="E200" s="104"/>
      <c r="F200" s="105"/>
      <c r="G200" s="106"/>
      <c r="H200" s="105"/>
      <c r="I200" s="67" t="s">
        <v>99</v>
      </c>
      <c r="J200" s="104"/>
      <c r="K200" s="105"/>
      <c r="L200" s="76">
        <f>'FOR PRINT'!P12</f>
        <v>6</v>
      </c>
      <c r="M200" s="115"/>
      <c r="N200" s="70">
        <f>L200*U200</f>
        <v>360.75</v>
      </c>
      <c r="O200" s="116" t="s">
        <v>12</v>
      </c>
      <c r="P200" s="105"/>
      <c r="Q200" s="114"/>
      <c r="R200" s="115"/>
      <c r="S200" s="117">
        <f>'FOR PRINT'!I12</f>
        <v>50</v>
      </c>
      <c r="U200" s="12">
        <f>U198*1.3</f>
        <v>60.125</v>
      </c>
      <c r="V200" s="1" t="s">
        <v>103</v>
      </c>
    </row>
    <row r="201" spans="1:22" s="5" customFormat="1" ht="14.25" customHeight="1" x14ac:dyDescent="0.2">
      <c r="A201" s="101"/>
      <c r="B201" s="137"/>
      <c r="C201" s="101"/>
      <c r="D201" s="105"/>
      <c r="E201" s="104"/>
      <c r="F201" s="105"/>
      <c r="G201" s="106"/>
      <c r="H201" s="105"/>
      <c r="I201" s="67" t="s">
        <v>152</v>
      </c>
      <c r="J201" s="66"/>
      <c r="K201" s="67"/>
      <c r="L201" s="76">
        <f>'FOR PRINT'!T12</f>
        <v>0</v>
      </c>
      <c r="M201" s="77"/>
      <c r="N201" s="70">
        <f>L201*U201</f>
        <v>0</v>
      </c>
      <c r="O201" s="116" t="s">
        <v>13</v>
      </c>
      <c r="P201" s="105"/>
      <c r="Q201" s="114"/>
      <c r="R201" s="115"/>
      <c r="S201" s="117">
        <f>'FOR PRINT'!J12</f>
        <v>0</v>
      </c>
      <c r="U201" s="12">
        <f>U198*1</f>
        <v>46.25</v>
      </c>
      <c r="V201" s="1" t="s">
        <v>134</v>
      </c>
    </row>
    <row r="202" spans="1:22" s="5" customFormat="1" ht="14.25" customHeight="1" x14ac:dyDescent="0.2">
      <c r="A202" s="140" t="s">
        <v>5</v>
      </c>
      <c r="B202" s="137"/>
      <c r="C202" s="140"/>
      <c r="D202" s="103"/>
      <c r="E202" s="141" t="s">
        <v>3</v>
      </c>
      <c r="F202" s="142">
        <f>S208</f>
        <v>2118.375</v>
      </c>
      <c r="G202" s="109"/>
      <c r="H202" s="108"/>
      <c r="I202" s="67" t="s">
        <v>147</v>
      </c>
      <c r="J202" s="66"/>
      <c r="K202" s="67"/>
      <c r="L202" s="76">
        <f>'FOR PRINT'!U12</f>
        <v>0</v>
      </c>
      <c r="M202" s="77"/>
      <c r="N202" s="70">
        <f>L202*U202</f>
        <v>0</v>
      </c>
      <c r="O202" s="116" t="s">
        <v>14</v>
      </c>
      <c r="P202" s="105"/>
      <c r="Q202" s="114"/>
      <c r="R202" s="115"/>
      <c r="S202" s="117">
        <f>'FOR PRINT'!K12</f>
        <v>56.25</v>
      </c>
      <c r="U202" s="12">
        <f>U198*1.3</f>
        <v>60.125</v>
      </c>
      <c r="V202" s="1" t="s">
        <v>136</v>
      </c>
    </row>
    <row r="203" spans="1:22" s="5" customFormat="1" ht="14.25" customHeight="1" x14ac:dyDescent="0.2">
      <c r="A203" s="101"/>
      <c r="B203" s="137"/>
      <c r="C203" s="101"/>
      <c r="D203" s="105"/>
      <c r="E203" s="104"/>
      <c r="F203" s="105"/>
      <c r="G203" s="106"/>
      <c r="H203" s="105"/>
      <c r="I203" s="105"/>
      <c r="J203" s="104"/>
      <c r="K203" s="105"/>
      <c r="L203" s="114"/>
      <c r="M203" s="115"/>
      <c r="N203" s="108"/>
      <c r="O203" s="116" t="s">
        <v>16</v>
      </c>
      <c r="P203" s="105"/>
      <c r="Q203" s="114"/>
      <c r="R203" s="115"/>
      <c r="S203" s="117">
        <f>'FOR PRINT'!L12</f>
        <v>0</v>
      </c>
      <c r="U203" s="17"/>
    </row>
    <row r="204" spans="1:22" s="5" customFormat="1" ht="14.25" customHeight="1" x14ac:dyDescent="0.2">
      <c r="A204" s="101"/>
      <c r="B204" s="137"/>
      <c r="C204" s="101"/>
      <c r="D204" s="105"/>
      <c r="E204" s="104"/>
      <c r="F204" s="105"/>
      <c r="G204" s="106"/>
      <c r="H204" s="105"/>
      <c r="I204" s="105"/>
      <c r="J204" s="104"/>
      <c r="K204" s="105"/>
      <c r="L204" s="114"/>
      <c r="M204" s="115"/>
      <c r="N204" s="108"/>
      <c r="O204" s="116" t="s">
        <v>15</v>
      </c>
      <c r="P204" s="105"/>
      <c r="Q204" s="117">
        <f>'FOR PRINT'!M12</f>
        <v>0</v>
      </c>
      <c r="R204" s="115"/>
      <c r="S204" s="117">
        <f>Q204*U198</f>
        <v>0</v>
      </c>
      <c r="U204" s="17"/>
    </row>
    <row r="205" spans="1:22" s="5" customFormat="1" ht="14.25" customHeight="1" x14ac:dyDescent="0.2">
      <c r="A205" s="101"/>
      <c r="B205" s="137"/>
      <c r="C205" s="101"/>
      <c r="D205" s="105"/>
      <c r="E205" s="104"/>
      <c r="F205" s="105"/>
      <c r="G205" s="106"/>
      <c r="H205" s="105"/>
      <c r="I205" s="105"/>
      <c r="J205" s="104"/>
      <c r="K205" s="105"/>
      <c r="L205" s="114"/>
      <c r="M205" s="115"/>
      <c r="N205" s="108"/>
      <c r="O205" s="116" t="s">
        <v>38</v>
      </c>
      <c r="P205" s="105"/>
      <c r="Q205" s="114"/>
      <c r="R205" s="115"/>
      <c r="S205" s="117">
        <f>'FOR PRINT'!N12</f>
        <v>0</v>
      </c>
      <c r="U205" s="17"/>
    </row>
    <row r="206" spans="1:22" s="5" customFormat="1" ht="14.25" customHeight="1" x14ac:dyDescent="0.2">
      <c r="A206" s="101" t="s">
        <v>6</v>
      </c>
      <c r="B206" s="137"/>
      <c r="C206" s="101"/>
      <c r="D206" s="105"/>
      <c r="E206" s="104" t="s">
        <v>3</v>
      </c>
      <c r="F206" s="105"/>
      <c r="G206" s="106"/>
      <c r="H206" s="105"/>
      <c r="I206" s="105"/>
      <c r="J206" s="104"/>
      <c r="K206" s="105"/>
      <c r="L206" s="114"/>
      <c r="M206" s="115"/>
      <c r="N206" s="108"/>
      <c r="O206" s="118" t="s">
        <v>17</v>
      </c>
      <c r="P206" s="105"/>
      <c r="Q206" s="114"/>
      <c r="R206" s="115"/>
      <c r="S206" s="117">
        <f>'FOR PRINT'!O12</f>
        <v>4000</v>
      </c>
      <c r="U206" s="17"/>
    </row>
    <row r="207" spans="1:22" s="165" customFormat="1" ht="14.25" customHeight="1" x14ac:dyDescent="0.25">
      <c r="A207" s="102"/>
      <c r="B207" s="137"/>
      <c r="C207" s="102"/>
      <c r="D207" s="159"/>
      <c r="E207" s="104"/>
      <c r="F207" s="160"/>
      <c r="G207" s="161"/>
      <c r="H207" s="159"/>
      <c r="I207" s="110" t="s">
        <v>46</v>
      </c>
      <c r="J207" s="119"/>
      <c r="K207" s="162"/>
      <c r="L207" s="163"/>
      <c r="M207" s="120" t="s">
        <v>3</v>
      </c>
      <c r="N207" s="157">
        <f>SUM(N198:N205)</f>
        <v>6442.625</v>
      </c>
      <c r="O207" s="113" t="s">
        <v>45</v>
      </c>
      <c r="P207" s="162"/>
      <c r="Q207" s="162"/>
      <c r="R207" s="119" t="s">
        <v>3</v>
      </c>
      <c r="S207" s="164">
        <f>SUM(S198:S206)</f>
        <v>4324.25</v>
      </c>
      <c r="U207" s="166"/>
    </row>
    <row r="208" spans="1:22" s="5" customFormat="1" ht="14.25" customHeight="1" x14ac:dyDescent="0.2">
      <c r="A208" s="101" t="s">
        <v>24</v>
      </c>
      <c r="B208" s="137"/>
      <c r="C208" s="101"/>
      <c r="D208" s="105"/>
      <c r="E208" s="104" t="s">
        <v>3</v>
      </c>
      <c r="F208" s="121"/>
      <c r="G208" s="106"/>
      <c r="H208" s="105"/>
      <c r="I208" s="149"/>
      <c r="J208" s="150"/>
      <c r="K208" s="149"/>
      <c r="L208" s="151"/>
      <c r="M208" s="150"/>
      <c r="N208" s="149"/>
      <c r="O208" s="149"/>
      <c r="P208" s="170" t="s">
        <v>5</v>
      </c>
      <c r="Q208" s="171"/>
      <c r="R208" s="172" t="s">
        <v>3</v>
      </c>
      <c r="S208" s="170">
        <f>N207-S207</f>
        <v>2118.375</v>
      </c>
      <c r="U208" s="17"/>
    </row>
    <row r="209" spans="1:22" s="5" customFormat="1" ht="14.25" customHeight="1" x14ac:dyDescent="0.2">
      <c r="A209" s="122"/>
      <c r="B209" s="138"/>
      <c r="C209" s="122"/>
      <c r="D209" s="272"/>
      <c r="E209" s="272"/>
      <c r="F209" s="273"/>
      <c r="G209" s="123"/>
      <c r="H209" s="124"/>
      <c r="I209" s="122"/>
      <c r="J209" s="125"/>
      <c r="K209" s="122"/>
      <c r="L209" s="122"/>
      <c r="M209" s="125"/>
      <c r="N209" s="122"/>
      <c r="O209" s="122"/>
      <c r="P209" s="122"/>
      <c r="Q209" s="122"/>
      <c r="R209" s="125"/>
      <c r="S209" s="122"/>
      <c r="T209" s="7"/>
      <c r="U209" s="17"/>
    </row>
    <row r="210" spans="1:22" s="5" customFormat="1" ht="14.25" customHeight="1" x14ac:dyDescent="0.2">
      <c r="A210" s="91"/>
      <c r="B210" s="135"/>
      <c r="C210" s="91"/>
      <c r="D210" s="91"/>
      <c r="E210" s="92"/>
      <c r="F210" s="91"/>
      <c r="G210" s="93"/>
      <c r="H210" s="91"/>
      <c r="I210" s="91"/>
      <c r="J210" s="92"/>
      <c r="K210" s="91"/>
      <c r="L210" s="91"/>
      <c r="M210" s="92"/>
      <c r="N210" s="91"/>
      <c r="O210" s="91"/>
      <c r="P210" s="91"/>
      <c r="Q210" s="91"/>
      <c r="R210" s="92"/>
      <c r="S210" s="91"/>
      <c r="U210" s="17"/>
    </row>
    <row r="211" spans="1:22" s="6" customFormat="1" ht="14.25" customHeight="1" x14ac:dyDescent="0.25">
      <c r="A211" s="94"/>
      <c r="B211" s="136" t="s">
        <v>18</v>
      </c>
      <c r="C211" s="95"/>
      <c r="D211" s="96"/>
      <c r="E211" s="97"/>
      <c r="F211" s="96"/>
      <c r="G211" s="98"/>
      <c r="H211" s="96"/>
      <c r="I211" s="96"/>
      <c r="J211" s="99" t="s">
        <v>18</v>
      </c>
      <c r="K211" s="96"/>
      <c r="L211" s="96"/>
      <c r="M211" s="97"/>
      <c r="N211" s="96"/>
      <c r="O211" s="96"/>
      <c r="P211" s="96"/>
      <c r="Q211" s="271" t="s">
        <v>0</v>
      </c>
      <c r="R211" s="271"/>
      <c r="S211" s="271"/>
      <c r="U211" s="18"/>
    </row>
    <row r="212" spans="1:22" s="6" customFormat="1" ht="14.25" customHeight="1" x14ac:dyDescent="0.25">
      <c r="A212" s="94"/>
      <c r="B212" s="136" t="s">
        <v>19</v>
      </c>
      <c r="C212" s="95"/>
      <c r="D212" s="96"/>
      <c r="E212" s="97"/>
      <c r="F212" s="96"/>
      <c r="G212" s="98"/>
      <c r="H212" s="96"/>
      <c r="I212" s="96"/>
      <c r="J212" s="99" t="s">
        <v>19</v>
      </c>
      <c r="K212" s="96"/>
      <c r="L212" s="96"/>
      <c r="M212" s="97"/>
      <c r="N212" s="96"/>
      <c r="O212" s="96"/>
      <c r="P212" s="96"/>
      <c r="Q212" s="271"/>
      <c r="R212" s="271"/>
      <c r="S212" s="271"/>
      <c r="U212" s="18"/>
    </row>
    <row r="213" spans="1:22" s="6" customFormat="1" ht="14.25" customHeight="1" x14ac:dyDescent="0.25">
      <c r="A213" s="94"/>
      <c r="B213" s="136"/>
      <c r="C213" s="95"/>
      <c r="D213" s="96"/>
      <c r="E213" s="97"/>
      <c r="F213" s="96"/>
      <c r="G213" s="98"/>
      <c r="H213" s="96"/>
      <c r="I213" s="96"/>
      <c r="J213" s="100"/>
      <c r="K213" s="96"/>
      <c r="L213" s="96"/>
      <c r="M213" s="97"/>
      <c r="N213" s="96"/>
      <c r="O213" s="96"/>
      <c r="P213" s="96"/>
      <c r="Q213" s="96"/>
      <c r="R213" s="97"/>
      <c r="S213" s="94"/>
      <c r="U213" s="18"/>
    </row>
    <row r="214" spans="1:22" s="5" customFormat="1" ht="14.25" customHeight="1" x14ac:dyDescent="0.2">
      <c r="A214" s="101" t="s">
        <v>1</v>
      </c>
      <c r="B214" s="137"/>
      <c r="C214" s="101" t="s">
        <v>3</v>
      </c>
      <c r="D214" s="103" t="str">
        <f>'FOR PRINT'!B13</f>
        <v>ASANZA, DIEGO</v>
      </c>
      <c r="E214" s="104"/>
      <c r="F214" s="105"/>
      <c r="G214" s="106"/>
      <c r="H214" s="105"/>
      <c r="I214" s="105" t="s">
        <v>1</v>
      </c>
      <c r="J214" s="104" t="s">
        <v>3</v>
      </c>
      <c r="K214" s="174" t="str">
        <f>'FOR PRINT'!B13</f>
        <v>ASANZA, DIEGO</v>
      </c>
      <c r="L214" s="105"/>
      <c r="M214" s="104"/>
      <c r="N214" s="105"/>
      <c r="O214" s="105"/>
      <c r="P214" s="105" t="s">
        <v>25</v>
      </c>
      <c r="Q214" s="105"/>
      <c r="R214" s="104" t="s">
        <v>3</v>
      </c>
      <c r="S214" s="107">
        <f>'FOR PRINT'!D13</f>
        <v>13</v>
      </c>
      <c r="U214" s="17"/>
    </row>
    <row r="215" spans="1:22" s="5" customFormat="1" ht="14.25" customHeight="1" x14ac:dyDescent="0.2">
      <c r="A215" s="101" t="s">
        <v>2</v>
      </c>
      <c r="B215" s="137"/>
      <c r="C215" s="101" t="s">
        <v>3</v>
      </c>
      <c r="D215" s="105" t="str">
        <f>'FOR PRINT'!R2</f>
        <v>OCTOBER 30,2017</v>
      </c>
      <c r="E215" s="104"/>
      <c r="F215" s="105"/>
      <c r="G215" s="106"/>
      <c r="H215" s="105"/>
      <c r="I215" s="105" t="s">
        <v>2</v>
      </c>
      <c r="J215" s="104" t="s">
        <v>3</v>
      </c>
      <c r="K215" s="105" t="str">
        <f>'FOR PRINT'!C13</f>
        <v>OCT 11- OCT 25,2017</v>
      </c>
      <c r="L215" s="105"/>
      <c r="M215" s="104"/>
      <c r="N215" s="105"/>
      <c r="O215" s="105"/>
      <c r="P215" s="105" t="s">
        <v>26</v>
      </c>
      <c r="Q215" s="105"/>
      <c r="R215" s="104" t="s">
        <v>3</v>
      </c>
      <c r="S215" s="107">
        <f>'FOR PRINT'!E13</f>
        <v>11</v>
      </c>
      <c r="U215" s="17"/>
    </row>
    <row r="216" spans="1:22" s="5" customFormat="1" ht="14.25" customHeight="1" x14ac:dyDescent="0.2">
      <c r="A216" s="101"/>
      <c r="B216" s="137"/>
      <c r="C216" s="101"/>
      <c r="D216" s="105"/>
      <c r="E216" s="104"/>
      <c r="F216" s="108"/>
      <c r="G216" s="109"/>
      <c r="H216" s="108"/>
      <c r="I216" s="110" t="s">
        <v>4</v>
      </c>
      <c r="J216" s="111"/>
      <c r="K216" s="110"/>
      <c r="L216" s="112" t="s">
        <v>22</v>
      </c>
      <c r="M216" s="111"/>
      <c r="N216" s="112" t="s">
        <v>23</v>
      </c>
      <c r="O216" s="113" t="s">
        <v>7</v>
      </c>
      <c r="P216" s="110"/>
      <c r="Q216" s="112" t="s">
        <v>22</v>
      </c>
      <c r="R216" s="111"/>
      <c r="S216" s="112" t="s">
        <v>23</v>
      </c>
      <c r="U216" s="17"/>
    </row>
    <row r="217" spans="1:22" s="5" customFormat="1" ht="14.25" customHeight="1" x14ac:dyDescent="0.2">
      <c r="A217" s="101" t="s">
        <v>20</v>
      </c>
      <c r="B217" s="137"/>
      <c r="C217" s="101"/>
      <c r="D217" s="105"/>
      <c r="E217" s="104" t="s">
        <v>3</v>
      </c>
      <c r="F217" s="108">
        <f>N226</f>
        <v>5664.375</v>
      </c>
      <c r="G217" s="109"/>
      <c r="H217" s="108"/>
      <c r="I217" s="105" t="s">
        <v>8</v>
      </c>
      <c r="J217" s="104"/>
      <c r="K217" s="105"/>
      <c r="L217" s="114">
        <f>S215*8</f>
        <v>88</v>
      </c>
      <c r="M217" s="115"/>
      <c r="N217" s="108">
        <f>L217*U217</f>
        <v>4180</v>
      </c>
      <c r="O217" s="116" t="s">
        <v>10</v>
      </c>
      <c r="P217" s="105"/>
      <c r="Q217" s="114"/>
      <c r="R217" s="115"/>
      <c r="S217" s="117">
        <f>'FOR PRINT'!G13</f>
        <v>199.8</v>
      </c>
      <c r="U217" s="17">
        <f>'FOR PRINT'!Q13</f>
        <v>47.5</v>
      </c>
      <c r="V217" s="1" t="s">
        <v>100</v>
      </c>
    </row>
    <row r="218" spans="1:22" s="5" customFormat="1" ht="14.25" customHeight="1" x14ac:dyDescent="0.2">
      <c r="A218" s="101" t="s">
        <v>21</v>
      </c>
      <c r="B218" s="137"/>
      <c r="C218" s="101"/>
      <c r="D218" s="105"/>
      <c r="E218" s="104" t="s">
        <v>3</v>
      </c>
      <c r="F218" s="108">
        <f>S226</f>
        <v>3341.6750000000002</v>
      </c>
      <c r="G218" s="106"/>
      <c r="H218" s="105"/>
      <c r="I218" s="105" t="s">
        <v>9</v>
      </c>
      <c r="J218" s="104"/>
      <c r="K218" s="105"/>
      <c r="L218" s="114">
        <f>'FOR PRINT'!F13</f>
        <v>25</v>
      </c>
      <c r="M218" s="115"/>
      <c r="N218" s="108">
        <f>L218*U218</f>
        <v>1484.375</v>
      </c>
      <c r="O218" s="116" t="s">
        <v>11</v>
      </c>
      <c r="P218" s="105"/>
      <c r="Q218" s="114"/>
      <c r="R218" s="115"/>
      <c r="S218" s="117">
        <f>'FOR PRINT'!H13</f>
        <v>0</v>
      </c>
      <c r="U218" s="12">
        <f>U217*1.25</f>
        <v>59.375</v>
      </c>
      <c r="V218" s="1" t="s">
        <v>101</v>
      </c>
    </row>
    <row r="219" spans="1:22" s="5" customFormat="1" ht="14.25" customHeight="1" x14ac:dyDescent="0.2">
      <c r="A219" s="101"/>
      <c r="B219" s="137"/>
      <c r="C219" s="101"/>
      <c r="D219" s="105"/>
      <c r="E219" s="104"/>
      <c r="F219" s="105"/>
      <c r="G219" s="106"/>
      <c r="H219" s="105"/>
      <c r="I219" s="67" t="s">
        <v>99</v>
      </c>
      <c r="J219" s="104"/>
      <c r="K219" s="105"/>
      <c r="L219" s="76">
        <f>'FOR PRINT'!P13</f>
        <v>0</v>
      </c>
      <c r="M219" s="115"/>
      <c r="N219" s="70">
        <f>L219*U219</f>
        <v>0</v>
      </c>
      <c r="O219" s="116" t="s">
        <v>12</v>
      </c>
      <c r="P219" s="105"/>
      <c r="Q219" s="114"/>
      <c r="R219" s="115"/>
      <c r="S219" s="117">
        <f>'FOR PRINT'!I13</f>
        <v>50</v>
      </c>
      <c r="U219" s="12">
        <f>U217*1.3</f>
        <v>61.75</v>
      </c>
      <c r="V219" s="1" t="s">
        <v>103</v>
      </c>
    </row>
    <row r="220" spans="1:22" s="5" customFormat="1" ht="14.25" customHeight="1" x14ac:dyDescent="0.2">
      <c r="A220" s="140"/>
      <c r="B220" s="137"/>
      <c r="C220" s="140"/>
      <c r="D220" s="103"/>
      <c r="E220" s="141"/>
      <c r="F220" s="103"/>
      <c r="G220" s="106"/>
      <c r="H220" s="105"/>
      <c r="I220" s="67" t="s">
        <v>152</v>
      </c>
      <c r="J220" s="66"/>
      <c r="K220" s="67"/>
      <c r="L220" s="76">
        <f>'FOR PRINT'!T13</f>
        <v>0</v>
      </c>
      <c r="M220" s="77"/>
      <c r="N220" s="70">
        <f>L220*U220</f>
        <v>0</v>
      </c>
      <c r="O220" s="116" t="s">
        <v>13</v>
      </c>
      <c r="P220" s="105"/>
      <c r="Q220" s="114"/>
      <c r="R220" s="115"/>
      <c r="S220" s="117">
        <f>'FOR PRINT'!J13</f>
        <v>0</v>
      </c>
      <c r="U220" s="12">
        <f>U217*1</f>
        <v>47.5</v>
      </c>
      <c r="V220" s="1" t="s">
        <v>134</v>
      </c>
    </row>
    <row r="221" spans="1:22" s="5" customFormat="1" ht="14.25" customHeight="1" x14ac:dyDescent="0.2">
      <c r="A221" s="140" t="s">
        <v>5</v>
      </c>
      <c r="B221" s="137"/>
      <c r="C221" s="140"/>
      <c r="D221" s="103"/>
      <c r="E221" s="141" t="s">
        <v>3</v>
      </c>
      <c r="F221" s="142">
        <f>S227</f>
        <v>2322.6999999999998</v>
      </c>
      <c r="G221" s="109"/>
      <c r="H221" s="108"/>
      <c r="I221" s="67" t="s">
        <v>147</v>
      </c>
      <c r="J221" s="66"/>
      <c r="K221" s="67"/>
      <c r="L221" s="76">
        <f>'FOR PRINT'!U13</f>
        <v>0</v>
      </c>
      <c r="M221" s="77"/>
      <c r="N221" s="70">
        <f>L221*U221</f>
        <v>0</v>
      </c>
      <c r="O221" s="116" t="s">
        <v>14</v>
      </c>
      <c r="P221" s="105"/>
      <c r="Q221" s="114"/>
      <c r="R221" s="115"/>
      <c r="S221" s="117">
        <f>'FOR PRINT'!K13</f>
        <v>56.25</v>
      </c>
      <c r="U221" s="12">
        <f>U217*1.3</f>
        <v>61.75</v>
      </c>
      <c r="V221" s="1" t="s">
        <v>136</v>
      </c>
    </row>
    <row r="222" spans="1:22" s="5" customFormat="1" ht="14.25" customHeight="1" x14ac:dyDescent="0.2">
      <c r="A222" s="101"/>
      <c r="B222" s="137"/>
      <c r="C222" s="101"/>
      <c r="D222" s="105"/>
      <c r="E222" s="104"/>
      <c r="F222" s="105"/>
      <c r="G222" s="106"/>
      <c r="H222" s="105"/>
      <c r="I222" s="105"/>
      <c r="J222" s="104"/>
      <c r="K222" s="105"/>
      <c r="L222" s="114"/>
      <c r="M222" s="115"/>
      <c r="N222" s="108"/>
      <c r="O222" s="116" t="s">
        <v>16</v>
      </c>
      <c r="P222" s="105"/>
      <c r="Q222" s="114"/>
      <c r="R222" s="115"/>
      <c r="S222" s="117">
        <f>'FOR PRINT'!L13</f>
        <v>0</v>
      </c>
      <c r="U222" s="17"/>
    </row>
    <row r="223" spans="1:22" s="5" customFormat="1" ht="14.25" customHeight="1" x14ac:dyDescent="0.2">
      <c r="A223" s="101"/>
      <c r="B223" s="137"/>
      <c r="C223" s="101"/>
      <c r="D223" s="105"/>
      <c r="E223" s="104"/>
      <c r="F223" s="105"/>
      <c r="G223" s="106"/>
      <c r="H223" s="105"/>
      <c r="I223" s="105"/>
      <c r="J223" s="104"/>
      <c r="K223" s="105"/>
      <c r="L223" s="114"/>
      <c r="M223" s="115"/>
      <c r="N223" s="108"/>
      <c r="O223" s="116" t="s">
        <v>15</v>
      </c>
      <c r="P223" s="105"/>
      <c r="Q223" s="117">
        <f>'FOR PRINT'!M13</f>
        <v>0.75</v>
      </c>
      <c r="R223" s="115"/>
      <c r="S223" s="117">
        <f>Q223*U217</f>
        <v>35.625</v>
      </c>
      <c r="U223" s="17"/>
    </row>
    <row r="224" spans="1:22" s="5" customFormat="1" ht="14.25" customHeight="1" x14ac:dyDescent="0.2">
      <c r="A224" s="101"/>
      <c r="B224" s="137"/>
      <c r="C224" s="101"/>
      <c r="D224" s="105"/>
      <c r="E224" s="104"/>
      <c r="F224" s="105"/>
      <c r="G224" s="106"/>
      <c r="H224" s="105"/>
      <c r="I224" s="105"/>
      <c r="J224" s="104"/>
      <c r="K224" s="105"/>
      <c r="L224" s="114"/>
      <c r="M224" s="115"/>
      <c r="N224" s="108"/>
      <c r="O224" s="116" t="s">
        <v>38</v>
      </c>
      <c r="P224" s="105"/>
      <c r="Q224" s="114"/>
      <c r="R224" s="115"/>
      <c r="S224" s="117">
        <f>'FOR PRINT'!N13</f>
        <v>0</v>
      </c>
      <c r="U224" s="17"/>
    </row>
    <row r="225" spans="1:22" s="5" customFormat="1" ht="14.25" customHeight="1" x14ac:dyDescent="0.2">
      <c r="A225" s="101" t="s">
        <v>6</v>
      </c>
      <c r="B225" s="137"/>
      <c r="C225" s="101"/>
      <c r="D225" s="105"/>
      <c r="E225" s="104" t="s">
        <v>3</v>
      </c>
      <c r="F225" s="105"/>
      <c r="G225" s="106"/>
      <c r="H225" s="105"/>
      <c r="I225" s="105"/>
      <c r="J225" s="104"/>
      <c r="K225" s="105"/>
      <c r="L225" s="114"/>
      <c r="M225" s="115"/>
      <c r="N225" s="108"/>
      <c r="O225" s="118" t="s">
        <v>17</v>
      </c>
      <c r="P225" s="105"/>
      <c r="Q225" s="114"/>
      <c r="R225" s="115"/>
      <c r="S225" s="117">
        <f>'FOR PRINT'!O13</f>
        <v>3000</v>
      </c>
      <c r="U225" s="17"/>
    </row>
    <row r="226" spans="1:22" s="165" customFormat="1" ht="14.25" customHeight="1" x14ac:dyDescent="0.25">
      <c r="A226" s="102"/>
      <c r="B226" s="137"/>
      <c r="C226" s="102"/>
      <c r="D226" s="159"/>
      <c r="E226" s="104"/>
      <c r="F226" s="160"/>
      <c r="G226" s="161"/>
      <c r="H226" s="159"/>
      <c r="I226" s="110" t="s">
        <v>46</v>
      </c>
      <c r="J226" s="119"/>
      <c r="K226" s="162"/>
      <c r="L226" s="163"/>
      <c r="M226" s="120" t="s">
        <v>3</v>
      </c>
      <c r="N226" s="157">
        <f>SUM(N217:N224)</f>
        <v>5664.375</v>
      </c>
      <c r="O226" s="113" t="s">
        <v>45</v>
      </c>
      <c r="P226" s="162"/>
      <c r="Q226" s="162"/>
      <c r="R226" s="119" t="s">
        <v>3</v>
      </c>
      <c r="S226" s="164">
        <f>SUM(S217:S225)</f>
        <v>3341.6750000000002</v>
      </c>
      <c r="U226" s="166"/>
    </row>
    <row r="227" spans="1:22" s="5" customFormat="1" ht="14.25" customHeight="1" x14ac:dyDescent="0.2">
      <c r="A227" s="101" t="s">
        <v>24</v>
      </c>
      <c r="B227" s="137"/>
      <c r="C227" s="101"/>
      <c r="D227" s="105"/>
      <c r="E227" s="104" t="s">
        <v>3</v>
      </c>
      <c r="F227" s="121"/>
      <c r="G227" s="106"/>
      <c r="H227" s="105"/>
      <c r="I227" s="149"/>
      <c r="J227" s="150"/>
      <c r="K227" s="149"/>
      <c r="L227" s="151"/>
      <c r="M227" s="150"/>
      <c r="N227" s="149"/>
      <c r="O227" s="149"/>
      <c r="P227" s="170" t="s">
        <v>5</v>
      </c>
      <c r="Q227" s="171"/>
      <c r="R227" s="172" t="s">
        <v>3</v>
      </c>
      <c r="S227" s="170">
        <f>N226-S226</f>
        <v>2322.6999999999998</v>
      </c>
      <c r="U227" s="17"/>
    </row>
    <row r="228" spans="1:22" s="5" customFormat="1" ht="14.25" customHeight="1" x14ac:dyDescent="0.2">
      <c r="A228" s="122"/>
      <c r="B228" s="138"/>
      <c r="C228" s="122"/>
      <c r="D228" s="272"/>
      <c r="E228" s="272"/>
      <c r="F228" s="273"/>
      <c r="G228" s="123"/>
      <c r="H228" s="124"/>
      <c r="I228" s="122"/>
      <c r="J228" s="125"/>
      <c r="K228" s="122"/>
      <c r="L228" s="122"/>
      <c r="M228" s="125"/>
      <c r="N228" s="122"/>
      <c r="O228" s="122"/>
      <c r="P228" s="122"/>
      <c r="Q228" s="122"/>
      <c r="R228" s="125"/>
      <c r="S228" s="122"/>
      <c r="T228" s="7"/>
      <c r="U228" s="17"/>
    </row>
    <row r="229" spans="1:22" s="5" customFormat="1" ht="14.25" customHeight="1" x14ac:dyDescent="0.2">
      <c r="A229" s="91"/>
      <c r="B229" s="135"/>
      <c r="C229" s="91"/>
      <c r="D229" s="91"/>
      <c r="E229" s="92"/>
      <c r="F229" s="91"/>
      <c r="G229" s="93"/>
      <c r="H229" s="91"/>
      <c r="I229" s="91"/>
      <c r="J229" s="92"/>
      <c r="K229" s="91"/>
      <c r="L229" s="91"/>
      <c r="M229" s="92"/>
      <c r="N229" s="91"/>
      <c r="O229" s="91"/>
      <c r="P229" s="91"/>
      <c r="Q229" s="91"/>
      <c r="R229" s="92"/>
      <c r="S229" s="91"/>
      <c r="U229" s="17"/>
    </row>
    <row r="230" spans="1:22" s="6" customFormat="1" ht="14.25" customHeight="1" x14ac:dyDescent="0.25">
      <c r="A230" s="94"/>
      <c r="B230" s="136" t="s">
        <v>18</v>
      </c>
      <c r="C230" s="95"/>
      <c r="D230" s="96"/>
      <c r="E230" s="97"/>
      <c r="F230" s="96"/>
      <c r="G230" s="98"/>
      <c r="H230" s="96"/>
      <c r="I230" s="96"/>
      <c r="J230" s="99" t="s">
        <v>18</v>
      </c>
      <c r="K230" s="96"/>
      <c r="L230" s="96"/>
      <c r="M230" s="97"/>
      <c r="N230" s="96"/>
      <c r="O230" s="96"/>
      <c r="P230" s="96"/>
      <c r="Q230" s="271" t="s">
        <v>0</v>
      </c>
      <c r="R230" s="271"/>
      <c r="S230" s="271"/>
      <c r="U230" s="18"/>
    </row>
    <row r="231" spans="1:22" s="6" customFormat="1" ht="14.25" customHeight="1" x14ac:dyDescent="0.25">
      <c r="A231" s="94"/>
      <c r="B231" s="136" t="s">
        <v>19</v>
      </c>
      <c r="C231" s="95"/>
      <c r="D231" s="96"/>
      <c r="E231" s="97"/>
      <c r="F231" s="96"/>
      <c r="G231" s="98"/>
      <c r="H231" s="96"/>
      <c r="I231" s="96"/>
      <c r="J231" s="99" t="s">
        <v>19</v>
      </c>
      <c r="K231" s="96"/>
      <c r="L231" s="96"/>
      <c r="M231" s="97"/>
      <c r="N231" s="96"/>
      <c r="O231" s="96"/>
      <c r="P231" s="96"/>
      <c r="Q231" s="271"/>
      <c r="R231" s="271"/>
      <c r="S231" s="271"/>
      <c r="U231" s="18"/>
    </row>
    <row r="232" spans="1:22" s="6" customFormat="1" ht="14.25" customHeight="1" x14ac:dyDescent="0.25">
      <c r="A232" s="94"/>
      <c r="B232" s="136"/>
      <c r="C232" s="95"/>
      <c r="D232" s="96"/>
      <c r="E232" s="97"/>
      <c r="F232" s="96"/>
      <c r="G232" s="98"/>
      <c r="H232" s="96"/>
      <c r="I232" s="96"/>
      <c r="J232" s="100"/>
      <c r="K232" s="96"/>
      <c r="L232" s="96"/>
      <c r="M232" s="97"/>
      <c r="N232" s="96"/>
      <c r="O232" s="96"/>
      <c r="P232" s="96"/>
      <c r="Q232" s="96"/>
      <c r="R232" s="97"/>
      <c r="S232" s="94"/>
      <c r="U232" s="18"/>
    </row>
    <row r="233" spans="1:22" s="5" customFormat="1" ht="14.25" customHeight="1" x14ac:dyDescent="0.2">
      <c r="A233" s="101" t="s">
        <v>1</v>
      </c>
      <c r="B233" s="137"/>
      <c r="C233" s="101" t="s">
        <v>3</v>
      </c>
      <c r="D233" s="103" t="str">
        <f>'FOR PRINT'!B14</f>
        <v>ASANZA, RYAN</v>
      </c>
      <c r="E233" s="104"/>
      <c r="F233" s="105"/>
      <c r="G233" s="106"/>
      <c r="H233" s="105"/>
      <c r="I233" s="105" t="s">
        <v>1</v>
      </c>
      <c r="J233" s="104" t="s">
        <v>3</v>
      </c>
      <c r="K233" s="174" t="str">
        <f>'FOR PRINT'!B14</f>
        <v>ASANZA, RYAN</v>
      </c>
      <c r="L233" s="105"/>
      <c r="M233" s="104"/>
      <c r="N233" s="105"/>
      <c r="O233" s="105"/>
      <c r="P233" s="105" t="s">
        <v>25</v>
      </c>
      <c r="Q233" s="105"/>
      <c r="R233" s="104" t="s">
        <v>3</v>
      </c>
      <c r="S233" s="107">
        <f>'FOR PRINT'!D14</f>
        <v>13</v>
      </c>
      <c r="U233" s="17"/>
    </row>
    <row r="234" spans="1:22" s="5" customFormat="1" ht="14.25" customHeight="1" x14ac:dyDescent="0.2">
      <c r="A234" s="101" t="s">
        <v>2</v>
      </c>
      <c r="B234" s="137"/>
      <c r="C234" s="101" t="s">
        <v>3</v>
      </c>
      <c r="D234" s="105" t="str">
        <f>'FOR PRINT'!R2</f>
        <v>OCTOBER 30,2017</v>
      </c>
      <c r="E234" s="104"/>
      <c r="F234" s="105"/>
      <c r="G234" s="106"/>
      <c r="H234" s="105"/>
      <c r="I234" s="105" t="s">
        <v>2</v>
      </c>
      <c r="J234" s="104" t="s">
        <v>3</v>
      </c>
      <c r="K234" s="105" t="str">
        <f>'FOR PRINT'!C14</f>
        <v>OCT 11- OCT 25,2017</v>
      </c>
      <c r="L234" s="105"/>
      <c r="M234" s="104"/>
      <c r="N234" s="105"/>
      <c r="O234" s="105"/>
      <c r="P234" s="105" t="s">
        <v>26</v>
      </c>
      <c r="Q234" s="105"/>
      <c r="R234" s="104" t="s">
        <v>3</v>
      </c>
      <c r="S234" s="107">
        <f>'FOR PRINT'!E14</f>
        <v>13</v>
      </c>
      <c r="U234" s="17"/>
    </row>
    <row r="235" spans="1:22" s="5" customFormat="1" ht="14.25" customHeight="1" x14ac:dyDescent="0.2">
      <c r="A235" s="101"/>
      <c r="B235" s="137"/>
      <c r="C235" s="101"/>
      <c r="D235" s="105"/>
      <c r="E235" s="104"/>
      <c r="F235" s="108"/>
      <c r="G235" s="109"/>
      <c r="H235" s="108"/>
      <c r="I235" s="110" t="s">
        <v>4</v>
      </c>
      <c r="J235" s="111"/>
      <c r="K235" s="110"/>
      <c r="L235" s="112" t="s">
        <v>22</v>
      </c>
      <c r="M235" s="111"/>
      <c r="N235" s="112" t="s">
        <v>23</v>
      </c>
      <c r="O235" s="113" t="s">
        <v>7</v>
      </c>
      <c r="P235" s="110"/>
      <c r="Q235" s="112" t="s">
        <v>22</v>
      </c>
      <c r="R235" s="111"/>
      <c r="S235" s="112" t="s">
        <v>23</v>
      </c>
      <c r="U235" s="17"/>
    </row>
    <row r="236" spans="1:22" s="5" customFormat="1" ht="14.25" customHeight="1" x14ac:dyDescent="0.2">
      <c r="A236" s="101" t="s">
        <v>20</v>
      </c>
      <c r="B236" s="137"/>
      <c r="C236" s="101"/>
      <c r="D236" s="105"/>
      <c r="E236" s="104" t="s">
        <v>3</v>
      </c>
      <c r="F236" s="108">
        <f>N245</f>
        <v>5358.640625</v>
      </c>
      <c r="G236" s="109"/>
      <c r="H236" s="108"/>
      <c r="I236" s="105" t="s">
        <v>8</v>
      </c>
      <c r="J236" s="104"/>
      <c r="K236" s="105"/>
      <c r="L236" s="114">
        <f>S234*8</f>
        <v>104</v>
      </c>
      <c r="M236" s="115"/>
      <c r="N236" s="108">
        <f>L236*U236</f>
        <v>4634.5</v>
      </c>
      <c r="O236" s="116" t="s">
        <v>10</v>
      </c>
      <c r="P236" s="105"/>
      <c r="Q236" s="114"/>
      <c r="R236" s="115"/>
      <c r="S236" s="117">
        <f>'FOR PRINT'!G14</f>
        <v>0</v>
      </c>
      <c r="U236" s="17">
        <f>'FOR PRINT'!Q14</f>
        <v>44.5625</v>
      </c>
      <c r="V236" s="1" t="s">
        <v>100</v>
      </c>
    </row>
    <row r="237" spans="1:22" s="5" customFormat="1" ht="14.25" customHeight="1" x14ac:dyDescent="0.2">
      <c r="A237" s="101" t="s">
        <v>21</v>
      </c>
      <c r="B237" s="137"/>
      <c r="C237" s="101"/>
      <c r="D237" s="105"/>
      <c r="E237" s="104" t="s">
        <v>3</v>
      </c>
      <c r="F237" s="108">
        <f>S245</f>
        <v>1000</v>
      </c>
      <c r="G237" s="106"/>
      <c r="H237" s="105"/>
      <c r="I237" s="105" t="s">
        <v>9</v>
      </c>
      <c r="J237" s="104"/>
      <c r="K237" s="105"/>
      <c r="L237" s="114">
        <f>'FOR PRINT'!F14</f>
        <v>13</v>
      </c>
      <c r="M237" s="115"/>
      <c r="N237" s="108">
        <f>L237*U237</f>
        <v>724.140625</v>
      </c>
      <c r="O237" s="116" t="s">
        <v>11</v>
      </c>
      <c r="P237" s="105"/>
      <c r="Q237" s="114"/>
      <c r="R237" s="115"/>
      <c r="S237" s="117">
        <f>'FOR PRINT'!H14</f>
        <v>0</v>
      </c>
      <c r="U237" s="12">
        <f>U236*1.25</f>
        <v>55.703125</v>
      </c>
      <c r="V237" s="1" t="s">
        <v>101</v>
      </c>
    </row>
    <row r="238" spans="1:22" s="5" customFormat="1" ht="14.25" customHeight="1" x14ac:dyDescent="0.2">
      <c r="A238" s="101"/>
      <c r="B238" s="137"/>
      <c r="C238" s="101"/>
      <c r="D238" s="105"/>
      <c r="E238" s="104"/>
      <c r="F238" s="105"/>
      <c r="G238" s="106"/>
      <c r="H238" s="105"/>
      <c r="I238" s="67" t="s">
        <v>99</v>
      </c>
      <c r="J238" s="104"/>
      <c r="K238" s="105"/>
      <c r="L238" s="76">
        <f>'FOR PRINT'!P14</f>
        <v>0</v>
      </c>
      <c r="M238" s="115"/>
      <c r="N238" s="70">
        <f>L238*U238</f>
        <v>0</v>
      </c>
      <c r="O238" s="116" t="s">
        <v>12</v>
      </c>
      <c r="P238" s="105"/>
      <c r="Q238" s="114"/>
      <c r="R238" s="115"/>
      <c r="S238" s="117">
        <f>'FOR PRINT'!I14</f>
        <v>0</v>
      </c>
      <c r="U238" s="12">
        <f>U236*1.3</f>
        <v>57.931249999999999</v>
      </c>
      <c r="V238" s="1" t="s">
        <v>103</v>
      </c>
    </row>
    <row r="239" spans="1:22" s="5" customFormat="1" ht="14.25" customHeight="1" x14ac:dyDescent="0.2">
      <c r="A239" s="101"/>
      <c r="B239" s="137"/>
      <c r="C239" s="101"/>
      <c r="D239" s="105"/>
      <c r="E239" s="104"/>
      <c r="F239" s="105"/>
      <c r="G239" s="106"/>
      <c r="H239" s="105"/>
      <c r="I239" s="67" t="s">
        <v>152</v>
      </c>
      <c r="J239" s="66"/>
      <c r="K239" s="67"/>
      <c r="L239" s="76">
        <f>'FOR PRINT'!T14</f>
        <v>0</v>
      </c>
      <c r="M239" s="77"/>
      <c r="N239" s="70">
        <f>L239*U239</f>
        <v>0</v>
      </c>
      <c r="O239" s="116" t="s">
        <v>13</v>
      </c>
      <c r="P239" s="105"/>
      <c r="Q239" s="114"/>
      <c r="R239" s="115"/>
      <c r="S239" s="117">
        <f>'FOR PRINT'!J14</f>
        <v>0</v>
      </c>
      <c r="U239" s="12">
        <f>U236*1</f>
        <v>44.5625</v>
      </c>
      <c r="V239" s="1" t="s">
        <v>134</v>
      </c>
    </row>
    <row r="240" spans="1:22" s="5" customFormat="1" ht="14.25" customHeight="1" x14ac:dyDescent="0.2">
      <c r="A240" s="140" t="s">
        <v>5</v>
      </c>
      <c r="B240" s="137"/>
      <c r="C240" s="140"/>
      <c r="D240" s="103"/>
      <c r="E240" s="141" t="s">
        <v>3</v>
      </c>
      <c r="F240" s="142">
        <f>S246</f>
        <v>4358.640625</v>
      </c>
      <c r="G240" s="109"/>
      <c r="H240" s="108"/>
      <c r="I240" s="67" t="s">
        <v>147</v>
      </c>
      <c r="J240" s="66"/>
      <c r="K240" s="67"/>
      <c r="L240" s="76">
        <f>'FOR PRINT'!U14</f>
        <v>0</v>
      </c>
      <c r="M240" s="77"/>
      <c r="N240" s="70">
        <f>L240*U240</f>
        <v>0</v>
      </c>
      <c r="O240" s="116" t="s">
        <v>14</v>
      </c>
      <c r="P240" s="105"/>
      <c r="Q240" s="114"/>
      <c r="R240" s="115"/>
      <c r="S240" s="117">
        <f>'FOR PRINT'!K14</f>
        <v>0</v>
      </c>
      <c r="U240" s="12">
        <f>U236*1.3</f>
        <v>57.931249999999999</v>
      </c>
      <c r="V240" s="1" t="s">
        <v>136</v>
      </c>
    </row>
    <row r="241" spans="1:22" s="5" customFormat="1" ht="14.25" customHeight="1" x14ac:dyDescent="0.2">
      <c r="A241" s="101"/>
      <c r="B241" s="137"/>
      <c r="C241" s="101"/>
      <c r="D241" s="105"/>
      <c r="E241" s="104"/>
      <c r="F241" s="105"/>
      <c r="G241" s="106"/>
      <c r="H241" s="105"/>
      <c r="I241" s="105"/>
      <c r="J241" s="104"/>
      <c r="K241" s="105"/>
      <c r="L241" s="114"/>
      <c r="M241" s="115"/>
      <c r="N241" s="108"/>
      <c r="O241" s="116" t="s">
        <v>16</v>
      </c>
      <c r="P241" s="105"/>
      <c r="Q241" s="114"/>
      <c r="R241" s="115"/>
      <c r="S241" s="117">
        <f>'FOR PRINT'!L14</f>
        <v>0</v>
      </c>
      <c r="U241" s="17"/>
    </row>
    <row r="242" spans="1:22" s="5" customFormat="1" ht="14.25" customHeight="1" x14ac:dyDescent="0.2">
      <c r="A242" s="101"/>
      <c r="B242" s="137"/>
      <c r="C242" s="101"/>
      <c r="D242" s="105"/>
      <c r="E242" s="104"/>
      <c r="F242" s="105"/>
      <c r="G242" s="106"/>
      <c r="H242" s="105"/>
      <c r="I242" s="105"/>
      <c r="J242" s="104"/>
      <c r="K242" s="105"/>
      <c r="L242" s="114"/>
      <c r="M242" s="115"/>
      <c r="N242" s="108"/>
      <c r="O242" s="116" t="s">
        <v>15</v>
      </c>
      <c r="P242" s="105"/>
      <c r="Q242" s="117">
        <f>'FOR PRINT'!M14</f>
        <v>0</v>
      </c>
      <c r="R242" s="115"/>
      <c r="S242" s="117">
        <f>Q242*U236</f>
        <v>0</v>
      </c>
      <c r="U242" s="17"/>
    </row>
    <row r="243" spans="1:22" s="5" customFormat="1" ht="14.25" customHeight="1" x14ac:dyDescent="0.2">
      <c r="A243" s="101"/>
      <c r="B243" s="137"/>
      <c r="C243" s="101"/>
      <c r="D243" s="105"/>
      <c r="E243" s="104"/>
      <c r="F243" s="105"/>
      <c r="G243" s="106"/>
      <c r="H243" s="105"/>
      <c r="I243" s="105"/>
      <c r="J243" s="104"/>
      <c r="K243" s="105"/>
      <c r="L243" s="114"/>
      <c r="M243" s="115"/>
      <c r="N243" s="108"/>
      <c r="O243" s="116" t="s">
        <v>38</v>
      </c>
      <c r="P243" s="105"/>
      <c r="Q243" s="114"/>
      <c r="R243" s="115"/>
      <c r="S243" s="117">
        <f>'FOR PRINT'!N14</f>
        <v>0</v>
      </c>
      <c r="U243" s="17"/>
    </row>
    <row r="244" spans="1:22" s="5" customFormat="1" ht="14.25" customHeight="1" x14ac:dyDescent="0.2">
      <c r="A244" s="101" t="s">
        <v>6</v>
      </c>
      <c r="B244" s="137"/>
      <c r="C244" s="101"/>
      <c r="D244" s="105"/>
      <c r="E244" s="104" t="s">
        <v>3</v>
      </c>
      <c r="F244" s="105"/>
      <c r="G244" s="106"/>
      <c r="H244" s="105"/>
      <c r="I244" s="105"/>
      <c r="J244" s="104"/>
      <c r="K244" s="105"/>
      <c r="L244" s="114"/>
      <c r="M244" s="115"/>
      <c r="N244" s="108"/>
      <c r="O244" s="116" t="s">
        <v>17</v>
      </c>
      <c r="P244" s="105"/>
      <c r="Q244" s="114"/>
      <c r="R244" s="115"/>
      <c r="S244" s="117">
        <f>'FOR PRINT'!O14</f>
        <v>1000</v>
      </c>
      <c r="U244" s="17"/>
    </row>
    <row r="245" spans="1:22" s="165" customFormat="1" ht="14.25" customHeight="1" x14ac:dyDescent="0.25">
      <c r="A245" s="102"/>
      <c r="B245" s="137"/>
      <c r="C245" s="102"/>
      <c r="D245" s="159"/>
      <c r="E245" s="104"/>
      <c r="F245" s="160"/>
      <c r="G245" s="161"/>
      <c r="H245" s="159"/>
      <c r="I245" s="110" t="s">
        <v>46</v>
      </c>
      <c r="J245" s="119"/>
      <c r="K245" s="162"/>
      <c r="L245" s="163"/>
      <c r="M245" s="120" t="s">
        <v>3</v>
      </c>
      <c r="N245" s="157">
        <f>SUM(N236:N243)</f>
        <v>5358.640625</v>
      </c>
      <c r="O245" s="113" t="s">
        <v>45</v>
      </c>
      <c r="P245" s="162"/>
      <c r="Q245" s="162"/>
      <c r="R245" s="119" t="s">
        <v>3</v>
      </c>
      <c r="S245" s="164">
        <f>SUM(S236:S244)</f>
        <v>1000</v>
      </c>
      <c r="U245" s="166"/>
    </row>
    <row r="246" spans="1:22" s="5" customFormat="1" ht="14.25" customHeight="1" x14ac:dyDescent="0.2">
      <c r="A246" s="101" t="s">
        <v>24</v>
      </c>
      <c r="B246" s="137"/>
      <c r="C246" s="101"/>
      <c r="D246" s="105"/>
      <c r="E246" s="104" t="s">
        <v>3</v>
      </c>
      <c r="F246" s="121"/>
      <c r="G246" s="106"/>
      <c r="H246" s="105"/>
      <c r="I246" s="149"/>
      <c r="J246" s="150"/>
      <c r="K246" s="149"/>
      <c r="L246" s="151"/>
      <c r="M246" s="150"/>
      <c r="N246" s="149"/>
      <c r="O246" s="149"/>
      <c r="P246" s="170" t="s">
        <v>5</v>
      </c>
      <c r="Q246" s="171"/>
      <c r="R246" s="172" t="s">
        <v>3</v>
      </c>
      <c r="S246" s="170">
        <f>N245-S245</f>
        <v>4358.640625</v>
      </c>
      <c r="U246" s="17"/>
    </row>
    <row r="247" spans="1:22" s="5" customFormat="1" ht="14.25" customHeight="1" x14ac:dyDescent="0.2">
      <c r="A247" s="122"/>
      <c r="B247" s="138"/>
      <c r="C247" s="122"/>
      <c r="D247" s="272"/>
      <c r="E247" s="272"/>
      <c r="F247" s="273"/>
      <c r="G247" s="123"/>
      <c r="H247" s="124"/>
      <c r="I247" s="122"/>
      <c r="J247" s="125"/>
      <c r="K247" s="122"/>
      <c r="L247" s="122"/>
      <c r="M247" s="125"/>
      <c r="N247" s="122"/>
      <c r="O247" s="122"/>
      <c r="P247" s="122"/>
      <c r="Q247" s="122"/>
      <c r="R247" s="125"/>
      <c r="S247" s="122"/>
      <c r="T247" s="7"/>
      <c r="U247" s="17"/>
    </row>
    <row r="248" spans="1:22" s="5" customFormat="1" ht="14.25" customHeight="1" x14ac:dyDescent="0.2">
      <c r="A248" s="91"/>
      <c r="B248" s="135"/>
      <c r="C248" s="91"/>
      <c r="D248" s="91"/>
      <c r="E248" s="92"/>
      <c r="F248" s="91"/>
      <c r="G248" s="93"/>
      <c r="H248" s="91"/>
      <c r="I248" s="91"/>
      <c r="J248" s="92"/>
      <c r="K248" s="91"/>
      <c r="L248" s="91"/>
      <c r="M248" s="92"/>
      <c r="N248" s="91"/>
      <c r="O248" s="91"/>
      <c r="P248" s="91"/>
      <c r="Q248" s="91"/>
      <c r="R248" s="92"/>
      <c r="S248" s="91"/>
      <c r="U248" s="17"/>
    </row>
    <row r="249" spans="1:22" s="6" customFormat="1" ht="14.25" customHeight="1" x14ac:dyDescent="0.25">
      <c r="A249" s="94"/>
      <c r="B249" s="136" t="s">
        <v>18</v>
      </c>
      <c r="C249" s="95"/>
      <c r="D249" s="96"/>
      <c r="E249" s="97"/>
      <c r="F249" s="96"/>
      <c r="G249" s="98"/>
      <c r="H249" s="96"/>
      <c r="I249" s="96"/>
      <c r="J249" s="99" t="s">
        <v>18</v>
      </c>
      <c r="K249" s="96"/>
      <c r="L249" s="96"/>
      <c r="M249" s="97"/>
      <c r="N249" s="96"/>
      <c r="O249" s="96"/>
      <c r="P249" s="96"/>
      <c r="Q249" s="271" t="s">
        <v>0</v>
      </c>
      <c r="R249" s="271"/>
      <c r="S249" s="271"/>
      <c r="U249" s="18"/>
    </row>
    <row r="250" spans="1:22" s="6" customFormat="1" ht="14.25" customHeight="1" x14ac:dyDescent="0.25">
      <c r="A250" s="94"/>
      <c r="B250" s="136" t="s">
        <v>19</v>
      </c>
      <c r="C250" s="95"/>
      <c r="D250" s="96"/>
      <c r="E250" s="97"/>
      <c r="F250" s="96"/>
      <c r="G250" s="98"/>
      <c r="H250" s="96"/>
      <c r="I250" s="96"/>
      <c r="J250" s="99" t="s">
        <v>19</v>
      </c>
      <c r="K250" s="96"/>
      <c r="L250" s="96"/>
      <c r="M250" s="97"/>
      <c r="N250" s="96"/>
      <c r="O250" s="96"/>
      <c r="P250" s="96"/>
      <c r="Q250" s="271"/>
      <c r="R250" s="271"/>
      <c r="S250" s="271"/>
      <c r="U250" s="18"/>
    </row>
    <row r="251" spans="1:22" s="6" customFormat="1" ht="14.25" customHeight="1" x14ac:dyDescent="0.25">
      <c r="A251" s="94"/>
      <c r="B251" s="136"/>
      <c r="C251" s="95"/>
      <c r="D251" s="96"/>
      <c r="E251" s="97"/>
      <c r="F251" s="96"/>
      <c r="G251" s="98"/>
      <c r="H251" s="96"/>
      <c r="I251" s="96"/>
      <c r="J251" s="100"/>
      <c r="K251" s="96"/>
      <c r="L251" s="96"/>
      <c r="M251" s="97"/>
      <c r="N251" s="96"/>
      <c r="O251" s="96"/>
      <c r="P251" s="96"/>
      <c r="Q251" s="96"/>
      <c r="R251" s="97"/>
      <c r="S251" s="94"/>
      <c r="U251" s="18"/>
    </row>
    <row r="252" spans="1:22" s="5" customFormat="1" ht="14.25" customHeight="1" x14ac:dyDescent="0.2">
      <c r="A252" s="101" t="s">
        <v>1</v>
      </c>
      <c r="B252" s="137"/>
      <c r="C252" s="101" t="s">
        <v>3</v>
      </c>
      <c r="D252" s="103" t="str">
        <f>'FOR PRINT'!B15</f>
        <v>BANGA, JEFFREY</v>
      </c>
      <c r="E252" s="104"/>
      <c r="F252" s="105"/>
      <c r="G252" s="106"/>
      <c r="H252" s="105"/>
      <c r="I252" s="105" t="s">
        <v>1</v>
      </c>
      <c r="J252" s="104" t="s">
        <v>3</v>
      </c>
      <c r="K252" s="174" t="str">
        <f>'FOR PRINT'!B15</f>
        <v>BANGA, JEFFREY</v>
      </c>
      <c r="L252" s="105"/>
      <c r="M252" s="104"/>
      <c r="N252" s="105"/>
      <c r="O252" s="105"/>
      <c r="P252" s="105" t="s">
        <v>25</v>
      </c>
      <c r="Q252" s="105"/>
      <c r="R252" s="104" t="s">
        <v>3</v>
      </c>
      <c r="S252" s="107">
        <f>'FOR PRINT'!D15</f>
        <v>13</v>
      </c>
      <c r="U252" s="17"/>
    </row>
    <row r="253" spans="1:22" s="5" customFormat="1" ht="14.25" customHeight="1" x14ac:dyDescent="0.2">
      <c r="A253" s="101" t="s">
        <v>2</v>
      </c>
      <c r="B253" s="137"/>
      <c r="C253" s="101" t="s">
        <v>3</v>
      </c>
      <c r="D253" s="105" t="str">
        <f>'FOR PRINT'!R2</f>
        <v>OCTOBER 30,2017</v>
      </c>
      <c r="E253" s="104"/>
      <c r="F253" s="105"/>
      <c r="G253" s="106"/>
      <c r="H253" s="105"/>
      <c r="I253" s="105" t="s">
        <v>2</v>
      </c>
      <c r="J253" s="104" t="s">
        <v>3</v>
      </c>
      <c r="K253" s="105" t="str">
        <f>'FOR PRINT'!C15</f>
        <v>OCT 11- OCT 25,2017</v>
      </c>
      <c r="L253" s="105"/>
      <c r="M253" s="104"/>
      <c r="N253" s="105"/>
      <c r="O253" s="105"/>
      <c r="P253" s="105" t="s">
        <v>26</v>
      </c>
      <c r="Q253" s="105"/>
      <c r="R253" s="104" t="s">
        <v>3</v>
      </c>
      <c r="S253" s="107">
        <f>'FOR PRINT'!E15</f>
        <v>13</v>
      </c>
      <c r="U253" s="17"/>
    </row>
    <row r="254" spans="1:22" s="5" customFormat="1" ht="14.25" customHeight="1" x14ac:dyDescent="0.2">
      <c r="A254" s="101"/>
      <c r="B254" s="137"/>
      <c r="C254" s="101"/>
      <c r="D254" s="105"/>
      <c r="E254" s="104"/>
      <c r="F254" s="108"/>
      <c r="G254" s="109"/>
      <c r="H254" s="108"/>
      <c r="I254" s="110" t="s">
        <v>4</v>
      </c>
      <c r="J254" s="111"/>
      <c r="K254" s="110"/>
      <c r="L254" s="112" t="s">
        <v>22</v>
      </c>
      <c r="M254" s="111"/>
      <c r="N254" s="112" t="s">
        <v>23</v>
      </c>
      <c r="O254" s="113" t="s">
        <v>7</v>
      </c>
      <c r="P254" s="110"/>
      <c r="Q254" s="112" t="s">
        <v>22</v>
      </c>
      <c r="R254" s="111"/>
      <c r="S254" s="112" t="s">
        <v>23</v>
      </c>
      <c r="U254" s="17"/>
    </row>
    <row r="255" spans="1:22" s="5" customFormat="1" ht="14.25" customHeight="1" x14ac:dyDescent="0.2">
      <c r="A255" s="101" t="s">
        <v>20</v>
      </c>
      <c r="B255" s="137"/>
      <c r="C255" s="101"/>
      <c r="D255" s="105"/>
      <c r="E255" s="104" t="s">
        <v>3</v>
      </c>
      <c r="F255" s="108">
        <f>N264</f>
        <v>11276.5625</v>
      </c>
      <c r="G255" s="109"/>
      <c r="H255" s="108"/>
      <c r="I255" s="105" t="s">
        <v>8</v>
      </c>
      <c r="J255" s="104"/>
      <c r="K255" s="105"/>
      <c r="L255" s="114">
        <f>S253*8</f>
        <v>104</v>
      </c>
      <c r="M255" s="115"/>
      <c r="N255" s="108">
        <f>L255*U255</f>
        <v>6500</v>
      </c>
      <c r="O255" s="116" t="s">
        <v>10</v>
      </c>
      <c r="P255" s="105"/>
      <c r="Q255" s="114"/>
      <c r="R255" s="115"/>
      <c r="S255" s="117">
        <f>'FOR PRINT'!G15</f>
        <v>0</v>
      </c>
      <c r="U255" s="17">
        <f>'FOR PRINT'!Q15</f>
        <v>62.5</v>
      </c>
      <c r="V255" s="1" t="s">
        <v>100</v>
      </c>
    </row>
    <row r="256" spans="1:22" s="5" customFormat="1" ht="14.25" customHeight="1" x14ac:dyDescent="0.2">
      <c r="A256" s="101" t="s">
        <v>21</v>
      </c>
      <c r="B256" s="137"/>
      <c r="C256" s="101"/>
      <c r="D256" s="105"/>
      <c r="E256" s="104" t="s">
        <v>3</v>
      </c>
      <c r="F256" s="108">
        <f>S264</f>
        <v>3000</v>
      </c>
      <c r="G256" s="106"/>
      <c r="H256" s="105"/>
      <c r="I256" s="105" t="s">
        <v>9</v>
      </c>
      <c r="J256" s="104"/>
      <c r="K256" s="105"/>
      <c r="L256" s="114">
        <f>'FOR PRINT'!F15</f>
        <v>44.5</v>
      </c>
      <c r="M256" s="115"/>
      <c r="N256" s="108">
        <f>L256*U256</f>
        <v>3476.5625</v>
      </c>
      <c r="O256" s="116" t="s">
        <v>11</v>
      </c>
      <c r="P256" s="105"/>
      <c r="Q256" s="114"/>
      <c r="R256" s="115"/>
      <c r="S256" s="117">
        <f>'FOR PRINT'!H15</f>
        <v>0</v>
      </c>
      <c r="U256" s="12">
        <f>U255*1.25</f>
        <v>78.125</v>
      </c>
      <c r="V256" s="1" t="s">
        <v>101</v>
      </c>
    </row>
    <row r="257" spans="1:22" s="5" customFormat="1" ht="14.25" customHeight="1" x14ac:dyDescent="0.2">
      <c r="A257" s="101"/>
      <c r="B257" s="137"/>
      <c r="C257" s="101"/>
      <c r="D257" s="105"/>
      <c r="E257" s="104"/>
      <c r="F257" s="105"/>
      <c r="G257" s="106"/>
      <c r="H257" s="105"/>
      <c r="I257" s="67" t="s">
        <v>99</v>
      </c>
      <c r="J257" s="104"/>
      <c r="K257" s="105"/>
      <c r="L257" s="76">
        <f>'FOR PRINT'!P15</f>
        <v>16</v>
      </c>
      <c r="M257" s="115"/>
      <c r="N257" s="70">
        <f>L257*U257</f>
        <v>1300</v>
      </c>
      <c r="O257" s="116" t="s">
        <v>12</v>
      </c>
      <c r="P257" s="105"/>
      <c r="Q257" s="114"/>
      <c r="R257" s="115"/>
      <c r="S257" s="117">
        <f>'FOR PRINT'!I15</f>
        <v>0</v>
      </c>
      <c r="U257" s="12">
        <f>U255*1.3</f>
        <v>81.25</v>
      </c>
      <c r="V257" s="1" t="s">
        <v>103</v>
      </c>
    </row>
    <row r="258" spans="1:22" s="5" customFormat="1" ht="14.25" customHeight="1" x14ac:dyDescent="0.2">
      <c r="A258" s="101"/>
      <c r="B258" s="137"/>
      <c r="C258" s="101"/>
      <c r="D258" s="105"/>
      <c r="E258" s="104"/>
      <c r="F258" s="105"/>
      <c r="G258" s="106"/>
      <c r="H258" s="105"/>
      <c r="I258" s="67" t="s">
        <v>152</v>
      </c>
      <c r="J258" s="66"/>
      <c r="K258" s="67"/>
      <c r="L258" s="76">
        <f>'FOR PRINT'!T15</f>
        <v>0</v>
      </c>
      <c r="M258" s="77"/>
      <c r="N258" s="70">
        <f>L258*U258</f>
        <v>0</v>
      </c>
      <c r="O258" s="116" t="s">
        <v>13</v>
      </c>
      <c r="P258" s="105"/>
      <c r="Q258" s="114"/>
      <c r="R258" s="115"/>
      <c r="S258" s="117">
        <f>'FOR PRINT'!J15</f>
        <v>0</v>
      </c>
      <c r="U258" s="12">
        <f>U255*1</f>
        <v>62.5</v>
      </c>
      <c r="V258" s="1" t="s">
        <v>134</v>
      </c>
    </row>
    <row r="259" spans="1:22" s="5" customFormat="1" ht="14.25" customHeight="1" x14ac:dyDescent="0.2">
      <c r="A259" s="140" t="s">
        <v>5</v>
      </c>
      <c r="B259" s="137"/>
      <c r="C259" s="140"/>
      <c r="D259" s="103"/>
      <c r="E259" s="141" t="s">
        <v>3</v>
      </c>
      <c r="F259" s="142">
        <f>S265</f>
        <v>8276.5625</v>
      </c>
      <c r="G259" s="109"/>
      <c r="H259" s="108"/>
      <c r="I259" s="67" t="s">
        <v>147</v>
      </c>
      <c r="J259" s="66"/>
      <c r="K259" s="67"/>
      <c r="L259" s="76">
        <f>'FOR PRINT'!U15</f>
        <v>0</v>
      </c>
      <c r="M259" s="77"/>
      <c r="N259" s="70">
        <f>L259*U259</f>
        <v>0</v>
      </c>
      <c r="O259" s="116" t="s">
        <v>14</v>
      </c>
      <c r="P259" s="105"/>
      <c r="Q259" s="114"/>
      <c r="R259" s="115"/>
      <c r="S259" s="117">
        <f>'FOR PRINT'!K15</f>
        <v>0</v>
      </c>
      <c r="U259" s="12">
        <f>U255*1.3</f>
        <v>81.25</v>
      </c>
      <c r="V259" s="1" t="s">
        <v>136</v>
      </c>
    </row>
    <row r="260" spans="1:22" s="5" customFormat="1" ht="14.25" customHeight="1" x14ac:dyDescent="0.2">
      <c r="A260" s="101"/>
      <c r="B260" s="137"/>
      <c r="C260" s="101"/>
      <c r="D260" s="105"/>
      <c r="E260" s="104"/>
      <c r="F260" s="105"/>
      <c r="G260" s="106"/>
      <c r="H260" s="105"/>
      <c r="I260" s="105"/>
      <c r="J260" s="104"/>
      <c r="K260" s="105"/>
      <c r="L260" s="114"/>
      <c r="M260" s="115"/>
      <c r="N260" s="108"/>
      <c r="O260" s="116" t="s">
        <v>16</v>
      </c>
      <c r="P260" s="105"/>
      <c r="Q260" s="114"/>
      <c r="R260" s="115"/>
      <c r="S260" s="117">
        <f>'FOR PRINT'!L15</f>
        <v>0</v>
      </c>
      <c r="U260" s="17"/>
    </row>
    <row r="261" spans="1:22" s="5" customFormat="1" ht="14.25" customHeight="1" x14ac:dyDescent="0.2">
      <c r="A261" s="101"/>
      <c r="B261" s="137"/>
      <c r="C261" s="101"/>
      <c r="D261" s="105"/>
      <c r="E261" s="104"/>
      <c r="F261" s="105"/>
      <c r="G261" s="106"/>
      <c r="H261" s="105"/>
      <c r="I261" s="105"/>
      <c r="J261" s="104"/>
      <c r="K261" s="105"/>
      <c r="L261" s="114"/>
      <c r="M261" s="115"/>
      <c r="N261" s="108"/>
      <c r="O261" s="116" t="s">
        <v>15</v>
      </c>
      <c r="P261" s="105"/>
      <c r="Q261" s="117">
        <f>'FOR PRINT'!M209</f>
        <v>0</v>
      </c>
      <c r="R261" s="115"/>
      <c r="S261" s="117">
        <f>Q261*U255</f>
        <v>0</v>
      </c>
      <c r="U261" s="17"/>
    </row>
    <row r="262" spans="1:22" s="5" customFormat="1" ht="14.25" customHeight="1" x14ac:dyDescent="0.2">
      <c r="A262" s="101"/>
      <c r="B262" s="137"/>
      <c r="C262" s="101"/>
      <c r="D262" s="105"/>
      <c r="E262" s="104"/>
      <c r="F262" s="105"/>
      <c r="G262" s="106"/>
      <c r="H262" s="105"/>
      <c r="I262" s="105"/>
      <c r="J262" s="104"/>
      <c r="K262" s="105"/>
      <c r="L262" s="114"/>
      <c r="M262" s="115"/>
      <c r="N262" s="108"/>
      <c r="O262" s="116" t="s">
        <v>38</v>
      </c>
      <c r="P262" s="105"/>
      <c r="Q262" s="114"/>
      <c r="R262" s="115"/>
      <c r="S262" s="117">
        <f>'FOR PRINT'!N15</f>
        <v>0</v>
      </c>
      <c r="U262" s="17"/>
    </row>
    <row r="263" spans="1:22" s="5" customFormat="1" ht="14.25" customHeight="1" x14ac:dyDescent="0.2">
      <c r="A263" s="101" t="s">
        <v>6</v>
      </c>
      <c r="B263" s="137"/>
      <c r="C263" s="101"/>
      <c r="D263" s="105"/>
      <c r="E263" s="104" t="s">
        <v>3</v>
      </c>
      <c r="F263" s="105"/>
      <c r="G263" s="106"/>
      <c r="H263" s="105"/>
      <c r="I263" s="105"/>
      <c r="J263" s="104"/>
      <c r="K263" s="105"/>
      <c r="L263" s="114"/>
      <c r="M263" s="115"/>
      <c r="N263" s="108"/>
      <c r="O263" s="118" t="s">
        <v>17</v>
      </c>
      <c r="P263" s="105"/>
      <c r="Q263" s="114"/>
      <c r="R263" s="115"/>
      <c r="S263" s="117">
        <f>'FOR PRINT'!O15</f>
        <v>3000</v>
      </c>
      <c r="U263" s="17"/>
    </row>
    <row r="264" spans="1:22" s="165" customFormat="1" ht="14.25" customHeight="1" x14ac:dyDescent="0.25">
      <c r="A264" s="102"/>
      <c r="B264" s="137"/>
      <c r="C264" s="102"/>
      <c r="D264" s="159"/>
      <c r="E264" s="104"/>
      <c r="F264" s="160"/>
      <c r="G264" s="161"/>
      <c r="H264" s="159"/>
      <c r="I264" s="110" t="s">
        <v>46</v>
      </c>
      <c r="J264" s="119"/>
      <c r="K264" s="162"/>
      <c r="L264" s="163"/>
      <c r="M264" s="120" t="s">
        <v>3</v>
      </c>
      <c r="N264" s="157">
        <f>SUM(N255:N262)</f>
        <v>11276.5625</v>
      </c>
      <c r="O264" s="113" t="s">
        <v>45</v>
      </c>
      <c r="P264" s="162"/>
      <c r="Q264" s="162"/>
      <c r="R264" s="119" t="s">
        <v>3</v>
      </c>
      <c r="S264" s="164">
        <f>SUM(S255:S263)</f>
        <v>3000</v>
      </c>
      <c r="U264" s="166"/>
    </row>
    <row r="265" spans="1:22" s="5" customFormat="1" ht="14.25" customHeight="1" x14ac:dyDescent="0.2">
      <c r="A265" s="101" t="s">
        <v>24</v>
      </c>
      <c r="B265" s="137"/>
      <c r="C265" s="101"/>
      <c r="D265" s="105"/>
      <c r="E265" s="104" t="s">
        <v>3</v>
      </c>
      <c r="F265" s="121"/>
      <c r="G265" s="106"/>
      <c r="H265" s="105"/>
      <c r="I265" s="149"/>
      <c r="J265" s="150"/>
      <c r="K265" s="149"/>
      <c r="L265" s="151"/>
      <c r="M265" s="150"/>
      <c r="N265" s="149"/>
      <c r="O265" s="149"/>
      <c r="P265" s="170" t="s">
        <v>5</v>
      </c>
      <c r="Q265" s="171"/>
      <c r="R265" s="172" t="s">
        <v>3</v>
      </c>
      <c r="S265" s="170">
        <f>N264-S264</f>
        <v>8276.5625</v>
      </c>
      <c r="U265" s="17"/>
    </row>
    <row r="266" spans="1:22" s="5" customFormat="1" ht="14.25" customHeight="1" x14ac:dyDescent="0.2">
      <c r="A266" s="122"/>
      <c r="B266" s="138"/>
      <c r="C266" s="122"/>
      <c r="D266" s="272"/>
      <c r="E266" s="272"/>
      <c r="F266" s="273"/>
      <c r="G266" s="123"/>
      <c r="H266" s="124"/>
      <c r="I266" s="122"/>
      <c r="J266" s="125"/>
      <c r="K266" s="122"/>
      <c r="L266" s="122"/>
      <c r="M266" s="125"/>
      <c r="N266" s="122"/>
      <c r="O266" s="122"/>
      <c r="P266" s="122"/>
      <c r="Q266" s="122"/>
      <c r="R266" s="125"/>
      <c r="S266" s="122"/>
      <c r="T266" s="7"/>
      <c r="U266" s="17"/>
    </row>
    <row r="267" spans="1:22" s="5" customFormat="1" ht="14.25" customHeight="1" x14ac:dyDescent="0.2">
      <c r="A267" s="91"/>
      <c r="B267" s="135"/>
      <c r="C267" s="91"/>
      <c r="D267" s="91"/>
      <c r="E267" s="92"/>
      <c r="F267" s="91"/>
      <c r="G267" s="93"/>
      <c r="H267" s="91"/>
      <c r="I267" s="91"/>
      <c r="J267" s="92"/>
      <c r="K267" s="91"/>
      <c r="L267" s="91"/>
      <c r="M267" s="92"/>
      <c r="N267" s="91"/>
      <c r="O267" s="91"/>
      <c r="P267" s="91"/>
      <c r="Q267" s="91"/>
      <c r="R267" s="92"/>
      <c r="S267" s="91"/>
      <c r="U267" s="17"/>
    </row>
    <row r="268" spans="1:22" s="6" customFormat="1" ht="14.25" customHeight="1" x14ac:dyDescent="0.25">
      <c r="A268" s="94"/>
      <c r="B268" s="136" t="s">
        <v>18</v>
      </c>
      <c r="C268" s="95"/>
      <c r="D268" s="96"/>
      <c r="E268" s="97"/>
      <c r="F268" s="96"/>
      <c r="G268" s="98"/>
      <c r="H268" s="96"/>
      <c r="I268" s="96"/>
      <c r="J268" s="99" t="s">
        <v>18</v>
      </c>
      <c r="K268" s="96"/>
      <c r="L268" s="96"/>
      <c r="M268" s="97"/>
      <c r="N268" s="96"/>
      <c r="O268" s="96"/>
      <c r="P268" s="96"/>
      <c r="Q268" s="271" t="s">
        <v>0</v>
      </c>
      <c r="R268" s="271"/>
      <c r="S268" s="271"/>
      <c r="U268" s="18"/>
    </row>
    <row r="269" spans="1:22" s="6" customFormat="1" ht="14.25" customHeight="1" x14ac:dyDescent="0.25">
      <c r="A269" s="94"/>
      <c r="B269" s="136" t="s">
        <v>19</v>
      </c>
      <c r="C269" s="95"/>
      <c r="D269" s="96"/>
      <c r="E269" s="97"/>
      <c r="F269" s="96"/>
      <c r="G269" s="98"/>
      <c r="H269" s="96"/>
      <c r="I269" s="96"/>
      <c r="J269" s="99" t="s">
        <v>19</v>
      </c>
      <c r="K269" s="96"/>
      <c r="L269" s="96"/>
      <c r="M269" s="97"/>
      <c r="N269" s="96"/>
      <c r="O269" s="96"/>
      <c r="P269" s="96"/>
      <c r="Q269" s="271"/>
      <c r="R269" s="271"/>
      <c r="S269" s="271"/>
      <c r="U269" s="18"/>
    </row>
    <row r="270" spans="1:22" s="6" customFormat="1" ht="14.25" customHeight="1" x14ac:dyDescent="0.25">
      <c r="A270" s="94"/>
      <c r="B270" s="136"/>
      <c r="C270" s="95"/>
      <c r="D270" s="96"/>
      <c r="E270" s="97"/>
      <c r="F270" s="96"/>
      <c r="G270" s="98"/>
      <c r="H270" s="96"/>
      <c r="I270" s="96"/>
      <c r="J270" s="100"/>
      <c r="K270" s="96"/>
      <c r="L270" s="96"/>
      <c r="M270" s="97"/>
      <c r="N270" s="96"/>
      <c r="O270" s="96"/>
      <c r="P270" s="96"/>
      <c r="Q270" s="96"/>
      <c r="R270" s="97"/>
      <c r="S270" s="94"/>
      <c r="U270" s="18"/>
    </row>
    <row r="271" spans="1:22" s="5" customFormat="1" ht="14.25" customHeight="1" x14ac:dyDescent="0.2">
      <c r="A271" s="101" t="s">
        <v>1</v>
      </c>
      <c r="B271" s="137"/>
      <c r="C271" s="101" t="s">
        <v>3</v>
      </c>
      <c r="D271" s="103" t="str">
        <f>'FOR PRINT'!B16</f>
        <v>BAUSTISTA, JENS PATRICK</v>
      </c>
      <c r="E271" s="104"/>
      <c r="F271" s="105"/>
      <c r="G271" s="106"/>
      <c r="H271" s="105"/>
      <c r="I271" s="105" t="s">
        <v>1</v>
      </c>
      <c r="J271" s="104" t="s">
        <v>3</v>
      </c>
      <c r="K271" s="174" t="str">
        <f>'FOR PRINT'!B16</f>
        <v>BAUSTISTA, JENS PATRICK</v>
      </c>
      <c r="L271" s="105"/>
      <c r="M271" s="104"/>
      <c r="N271" s="105"/>
      <c r="O271" s="105"/>
      <c r="P271" s="105" t="s">
        <v>25</v>
      </c>
      <c r="Q271" s="105"/>
      <c r="R271" s="104" t="s">
        <v>3</v>
      </c>
      <c r="S271" s="107">
        <f>'FOR PRINT'!D16</f>
        <v>13</v>
      </c>
      <c r="U271" s="17"/>
    </row>
    <row r="272" spans="1:22" s="5" customFormat="1" ht="14.25" customHeight="1" x14ac:dyDescent="0.2">
      <c r="A272" s="101" t="s">
        <v>2</v>
      </c>
      <c r="B272" s="137"/>
      <c r="C272" s="101" t="s">
        <v>3</v>
      </c>
      <c r="D272" s="105" t="str">
        <f>'FOR PRINT'!R2</f>
        <v>OCTOBER 30,2017</v>
      </c>
      <c r="E272" s="104"/>
      <c r="F272" s="105"/>
      <c r="G272" s="106"/>
      <c r="H272" s="105"/>
      <c r="I272" s="105" t="s">
        <v>2</v>
      </c>
      <c r="J272" s="104" t="s">
        <v>3</v>
      </c>
      <c r="K272" s="105" t="str">
        <f>'FOR PRINT'!C16</f>
        <v>OCT 11- OCT 25,2017</v>
      </c>
      <c r="L272" s="105"/>
      <c r="M272" s="104"/>
      <c r="N272" s="105"/>
      <c r="O272" s="105"/>
      <c r="P272" s="105" t="s">
        <v>26</v>
      </c>
      <c r="Q272" s="105"/>
      <c r="R272" s="104" t="s">
        <v>3</v>
      </c>
      <c r="S272" s="107">
        <f>'FOR PRINT'!E16</f>
        <v>12.25</v>
      </c>
      <c r="U272" s="17"/>
    </row>
    <row r="273" spans="1:22" s="5" customFormat="1" ht="14.25" customHeight="1" x14ac:dyDescent="0.2">
      <c r="A273" s="101"/>
      <c r="B273" s="137"/>
      <c r="C273" s="101"/>
      <c r="D273" s="105"/>
      <c r="E273" s="104"/>
      <c r="F273" s="108"/>
      <c r="G273" s="109"/>
      <c r="H273" s="108"/>
      <c r="I273" s="110" t="s">
        <v>4</v>
      </c>
      <c r="J273" s="111"/>
      <c r="K273" s="110"/>
      <c r="L273" s="112" t="s">
        <v>22</v>
      </c>
      <c r="M273" s="111"/>
      <c r="N273" s="112" t="s">
        <v>23</v>
      </c>
      <c r="O273" s="113" t="s">
        <v>7</v>
      </c>
      <c r="P273" s="110"/>
      <c r="Q273" s="112" t="s">
        <v>22</v>
      </c>
      <c r="R273" s="111"/>
      <c r="S273" s="112" t="s">
        <v>23</v>
      </c>
      <c r="U273" s="17"/>
    </row>
    <row r="274" spans="1:22" s="5" customFormat="1" ht="14.25" customHeight="1" x14ac:dyDescent="0.2">
      <c r="A274" s="101" t="s">
        <v>20</v>
      </c>
      <c r="B274" s="137"/>
      <c r="C274" s="101"/>
      <c r="D274" s="105"/>
      <c r="E274" s="104" t="s">
        <v>3</v>
      </c>
      <c r="F274" s="108">
        <f>N283</f>
        <v>5081.25</v>
      </c>
      <c r="G274" s="109"/>
      <c r="H274" s="108"/>
      <c r="I274" s="105" t="s">
        <v>8</v>
      </c>
      <c r="J274" s="104"/>
      <c r="K274" s="105"/>
      <c r="L274" s="114">
        <f>S272*8</f>
        <v>98</v>
      </c>
      <c r="M274" s="115"/>
      <c r="N274" s="108">
        <f>L274*U274</f>
        <v>3675</v>
      </c>
      <c r="O274" s="116" t="s">
        <v>10</v>
      </c>
      <c r="P274" s="105"/>
      <c r="Q274" s="114"/>
      <c r="R274" s="115"/>
      <c r="S274" s="117">
        <f>'FOR PRINT'!G16</f>
        <v>0</v>
      </c>
      <c r="U274" s="17">
        <f>'FOR PRINT'!Q16</f>
        <v>37.5</v>
      </c>
      <c r="V274" s="1" t="s">
        <v>100</v>
      </c>
    </row>
    <row r="275" spans="1:22" s="5" customFormat="1" ht="14.25" customHeight="1" x14ac:dyDescent="0.2">
      <c r="A275" s="101" t="s">
        <v>21</v>
      </c>
      <c r="B275" s="137"/>
      <c r="C275" s="101"/>
      <c r="D275" s="105"/>
      <c r="E275" s="104" t="s">
        <v>3</v>
      </c>
      <c r="F275" s="108">
        <f>S283</f>
        <v>1518.75</v>
      </c>
      <c r="G275" s="106"/>
      <c r="H275" s="105"/>
      <c r="I275" s="105" t="s">
        <v>9</v>
      </c>
      <c r="J275" s="104"/>
      <c r="K275" s="105"/>
      <c r="L275" s="114">
        <f>'FOR PRINT'!F16</f>
        <v>30</v>
      </c>
      <c r="M275" s="115"/>
      <c r="N275" s="108">
        <f>L275*U275</f>
        <v>1406.25</v>
      </c>
      <c r="O275" s="116" t="s">
        <v>11</v>
      </c>
      <c r="P275" s="105"/>
      <c r="Q275" s="114"/>
      <c r="R275" s="115"/>
      <c r="S275" s="117">
        <f>'FOR PRINT'!H16</f>
        <v>0</v>
      </c>
      <c r="U275" s="12">
        <f>U274*1.25</f>
        <v>46.875</v>
      </c>
      <c r="V275" s="1" t="s">
        <v>101</v>
      </c>
    </row>
    <row r="276" spans="1:22" s="5" customFormat="1" ht="14.25" customHeight="1" x14ac:dyDescent="0.2">
      <c r="A276" s="101"/>
      <c r="B276" s="137"/>
      <c r="C276" s="101"/>
      <c r="D276" s="105"/>
      <c r="E276" s="104"/>
      <c r="F276" s="105"/>
      <c r="G276" s="106"/>
      <c r="H276" s="105"/>
      <c r="I276" s="67" t="s">
        <v>99</v>
      </c>
      <c r="J276" s="104"/>
      <c r="K276" s="105"/>
      <c r="L276" s="76">
        <f>'FOR PRINT'!P16</f>
        <v>0</v>
      </c>
      <c r="M276" s="115"/>
      <c r="N276" s="70">
        <f>L276*U276</f>
        <v>0</v>
      </c>
      <c r="O276" s="116" t="s">
        <v>12</v>
      </c>
      <c r="P276" s="105"/>
      <c r="Q276" s="114"/>
      <c r="R276" s="115"/>
      <c r="S276" s="117">
        <f>'FOR PRINT'!I16</f>
        <v>0</v>
      </c>
      <c r="U276" s="12">
        <f>U274*1.3</f>
        <v>48.75</v>
      </c>
      <c r="V276" s="1" t="s">
        <v>103</v>
      </c>
    </row>
    <row r="277" spans="1:22" s="5" customFormat="1" ht="14.25" customHeight="1" x14ac:dyDescent="0.2">
      <c r="A277" s="101"/>
      <c r="B277" s="137"/>
      <c r="C277" s="101"/>
      <c r="D277" s="105"/>
      <c r="E277" s="104"/>
      <c r="F277" s="105"/>
      <c r="G277" s="106"/>
      <c r="H277" s="105"/>
      <c r="I277" s="67" t="s">
        <v>152</v>
      </c>
      <c r="J277" s="66"/>
      <c r="K277" s="67"/>
      <c r="L277" s="76">
        <f>'FOR PRINT'!T16</f>
        <v>0</v>
      </c>
      <c r="M277" s="77"/>
      <c r="N277" s="70">
        <f>L277*U277</f>
        <v>0</v>
      </c>
      <c r="O277" s="116" t="s">
        <v>13</v>
      </c>
      <c r="P277" s="105"/>
      <c r="Q277" s="114"/>
      <c r="R277" s="115"/>
      <c r="S277" s="117">
        <f>'FOR PRINT'!J16</f>
        <v>0</v>
      </c>
      <c r="U277" s="12">
        <f>U274*1</f>
        <v>37.5</v>
      </c>
      <c r="V277" s="1" t="s">
        <v>134</v>
      </c>
    </row>
    <row r="278" spans="1:22" s="5" customFormat="1" ht="14.25" customHeight="1" x14ac:dyDescent="0.2">
      <c r="A278" s="140" t="s">
        <v>5</v>
      </c>
      <c r="B278" s="137"/>
      <c r="C278" s="140"/>
      <c r="D278" s="103"/>
      <c r="E278" s="141" t="s">
        <v>3</v>
      </c>
      <c r="F278" s="142">
        <f>S284</f>
        <v>3562.5</v>
      </c>
      <c r="G278" s="109"/>
      <c r="H278" s="108"/>
      <c r="I278" s="67" t="s">
        <v>147</v>
      </c>
      <c r="J278" s="66"/>
      <c r="K278" s="67"/>
      <c r="L278" s="76">
        <f>'FOR PRINT'!U16</f>
        <v>0</v>
      </c>
      <c r="M278" s="77"/>
      <c r="N278" s="70">
        <f>L278*U278</f>
        <v>0</v>
      </c>
      <c r="O278" s="116" t="s">
        <v>14</v>
      </c>
      <c r="P278" s="105"/>
      <c r="Q278" s="114"/>
      <c r="R278" s="115"/>
      <c r="S278" s="117">
        <f>'FOR PRINT'!K16</f>
        <v>0</v>
      </c>
      <c r="U278" s="12">
        <f>U274*1.3</f>
        <v>48.75</v>
      </c>
      <c r="V278" s="1" t="s">
        <v>136</v>
      </c>
    </row>
    <row r="279" spans="1:22" s="5" customFormat="1" ht="14.25" customHeight="1" x14ac:dyDescent="0.2">
      <c r="A279" s="101"/>
      <c r="B279" s="137"/>
      <c r="C279" s="101"/>
      <c r="D279" s="105"/>
      <c r="E279" s="104"/>
      <c r="F279" s="105"/>
      <c r="G279" s="106"/>
      <c r="H279" s="105"/>
      <c r="I279" s="105"/>
      <c r="J279" s="104"/>
      <c r="K279" s="105"/>
      <c r="L279" s="114"/>
      <c r="M279" s="115"/>
      <c r="N279" s="108"/>
      <c r="O279" s="116" t="s">
        <v>16</v>
      </c>
      <c r="P279" s="105"/>
      <c r="Q279" s="114"/>
      <c r="R279" s="115"/>
      <c r="S279" s="117">
        <f>'FOR PRINT'!L16</f>
        <v>0</v>
      </c>
      <c r="U279" s="17"/>
    </row>
    <row r="280" spans="1:22" s="5" customFormat="1" ht="14.25" customHeight="1" x14ac:dyDescent="0.2">
      <c r="A280" s="101"/>
      <c r="B280" s="137"/>
      <c r="C280" s="101"/>
      <c r="D280" s="105"/>
      <c r="E280" s="104"/>
      <c r="F280" s="105"/>
      <c r="G280" s="106"/>
      <c r="H280" s="105"/>
      <c r="I280" s="105"/>
      <c r="J280" s="104"/>
      <c r="K280" s="105"/>
      <c r="L280" s="114"/>
      <c r="M280" s="115"/>
      <c r="N280" s="108"/>
      <c r="O280" s="116" t="s">
        <v>15</v>
      </c>
      <c r="P280" s="105"/>
      <c r="Q280" s="117">
        <f>'FOR PRINT'!M16</f>
        <v>0.5</v>
      </c>
      <c r="R280" s="115"/>
      <c r="S280" s="117">
        <f>Q280*U274</f>
        <v>18.75</v>
      </c>
      <c r="U280" s="17"/>
    </row>
    <row r="281" spans="1:22" s="5" customFormat="1" ht="14.25" customHeight="1" x14ac:dyDescent="0.2">
      <c r="A281" s="101"/>
      <c r="B281" s="137"/>
      <c r="C281" s="101"/>
      <c r="D281" s="105"/>
      <c r="E281" s="104"/>
      <c r="F281" s="105"/>
      <c r="G281" s="106"/>
      <c r="H281" s="105"/>
      <c r="I281" s="105"/>
      <c r="J281" s="104"/>
      <c r="K281" s="105"/>
      <c r="L281" s="114"/>
      <c r="M281" s="115"/>
      <c r="N281" s="108"/>
      <c r="O281" s="116" t="s">
        <v>38</v>
      </c>
      <c r="P281" s="105"/>
      <c r="Q281" s="114"/>
      <c r="R281" s="115"/>
      <c r="S281" s="117">
        <f>'FOR PRINT'!N16</f>
        <v>0</v>
      </c>
      <c r="U281" s="17"/>
    </row>
    <row r="282" spans="1:22" s="5" customFormat="1" ht="14.25" customHeight="1" x14ac:dyDescent="0.2">
      <c r="A282" s="101" t="s">
        <v>6</v>
      </c>
      <c r="B282" s="137"/>
      <c r="C282" s="101"/>
      <c r="D282" s="105"/>
      <c r="E282" s="104" t="s">
        <v>3</v>
      </c>
      <c r="F282" s="105"/>
      <c r="G282" s="106"/>
      <c r="H282" s="105"/>
      <c r="I282" s="105"/>
      <c r="J282" s="104"/>
      <c r="K282" s="105"/>
      <c r="L282" s="114"/>
      <c r="M282" s="115"/>
      <c r="N282" s="108"/>
      <c r="O282" s="118" t="s">
        <v>17</v>
      </c>
      <c r="P282" s="105"/>
      <c r="Q282" s="114"/>
      <c r="R282" s="115"/>
      <c r="S282" s="117">
        <f>'FOR PRINT'!O16</f>
        <v>1500</v>
      </c>
      <c r="U282" s="17"/>
    </row>
    <row r="283" spans="1:22" s="165" customFormat="1" ht="14.25" customHeight="1" x14ac:dyDescent="0.25">
      <c r="A283" s="102"/>
      <c r="B283" s="137"/>
      <c r="C283" s="102"/>
      <c r="D283" s="159"/>
      <c r="E283" s="104"/>
      <c r="F283" s="160"/>
      <c r="G283" s="161"/>
      <c r="H283" s="159"/>
      <c r="I283" s="110" t="s">
        <v>46</v>
      </c>
      <c r="J283" s="119"/>
      <c r="K283" s="162"/>
      <c r="L283" s="163"/>
      <c r="M283" s="120" t="s">
        <v>3</v>
      </c>
      <c r="N283" s="157">
        <f>SUM(N274:N281)</f>
        <v>5081.25</v>
      </c>
      <c r="O283" s="113" t="s">
        <v>45</v>
      </c>
      <c r="P283" s="162"/>
      <c r="Q283" s="162"/>
      <c r="R283" s="119" t="s">
        <v>3</v>
      </c>
      <c r="S283" s="164">
        <f>SUM(S274:S282)</f>
        <v>1518.75</v>
      </c>
      <c r="U283" s="166"/>
    </row>
    <row r="284" spans="1:22" s="5" customFormat="1" ht="14.25" customHeight="1" x14ac:dyDescent="0.2">
      <c r="A284" s="101" t="s">
        <v>24</v>
      </c>
      <c r="B284" s="137"/>
      <c r="C284" s="101"/>
      <c r="D284" s="105"/>
      <c r="E284" s="104" t="s">
        <v>3</v>
      </c>
      <c r="F284" s="121"/>
      <c r="G284" s="106"/>
      <c r="H284" s="105"/>
      <c r="I284" s="149"/>
      <c r="J284" s="150"/>
      <c r="K284" s="149"/>
      <c r="L284" s="151"/>
      <c r="M284" s="150"/>
      <c r="N284" s="149"/>
      <c r="O284" s="149"/>
      <c r="P284" s="170" t="s">
        <v>5</v>
      </c>
      <c r="Q284" s="171"/>
      <c r="R284" s="172" t="s">
        <v>3</v>
      </c>
      <c r="S284" s="170">
        <f>N283-S283</f>
        <v>3562.5</v>
      </c>
      <c r="U284" s="17"/>
    </row>
    <row r="285" spans="1:22" ht="14.25" customHeight="1" x14ac:dyDescent="0.2">
      <c r="A285" s="82"/>
      <c r="B285" s="134"/>
      <c r="C285" s="82"/>
      <c r="D285" s="268"/>
      <c r="E285" s="268"/>
      <c r="F285" s="269"/>
      <c r="G285" s="83"/>
      <c r="H285" s="84"/>
      <c r="I285" s="82"/>
      <c r="J285" s="85"/>
      <c r="K285" s="82"/>
      <c r="L285" s="82"/>
      <c r="M285" s="85"/>
      <c r="N285" s="82"/>
      <c r="O285" s="82"/>
      <c r="P285" s="82"/>
      <c r="Q285" s="82"/>
      <c r="R285" s="85"/>
      <c r="S285" s="82"/>
      <c r="T285" s="2"/>
    </row>
    <row r="286" spans="1:22" s="5" customFormat="1" ht="14.25" customHeight="1" x14ac:dyDescent="0.2">
      <c r="A286" s="91"/>
      <c r="B286" s="135"/>
      <c r="C286" s="91"/>
      <c r="D286" s="91"/>
      <c r="E286" s="92"/>
      <c r="F286" s="91"/>
      <c r="G286" s="93"/>
      <c r="H286" s="91"/>
      <c r="I286" s="91"/>
      <c r="J286" s="92"/>
      <c r="K286" s="91"/>
      <c r="L286" s="91"/>
      <c r="M286" s="92"/>
      <c r="N286" s="91"/>
      <c r="O286" s="91"/>
      <c r="P286" s="91"/>
      <c r="Q286" s="91"/>
      <c r="R286" s="92"/>
      <c r="S286" s="91"/>
      <c r="U286" s="17"/>
    </row>
    <row r="287" spans="1:22" s="6" customFormat="1" ht="14.25" customHeight="1" x14ac:dyDescent="0.25">
      <c r="A287" s="94"/>
      <c r="B287" s="136" t="s">
        <v>18</v>
      </c>
      <c r="C287" s="95"/>
      <c r="D287" s="96"/>
      <c r="E287" s="97"/>
      <c r="F287" s="96"/>
      <c r="G287" s="98"/>
      <c r="H287" s="96"/>
      <c r="I287" s="96"/>
      <c r="J287" s="99" t="s">
        <v>18</v>
      </c>
      <c r="K287" s="96"/>
      <c r="L287" s="96"/>
      <c r="M287" s="97"/>
      <c r="N287" s="96"/>
      <c r="O287" s="96"/>
      <c r="P287" s="96"/>
      <c r="Q287" s="271" t="s">
        <v>0</v>
      </c>
      <c r="R287" s="271"/>
      <c r="S287" s="271"/>
      <c r="U287" s="18"/>
    </row>
    <row r="288" spans="1:22" s="6" customFormat="1" ht="14.25" customHeight="1" x14ac:dyDescent="0.25">
      <c r="A288" s="94"/>
      <c r="B288" s="136" t="s">
        <v>19</v>
      </c>
      <c r="C288" s="95"/>
      <c r="D288" s="96"/>
      <c r="E288" s="97"/>
      <c r="F288" s="96"/>
      <c r="G288" s="98"/>
      <c r="H288" s="96"/>
      <c r="I288" s="96"/>
      <c r="J288" s="99" t="s">
        <v>19</v>
      </c>
      <c r="K288" s="96"/>
      <c r="L288" s="96"/>
      <c r="M288" s="97"/>
      <c r="N288" s="96"/>
      <c r="O288" s="96"/>
      <c r="P288" s="96"/>
      <c r="Q288" s="271"/>
      <c r="R288" s="271"/>
      <c r="S288" s="271"/>
      <c r="U288" s="18"/>
    </row>
    <row r="289" spans="1:22" s="6" customFormat="1" ht="14.25" customHeight="1" x14ac:dyDescent="0.25">
      <c r="A289" s="94"/>
      <c r="B289" s="136"/>
      <c r="C289" s="95"/>
      <c r="D289" s="96"/>
      <c r="E289" s="97"/>
      <c r="F289" s="96"/>
      <c r="G289" s="98"/>
      <c r="H289" s="96"/>
      <c r="I289" s="96"/>
      <c r="J289" s="100"/>
      <c r="K289" s="96"/>
      <c r="L289" s="96"/>
      <c r="M289" s="97"/>
      <c r="N289" s="96"/>
      <c r="O289" s="96"/>
      <c r="P289" s="96"/>
      <c r="Q289" s="96"/>
      <c r="R289" s="97"/>
      <c r="S289" s="94"/>
      <c r="U289" s="18"/>
    </row>
    <row r="290" spans="1:22" s="5" customFormat="1" ht="14.25" customHeight="1" x14ac:dyDescent="0.2">
      <c r="A290" s="101" t="s">
        <v>1</v>
      </c>
      <c r="B290" s="137"/>
      <c r="C290" s="101" t="s">
        <v>3</v>
      </c>
      <c r="D290" s="103" t="str">
        <f>'FOR PRINT'!B17</f>
        <v>BINAMERA, ZRIES</v>
      </c>
      <c r="E290" s="104"/>
      <c r="F290" s="105"/>
      <c r="G290" s="106"/>
      <c r="H290" s="105"/>
      <c r="I290" s="105" t="s">
        <v>1</v>
      </c>
      <c r="J290" s="104" t="s">
        <v>3</v>
      </c>
      <c r="K290" s="174" t="str">
        <f>'FOR PRINT'!B17</f>
        <v>BINAMERA, ZRIES</v>
      </c>
      <c r="L290" s="105"/>
      <c r="M290" s="104"/>
      <c r="N290" s="105"/>
      <c r="O290" s="105"/>
      <c r="P290" s="105" t="s">
        <v>25</v>
      </c>
      <c r="Q290" s="105"/>
      <c r="R290" s="104" t="s">
        <v>3</v>
      </c>
      <c r="S290" s="107">
        <f>'FOR PRINT'!D17</f>
        <v>13</v>
      </c>
      <c r="U290" s="17"/>
    </row>
    <row r="291" spans="1:22" s="5" customFormat="1" ht="14.25" customHeight="1" x14ac:dyDescent="0.2">
      <c r="A291" s="101" t="s">
        <v>2</v>
      </c>
      <c r="B291" s="137"/>
      <c r="C291" s="101" t="s">
        <v>3</v>
      </c>
      <c r="D291" s="105" t="str">
        <f>'FOR PRINT'!R2</f>
        <v>OCTOBER 30,2017</v>
      </c>
      <c r="E291" s="104"/>
      <c r="F291" s="105"/>
      <c r="G291" s="106"/>
      <c r="H291" s="105"/>
      <c r="I291" s="105" t="s">
        <v>2</v>
      </c>
      <c r="J291" s="104" t="s">
        <v>3</v>
      </c>
      <c r="K291" s="105" t="str">
        <f>'FOR PRINT'!C17</f>
        <v>OCT 11- OCT 25,2017</v>
      </c>
      <c r="L291" s="105"/>
      <c r="M291" s="104"/>
      <c r="N291" s="105"/>
      <c r="O291" s="105"/>
      <c r="P291" s="105" t="s">
        <v>26</v>
      </c>
      <c r="Q291" s="105"/>
      <c r="R291" s="104" t="s">
        <v>3</v>
      </c>
      <c r="S291" s="107">
        <f>'FOR PRINT'!E17</f>
        <v>13</v>
      </c>
      <c r="U291" s="17"/>
    </row>
    <row r="292" spans="1:22" s="5" customFormat="1" ht="14.25" customHeight="1" x14ac:dyDescent="0.2">
      <c r="A292" s="101"/>
      <c r="B292" s="137"/>
      <c r="C292" s="101"/>
      <c r="D292" s="105"/>
      <c r="E292" s="104"/>
      <c r="F292" s="108"/>
      <c r="G292" s="109"/>
      <c r="H292" s="108"/>
      <c r="I292" s="110" t="s">
        <v>4</v>
      </c>
      <c r="J292" s="111"/>
      <c r="K292" s="110"/>
      <c r="L292" s="112" t="s">
        <v>22</v>
      </c>
      <c r="M292" s="111"/>
      <c r="N292" s="112" t="s">
        <v>23</v>
      </c>
      <c r="O292" s="113" t="s">
        <v>7</v>
      </c>
      <c r="P292" s="110"/>
      <c r="Q292" s="112" t="s">
        <v>22</v>
      </c>
      <c r="R292" s="111"/>
      <c r="S292" s="112" t="s">
        <v>23</v>
      </c>
      <c r="U292" s="17"/>
    </row>
    <row r="293" spans="1:22" s="5" customFormat="1" ht="14.25" customHeight="1" x14ac:dyDescent="0.2">
      <c r="A293" s="101" t="s">
        <v>20</v>
      </c>
      <c r="B293" s="137"/>
      <c r="C293" s="101"/>
      <c r="D293" s="105"/>
      <c r="E293" s="104" t="s">
        <v>3</v>
      </c>
      <c r="F293" s="108">
        <f>N302</f>
        <v>4634.5</v>
      </c>
      <c r="G293" s="109"/>
      <c r="H293" s="108"/>
      <c r="I293" s="105" t="s">
        <v>8</v>
      </c>
      <c r="J293" s="104"/>
      <c r="K293" s="105"/>
      <c r="L293" s="114">
        <f>S291*8</f>
        <v>104</v>
      </c>
      <c r="M293" s="115"/>
      <c r="N293" s="108">
        <f>L293*U293</f>
        <v>4634.5</v>
      </c>
      <c r="O293" s="116" t="s">
        <v>10</v>
      </c>
      <c r="P293" s="105"/>
      <c r="Q293" s="114"/>
      <c r="R293" s="115"/>
      <c r="S293" s="117">
        <f>'FOR PRINT'!G17</f>
        <v>0</v>
      </c>
      <c r="U293" s="17">
        <f>'FOR PRINT'!Q17</f>
        <v>44.5625</v>
      </c>
      <c r="V293" s="1" t="s">
        <v>100</v>
      </c>
    </row>
    <row r="294" spans="1:22" s="5" customFormat="1" ht="14.25" customHeight="1" x14ac:dyDescent="0.2">
      <c r="A294" s="101" t="s">
        <v>21</v>
      </c>
      <c r="B294" s="137"/>
      <c r="C294" s="101"/>
      <c r="D294" s="105"/>
      <c r="E294" s="104" t="s">
        <v>3</v>
      </c>
      <c r="F294" s="108">
        <f>S302</f>
        <v>0</v>
      </c>
      <c r="G294" s="106"/>
      <c r="H294" s="105"/>
      <c r="I294" s="105" t="s">
        <v>9</v>
      </c>
      <c r="J294" s="104"/>
      <c r="K294" s="105"/>
      <c r="L294" s="114">
        <f>'FOR PRINT'!F17</f>
        <v>0</v>
      </c>
      <c r="M294" s="115"/>
      <c r="N294" s="108">
        <f>L294*U294</f>
        <v>0</v>
      </c>
      <c r="O294" s="116" t="s">
        <v>11</v>
      </c>
      <c r="P294" s="105"/>
      <c r="Q294" s="114"/>
      <c r="R294" s="115"/>
      <c r="S294" s="117">
        <f>'FOR PRINT'!H17</f>
        <v>0</v>
      </c>
      <c r="U294" s="12">
        <f>U293*1.25</f>
        <v>55.703125</v>
      </c>
      <c r="V294" s="1" t="s">
        <v>101</v>
      </c>
    </row>
    <row r="295" spans="1:22" s="5" customFormat="1" ht="14.25" customHeight="1" x14ac:dyDescent="0.2">
      <c r="A295" s="101"/>
      <c r="B295" s="137"/>
      <c r="C295" s="101"/>
      <c r="D295" s="105"/>
      <c r="E295" s="104"/>
      <c r="F295" s="105"/>
      <c r="G295" s="106"/>
      <c r="H295" s="105"/>
      <c r="I295" s="67" t="s">
        <v>99</v>
      </c>
      <c r="J295" s="104"/>
      <c r="K295" s="105"/>
      <c r="L295" s="76">
        <f>'FOR PRINT'!P17</f>
        <v>0</v>
      </c>
      <c r="M295" s="115"/>
      <c r="N295" s="70">
        <f>L295*U295</f>
        <v>0</v>
      </c>
      <c r="O295" s="116" t="s">
        <v>12</v>
      </c>
      <c r="P295" s="105"/>
      <c r="Q295" s="114"/>
      <c r="R295" s="115"/>
      <c r="S295" s="117">
        <f>'FOR PRINT'!I17</f>
        <v>0</v>
      </c>
      <c r="U295" s="12">
        <f>U293*1.3</f>
        <v>57.931249999999999</v>
      </c>
      <c r="V295" s="1" t="s">
        <v>103</v>
      </c>
    </row>
    <row r="296" spans="1:22" s="5" customFormat="1" ht="14.25" customHeight="1" x14ac:dyDescent="0.2">
      <c r="A296" s="101"/>
      <c r="B296" s="137"/>
      <c r="C296" s="101"/>
      <c r="D296" s="105"/>
      <c r="E296" s="104"/>
      <c r="F296" s="105"/>
      <c r="G296" s="106"/>
      <c r="H296" s="105"/>
      <c r="I296" s="67" t="s">
        <v>152</v>
      </c>
      <c r="J296" s="66"/>
      <c r="K296" s="67"/>
      <c r="L296" s="76">
        <f>'FOR PRINT'!T17</f>
        <v>0</v>
      </c>
      <c r="M296" s="77"/>
      <c r="N296" s="70">
        <f>L296*U296</f>
        <v>0</v>
      </c>
      <c r="O296" s="116" t="s">
        <v>13</v>
      </c>
      <c r="P296" s="105"/>
      <c r="Q296" s="114"/>
      <c r="R296" s="115"/>
      <c r="S296" s="117">
        <f>'FOR PRINT'!J17</f>
        <v>0</v>
      </c>
      <c r="U296" s="12">
        <f>U293*1</f>
        <v>44.5625</v>
      </c>
      <c r="V296" s="1" t="s">
        <v>134</v>
      </c>
    </row>
    <row r="297" spans="1:22" s="5" customFormat="1" ht="14.25" customHeight="1" x14ac:dyDescent="0.2">
      <c r="A297" s="140" t="s">
        <v>5</v>
      </c>
      <c r="B297" s="137"/>
      <c r="C297" s="140"/>
      <c r="D297" s="103"/>
      <c r="E297" s="141" t="s">
        <v>3</v>
      </c>
      <c r="F297" s="142">
        <f>S303</f>
        <v>4634.5</v>
      </c>
      <c r="G297" s="109"/>
      <c r="H297" s="108"/>
      <c r="I297" s="67" t="s">
        <v>147</v>
      </c>
      <c r="J297" s="66"/>
      <c r="K297" s="67"/>
      <c r="L297" s="76">
        <f>'FOR PRINT'!U17</f>
        <v>0</v>
      </c>
      <c r="M297" s="77"/>
      <c r="N297" s="70">
        <f>L297*U297</f>
        <v>0</v>
      </c>
      <c r="O297" s="116" t="s">
        <v>14</v>
      </c>
      <c r="P297" s="105"/>
      <c r="Q297" s="114"/>
      <c r="R297" s="115"/>
      <c r="S297" s="117">
        <f>'FOR PRINT'!K17</f>
        <v>0</v>
      </c>
      <c r="U297" s="12">
        <f>U293*1.3</f>
        <v>57.931249999999999</v>
      </c>
      <c r="V297" s="1" t="s">
        <v>136</v>
      </c>
    </row>
    <row r="298" spans="1:22" s="5" customFormat="1" ht="14.25" customHeight="1" x14ac:dyDescent="0.2">
      <c r="A298" s="101"/>
      <c r="B298" s="137"/>
      <c r="C298" s="101"/>
      <c r="D298" s="105"/>
      <c r="E298" s="104"/>
      <c r="F298" s="105"/>
      <c r="G298" s="106"/>
      <c r="H298" s="105"/>
      <c r="I298" s="105"/>
      <c r="J298" s="104"/>
      <c r="K298" s="105"/>
      <c r="L298" s="114"/>
      <c r="M298" s="115"/>
      <c r="N298" s="108"/>
      <c r="O298" s="116" t="s">
        <v>16</v>
      </c>
      <c r="P298" s="105"/>
      <c r="Q298" s="114"/>
      <c r="R298" s="115"/>
      <c r="S298" s="117">
        <f>'FOR PRINT'!L17</f>
        <v>0</v>
      </c>
      <c r="U298" s="17"/>
    </row>
    <row r="299" spans="1:22" s="5" customFormat="1" ht="14.25" customHeight="1" x14ac:dyDescent="0.2">
      <c r="A299" s="101"/>
      <c r="B299" s="137"/>
      <c r="C299" s="101"/>
      <c r="D299" s="105"/>
      <c r="E299" s="104"/>
      <c r="F299" s="105"/>
      <c r="G299" s="106"/>
      <c r="H299" s="105"/>
      <c r="I299" s="105"/>
      <c r="J299" s="104"/>
      <c r="K299" s="105"/>
      <c r="L299" s="114"/>
      <c r="M299" s="115"/>
      <c r="N299" s="108"/>
      <c r="O299" s="116" t="s">
        <v>15</v>
      </c>
      <c r="P299" s="105"/>
      <c r="Q299" s="117">
        <f>'FOR PRINT'!M17</f>
        <v>0</v>
      </c>
      <c r="R299" s="115"/>
      <c r="S299" s="117">
        <f>Q299*U293</f>
        <v>0</v>
      </c>
      <c r="U299" s="17"/>
    </row>
    <row r="300" spans="1:22" s="5" customFormat="1" ht="14.25" customHeight="1" x14ac:dyDescent="0.2">
      <c r="A300" s="101"/>
      <c r="B300" s="137"/>
      <c r="C300" s="101"/>
      <c r="D300" s="105"/>
      <c r="E300" s="104"/>
      <c r="F300" s="105"/>
      <c r="G300" s="106"/>
      <c r="H300" s="105"/>
      <c r="I300" s="105"/>
      <c r="J300" s="104"/>
      <c r="K300" s="105"/>
      <c r="L300" s="114"/>
      <c r="M300" s="115"/>
      <c r="N300" s="108"/>
      <c r="O300" s="116" t="s">
        <v>38</v>
      </c>
      <c r="P300" s="105"/>
      <c r="Q300" s="114"/>
      <c r="R300" s="115"/>
      <c r="S300" s="117">
        <f>'FOR PRINT'!N17</f>
        <v>0</v>
      </c>
      <c r="U300" s="17"/>
    </row>
    <row r="301" spans="1:22" s="5" customFormat="1" ht="14.25" customHeight="1" x14ac:dyDescent="0.2">
      <c r="A301" s="101" t="s">
        <v>6</v>
      </c>
      <c r="B301" s="137"/>
      <c r="C301" s="101"/>
      <c r="D301" s="105"/>
      <c r="E301" s="104" t="s">
        <v>3</v>
      </c>
      <c r="F301" s="105"/>
      <c r="G301" s="106"/>
      <c r="H301" s="105"/>
      <c r="I301" s="105"/>
      <c r="J301" s="104"/>
      <c r="K301" s="105"/>
      <c r="L301" s="114"/>
      <c r="M301" s="115"/>
      <c r="N301" s="108"/>
      <c r="O301" s="118" t="s">
        <v>17</v>
      </c>
      <c r="P301" s="105"/>
      <c r="Q301" s="114"/>
      <c r="R301" s="115"/>
      <c r="S301" s="117">
        <f>'FOR PRINT'!O17</f>
        <v>0</v>
      </c>
      <c r="U301" s="17"/>
    </row>
    <row r="302" spans="1:22" s="165" customFormat="1" ht="14.25" customHeight="1" x14ac:dyDescent="0.25">
      <c r="A302" s="102"/>
      <c r="B302" s="137"/>
      <c r="C302" s="102"/>
      <c r="D302" s="159"/>
      <c r="E302" s="104"/>
      <c r="F302" s="160"/>
      <c r="G302" s="161"/>
      <c r="H302" s="159"/>
      <c r="I302" s="110" t="s">
        <v>46</v>
      </c>
      <c r="J302" s="119"/>
      <c r="K302" s="162"/>
      <c r="L302" s="163"/>
      <c r="M302" s="120" t="s">
        <v>3</v>
      </c>
      <c r="N302" s="157">
        <f>SUM(N293:N300)</f>
        <v>4634.5</v>
      </c>
      <c r="O302" s="113" t="s">
        <v>45</v>
      </c>
      <c r="P302" s="162"/>
      <c r="Q302" s="162"/>
      <c r="R302" s="119" t="s">
        <v>3</v>
      </c>
      <c r="S302" s="164">
        <f>SUM(S293:S301)</f>
        <v>0</v>
      </c>
      <c r="U302" s="166"/>
    </row>
    <row r="303" spans="1:22" s="5" customFormat="1" ht="14.25" customHeight="1" x14ac:dyDescent="0.2">
      <c r="A303" s="101" t="s">
        <v>24</v>
      </c>
      <c r="B303" s="137"/>
      <c r="C303" s="101"/>
      <c r="D303" s="105"/>
      <c r="E303" s="104" t="s">
        <v>3</v>
      </c>
      <c r="F303" s="121"/>
      <c r="G303" s="106"/>
      <c r="H303" s="105"/>
      <c r="I303" s="149"/>
      <c r="J303" s="150"/>
      <c r="K303" s="149"/>
      <c r="L303" s="151"/>
      <c r="M303" s="150"/>
      <c r="N303" s="149"/>
      <c r="O303" s="149"/>
      <c r="P303" s="170" t="s">
        <v>5</v>
      </c>
      <c r="Q303" s="171"/>
      <c r="R303" s="172" t="s">
        <v>3</v>
      </c>
      <c r="S303" s="170">
        <f>N302-S302</f>
        <v>4634.5</v>
      </c>
      <c r="U303" s="17"/>
    </row>
    <row r="304" spans="1:22" s="5" customFormat="1" ht="14.25" customHeight="1" x14ac:dyDescent="0.2">
      <c r="A304" s="122"/>
      <c r="B304" s="138"/>
      <c r="C304" s="122"/>
      <c r="D304" s="272"/>
      <c r="E304" s="272"/>
      <c r="F304" s="273"/>
      <c r="G304" s="123"/>
      <c r="H304" s="124"/>
      <c r="I304" s="122"/>
      <c r="J304" s="125"/>
      <c r="K304" s="122"/>
      <c r="L304" s="122"/>
      <c r="M304" s="125"/>
      <c r="N304" s="122"/>
      <c r="O304" s="122"/>
      <c r="P304" s="122"/>
      <c r="Q304" s="122"/>
      <c r="R304" s="125"/>
      <c r="S304" s="122"/>
      <c r="T304" s="7"/>
      <c r="U304" s="17"/>
    </row>
    <row r="305" spans="1:22" s="5" customFormat="1" ht="14.25" customHeight="1" x14ac:dyDescent="0.2">
      <c r="A305" s="91"/>
      <c r="B305" s="135"/>
      <c r="C305" s="91"/>
      <c r="D305" s="91"/>
      <c r="E305" s="92"/>
      <c r="F305" s="91"/>
      <c r="G305" s="93"/>
      <c r="H305" s="91"/>
      <c r="I305" s="91"/>
      <c r="J305" s="92"/>
      <c r="K305" s="91"/>
      <c r="L305" s="91"/>
      <c r="M305" s="92"/>
      <c r="N305" s="91"/>
      <c r="O305" s="91"/>
      <c r="P305" s="91"/>
      <c r="Q305" s="91"/>
      <c r="R305" s="92"/>
      <c r="S305" s="91"/>
      <c r="U305" s="17"/>
    </row>
    <row r="306" spans="1:22" s="6" customFormat="1" ht="14.25" customHeight="1" x14ac:dyDescent="0.25">
      <c r="A306" s="94"/>
      <c r="B306" s="136" t="s">
        <v>18</v>
      </c>
      <c r="C306" s="95"/>
      <c r="D306" s="96"/>
      <c r="E306" s="97"/>
      <c r="F306" s="96"/>
      <c r="G306" s="98"/>
      <c r="H306" s="96"/>
      <c r="I306" s="96"/>
      <c r="J306" s="99" t="s">
        <v>18</v>
      </c>
      <c r="K306" s="96"/>
      <c r="L306" s="96"/>
      <c r="M306" s="97"/>
      <c r="N306" s="96"/>
      <c r="O306" s="96"/>
      <c r="P306" s="96"/>
      <c r="Q306" s="271" t="s">
        <v>0</v>
      </c>
      <c r="R306" s="271"/>
      <c r="S306" s="271"/>
      <c r="U306" s="18"/>
    </row>
    <row r="307" spans="1:22" s="6" customFormat="1" ht="14.25" customHeight="1" x14ac:dyDescent="0.25">
      <c r="A307" s="94"/>
      <c r="B307" s="136" t="s">
        <v>19</v>
      </c>
      <c r="C307" s="95"/>
      <c r="D307" s="96"/>
      <c r="E307" s="97"/>
      <c r="F307" s="96"/>
      <c r="G307" s="98"/>
      <c r="H307" s="96"/>
      <c r="I307" s="96"/>
      <c r="J307" s="99" t="s">
        <v>19</v>
      </c>
      <c r="K307" s="96"/>
      <c r="L307" s="96"/>
      <c r="M307" s="97"/>
      <c r="N307" s="96"/>
      <c r="O307" s="96"/>
      <c r="P307" s="96"/>
      <c r="Q307" s="271"/>
      <c r="R307" s="271"/>
      <c r="S307" s="271"/>
      <c r="U307" s="18"/>
    </row>
    <row r="308" spans="1:22" s="6" customFormat="1" ht="14.25" customHeight="1" x14ac:dyDescent="0.25">
      <c r="A308" s="94"/>
      <c r="B308" s="136"/>
      <c r="C308" s="95"/>
      <c r="D308" s="96"/>
      <c r="E308" s="97"/>
      <c r="F308" s="96"/>
      <c r="G308" s="98"/>
      <c r="H308" s="96"/>
      <c r="I308" s="96"/>
      <c r="J308" s="100"/>
      <c r="K308" s="96"/>
      <c r="L308" s="96"/>
      <c r="M308" s="97"/>
      <c r="N308" s="96"/>
      <c r="O308" s="96"/>
      <c r="P308" s="96"/>
      <c r="Q308" s="96"/>
      <c r="R308" s="97"/>
      <c r="S308" s="94"/>
      <c r="U308" s="18"/>
    </row>
    <row r="309" spans="1:22" s="5" customFormat="1" ht="14.25" customHeight="1" x14ac:dyDescent="0.2">
      <c r="A309" s="101" t="s">
        <v>1</v>
      </c>
      <c r="B309" s="137"/>
      <c r="C309" s="101" t="s">
        <v>3</v>
      </c>
      <c r="D309" s="103" t="str">
        <f>'FOR PRINT'!B18</f>
        <v>CABALDO, VIRGILIO</v>
      </c>
      <c r="E309" s="104"/>
      <c r="F309" s="105"/>
      <c r="G309" s="106"/>
      <c r="H309" s="105"/>
      <c r="I309" s="105" t="s">
        <v>1</v>
      </c>
      <c r="J309" s="104" t="s">
        <v>3</v>
      </c>
      <c r="K309" s="174" t="str">
        <f>'FOR PRINT'!B18</f>
        <v>CABALDO, VIRGILIO</v>
      </c>
      <c r="L309" s="105"/>
      <c r="M309" s="104"/>
      <c r="N309" s="105"/>
      <c r="O309" s="105"/>
      <c r="P309" s="105" t="s">
        <v>25</v>
      </c>
      <c r="Q309" s="105"/>
      <c r="R309" s="104" t="s">
        <v>3</v>
      </c>
      <c r="S309" s="107">
        <f>'FOR PRINT'!D18</f>
        <v>13</v>
      </c>
      <c r="U309" s="17"/>
    </row>
    <row r="310" spans="1:22" s="5" customFormat="1" ht="14.25" customHeight="1" x14ac:dyDescent="0.2">
      <c r="A310" s="101" t="s">
        <v>2</v>
      </c>
      <c r="B310" s="137"/>
      <c r="C310" s="101" t="s">
        <v>3</v>
      </c>
      <c r="D310" s="105" t="str">
        <f>'FOR PRINT'!R2</f>
        <v>OCTOBER 30,2017</v>
      </c>
      <c r="E310" s="104"/>
      <c r="F310" s="105"/>
      <c r="G310" s="106"/>
      <c r="H310" s="105"/>
      <c r="I310" s="105" t="s">
        <v>2</v>
      </c>
      <c r="J310" s="104" t="s">
        <v>3</v>
      </c>
      <c r="K310" s="105" t="str">
        <f>'FOR PRINT'!C18</f>
        <v>OCT 11- OCT 25,2017</v>
      </c>
      <c r="L310" s="105"/>
      <c r="M310" s="104"/>
      <c r="N310" s="105"/>
      <c r="O310" s="105"/>
      <c r="P310" s="105" t="s">
        <v>26</v>
      </c>
      <c r="Q310" s="105"/>
      <c r="R310" s="104" t="s">
        <v>3</v>
      </c>
      <c r="S310" s="107">
        <f>'FOR PRINT'!E18</f>
        <v>12.75</v>
      </c>
      <c r="U310" s="17"/>
    </row>
    <row r="311" spans="1:22" s="5" customFormat="1" ht="14.25" customHeight="1" x14ac:dyDescent="0.2">
      <c r="A311" s="101"/>
      <c r="B311" s="137"/>
      <c r="C311" s="101"/>
      <c r="D311" s="105"/>
      <c r="E311" s="104"/>
      <c r="F311" s="108"/>
      <c r="G311" s="109"/>
      <c r="H311" s="108"/>
      <c r="I311" s="110" t="s">
        <v>4</v>
      </c>
      <c r="J311" s="111"/>
      <c r="K311" s="110"/>
      <c r="L311" s="112" t="s">
        <v>22</v>
      </c>
      <c r="M311" s="111"/>
      <c r="N311" s="112" t="s">
        <v>23</v>
      </c>
      <c r="O311" s="113" t="s">
        <v>7</v>
      </c>
      <c r="P311" s="110"/>
      <c r="Q311" s="112" t="s">
        <v>22</v>
      </c>
      <c r="R311" s="111"/>
      <c r="S311" s="112" t="s">
        <v>23</v>
      </c>
      <c r="U311" s="17"/>
    </row>
    <row r="312" spans="1:22" s="5" customFormat="1" ht="14.25" customHeight="1" x14ac:dyDescent="0.2">
      <c r="A312" s="101" t="s">
        <v>20</v>
      </c>
      <c r="B312" s="137"/>
      <c r="C312" s="101"/>
      <c r="D312" s="105"/>
      <c r="E312" s="104" t="s">
        <v>3</v>
      </c>
      <c r="F312" s="108">
        <f>N321</f>
        <v>6058.2718750000004</v>
      </c>
      <c r="G312" s="109"/>
      <c r="H312" s="108"/>
      <c r="I312" s="105" t="s">
        <v>8</v>
      </c>
      <c r="J312" s="104"/>
      <c r="K312" s="105"/>
      <c r="L312" s="114">
        <f>S310*8</f>
        <v>102</v>
      </c>
      <c r="M312" s="115"/>
      <c r="N312" s="108">
        <f>L312*U312</f>
        <v>4545.375</v>
      </c>
      <c r="O312" s="116" t="s">
        <v>10</v>
      </c>
      <c r="P312" s="105"/>
      <c r="Q312" s="114"/>
      <c r="R312" s="115"/>
      <c r="S312" s="117">
        <f>'FOR PRINT'!G18</f>
        <v>0</v>
      </c>
      <c r="U312" s="17">
        <f>'FOR PRINT'!Q18</f>
        <v>44.5625</v>
      </c>
      <c r="V312" s="1" t="s">
        <v>100</v>
      </c>
    </row>
    <row r="313" spans="1:22" s="5" customFormat="1" ht="14.25" customHeight="1" x14ac:dyDescent="0.2">
      <c r="A313" s="101" t="s">
        <v>21</v>
      </c>
      <c r="B313" s="137"/>
      <c r="C313" s="101"/>
      <c r="D313" s="105"/>
      <c r="E313" s="104" t="s">
        <v>3</v>
      </c>
      <c r="F313" s="108">
        <f>S321</f>
        <v>2622.546875</v>
      </c>
      <c r="G313" s="106"/>
      <c r="H313" s="105"/>
      <c r="I313" s="105" t="s">
        <v>9</v>
      </c>
      <c r="J313" s="104"/>
      <c r="K313" s="105"/>
      <c r="L313" s="114">
        <f>'FOR PRINT'!F18</f>
        <v>23</v>
      </c>
      <c r="M313" s="115"/>
      <c r="N313" s="108">
        <f>L313*U313</f>
        <v>1281.171875</v>
      </c>
      <c r="O313" s="116" t="s">
        <v>11</v>
      </c>
      <c r="P313" s="105"/>
      <c r="Q313" s="114"/>
      <c r="R313" s="115"/>
      <c r="S313" s="117">
        <f>'FOR PRINT'!H18</f>
        <v>0</v>
      </c>
      <c r="U313" s="12">
        <f>U312*1.25</f>
        <v>55.703125</v>
      </c>
      <c r="V313" s="1" t="s">
        <v>101</v>
      </c>
    </row>
    <row r="314" spans="1:22" s="5" customFormat="1" ht="14.25" customHeight="1" x14ac:dyDescent="0.2">
      <c r="A314" s="101"/>
      <c r="B314" s="137"/>
      <c r="C314" s="101"/>
      <c r="D314" s="105"/>
      <c r="E314" s="104"/>
      <c r="F314" s="108">
        <f>S322</f>
        <v>3435.7250000000004</v>
      </c>
      <c r="G314" s="106"/>
      <c r="H314" s="105"/>
      <c r="I314" s="67" t="s">
        <v>99</v>
      </c>
      <c r="J314" s="104"/>
      <c r="K314" s="105"/>
      <c r="L314" s="76">
        <f>'FOR PRINT'!P18</f>
        <v>4</v>
      </c>
      <c r="M314" s="115"/>
      <c r="N314" s="70">
        <f>L314*U314</f>
        <v>231.72499999999999</v>
      </c>
      <c r="O314" s="116" t="s">
        <v>12</v>
      </c>
      <c r="P314" s="105"/>
      <c r="Q314" s="114"/>
      <c r="R314" s="115"/>
      <c r="S314" s="117">
        <f>'FOR PRINT'!I18</f>
        <v>0</v>
      </c>
      <c r="U314" s="12">
        <f>U312*1.3</f>
        <v>57.931249999999999</v>
      </c>
      <c r="V314" s="1" t="s">
        <v>103</v>
      </c>
    </row>
    <row r="315" spans="1:22" s="5" customFormat="1" ht="14.25" customHeight="1" x14ac:dyDescent="0.2">
      <c r="A315" s="101"/>
      <c r="B315" s="137"/>
      <c r="C315" s="101"/>
      <c r="D315" s="105"/>
      <c r="E315" s="104"/>
      <c r="F315" s="105"/>
      <c r="G315" s="106"/>
      <c r="H315" s="105"/>
      <c r="I315" s="67" t="s">
        <v>152</v>
      </c>
      <c r="J315" s="66"/>
      <c r="K315" s="67"/>
      <c r="L315" s="76">
        <f>'FOR PRINT'!T18</f>
        <v>0</v>
      </c>
      <c r="M315" s="77"/>
      <c r="N315" s="70">
        <f>L315*U315</f>
        <v>0</v>
      </c>
      <c r="O315" s="116" t="s">
        <v>13</v>
      </c>
      <c r="P315" s="105"/>
      <c r="Q315" s="114"/>
      <c r="R315" s="115"/>
      <c r="S315" s="117">
        <f>'FOR PRINT'!J18</f>
        <v>0</v>
      </c>
      <c r="U315" s="12">
        <f>U312*1</f>
        <v>44.5625</v>
      </c>
      <c r="V315" s="1" t="s">
        <v>134</v>
      </c>
    </row>
    <row r="316" spans="1:22" s="5" customFormat="1" ht="14.25" customHeight="1" x14ac:dyDescent="0.2">
      <c r="A316" s="140" t="s">
        <v>5</v>
      </c>
      <c r="B316" s="137"/>
      <c r="C316" s="140"/>
      <c r="D316" s="103"/>
      <c r="E316" s="141" t="s">
        <v>3</v>
      </c>
      <c r="F316" s="142">
        <f>S322</f>
        <v>3435.7250000000004</v>
      </c>
      <c r="G316" s="109"/>
      <c r="H316" s="108"/>
      <c r="I316" s="67" t="s">
        <v>147</v>
      </c>
      <c r="J316" s="66"/>
      <c r="K316" s="67"/>
      <c r="L316" s="76">
        <f>'FOR PRINT'!U18</f>
        <v>0</v>
      </c>
      <c r="M316" s="77"/>
      <c r="N316" s="70">
        <f>L316*U316</f>
        <v>0</v>
      </c>
      <c r="O316" s="116" t="s">
        <v>14</v>
      </c>
      <c r="P316" s="105"/>
      <c r="Q316" s="114"/>
      <c r="R316" s="115"/>
      <c r="S316" s="117">
        <f>'FOR PRINT'!K18</f>
        <v>0</v>
      </c>
      <c r="U316" s="12">
        <f>U312*1.3</f>
        <v>57.931249999999999</v>
      </c>
      <c r="V316" s="1" t="s">
        <v>136</v>
      </c>
    </row>
    <row r="317" spans="1:22" s="5" customFormat="1" ht="14.25" customHeight="1" x14ac:dyDescent="0.2">
      <c r="A317" s="101"/>
      <c r="B317" s="137"/>
      <c r="C317" s="101"/>
      <c r="D317" s="105"/>
      <c r="E317" s="104"/>
      <c r="F317" s="108"/>
      <c r="G317" s="106"/>
      <c r="H317" s="105"/>
      <c r="I317" s="105"/>
      <c r="J317" s="104"/>
      <c r="K317" s="105"/>
      <c r="L317" s="114"/>
      <c r="M317" s="115"/>
      <c r="N317" s="108"/>
      <c r="O317" s="116" t="s">
        <v>16</v>
      </c>
      <c r="P317" s="105"/>
      <c r="Q317" s="114"/>
      <c r="R317" s="115"/>
      <c r="S317" s="117">
        <f>'FOR PRINT'!L18</f>
        <v>0</v>
      </c>
      <c r="U317" s="17"/>
    </row>
    <row r="318" spans="1:22" s="5" customFormat="1" ht="14.25" customHeight="1" x14ac:dyDescent="0.2">
      <c r="A318" s="101"/>
      <c r="B318" s="137"/>
      <c r="C318" s="101"/>
      <c r="D318" s="105"/>
      <c r="E318" s="104"/>
      <c r="F318" s="105"/>
      <c r="G318" s="106"/>
      <c r="H318" s="105"/>
      <c r="I318" s="105"/>
      <c r="J318" s="104"/>
      <c r="K318" s="105"/>
      <c r="L318" s="114"/>
      <c r="M318" s="115"/>
      <c r="N318" s="108"/>
      <c r="O318" s="116" t="s">
        <v>15</v>
      </c>
      <c r="P318" s="105"/>
      <c r="Q318" s="117">
        <f>'FOR PRINT'!M18</f>
        <v>2.75</v>
      </c>
      <c r="R318" s="115"/>
      <c r="S318" s="117">
        <f>Q318*U312</f>
        <v>122.546875</v>
      </c>
      <c r="U318" s="17"/>
    </row>
    <row r="319" spans="1:22" s="5" customFormat="1" ht="14.25" customHeight="1" x14ac:dyDescent="0.2">
      <c r="A319" s="101"/>
      <c r="B319" s="137"/>
      <c r="C319" s="101"/>
      <c r="D319" s="105"/>
      <c r="E319" s="104"/>
      <c r="F319" s="105"/>
      <c r="G319" s="106"/>
      <c r="H319" s="105"/>
      <c r="I319" s="105"/>
      <c r="J319" s="104"/>
      <c r="K319" s="105"/>
      <c r="L319" s="114"/>
      <c r="M319" s="115"/>
      <c r="N319" s="108"/>
      <c r="O319" s="116" t="s">
        <v>38</v>
      </c>
      <c r="P319" s="105"/>
      <c r="Q319" s="114"/>
      <c r="R319" s="115"/>
      <c r="S319" s="117">
        <f>'FOR PRINT'!N18</f>
        <v>0</v>
      </c>
      <c r="U319" s="17"/>
    </row>
    <row r="320" spans="1:22" s="5" customFormat="1" ht="14.25" customHeight="1" x14ac:dyDescent="0.2">
      <c r="A320" s="101" t="s">
        <v>6</v>
      </c>
      <c r="B320" s="137"/>
      <c r="C320" s="101"/>
      <c r="D320" s="105"/>
      <c r="E320" s="104" t="s">
        <v>3</v>
      </c>
      <c r="F320" s="105"/>
      <c r="G320" s="106"/>
      <c r="H320" s="105"/>
      <c r="I320" s="105"/>
      <c r="J320" s="104"/>
      <c r="K320" s="105"/>
      <c r="L320" s="114"/>
      <c r="M320" s="115"/>
      <c r="N320" s="108"/>
      <c r="O320" s="118" t="s">
        <v>17</v>
      </c>
      <c r="P320" s="105"/>
      <c r="Q320" s="114"/>
      <c r="R320" s="115"/>
      <c r="S320" s="117">
        <f>'FOR PRINT'!O18</f>
        <v>2500</v>
      </c>
      <c r="U320" s="17"/>
    </row>
    <row r="321" spans="1:22" s="165" customFormat="1" ht="14.25" customHeight="1" x14ac:dyDescent="0.25">
      <c r="A321" s="102"/>
      <c r="B321" s="137"/>
      <c r="C321" s="102"/>
      <c r="D321" s="159"/>
      <c r="E321" s="104"/>
      <c r="F321" s="160"/>
      <c r="G321" s="161"/>
      <c r="H321" s="159"/>
      <c r="I321" s="110" t="s">
        <v>46</v>
      </c>
      <c r="J321" s="119"/>
      <c r="K321" s="162"/>
      <c r="L321" s="163"/>
      <c r="M321" s="120" t="s">
        <v>3</v>
      </c>
      <c r="N321" s="157">
        <f>SUM(N312:N319)</f>
        <v>6058.2718750000004</v>
      </c>
      <c r="O321" s="113" t="s">
        <v>45</v>
      </c>
      <c r="P321" s="162"/>
      <c r="Q321" s="162"/>
      <c r="R321" s="119" t="s">
        <v>3</v>
      </c>
      <c r="S321" s="164">
        <f>SUM(S312:S320)</f>
        <v>2622.546875</v>
      </c>
      <c r="U321" s="166"/>
    </row>
    <row r="322" spans="1:22" s="5" customFormat="1" ht="14.25" customHeight="1" x14ac:dyDescent="0.2">
      <c r="A322" s="101" t="s">
        <v>24</v>
      </c>
      <c r="B322" s="137"/>
      <c r="C322" s="101"/>
      <c r="D322" s="105"/>
      <c r="E322" s="104" t="s">
        <v>3</v>
      </c>
      <c r="F322" s="121"/>
      <c r="G322" s="106"/>
      <c r="H322" s="105"/>
      <c r="I322" s="149"/>
      <c r="J322" s="150"/>
      <c r="K322" s="149"/>
      <c r="L322" s="151"/>
      <c r="M322" s="150"/>
      <c r="N322" s="149"/>
      <c r="O322" s="149"/>
      <c r="P322" s="170" t="s">
        <v>5</v>
      </c>
      <c r="Q322" s="171"/>
      <c r="R322" s="172" t="s">
        <v>3</v>
      </c>
      <c r="S322" s="170">
        <f>N321-S321</f>
        <v>3435.7250000000004</v>
      </c>
      <c r="U322" s="17"/>
    </row>
    <row r="323" spans="1:22" s="5" customFormat="1" ht="14.25" customHeight="1" x14ac:dyDescent="0.2">
      <c r="A323" s="122"/>
      <c r="B323" s="138"/>
      <c r="C323" s="122"/>
      <c r="D323" s="272"/>
      <c r="E323" s="272"/>
      <c r="F323" s="273"/>
      <c r="G323" s="123"/>
      <c r="H323" s="124"/>
      <c r="I323" s="122"/>
      <c r="J323" s="125"/>
      <c r="K323" s="122"/>
      <c r="L323" s="122"/>
      <c r="M323" s="125"/>
      <c r="N323" s="122"/>
      <c r="O323" s="122"/>
      <c r="P323" s="122"/>
      <c r="Q323" s="122"/>
      <c r="R323" s="125"/>
      <c r="S323" s="122"/>
      <c r="T323" s="7"/>
      <c r="U323" s="17"/>
    </row>
    <row r="324" spans="1:22" s="5" customFormat="1" ht="14.25" customHeight="1" x14ac:dyDescent="0.2">
      <c r="A324" s="91"/>
      <c r="B324" s="135"/>
      <c r="C324" s="91"/>
      <c r="D324" s="91"/>
      <c r="E324" s="92"/>
      <c r="F324" s="91"/>
      <c r="G324" s="93"/>
      <c r="H324" s="91"/>
      <c r="I324" s="91"/>
      <c r="J324" s="92"/>
      <c r="K324" s="91"/>
      <c r="L324" s="91"/>
      <c r="M324" s="92"/>
      <c r="N324" s="91"/>
      <c r="O324" s="91"/>
      <c r="P324" s="91"/>
      <c r="Q324" s="91"/>
      <c r="R324" s="92"/>
      <c r="S324" s="91"/>
      <c r="U324" s="17"/>
    </row>
    <row r="325" spans="1:22" s="6" customFormat="1" ht="14.25" customHeight="1" x14ac:dyDescent="0.25">
      <c r="A325" s="94"/>
      <c r="B325" s="136" t="s">
        <v>18</v>
      </c>
      <c r="C325" s="95"/>
      <c r="D325" s="96"/>
      <c r="E325" s="97"/>
      <c r="F325" s="96"/>
      <c r="G325" s="98"/>
      <c r="H325" s="96"/>
      <c r="I325" s="96"/>
      <c r="J325" s="99" t="s">
        <v>18</v>
      </c>
      <c r="K325" s="96"/>
      <c r="L325" s="96"/>
      <c r="M325" s="97"/>
      <c r="N325" s="96"/>
      <c r="O325" s="96"/>
      <c r="P325" s="96"/>
      <c r="Q325" s="271" t="s">
        <v>0</v>
      </c>
      <c r="R325" s="271"/>
      <c r="S325" s="271"/>
      <c r="U325" s="18"/>
    </row>
    <row r="326" spans="1:22" s="6" customFormat="1" ht="14.25" customHeight="1" x14ac:dyDescent="0.25">
      <c r="A326" s="94"/>
      <c r="B326" s="136" t="s">
        <v>19</v>
      </c>
      <c r="C326" s="95"/>
      <c r="D326" s="96"/>
      <c r="E326" s="97"/>
      <c r="F326" s="96"/>
      <c r="G326" s="98"/>
      <c r="H326" s="96"/>
      <c r="I326" s="96"/>
      <c r="J326" s="99" t="s">
        <v>19</v>
      </c>
      <c r="K326" s="96"/>
      <c r="L326" s="96"/>
      <c r="M326" s="97"/>
      <c r="N326" s="96"/>
      <c r="O326" s="96"/>
      <c r="P326" s="96"/>
      <c r="Q326" s="271"/>
      <c r="R326" s="271"/>
      <c r="S326" s="271"/>
      <c r="U326" s="18"/>
    </row>
    <row r="327" spans="1:22" s="6" customFormat="1" ht="14.25" customHeight="1" x14ac:dyDescent="0.25">
      <c r="A327" s="94"/>
      <c r="B327" s="136"/>
      <c r="C327" s="95"/>
      <c r="D327" s="96"/>
      <c r="E327" s="97"/>
      <c r="F327" s="96"/>
      <c r="G327" s="98"/>
      <c r="H327" s="96"/>
      <c r="I327" s="96"/>
      <c r="J327" s="100"/>
      <c r="K327" s="96"/>
      <c r="L327" s="96"/>
      <c r="M327" s="97"/>
      <c r="N327" s="96"/>
      <c r="O327" s="96"/>
      <c r="P327" s="96"/>
      <c r="Q327" s="96"/>
      <c r="R327" s="97"/>
      <c r="S327" s="94"/>
      <c r="U327" s="18"/>
    </row>
    <row r="328" spans="1:22" s="5" customFormat="1" ht="14.25" customHeight="1" x14ac:dyDescent="0.2">
      <c r="A328" s="101" t="s">
        <v>1</v>
      </c>
      <c r="B328" s="137"/>
      <c r="C328" s="101" t="s">
        <v>3</v>
      </c>
      <c r="D328" s="103" t="str">
        <f>'FOR PRINT'!B19</f>
        <v>CABRERA, MELJOHN</v>
      </c>
      <c r="E328" s="104"/>
      <c r="F328" s="105"/>
      <c r="G328" s="106"/>
      <c r="H328" s="105"/>
      <c r="I328" s="105" t="s">
        <v>1</v>
      </c>
      <c r="J328" s="104" t="s">
        <v>3</v>
      </c>
      <c r="K328" s="174" t="str">
        <f>'FOR PRINT'!B19</f>
        <v>CABRERA, MELJOHN</v>
      </c>
      <c r="L328" s="105"/>
      <c r="M328" s="104"/>
      <c r="N328" s="105"/>
      <c r="O328" s="105"/>
      <c r="P328" s="105" t="s">
        <v>25</v>
      </c>
      <c r="Q328" s="105"/>
      <c r="R328" s="104" t="s">
        <v>3</v>
      </c>
      <c r="S328" s="107">
        <f>'FOR PRINT'!D19</f>
        <v>13</v>
      </c>
      <c r="U328" s="17"/>
    </row>
    <row r="329" spans="1:22" s="5" customFormat="1" ht="14.25" customHeight="1" x14ac:dyDescent="0.2">
      <c r="A329" s="101" t="s">
        <v>2</v>
      </c>
      <c r="B329" s="137"/>
      <c r="C329" s="101" t="s">
        <v>3</v>
      </c>
      <c r="D329" s="105" t="str">
        <f>'FOR PRINT'!R2</f>
        <v>OCTOBER 30,2017</v>
      </c>
      <c r="E329" s="104"/>
      <c r="F329" s="105"/>
      <c r="G329" s="106"/>
      <c r="H329" s="105"/>
      <c r="I329" s="105" t="s">
        <v>2</v>
      </c>
      <c r="J329" s="104" t="s">
        <v>3</v>
      </c>
      <c r="K329" s="105" t="str">
        <f>'FOR PRINT'!C19</f>
        <v>OCT 11- OCT 25,2017</v>
      </c>
      <c r="L329" s="105"/>
      <c r="M329" s="104"/>
      <c r="N329" s="105"/>
      <c r="O329" s="105"/>
      <c r="P329" s="105" t="s">
        <v>26</v>
      </c>
      <c r="Q329" s="105"/>
      <c r="R329" s="104" t="s">
        <v>3</v>
      </c>
      <c r="S329" s="107">
        <f>'FOR PRINT'!E19</f>
        <v>11.75</v>
      </c>
      <c r="U329" s="17"/>
    </row>
    <row r="330" spans="1:22" s="5" customFormat="1" ht="14.25" customHeight="1" x14ac:dyDescent="0.2">
      <c r="A330" s="101"/>
      <c r="B330" s="137"/>
      <c r="C330" s="101"/>
      <c r="D330" s="105"/>
      <c r="E330" s="104"/>
      <c r="F330" s="108"/>
      <c r="G330" s="109"/>
      <c r="H330" s="108"/>
      <c r="I330" s="110" t="s">
        <v>4</v>
      </c>
      <c r="J330" s="111"/>
      <c r="K330" s="110"/>
      <c r="L330" s="112" t="s">
        <v>22</v>
      </c>
      <c r="M330" s="111"/>
      <c r="N330" s="112" t="s">
        <v>23</v>
      </c>
      <c r="O330" s="113" t="s">
        <v>7</v>
      </c>
      <c r="P330" s="110"/>
      <c r="Q330" s="112" t="s">
        <v>22</v>
      </c>
      <c r="R330" s="111"/>
      <c r="S330" s="112" t="s">
        <v>23</v>
      </c>
      <c r="U330" s="17"/>
    </row>
    <row r="331" spans="1:22" s="5" customFormat="1" ht="14.25" customHeight="1" x14ac:dyDescent="0.2">
      <c r="A331" s="101" t="s">
        <v>20</v>
      </c>
      <c r="B331" s="137"/>
      <c r="C331" s="101"/>
      <c r="D331" s="105"/>
      <c r="E331" s="104" t="s">
        <v>3</v>
      </c>
      <c r="F331" s="108">
        <f>N340</f>
        <v>4415.625</v>
      </c>
      <c r="G331" s="109"/>
      <c r="H331" s="108"/>
      <c r="I331" s="105" t="s">
        <v>8</v>
      </c>
      <c r="J331" s="104"/>
      <c r="K331" s="105"/>
      <c r="L331" s="114">
        <f>S329*8</f>
        <v>94</v>
      </c>
      <c r="M331" s="115"/>
      <c r="N331" s="108">
        <f>L331*U331</f>
        <v>3525</v>
      </c>
      <c r="O331" s="116" t="s">
        <v>10</v>
      </c>
      <c r="P331" s="105"/>
      <c r="Q331" s="114"/>
      <c r="R331" s="115"/>
      <c r="S331" s="117">
        <f>'FOR PRINT'!G19</f>
        <v>0</v>
      </c>
      <c r="U331" s="17">
        <f>'FOR PRINT'!Q19</f>
        <v>37.5</v>
      </c>
      <c r="V331" s="1" t="s">
        <v>100</v>
      </c>
    </row>
    <row r="332" spans="1:22" s="5" customFormat="1" ht="14.25" customHeight="1" x14ac:dyDescent="0.2">
      <c r="A332" s="101" t="s">
        <v>21</v>
      </c>
      <c r="B332" s="137"/>
      <c r="C332" s="101"/>
      <c r="D332" s="105"/>
      <c r="E332" s="104" t="s">
        <v>3</v>
      </c>
      <c r="F332" s="108">
        <f>S340</f>
        <v>1009.375</v>
      </c>
      <c r="G332" s="106"/>
      <c r="H332" s="105"/>
      <c r="I332" s="105" t="s">
        <v>9</v>
      </c>
      <c r="J332" s="104"/>
      <c r="K332" s="105"/>
      <c r="L332" s="114">
        <f>'FOR PRINT'!F19</f>
        <v>19</v>
      </c>
      <c r="M332" s="115"/>
      <c r="N332" s="108">
        <f>L332*U332</f>
        <v>890.625</v>
      </c>
      <c r="O332" s="116" t="s">
        <v>11</v>
      </c>
      <c r="P332" s="105"/>
      <c r="Q332" s="114"/>
      <c r="R332" s="115"/>
      <c r="S332" s="117">
        <f>'FOR PRINT'!H19</f>
        <v>0</v>
      </c>
      <c r="U332" s="12">
        <f>U331*1.25</f>
        <v>46.875</v>
      </c>
      <c r="V332" s="1" t="s">
        <v>101</v>
      </c>
    </row>
    <row r="333" spans="1:22" s="5" customFormat="1" ht="14.25" customHeight="1" x14ac:dyDescent="0.2">
      <c r="A333" s="101"/>
      <c r="B333" s="137"/>
      <c r="C333" s="101"/>
      <c r="D333" s="105"/>
      <c r="E333" s="104"/>
      <c r="F333" s="105"/>
      <c r="G333" s="106"/>
      <c r="H333" s="105"/>
      <c r="I333" s="67" t="s">
        <v>99</v>
      </c>
      <c r="J333" s="104"/>
      <c r="K333" s="105"/>
      <c r="L333" s="76">
        <f>'FOR PRINT'!P19</f>
        <v>0</v>
      </c>
      <c r="M333" s="115"/>
      <c r="N333" s="70">
        <f>L333*U333</f>
        <v>0</v>
      </c>
      <c r="O333" s="116" t="s">
        <v>12</v>
      </c>
      <c r="P333" s="105"/>
      <c r="Q333" s="114"/>
      <c r="R333" s="115"/>
      <c r="S333" s="117">
        <f>'FOR PRINT'!I19</f>
        <v>0</v>
      </c>
      <c r="U333" s="12">
        <f>U331*1.3</f>
        <v>48.75</v>
      </c>
      <c r="V333" s="1" t="s">
        <v>103</v>
      </c>
    </row>
    <row r="334" spans="1:22" s="5" customFormat="1" ht="14.25" customHeight="1" x14ac:dyDescent="0.2">
      <c r="A334" s="101"/>
      <c r="B334" s="137"/>
      <c r="C334" s="101"/>
      <c r="D334" s="105"/>
      <c r="E334" s="104"/>
      <c r="F334" s="105"/>
      <c r="G334" s="106"/>
      <c r="H334" s="105"/>
      <c r="I334" s="67" t="s">
        <v>152</v>
      </c>
      <c r="J334" s="66"/>
      <c r="K334" s="67"/>
      <c r="L334" s="76">
        <f>'FOR PRINT'!T19</f>
        <v>0</v>
      </c>
      <c r="M334" s="77"/>
      <c r="N334" s="70">
        <f>L334*U334</f>
        <v>0</v>
      </c>
      <c r="O334" s="116" t="s">
        <v>13</v>
      </c>
      <c r="P334" s="105"/>
      <c r="Q334" s="114"/>
      <c r="R334" s="115"/>
      <c r="S334" s="117">
        <f>'FOR PRINT'!J19</f>
        <v>0</v>
      </c>
      <c r="U334" s="12">
        <f>U331*1</f>
        <v>37.5</v>
      </c>
      <c r="V334" s="1" t="s">
        <v>134</v>
      </c>
    </row>
    <row r="335" spans="1:22" s="5" customFormat="1" ht="14.25" customHeight="1" x14ac:dyDescent="0.2">
      <c r="A335" s="140" t="s">
        <v>5</v>
      </c>
      <c r="B335" s="137"/>
      <c r="C335" s="140"/>
      <c r="D335" s="103"/>
      <c r="E335" s="141" t="s">
        <v>3</v>
      </c>
      <c r="F335" s="142">
        <f>S341</f>
        <v>3406.25</v>
      </c>
      <c r="G335" s="109"/>
      <c r="H335" s="108"/>
      <c r="I335" s="67" t="s">
        <v>147</v>
      </c>
      <c r="J335" s="66"/>
      <c r="K335" s="67"/>
      <c r="L335" s="76">
        <f>'FOR PRINT'!U19</f>
        <v>0</v>
      </c>
      <c r="M335" s="77"/>
      <c r="N335" s="70">
        <f>L335*U335</f>
        <v>0</v>
      </c>
      <c r="O335" s="116" t="s">
        <v>14</v>
      </c>
      <c r="P335" s="105"/>
      <c r="Q335" s="114"/>
      <c r="R335" s="115"/>
      <c r="S335" s="117">
        <f>'FOR PRINT'!K19</f>
        <v>0</v>
      </c>
      <c r="U335" s="12">
        <f>U331*1.3</f>
        <v>48.75</v>
      </c>
      <c r="V335" s="1" t="s">
        <v>136</v>
      </c>
    </row>
    <row r="336" spans="1:22" s="5" customFormat="1" ht="14.25" customHeight="1" x14ac:dyDescent="0.2">
      <c r="A336" s="101"/>
      <c r="B336" s="137"/>
      <c r="C336" s="101"/>
      <c r="D336" s="105"/>
      <c r="E336" s="104"/>
      <c r="F336" s="105"/>
      <c r="G336" s="106"/>
      <c r="H336" s="105"/>
      <c r="I336" s="105"/>
      <c r="J336" s="104"/>
      <c r="K336" s="105"/>
      <c r="L336" s="114"/>
      <c r="M336" s="115"/>
      <c r="N336" s="108"/>
      <c r="O336" s="116" t="s">
        <v>16</v>
      </c>
      <c r="P336" s="105"/>
      <c r="Q336" s="114"/>
      <c r="R336" s="115"/>
      <c r="S336" s="117">
        <f>'FOR PRINT'!L19</f>
        <v>0</v>
      </c>
      <c r="U336" s="17"/>
    </row>
    <row r="337" spans="1:22" s="5" customFormat="1" ht="14.25" customHeight="1" x14ac:dyDescent="0.2">
      <c r="A337" s="101"/>
      <c r="B337" s="137"/>
      <c r="C337" s="101"/>
      <c r="D337" s="105"/>
      <c r="E337" s="104"/>
      <c r="F337" s="105"/>
      <c r="G337" s="106"/>
      <c r="H337" s="105"/>
      <c r="I337" s="105"/>
      <c r="J337" s="104"/>
      <c r="K337" s="105"/>
      <c r="L337" s="114"/>
      <c r="M337" s="115"/>
      <c r="N337" s="108"/>
      <c r="O337" s="116" t="s">
        <v>15</v>
      </c>
      <c r="P337" s="105"/>
      <c r="Q337" s="117">
        <f>'FOR PRINT'!M19</f>
        <v>0.25</v>
      </c>
      <c r="R337" s="115"/>
      <c r="S337" s="117">
        <f>Q337*U331</f>
        <v>9.375</v>
      </c>
      <c r="U337" s="17"/>
    </row>
    <row r="338" spans="1:22" s="5" customFormat="1" ht="14.25" customHeight="1" x14ac:dyDescent="0.2">
      <c r="A338" s="101"/>
      <c r="B338" s="137"/>
      <c r="C338" s="101"/>
      <c r="D338" s="105"/>
      <c r="E338" s="104"/>
      <c r="F338" s="105"/>
      <c r="G338" s="106"/>
      <c r="H338" s="105"/>
      <c r="I338" s="105"/>
      <c r="J338" s="104"/>
      <c r="K338" s="105"/>
      <c r="L338" s="114"/>
      <c r="M338" s="115"/>
      <c r="N338" s="108"/>
      <c r="O338" s="116" t="s">
        <v>38</v>
      </c>
      <c r="P338" s="105"/>
      <c r="Q338" s="114"/>
      <c r="R338" s="115"/>
      <c r="S338" s="117">
        <f>'FOR PRINT'!N19</f>
        <v>0</v>
      </c>
      <c r="U338" s="17"/>
    </row>
    <row r="339" spans="1:22" s="5" customFormat="1" ht="14.25" customHeight="1" x14ac:dyDescent="0.2">
      <c r="A339" s="101" t="s">
        <v>6</v>
      </c>
      <c r="B339" s="137"/>
      <c r="C339" s="101"/>
      <c r="D339" s="105"/>
      <c r="E339" s="104" t="s">
        <v>3</v>
      </c>
      <c r="F339" s="105"/>
      <c r="G339" s="106"/>
      <c r="H339" s="105"/>
      <c r="I339" s="105"/>
      <c r="J339" s="104"/>
      <c r="K339" s="105"/>
      <c r="L339" s="114"/>
      <c r="M339" s="115"/>
      <c r="N339" s="108"/>
      <c r="O339" s="118" t="s">
        <v>17</v>
      </c>
      <c r="P339" s="105"/>
      <c r="Q339" s="114"/>
      <c r="R339" s="115"/>
      <c r="S339" s="117">
        <f>'FOR PRINT'!O19</f>
        <v>1000</v>
      </c>
      <c r="U339" s="17"/>
    </row>
    <row r="340" spans="1:22" s="165" customFormat="1" ht="14.25" customHeight="1" x14ac:dyDescent="0.25">
      <c r="A340" s="102"/>
      <c r="B340" s="137"/>
      <c r="C340" s="102"/>
      <c r="D340" s="159"/>
      <c r="E340" s="104"/>
      <c r="F340" s="160"/>
      <c r="G340" s="161"/>
      <c r="H340" s="159"/>
      <c r="I340" s="110" t="s">
        <v>46</v>
      </c>
      <c r="J340" s="119"/>
      <c r="K340" s="162"/>
      <c r="L340" s="163"/>
      <c r="M340" s="120" t="s">
        <v>3</v>
      </c>
      <c r="N340" s="157">
        <f>SUM(N331:N338)</f>
        <v>4415.625</v>
      </c>
      <c r="O340" s="113" t="s">
        <v>45</v>
      </c>
      <c r="P340" s="162"/>
      <c r="Q340" s="162"/>
      <c r="R340" s="119" t="s">
        <v>3</v>
      </c>
      <c r="S340" s="164">
        <f>SUM(S331:S339)</f>
        <v>1009.375</v>
      </c>
      <c r="U340" s="166"/>
    </row>
    <row r="341" spans="1:22" s="5" customFormat="1" ht="14.25" customHeight="1" x14ac:dyDescent="0.2">
      <c r="A341" s="101" t="s">
        <v>24</v>
      </c>
      <c r="B341" s="137"/>
      <c r="C341" s="101"/>
      <c r="D341" s="105"/>
      <c r="E341" s="104" t="s">
        <v>3</v>
      </c>
      <c r="F341" s="121"/>
      <c r="G341" s="106"/>
      <c r="H341" s="105"/>
      <c r="I341" s="149"/>
      <c r="J341" s="150"/>
      <c r="K341" s="149"/>
      <c r="L341" s="151"/>
      <c r="M341" s="150"/>
      <c r="N341" s="149"/>
      <c r="O341" s="149"/>
      <c r="P341" s="170" t="s">
        <v>5</v>
      </c>
      <c r="Q341" s="171"/>
      <c r="R341" s="172" t="s">
        <v>3</v>
      </c>
      <c r="S341" s="170">
        <f>N340-S340</f>
        <v>3406.25</v>
      </c>
      <c r="U341" s="17"/>
    </row>
    <row r="342" spans="1:22" s="5" customFormat="1" ht="14.25" customHeight="1" x14ac:dyDescent="0.2">
      <c r="A342" s="122"/>
      <c r="B342" s="138"/>
      <c r="C342" s="122"/>
      <c r="D342" s="272"/>
      <c r="E342" s="272"/>
      <c r="F342" s="273"/>
      <c r="G342" s="123"/>
      <c r="H342" s="124"/>
      <c r="I342" s="122"/>
      <c r="J342" s="125"/>
      <c r="K342" s="122"/>
      <c r="L342" s="122"/>
      <c r="M342" s="125"/>
      <c r="N342" s="122"/>
      <c r="O342" s="122"/>
      <c r="P342" s="122"/>
      <c r="Q342" s="122"/>
      <c r="R342" s="125"/>
      <c r="S342" s="122"/>
      <c r="T342" s="7"/>
      <c r="U342" s="17"/>
    </row>
    <row r="343" spans="1:22" s="4" customFormat="1" ht="14.25" customHeight="1" x14ac:dyDescent="0.2">
      <c r="A343" s="126"/>
      <c r="B343" s="139"/>
      <c r="C343" s="126"/>
      <c r="D343" s="126"/>
      <c r="E343" s="127"/>
      <c r="F343" s="126"/>
      <c r="G343" s="128"/>
      <c r="H343" s="126"/>
      <c r="I343" s="126"/>
      <c r="J343" s="127"/>
      <c r="K343" s="126"/>
      <c r="L343" s="126"/>
      <c r="M343" s="127"/>
      <c r="N343" s="126"/>
      <c r="O343" s="126"/>
      <c r="P343" s="126"/>
      <c r="Q343" s="126"/>
      <c r="R343" s="127"/>
      <c r="S343" s="126"/>
      <c r="U343" s="19"/>
    </row>
    <row r="344" spans="1:22" s="6" customFormat="1" ht="14.25" customHeight="1" x14ac:dyDescent="0.25">
      <c r="A344" s="94"/>
      <c r="B344" s="136" t="s">
        <v>18</v>
      </c>
      <c r="C344" s="95"/>
      <c r="D344" s="96"/>
      <c r="E344" s="97"/>
      <c r="F344" s="96"/>
      <c r="G344" s="98"/>
      <c r="H344" s="96"/>
      <c r="I344" s="96"/>
      <c r="J344" s="99" t="s">
        <v>18</v>
      </c>
      <c r="K344" s="96"/>
      <c r="L344" s="96"/>
      <c r="M344" s="97"/>
      <c r="N344" s="96"/>
      <c r="O344" s="96"/>
      <c r="P344" s="96"/>
      <c r="Q344" s="271" t="s">
        <v>0</v>
      </c>
      <c r="R344" s="271"/>
      <c r="S344" s="271"/>
      <c r="U344" s="18"/>
    </row>
    <row r="345" spans="1:22" s="6" customFormat="1" ht="14.25" customHeight="1" x14ac:dyDescent="0.25">
      <c r="A345" s="94"/>
      <c r="B345" s="136" t="s">
        <v>19</v>
      </c>
      <c r="C345" s="95"/>
      <c r="D345" s="96"/>
      <c r="E345" s="97"/>
      <c r="F345" s="96"/>
      <c r="G345" s="98"/>
      <c r="H345" s="96"/>
      <c r="I345" s="96"/>
      <c r="J345" s="99" t="s">
        <v>19</v>
      </c>
      <c r="K345" s="96"/>
      <c r="L345" s="96"/>
      <c r="M345" s="97"/>
      <c r="N345" s="96"/>
      <c r="O345" s="96"/>
      <c r="P345" s="96"/>
      <c r="Q345" s="271"/>
      <c r="R345" s="271"/>
      <c r="S345" s="271"/>
      <c r="U345" s="18"/>
    </row>
    <row r="346" spans="1:22" s="6" customFormat="1" ht="14.25" customHeight="1" x14ac:dyDescent="0.25">
      <c r="A346" s="94"/>
      <c r="B346" s="136"/>
      <c r="C346" s="95"/>
      <c r="D346" s="96"/>
      <c r="E346" s="97"/>
      <c r="F346" s="96"/>
      <c r="G346" s="98"/>
      <c r="H346" s="96"/>
      <c r="I346" s="96"/>
      <c r="J346" s="100"/>
      <c r="K346" s="96"/>
      <c r="L346" s="96"/>
      <c r="M346" s="97"/>
      <c r="N346" s="96"/>
      <c r="O346" s="96"/>
      <c r="P346" s="96"/>
      <c r="Q346" s="96"/>
      <c r="R346" s="97"/>
      <c r="S346" s="94"/>
      <c r="U346" s="18"/>
    </row>
    <row r="347" spans="1:22" s="5" customFormat="1" ht="14.25" customHeight="1" x14ac:dyDescent="0.2">
      <c r="A347" s="101" t="s">
        <v>1</v>
      </c>
      <c r="B347" s="137"/>
      <c r="C347" s="101" t="s">
        <v>3</v>
      </c>
      <c r="D347" s="103" t="str">
        <f>'FOR PRINT'!B20</f>
        <v>CORONADO, JAYSON</v>
      </c>
      <c r="E347" s="104"/>
      <c r="F347" s="105"/>
      <c r="G347" s="106"/>
      <c r="H347" s="105"/>
      <c r="I347" s="105" t="s">
        <v>1</v>
      </c>
      <c r="J347" s="104" t="s">
        <v>3</v>
      </c>
      <c r="K347" s="174" t="str">
        <f>'FOR PRINT'!B20</f>
        <v>CORONADO, JAYSON</v>
      </c>
      <c r="L347" s="105"/>
      <c r="M347" s="104"/>
      <c r="N347" s="105"/>
      <c r="O347" s="105"/>
      <c r="P347" s="105" t="s">
        <v>25</v>
      </c>
      <c r="Q347" s="105"/>
      <c r="R347" s="104" t="s">
        <v>3</v>
      </c>
      <c r="S347" s="107">
        <f>'FOR PRINT'!D20</f>
        <v>13</v>
      </c>
      <c r="U347" s="17"/>
    </row>
    <row r="348" spans="1:22" s="5" customFormat="1" ht="14.25" customHeight="1" x14ac:dyDescent="0.2">
      <c r="A348" s="101" t="s">
        <v>2</v>
      </c>
      <c r="B348" s="137"/>
      <c r="C348" s="101" t="s">
        <v>3</v>
      </c>
      <c r="D348" s="105" t="str">
        <f>'FOR PRINT'!R2</f>
        <v>OCTOBER 30,2017</v>
      </c>
      <c r="E348" s="104"/>
      <c r="F348" s="105"/>
      <c r="G348" s="106"/>
      <c r="H348" s="105"/>
      <c r="I348" s="105" t="s">
        <v>2</v>
      </c>
      <c r="J348" s="104" t="s">
        <v>3</v>
      </c>
      <c r="K348" s="105" t="str">
        <f>'FOR PRINT'!C20</f>
        <v>OCT 11- OCT 25,2017</v>
      </c>
      <c r="L348" s="105"/>
      <c r="M348" s="104"/>
      <c r="N348" s="105"/>
      <c r="O348" s="105"/>
      <c r="P348" s="105" t="s">
        <v>26</v>
      </c>
      <c r="Q348" s="105"/>
      <c r="R348" s="104" t="s">
        <v>3</v>
      </c>
      <c r="S348" s="107">
        <f>'FOR PRINT'!E20</f>
        <v>11.75</v>
      </c>
      <c r="U348" s="17"/>
    </row>
    <row r="349" spans="1:22" s="5" customFormat="1" ht="14.25" customHeight="1" x14ac:dyDescent="0.2">
      <c r="A349" s="101"/>
      <c r="B349" s="137"/>
      <c r="C349" s="101"/>
      <c r="D349" s="105"/>
      <c r="E349" s="104"/>
      <c r="F349" s="108"/>
      <c r="G349" s="109"/>
      <c r="H349" s="108"/>
      <c r="I349" s="110" t="s">
        <v>4</v>
      </c>
      <c r="J349" s="111"/>
      <c r="K349" s="110"/>
      <c r="L349" s="112" t="s">
        <v>22</v>
      </c>
      <c r="M349" s="111"/>
      <c r="N349" s="112" t="s">
        <v>23</v>
      </c>
      <c r="O349" s="113" t="s">
        <v>7</v>
      </c>
      <c r="P349" s="110"/>
      <c r="Q349" s="112" t="s">
        <v>22</v>
      </c>
      <c r="R349" s="111"/>
      <c r="S349" s="112" t="s">
        <v>23</v>
      </c>
      <c r="U349" s="17"/>
    </row>
    <row r="350" spans="1:22" s="5" customFormat="1" ht="14.25" customHeight="1" x14ac:dyDescent="0.2">
      <c r="A350" s="101" t="s">
        <v>20</v>
      </c>
      <c r="B350" s="137"/>
      <c r="C350" s="101"/>
      <c r="D350" s="105"/>
      <c r="E350" s="104" t="s">
        <v>3</v>
      </c>
      <c r="F350" s="108">
        <f>N359</f>
        <v>5973.1875</v>
      </c>
      <c r="G350" s="109"/>
      <c r="H350" s="108"/>
      <c r="I350" s="105" t="s">
        <v>8</v>
      </c>
      <c r="J350" s="104"/>
      <c r="K350" s="105"/>
      <c r="L350" s="114">
        <f>S348*8</f>
        <v>94</v>
      </c>
      <c r="M350" s="115"/>
      <c r="N350" s="108">
        <f>L350*U350</f>
        <v>4347.5</v>
      </c>
      <c r="O350" s="116" t="s">
        <v>10</v>
      </c>
      <c r="P350" s="105"/>
      <c r="Q350" s="114"/>
      <c r="R350" s="115"/>
      <c r="S350" s="117">
        <f>'FOR PRINT'!G20</f>
        <v>218</v>
      </c>
      <c r="U350" s="17">
        <f>'FOR PRINT'!Q20</f>
        <v>46.25</v>
      </c>
      <c r="V350" s="1" t="s">
        <v>100</v>
      </c>
    </row>
    <row r="351" spans="1:22" s="5" customFormat="1" ht="14.25" customHeight="1" x14ac:dyDescent="0.2">
      <c r="A351" s="101" t="s">
        <v>21</v>
      </c>
      <c r="B351" s="137"/>
      <c r="C351" s="101"/>
      <c r="D351" s="105"/>
      <c r="E351" s="104" t="s">
        <v>3</v>
      </c>
      <c r="F351" s="108">
        <f>S359</f>
        <v>3062.4375</v>
      </c>
      <c r="G351" s="106"/>
      <c r="H351" s="105"/>
      <c r="I351" s="105" t="s">
        <v>9</v>
      </c>
      <c r="J351" s="104"/>
      <c r="K351" s="105"/>
      <c r="L351" s="114">
        <f>'FOR PRINT'!F20</f>
        <v>25</v>
      </c>
      <c r="M351" s="115"/>
      <c r="N351" s="108">
        <f>L351*U351</f>
        <v>1445.3125</v>
      </c>
      <c r="O351" s="116" t="s">
        <v>11</v>
      </c>
      <c r="P351" s="105"/>
      <c r="Q351" s="114"/>
      <c r="R351" s="115"/>
      <c r="S351" s="117">
        <f>'FOR PRINT'!H20</f>
        <v>0</v>
      </c>
      <c r="U351" s="12">
        <f>U350*1.25</f>
        <v>57.8125</v>
      </c>
      <c r="V351" s="1" t="s">
        <v>101</v>
      </c>
    </row>
    <row r="352" spans="1:22" s="5" customFormat="1" ht="14.25" customHeight="1" x14ac:dyDescent="0.2">
      <c r="A352" s="101"/>
      <c r="B352" s="137"/>
      <c r="C352" s="101"/>
      <c r="D352" s="105"/>
      <c r="E352" s="104"/>
      <c r="F352" s="105"/>
      <c r="G352" s="106"/>
      <c r="H352" s="105"/>
      <c r="I352" s="67" t="s">
        <v>99</v>
      </c>
      <c r="J352" s="104"/>
      <c r="K352" s="105"/>
      <c r="L352" s="76">
        <f>'FOR PRINT'!P20</f>
        <v>3</v>
      </c>
      <c r="M352" s="115"/>
      <c r="N352" s="70">
        <f>L352*U352</f>
        <v>180.375</v>
      </c>
      <c r="O352" s="116" t="s">
        <v>12</v>
      </c>
      <c r="P352" s="105"/>
      <c r="Q352" s="114"/>
      <c r="R352" s="115"/>
      <c r="S352" s="117">
        <f>'FOR PRINT'!I20</f>
        <v>50</v>
      </c>
      <c r="U352" s="12">
        <f>U350*1.3</f>
        <v>60.125</v>
      </c>
      <c r="V352" s="1" t="s">
        <v>103</v>
      </c>
    </row>
    <row r="353" spans="1:22" s="5" customFormat="1" ht="14.25" customHeight="1" x14ac:dyDescent="0.2">
      <c r="A353" s="101"/>
      <c r="B353" s="137"/>
      <c r="C353" s="101"/>
      <c r="D353" s="105"/>
      <c r="E353" s="104"/>
      <c r="F353" s="105"/>
      <c r="G353" s="106"/>
      <c r="H353" s="105"/>
      <c r="I353" s="67" t="s">
        <v>152</v>
      </c>
      <c r="J353" s="66"/>
      <c r="K353" s="67"/>
      <c r="L353" s="76">
        <f>'FOR PRINT'!T20</f>
        <v>0</v>
      </c>
      <c r="M353" s="77"/>
      <c r="N353" s="70">
        <f>L353*U353</f>
        <v>0</v>
      </c>
      <c r="O353" s="116" t="s">
        <v>13</v>
      </c>
      <c r="P353" s="105"/>
      <c r="Q353" s="114"/>
      <c r="R353" s="115"/>
      <c r="S353" s="117">
        <f>'FOR PRINT'!J20</f>
        <v>0</v>
      </c>
      <c r="U353" s="12">
        <f>U350*1</f>
        <v>46.25</v>
      </c>
      <c r="V353" s="1" t="s">
        <v>134</v>
      </c>
    </row>
    <row r="354" spans="1:22" s="5" customFormat="1" ht="14.25" customHeight="1" x14ac:dyDescent="0.2">
      <c r="A354" s="140" t="s">
        <v>5</v>
      </c>
      <c r="B354" s="137"/>
      <c r="C354" s="140"/>
      <c r="D354" s="103"/>
      <c r="E354" s="141" t="s">
        <v>3</v>
      </c>
      <c r="F354" s="142">
        <f>S360</f>
        <v>2910.75</v>
      </c>
      <c r="G354" s="109"/>
      <c r="H354" s="108"/>
      <c r="I354" s="67" t="s">
        <v>147</v>
      </c>
      <c r="J354" s="66"/>
      <c r="K354" s="67"/>
      <c r="L354" s="76">
        <f>'FOR PRINT'!U20</f>
        <v>0</v>
      </c>
      <c r="M354" s="77"/>
      <c r="N354" s="70">
        <f>L354*U354</f>
        <v>0</v>
      </c>
      <c r="O354" s="116" t="s">
        <v>14</v>
      </c>
      <c r="P354" s="105"/>
      <c r="Q354" s="114"/>
      <c r="R354" s="115"/>
      <c r="S354" s="117">
        <f>'FOR PRINT'!K20</f>
        <v>56.25</v>
      </c>
      <c r="U354" s="12">
        <f>U350*1.3</f>
        <v>60.125</v>
      </c>
      <c r="V354" s="1" t="s">
        <v>136</v>
      </c>
    </row>
    <row r="355" spans="1:22" s="5" customFormat="1" ht="14.25" customHeight="1" x14ac:dyDescent="0.2">
      <c r="A355" s="101"/>
      <c r="B355" s="137"/>
      <c r="C355" s="101"/>
      <c r="D355" s="105"/>
      <c r="E355" s="104"/>
      <c r="F355" s="105"/>
      <c r="G355" s="106"/>
      <c r="H355" s="105"/>
      <c r="I355" s="105"/>
      <c r="J355" s="104"/>
      <c r="K355" s="105"/>
      <c r="L355" s="114"/>
      <c r="M355" s="115"/>
      <c r="N355" s="108"/>
      <c r="O355" s="116" t="s">
        <v>16</v>
      </c>
      <c r="P355" s="105"/>
      <c r="Q355" s="114"/>
      <c r="R355" s="115"/>
      <c r="S355" s="117">
        <f>'FOR PRINT'!L20</f>
        <v>0</v>
      </c>
      <c r="U355" s="17"/>
    </row>
    <row r="356" spans="1:22" s="5" customFormat="1" ht="14.25" customHeight="1" x14ac:dyDescent="0.2">
      <c r="A356" s="101"/>
      <c r="B356" s="137"/>
      <c r="C356" s="101"/>
      <c r="D356" s="105"/>
      <c r="E356" s="104"/>
      <c r="F356" s="105"/>
      <c r="G356" s="106"/>
      <c r="H356" s="105"/>
      <c r="I356" s="105"/>
      <c r="J356" s="104"/>
      <c r="K356" s="105"/>
      <c r="L356" s="114"/>
      <c r="M356" s="115"/>
      <c r="N356" s="108"/>
      <c r="O356" s="116" t="s">
        <v>15</v>
      </c>
      <c r="P356" s="105"/>
      <c r="Q356" s="117">
        <f>'FOR PRINT'!M20</f>
        <v>5.15</v>
      </c>
      <c r="R356" s="115"/>
      <c r="S356" s="117">
        <f>Q356*U350</f>
        <v>238.18750000000003</v>
      </c>
      <c r="U356" s="17"/>
    </row>
    <row r="357" spans="1:22" s="5" customFormat="1" ht="14.25" customHeight="1" x14ac:dyDescent="0.2">
      <c r="A357" s="101"/>
      <c r="B357" s="137"/>
      <c r="C357" s="101"/>
      <c r="D357" s="105"/>
      <c r="E357" s="104"/>
      <c r="F357" s="105"/>
      <c r="G357" s="106"/>
      <c r="H357" s="105"/>
      <c r="I357" s="105"/>
      <c r="J357" s="104"/>
      <c r="K357" s="105"/>
      <c r="L357" s="114"/>
      <c r="M357" s="115"/>
      <c r="N357" s="108"/>
      <c r="O357" s="116" t="s">
        <v>38</v>
      </c>
      <c r="P357" s="105"/>
      <c r="Q357" s="114"/>
      <c r="R357" s="115"/>
      <c r="S357" s="117">
        <f>'FOR PRINT'!N20</f>
        <v>0</v>
      </c>
      <c r="U357" s="17"/>
    </row>
    <row r="358" spans="1:22" s="5" customFormat="1" ht="14.25" customHeight="1" x14ac:dyDescent="0.2">
      <c r="A358" s="101" t="s">
        <v>6</v>
      </c>
      <c r="B358" s="137"/>
      <c r="C358" s="101"/>
      <c r="D358" s="105"/>
      <c r="E358" s="104" t="s">
        <v>3</v>
      </c>
      <c r="F358" s="105"/>
      <c r="G358" s="106"/>
      <c r="H358" s="105"/>
      <c r="I358" s="105"/>
      <c r="J358" s="104"/>
      <c r="K358" s="105"/>
      <c r="L358" s="114"/>
      <c r="M358" s="115"/>
      <c r="N358" s="108"/>
      <c r="O358" s="118" t="s">
        <v>17</v>
      </c>
      <c r="P358" s="105"/>
      <c r="Q358" s="114"/>
      <c r="R358" s="115"/>
      <c r="S358" s="117">
        <f>'FOR PRINT'!O20</f>
        <v>2500</v>
      </c>
      <c r="U358" s="17"/>
    </row>
    <row r="359" spans="1:22" s="165" customFormat="1" ht="14.25" customHeight="1" x14ac:dyDescent="0.25">
      <c r="A359" s="102"/>
      <c r="B359" s="137"/>
      <c r="C359" s="102"/>
      <c r="D359" s="159"/>
      <c r="E359" s="104"/>
      <c r="F359" s="160"/>
      <c r="G359" s="161"/>
      <c r="H359" s="159"/>
      <c r="I359" s="110" t="s">
        <v>46</v>
      </c>
      <c r="J359" s="119"/>
      <c r="K359" s="162"/>
      <c r="L359" s="163"/>
      <c r="M359" s="120" t="s">
        <v>3</v>
      </c>
      <c r="N359" s="157">
        <f>SUM(N350:N357)</f>
        <v>5973.1875</v>
      </c>
      <c r="O359" s="113" t="s">
        <v>45</v>
      </c>
      <c r="P359" s="162"/>
      <c r="Q359" s="162"/>
      <c r="R359" s="119" t="s">
        <v>3</v>
      </c>
      <c r="S359" s="164">
        <f>SUM(S350:S358)</f>
        <v>3062.4375</v>
      </c>
      <c r="U359" s="166"/>
    </row>
    <row r="360" spans="1:22" s="5" customFormat="1" ht="14.25" customHeight="1" x14ac:dyDescent="0.2">
      <c r="A360" s="101" t="s">
        <v>24</v>
      </c>
      <c r="B360" s="137"/>
      <c r="C360" s="101"/>
      <c r="D360" s="105"/>
      <c r="E360" s="104" t="s">
        <v>3</v>
      </c>
      <c r="F360" s="121"/>
      <c r="G360" s="106"/>
      <c r="H360" s="105"/>
      <c r="I360" s="149"/>
      <c r="J360" s="150"/>
      <c r="K360" s="149"/>
      <c r="L360" s="151"/>
      <c r="M360" s="150"/>
      <c r="N360" s="149"/>
      <c r="O360" s="149"/>
      <c r="P360" s="170" t="s">
        <v>5</v>
      </c>
      <c r="Q360" s="171"/>
      <c r="R360" s="172" t="s">
        <v>3</v>
      </c>
      <c r="S360" s="170">
        <f>N359-S359</f>
        <v>2910.75</v>
      </c>
      <c r="U360" s="17"/>
    </row>
    <row r="361" spans="1:22" ht="14.25" customHeight="1" x14ac:dyDescent="0.2">
      <c r="A361" s="82"/>
      <c r="B361" s="134"/>
      <c r="C361" s="82"/>
      <c r="D361" s="268"/>
      <c r="E361" s="268"/>
      <c r="F361" s="269"/>
      <c r="G361" s="83"/>
      <c r="H361" s="84"/>
      <c r="I361" s="82"/>
      <c r="J361" s="85"/>
      <c r="K361" s="82"/>
      <c r="L361" s="82"/>
      <c r="M361" s="85"/>
      <c r="N361" s="82"/>
      <c r="O361" s="82"/>
      <c r="P361" s="82"/>
      <c r="Q361" s="82"/>
      <c r="R361" s="85"/>
      <c r="S361" s="82"/>
      <c r="T361" s="2"/>
    </row>
    <row r="362" spans="1:22" s="5" customFormat="1" ht="14.25" customHeight="1" x14ac:dyDescent="0.2">
      <c r="A362" s="91"/>
      <c r="B362" s="135"/>
      <c r="C362" s="91"/>
      <c r="D362" s="91"/>
      <c r="E362" s="92"/>
      <c r="F362" s="91"/>
      <c r="G362" s="93"/>
      <c r="H362" s="91"/>
      <c r="I362" s="91"/>
      <c r="J362" s="92"/>
      <c r="K362" s="91"/>
      <c r="L362" s="91"/>
      <c r="M362" s="92"/>
      <c r="N362" s="91"/>
      <c r="O362" s="91"/>
      <c r="P362" s="91"/>
      <c r="Q362" s="91"/>
      <c r="R362" s="92"/>
      <c r="S362" s="91"/>
      <c r="U362" s="17"/>
    </row>
    <row r="363" spans="1:22" s="6" customFormat="1" ht="14.25" customHeight="1" x14ac:dyDescent="0.25">
      <c r="A363" s="94"/>
      <c r="B363" s="136" t="s">
        <v>18</v>
      </c>
      <c r="C363" s="95"/>
      <c r="D363" s="96"/>
      <c r="E363" s="97"/>
      <c r="F363" s="96"/>
      <c r="G363" s="98"/>
      <c r="H363" s="96"/>
      <c r="I363" s="96"/>
      <c r="J363" s="99" t="s">
        <v>18</v>
      </c>
      <c r="K363" s="96"/>
      <c r="L363" s="96"/>
      <c r="M363" s="97"/>
      <c r="N363" s="96"/>
      <c r="O363" s="96"/>
      <c r="P363" s="96"/>
      <c r="Q363" s="271" t="s">
        <v>0</v>
      </c>
      <c r="R363" s="271"/>
      <c r="S363" s="271"/>
      <c r="U363" s="18"/>
    </row>
    <row r="364" spans="1:22" s="6" customFormat="1" ht="14.25" customHeight="1" x14ac:dyDescent="0.25">
      <c r="A364" s="94"/>
      <c r="B364" s="136" t="s">
        <v>19</v>
      </c>
      <c r="C364" s="95"/>
      <c r="D364" s="96"/>
      <c r="E364" s="97"/>
      <c r="F364" s="96"/>
      <c r="G364" s="98"/>
      <c r="H364" s="96"/>
      <c r="I364" s="96"/>
      <c r="J364" s="99" t="s">
        <v>19</v>
      </c>
      <c r="K364" s="96"/>
      <c r="L364" s="96"/>
      <c r="M364" s="97"/>
      <c r="N364" s="96"/>
      <c r="O364" s="96"/>
      <c r="P364" s="96"/>
      <c r="Q364" s="271"/>
      <c r="R364" s="271"/>
      <c r="S364" s="271"/>
      <c r="U364" s="18"/>
    </row>
    <row r="365" spans="1:22" s="6" customFormat="1" ht="14.25" customHeight="1" x14ac:dyDescent="0.25">
      <c r="A365" s="94"/>
      <c r="B365" s="136"/>
      <c r="C365" s="95"/>
      <c r="D365" s="96"/>
      <c r="E365" s="97"/>
      <c r="F365" s="96"/>
      <c r="G365" s="98"/>
      <c r="H365" s="96"/>
      <c r="I365" s="96"/>
      <c r="J365" s="100"/>
      <c r="K365" s="96"/>
      <c r="L365" s="96"/>
      <c r="M365" s="97"/>
      <c r="N365" s="96"/>
      <c r="O365" s="96"/>
      <c r="P365" s="96"/>
      <c r="Q365" s="96"/>
      <c r="R365" s="97"/>
      <c r="S365" s="94"/>
      <c r="U365" s="18"/>
    </row>
    <row r="366" spans="1:22" s="5" customFormat="1" ht="14.25" customHeight="1" x14ac:dyDescent="0.2">
      <c r="A366" s="101" t="s">
        <v>1</v>
      </c>
      <c r="B366" s="137"/>
      <c r="C366" s="101" t="s">
        <v>3</v>
      </c>
      <c r="D366" s="103" t="str">
        <f>'FOR PRINT'!B21</f>
        <v>DE LUNA, JESUS</v>
      </c>
      <c r="E366" s="104"/>
      <c r="F366" s="105"/>
      <c r="G366" s="106"/>
      <c r="H366" s="105"/>
      <c r="I366" s="105" t="s">
        <v>1</v>
      </c>
      <c r="J366" s="104" t="s">
        <v>3</v>
      </c>
      <c r="K366" s="174" t="str">
        <f>'FOR PRINT'!B21</f>
        <v>DE LUNA, JESUS</v>
      </c>
      <c r="L366" s="105"/>
      <c r="M366" s="104"/>
      <c r="N366" s="105"/>
      <c r="O366" s="105"/>
      <c r="P366" s="105" t="s">
        <v>25</v>
      </c>
      <c r="Q366" s="105"/>
      <c r="R366" s="104" t="s">
        <v>3</v>
      </c>
      <c r="S366" s="107">
        <f>'FOR PRINT'!D21</f>
        <v>13</v>
      </c>
      <c r="U366" s="17"/>
    </row>
    <row r="367" spans="1:22" s="5" customFormat="1" ht="14.25" customHeight="1" x14ac:dyDescent="0.2">
      <c r="A367" s="101" t="s">
        <v>2</v>
      </c>
      <c r="B367" s="137"/>
      <c r="C367" s="101" t="s">
        <v>3</v>
      </c>
      <c r="D367" s="105" t="str">
        <f>'FOR PRINT'!R2</f>
        <v>OCTOBER 30,2017</v>
      </c>
      <c r="E367" s="104"/>
      <c r="F367" s="105"/>
      <c r="G367" s="106"/>
      <c r="H367" s="105"/>
      <c r="I367" s="105" t="s">
        <v>2</v>
      </c>
      <c r="J367" s="104" t="s">
        <v>3</v>
      </c>
      <c r="K367" s="105" t="str">
        <f>'FOR PRINT'!C21</f>
        <v>OCT 11- OCT 25,2017</v>
      </c>
      <c r="L367" s="105"/>
      <c r="M367" s="104"/>
      <c r="N367" s="105"/>
      <c r="O367" s="105"/>
      <c r="P367" s="105" t="s">
        <v>26</v>
      </c>
      <c r="Q367" s="105"/>
      <c r="R367" s="104" t="s">
        <v>3</v>
      </c>
      <c r="S367" s="107">
        <f>'FOR PRINT'!E21</f>
        <v>11.75</v>
      </c>
      <c r="U367" s="17"/>
    </row>
    <row r="368" spans="1:22" s="5" customFormat="1" ht="14.25" customHeight="1" x14ac:dyDescent="0.2">
      <c r="A368" s="101"/>
      <c r="B368" s="137"/>
      <c r="C368" s="101"/>
      <c r="D368" s="105"/>
      <c r="E368" s="104"/>
      <c r="F368" s="108"/>
      <c r="G368" s="109"/>
      <c r="H368" s="108"/>
      <c r="I368" s="110" t="s">
        <v>4</v>
      </c>
      <c r="J368" s="111"/>
      <c r="K368" s="110"/>
      <c r="L368" s="112" t="s">
        <v>22</v>
      </c>
      <c r="M368" s="111"/>
      <c r="N368" s="112" t="s">
        <v>23</v>
      </c>
      <c r="O368" s="113" t="s">
        <v>7</v>
      </c>
      <c r="P368" s="110"/>
      <c r="Q368" s="112" t="s">
        <v>22</v>
      </c>
      <c r="R368" s="111"/>
      <c r="S368" s="112" t="s">
        <v>23</v>
      </c>
      <c r="U368" s="17"/>
    </row>
    <row r="369" spans="1:22" s="5" customFormat="1" ht="14.25" customHeight="1" x14ac:dyDescent="0.2">
      <c r="A369" s="101" t="s">
        <v>20</v>
      </c>
      <c r="B369" s="137"/>
      <c r="C369" s="101"/>
      <c r="D369" s="105"/>
      <c r="E369" s="104" t="s">
        <v>3</v>
      </c>
      <c r="F369" s="108">
        <f>N378</f>
        <v>5080.125</v>
      </c>
      <c r="G369" s="109"/>
      <c r="H369" s="108"/>
      <c r="I369" s="105" t="s">
        <v>8</v>
      </c>
      <c r="J369" s="104"/>
      <c r="K369" s="105"/>
      <c r="L369" s="114">
        <f>S367*8</f>
        <v>94</v>
      </c>
      <c r="M369" s="115"/>
      <c r="N369" s="108">
        <f>L369*U369</f>
        <v>4188.875</v>
      </c>
      <c r="O369" s="116" t="s">
        <v>10</v>
      </c>
      <c r="P369" s="105"/>
      <c r="Q369" s="114"/>
      <c r="R369" s="115"/>
      <c r="S369" s="117">
        <f>'FOR PRINT'!G21</f>
        <v>0</v>
      </c>
      <c r="U369" s="17">
        <f>'FOR PRINT'!Q21</f>
        <v>44.5625</v>
      </c>
      <c r="V369" s="1" t="s">
        <v>100</v>
      </c>
    </row>
    <row r="370" spans="1:22" s="5" customFormat="1" ht="14.25" customHeight="1" x14ac:dyDescent="0.2">
      <c r="A370" s="101" t="s">
        <v>21</v>
      </c>
      <c r="B370" s="137"/>
      <c r="C370" s="101"/>
      <c r="D370" s="105"/>
      <c r="E370" s="104" t="s">
        <v>3</v>
      </c>
      <c r="F370" s="108">
        <f>S378</f>
        <v>0</v>
      </c>
      <c r="G370" s="106"/>
      <c r="H370" s="105"/>
      <c r="I370" s="105" t="s">
        <v>9</v>
      </c>
      <c r="J370" s="104"/>
      <c r="K370" s="105"/>
      <c r="L370" s="114">
        <f>'FOR PRINT'!F21</f>
        <v>16</v>
      </c>
      <c r="M370" s="115"/>
      <c r="N370" s="108">
        <f>L370*U370</f>
        <v>891.25</v>
      </c>
      <c r="O370" s="116" t="s">
        <v>11</v>
      </c>
      <c r="P370" s="105"/>
      <c r="Q370" s="114"/>
      <c r="R370" s="115"/>
      <c r="S370" s="117">
        <f>'FOR PRINT'!H21</f>
        <v>0</v>
      </c>
      <c r="U370" s="12">
        <f>U369*1.25</f>
        <v>55.703125</v>
      </c>
      <c r="V370" s="1" t="s">
        <v>101</v>
      </c>
    </row>
    <row r="371" spans="1:22" s="5" customFormat="1" ht="14.25" customHeight="1" x14ac:dyDescent="0.2">
      <c r="A371" s="101"/>
      <c r="B371" s="137"/>
      <c r="C371" s="101"/>
      <c r="D371" s="105"/>
      <c r="E371" s="104"/>
      <c r="F371" s="105"/>
      <c r="G371" s="106"/>
      <c r="H371" s="105"/>
      <c r="I371" s="67" t="s">
        <v>99</v>
      </c>
      <c r="J371" s="104"/>
      <c r="K371" s="105"/>
      <c r="L371" s="76">
        <f>'FOR PRINT'!P21</f>
        <v>0</v>
      </c>
      <c r="M371" s="115"/>
      <c r="N371" s="70">
        <f>L371*U371</f>
        <v>0</v>
      </c>
      <c r="O371" s="116" t="s">
        <v>12</v>
      </c>
      <c r="P371" s="105"/>
      <c r="Q371" s="114"/>
      <c r="R371" s="115"/>
      <c r="S371" s="117">
        <f>'FOR PRINT'!I21</f>
        <v>0</v>
      </c>
      <c r="U371" s="12">
        <f>U369*1.3</f>
        <v>57.931249999999999</v>
      </c>
      <c r="V371" s="1" t="s">
        <v>103</v>
      </c>
    </row>
    <row r="372" spans="1:22" s="5" customFormat="1" ht="14.25" customHeight="1" x14ac:dyDescent="0.2">
      <c r="A372" s="101"/>
      <c r="B372" s="137"/>
      <c r="C372" s="101"/>
      <c r="D372" s="105"/>
      <c r="E372" s="104"/>
      <c r="F372" s="105"/>
      <c r="G372" s="106"/>
      <c r="H372" s="105"/>
      <c r="I372" s="67" t="s">
        <v>152</v>
      </c>
      <c r="J372" s="66"/>
      <c r="K372" s="67"/>
      <c r="L372" s="76">
        <f>'FOR PRINT'!T21</f>
        <v>0</v>
      </c>
      <c r="M372" s="77"/>
      <c r="N372" s="70">
        <f>L372*U372</f>
        <v>0</v>
      </c>
      <c r="O372" s="116" t="s">
        <v>13</v>
      </c>
      <c r="P372" s="105"/>
      <c r="Q372" s="114"/>
      <c r="R372" s="115"/>
      <c r="S372" s="117">
        <f>'FOR PRINT'!J21</f>
        <v>0</v>
      </c>
      <c r="U372" s="12">
        <f>U369*1</f>
        <v>44.5625</v>
      </c>
      <c r="V372" s="1" t="s">
        <v>134</v>
      </c>
    </row>
    <row r="373" spans="1:22" s="5" customFormat="1" ht="14.25" customHeight="1" x14ac:dyDescent="0.2">
      <c r="A373" s="140" t="s">
        <v>5</v>
      </c>
      <c r="B373" s="137"/>
      <c r="C373" s="140"/>
      <c r="D373" s="103"/>
      <c r="E373" s="141" t="s">
        <v>3</v>
      </c>
      <c r="F373" s="142">
        <f>S379</f>
        <v>5080.125</v>
      </c>
      <c r="G373" s="109"/>
      <c r="H373" s="108"/>
      <c r="I373" s="67" t="s">
        <v>147</v>
      </c>
      <c r="J373" s="66"/>
      <c r="K373" s="67"/>
      <c r="L373" s="76">
        <f>'FOR PRINT'!U21</f>
        <v>0</v>
      </c>
      <c r="M373" s="77"/>
      <c r="N373" s="70">
        <f>L373*U373</f>
        <v>0</v>
      </c>
      <c r="O373" s="116" t="s">
        <v>14</v>
      </c>
      <c r="P373" s="105"/>
      <c r="Q373" s="114"/>
      <c r="R373" s="115"/>
      <c r="S373" s="117">
        <f>'FOR PRINT'!K21</f>
        <v>0</v>
      </c>
      <c r="U373" s="12">
        <f>U369*1.3</f>
        <v>57.931249999999999</v>
      </c>
      <c r="V373" s="1" t="s">
        <v>136</v>
      </c>
    </row>
    <row r="374" spans="1:22" s="5" customFormat="1" ht="14.25" customHeight="1" x14ac:dyDescent="0.2">
      <c r="A374" s="101"/>
      <c r="B374" s="137"/>
      <c r="C374" s="101"/>
      <c r="D374" s="105"/>
      <c r="E374" s="104"/>
      <c r="F374" s="105"/>
      <c r="G374" s="106"/>
      <c r="H374" s="105"/>
      <c r="I374" s="105"/>
      <c r="J374" s="104"/>
      <c r="K374" s="105"/>
      <c r="L374" s="114"/>
      <c r="M374" s="115"/>
      <c r="N374" s="108"/>
      <c r="O374" s="116" t="s">
        <v>16</v>
      </c>
      <c r="P374" s="105"/>
      <c r="Q374" s="114"/>
      <c r="R374" s="115"/>
      <c r="S374" s="117">
        <f>'FOR PRINT'!L21</f>
        <v>0</v>
      </c>
      <c r="U374" s="17"/>
    </row>
    <row r="375" spans="1:22" s="5" customFormat="1" ht="14.25" customHeight="1" x14ac:dyDescent="0.2">
      <c r="A375" s="101"/>
      <c r="B375" s="137"/>
      <c r="C375" s="101"/>
      <c r="D375" s="105"/>
      <c r="E375" s="104"/>
      <c r="F375" s="105"/>
      <c r="G375" s="106"/>
      <c r="H375" s="105"/>
      <c r="I375" s="105"/>
      <c r="J375" s="104"/>
      <c r="K375" s="105"/>
      <c r="L375" s="114"/>
      <c r="M375" s="115"/>
      <c r="N375" s="108"/>
      <c r="O375" s="116" t="s">
        <v>15</v>
      </c>
      <c r="P375" s="105"/>
      <c r="Q375" s="117">
        <f>'FOR PRINT'!M21</f>
        <v>0</v>
      </c>
      <c r="R375" s="115"/>
      <c r="S375" s="117">
        <f>Q375*U369</f>
        <v>0</v>
      </c>
      <c r="U375" s="17"/>
    </row>
    <row r="376" spans="1:22" s="5" customFormat="1" ht="14.25" customHeight="1" x14ac:dyDescent="0.2">
      <c r="A376" s="101"/>
      <c r="B376" s="137"/>
      <c r="C376" s="101"/>
      <c r="D376" s="105"/>
      <c r="E376" s="104"/>
      <c r="F376" s="105"/>
      <c r="G376" s="106"/>
      <c r="H376" s="105"/>
      <c r="I376" s="105"/>
      <c r="J376" s="104"/>
      <c r="K376" s="105"/>
      <c r="L376" s="114"/>
      <c r="M376" s="115"/>
      <c r="N376" s="108"/>
      <c r="O376" s="116" t="s">
        <v>38</v>
      </c>
      <c r="P376" s="105"/>
      <c r="Q376" s="114"/>
      <c r="R376" s="115"/>
      <c r="S376" s="117">
        <f>'FOR PRINT'!N21</f>
        <v>0</v>
      </c>
      <c r="U376" s="17"/>
    </row>
    <row r="377" spans="1:22" s="5" customFormat="1" ht="14.25" customHeight="1" x14ac:dyDescent="0.2">
      <c r="A377" s="101" t="s">
        <v>6</v>
      </c>
      <c r="B377" s="137"/>
      <c r="C377" s="101"/>
      <c r="D377" s="105"/>
      <c r="E377" s="104" t="s">
        <v>3</v>
      </c>
      <c r="F377" s="105"/>
      <c r="G377" s="106"/>
      <c r="H377" s="105"/>
      <c r="I377" s="105"/>
      <c r="J377" s="104"/>
      <c r="K377" s="105"/>
      <c r="L377" s="114"/>
      <c r="M377" s="115"/>
      <c r="N377" s="108"/>
      <c r="O377" s="118" t="s">
        <v>17</v>
      </c>
      <c r="P377" s="105"/>
      <c r="Q377" s="114"/>
      <c r="R377" s="115"/>
      <c r="S377" s="117">
        <f>'FOR PRINT'!O21</f>
        <v>0</v>
      </c>
      <c r="U377" s="17"/>
    </row>
    <row r="378" spans="1:22" s="165" customFormat="1" ht="14.25" customHeight="1" x14ac:dyDescent="0.25">
      <c r="A378" s="102"/>
      <c r="B378" s="137"/>
      <c r="C378" s="102"/>
      <c r="D378" s="159"/>
      <c r="E378" s="104"/>
      <c r="F378" s="160"/>
      <c r="G378" s="161"/>
      <c r="H378" s="159"/>
      <c r="I378" s="110" t="s">
        <v>46</v>
      </c>
      <c r="J378" s="119"/>
      <c r="K378" s="162"/>
      <c r="L378" s="163"/>
      <c r="M378" s="120" t="s">
        <v>3</v>
      </c>
      <c r="N378" s="157">
        <f>SUM(N369:N376)</f>
        <v>5080.125</v>
      </c>
      <c r="O378" s="113" t="s">
        <v>45</v>
      </c>
      <c r="P378" s="162"/>
      <c r="Q378" s="162"/>
      <c r="R378" s="119" t="s">
        <v>3</v>
      </c>
      <c r="S378" s="164">
        <f>SUM(S369:S377)</f>
        <v>0</v>
      </c>
      <c r="U378" s="166"/>
    </row>
    <row r="379" spans="1:22" s="5" customFormat="1" ht="14.25" customHeight="1" x14ac:dyDescent="0.2">
      <c r="A379" s="101" t="s">
        <v>24</v>
      </c>
      <c r="B379" s="137"/>
      <c r="C379" s="101"/>
      <c r="D379" s="105"/>
      <c r="E379" s="104" t="s">
        <v>3</v>
      </c>
      <c r="F379" s="121"/>
      <c r="G379" s="106"/>
      <c r="H379" s="105"/>
      <c r="I379" s="149"/>
      <c r="J379" s="150"/>
      <c r="K379" s="149"/>
      <c r="L379" s="151"/>
      <c r="M379" s="150"/>
      <c r="N379" s="149"/>
      <c r="O379" s="149"/>
      <c r="P379" s="170" t="s">
        <v>5</v>
      </c>
      <c r="Q379" s="171"/>
      <c r="R379" s="172" t="s">
        <v>3</v>
      </c>
      <c r="S379" s="170">
        <f>N378-S378</f>
        <v>5080.125</v>
      </c>
      <c r="U379" s="17"/>
    </row>
    <row r="380" spans="1:22" s="5" customFormat="1" ht="14.25" customHeight="1" x14ac:dyDescent="0.2">
      <c r="A380" s="122"/>
      <c r="B380" s="138"/>
      <c r="C380" s="122"/>
      <c r="D380" s="272"/>
      <c r="E380" s="272"/>
      <c r="F380" s="273"/>
      <c r="G380" s="123"/>
      <c r="H380" s="124"/>
      <c r="I380" s="122"/>
      <c r="J380" s="125"/>
      <c r="K380" s="122"/>
      <c r="L380" s="122"/>
      <c r="M380" s="125"/>
      <c r="N380" s="122"/>
      <c r="O380" s="122"/>
      <c r="P380" s="122"/>
      <c r="Q380" s="122"/>
      <c r="R380" s="125"/>
      <c r="S380" s="122"/>
      <c r="T380" s="7"/>
      <c r="U380" s="17"/>
    </row>
    <row r="381" spans="1:22" s="5" customFormat="1" ht="14.25" customHeight="1" x14ac:dyDescent="0.2">
      <c r="A381" s="91"/>
      <c r="B381" s="135"/>
      <c r="C381" s="91"/>
      <c r="D381" s="91"/>
      <c r="E381" s="92"/>
      <c r="F381" s="91"/>
      <c r="G381" s="93"/>
      <c r="H381" s="91"/>
      <c r="I381" s="91"/>
      <c r="J381" s="92"/>
      <c r="K381" s="91"/>
      <c r="L381" s="91"/>
      <c r="M381" s="92"/>
      <c r="N381" s="91"/>
      <c r="O381" s="91"/>
      <c r="P381" s="91"/>
      <c r="Q381" s="91"/>
      <c r="R381" s="92"/>
      <c r="S381" s="91"/>
      <c r="U381" s="17"/>
    </row>
    <row r="382" spans="1:22" s="6" customFormat="1" ht="14.25" customHeight="1" x14ac:dyDescent="0.25">
      <c r="A382" s="94"/>
      <c r="B382" s="136" t="s">
        <v>18</v>
      </c>
      <c r="C382" s="95"/>
      <c r="D382" s="96"/>
      <c r="E382" s="97"/>
      <c r="F382" s="96"/>
      <c r="G382" s="98"/>
      <c r="H382" s="96"/>
      <c r="I382" s="96"/>
      <c r="J382" s="99" t="s">
        <v>18</v>
      </c>
      <c r="K382" s="96"/>
      <c r="L382" s="96"/>
      <c r="M382" s="97"/>
      <c r="N382" s="96"/>
      <c r="O382" s="96"/>
      <c r="P382" s="96"/>
      <c r="Q382" s="271" t="s">
        <v>0</v>
      </c>
      <c r="R382" s="271"/>
      <c r="S382" s="271"/>
      <c r="U382" s="18"/>
    </row>
    <row r="383" spans="1:22" s="6" customFormat="1" ht="14.25" customHeight="1" x14ac:dyDescent="0.25">
      <c r="A383" s="94"/>
      <c r="B383" s="136" t="s">
        <v>19</v>
      </c>
      <c r="C383" s="95"/>
      <c r="D383" s="96"/>
      <c r="E383" s="97"/>
      <c r="F383" s="96"/>
      <c r="G383" s="98"/>
      <c r="H383" s="96"/>
      <c r="I383" s="96"/>
      <c r="J383" s="99" t="s">
        <v>19</v>
      </c>
      <c r="K383" s="96"/>
      <c r="L383" s="96"/>
      <c r="M383" s="97"/>
      <c r="N383" s="96"/>
      <c r="O383" s="96"/>
      <c r="P383" s="96"/>
      <c r="Q383" s="271"/>
      <c r="R383" s="271"/>
      <c r="S383" s="271"/>
      <c r="U383" s="18"/>
    </row>
    <row r="384" spans="1:22" s="6" customFormat="1" ht="14.25" customHeight="1" x14ac:dyDescent="0.25">
      <c r="A384" s="94"/>
      <c r="B384" s="136"/>
      <c r="C384" s="95"/>
      <c r="D384" s="96"/>
      <c r="E384" s="97"/>
      <c r="F384" s="96"/>
      <c r="G384" s="98"/>
      <c r="H384" s="96"/>
      <c r="I384" s="96"/>
      <c r="J384" s="100"/>
      <c r="K384" s="96"/>
      <c r="L384" s="96"/>
      <c r="M384" s="97"/>
      <c r="N384" s="96"/>
      <c r="O384" s="96"/>
      <c r="P384" s="96"/>
      <c r="Q384" s="96"/>
      <c r="R384" s="97"/>
      <c r="S384" s="94"/>
      <c r="U384" s="18"/>
    </row>
    <row r="385" spans="1:22" s="5" customFormat="1" ht="14.25" customHeight="1" x14ac:dyDescent="0.2">
      <c r="A385" s="101" t="s">
        <v>1</v>
      </c>
      <c r="B385" s="137"/>
      <c r="C385" s="101" t="s">
        <v>3</v>
      </c>
      <c r="D385" s="103" t="str">
        <f>'FOR PRINT'!B22</f>
        <v>DE LUNA, MICHAEL</v>
      </c>
      <c r="E385" s="104"/>
      <c r="F385" s="105"/>
      <c r="G385" s="106"/>
      <c r="H385" s="105"/>
      <c r="I385" s="105" t="s">
        <v>1</v>
      </c>
      <c r="J385" s="104" t="s">
        <v>3</v>
      </c>
      <c r="K385" s="174" t="str">
        <f>'FOR PRINT'!B22</f>
        <v>DE LUNA, MICHAEL</v>
      </c>
      <c r="L385" s="105"/>
      <c r="M385" s="104"/>
      <c r="N385" s="105"/>
      <c r="O385" s="105"/>
      <c r="P385" s="105" t="s">
        <v>25</v>
      </c>
      <c r="Q385" s="105"/>
      <c r="R385" s="104" t="s">
        <v>3</v>
      </c>
      <c r="S385" s="107">
        <f>'FOR PRINT'!D22</f>
        <v>13</v>
      </c>
      <c r="U385" s="17"/>
    </row>
    <row r="386" spans="1:22" s="5" customFormat="1" ht="14.25" customHeight="1" x14ac:dyDescent="0.2">
      <c r="A386" s="101" t="s">
        <v>2</v>
      </c>
      <c r="B386" s="137"/>
      <c r="C386" s="101" t="s">
        <v>3</v>
      </c>
      <c r="D386" s="105" t="str">
        <f>'FOR PRINT'!R2</f>
        <v>OCTOBER 30,2017</v>
      </c>
      <c r="E386" s="104"/>
      <c r="F386" s="105"/>
      <c r="G386" s="106"/>
      <c r="H386" s="105"/>
      <c r="I386" s="105" t="s">
        <v>2</v>
      </c>
      <c r="J386" s="104" t="s">
        <v>3</v>
      </c>
      <c r="K386" s="105" t="str">
        <f>'FOR PRINT'!C22</f>
        <v>OCT 11- OCT 25,2017</v>
      </c>
      <c r="L386" s="105"/>
      <c r="M386" s="104"/>
      <c r="N386" s="105"/>
      <c r="O386" s="105"/>
      <c r="P386" s="105" t="s">
        <v>26</v>
      </c>
      <c r="Q386" s="105"/>
      <c r="R386" s="104" t="s">
        <v>3</v>
      </c>
      <c r="S386" s="107">
        <f>'FOR PRINT'!E22</f>
        <v>11.75</v>
      </c>
      <c r="U386" s="17"/>
    </row>
    <row r="387" spans="1:22" s="5" customFormat="1" ht="14.25" customHeight="1" x14ac:dyDescent="0.2">
      <c r="A387" s="101"/>
      <c r="B387" s="137"/>
      <c r="C387" s="101"/>
      <c r="D387" s="105"/>
      <c r="E387" s="104"/>
      <c r="F387" s="108"/>
      <c r="G387" s="109"/>
      <c r="H387" s="108"/>
      <c r="I387" s="110" t="s">
        <v>4</v>
      </c>
      <c r="J387" s="111"/>
      <c r="K387" s="110"/>
      <c r="L387" s="112" t="s">
        <v>22</v>
      </c>
      <c r="M387" s="111"/>
      <c r="N387" s="112" t="s">
        <v>23</v>
      </c>
      <c r="O387" s="113" t="s">
        <v>7</v>
      </c>
      <c r="P387" s="110"/>
      <c r="Q387" s="112" t="s">
        <v>22</v>
      </c>
      <c r="R387" s="111"/>
      <c r="S387" s="112" t="s">
        <v>23</v>
      </c>
      <c r="U387" s="17"/>
    </row>
    <row r="388" spans="1:22" s="5" customFormat="1" ht="14.25" customHeight="1" x14ac:dyDescent="0.2">
      <c r="A388" s="101" t="s">
        <v>20</v>
      </c>
      <c r="B388" s="137"/>
      <c r="C388" s="101"/>
      <c r="D388" s="105"/>
      <c r="E388" s="104" t="s">
        <v>3</v>
      </c>
      <c r="F388" s="108">
        <f>N397</f>
        <v>5929.0406249999996</v>
      </c>
      <c r="G388" s="109"/>
      <c r="H388" s="108"/>
      <c r="I388" s="105" t="s">
        <v>8</v>
      </c>
      <c r="J388" s="104"/>
      <c r="K388" s="105"/>
      <c r="L388" s="114">
        <f>S386*8</f>
        <v>94</v>
      </c>
      <c r="M388" s="115"/>
      <c r="N388" s="108">
        <f>L388*U388</f>
        <v>4188.875</v>
      </c>
      <c r="O388" s="116" t="s">
        <v>10</v>
      </c>
      <c r="P388" s="105"/>
      <c r="Q388" s="114"/>
      <c r="R388" s="115"/>
      <c r="S388" s="117">
        <f>'FOR PRINT'!G22</f>
        <v>199.8</v>
      </c>
      <c r="U388" s="17">
        <f>'FOR PRINT'!Q22</f>
        <v>44.5625</v>
      </c>
      <c r="V388" s="1" t="s">
        <v>100</v>
      </c>
    </row>
    <row r="389" spans="1:22" s="5" customFormat="1" ht="14.25" customHeight="1" x14ac:dyDescent="0.2">
      <c r="A389" s="101" t="s">
        <v>21</v>
      </c>
      <c r="B389" s="137"/>
      <c r="C389" s="101"/>
      <c r="D389" s="105"/>
      <c r="E389" s="104" t="s">
        <v>3</v>
      </c>
      <c r="F389" s="108">
        <f>S397</f>
        <v>306.05</v>
      </c>
      <c r="G389" s="106"/>
      <c r="H389" s="105"/>
      <c r="I389" s="105" t="s">
        <v>9</v>
      </c>
      <c r="J389" s="104"/>
      <c r="K389" s="105"/>
      <c r="L389" s="114">
        <f>'FOR PRINT'!F22</f>
        <v>25</v>
      </c>
      <c r="M389" s="115"/>
      <c r="N389" s="108">
        <f>L389*U389</f>
        <v>1392.578125</v>
      </c>
      <c r="O389" s="116" t="s">
        <v>11</v>
      </c>
      <c r="P389" s="105"/>
      <c r="Q389" s="114"/>
      <c r="R389" s="115"/>
      <c r="S389" s="117">
        <f>'FOR PRINT'!H22</f>
        <v>0</v>
      </c>
      <c r="U389" s="12">
        <f>U388*1.25</f>
        <v>55.703125</v>
      </c>
      <c r="V389" s="1" t="s">
        <v>101</v>
      </c>
    </row>
    <row r="390" spans="1:22" s="5" customFormat="1" ht="14.25" customHeight="1" x14ac:dyDescent="0.2">
      <c r="A390" s="101"/>
      <c r="B390" s="137"/>
      <c r="C390" s="101"/>
      <c r="D390" s="105"/>
      <c r="E390" s="104"/>
      <c r="F390" s="105"/>
      <c r="G390" s="106"/>
      <c r="H390" s="105"/>
      <c r="I390" s="67" t="s">
        <v>99</v>
      </c>
      <c r="J390" s="104"/>
      <c r="K390" s="105"/>
      <c r="L390" s="76">
        <f>'FOR PRINT'!P22</f>
        <v>6</v>
      </c>
      <c r="M390" s="115"/>
      <c r="N390" s="70">
        <f>L390*U390</f>
        <v>347.58749999999998</v>
      </c>
      <c r="O390" s="116" t="s">
        <v>12</v>
      </c>
      <c r="P390" s="105"/>
      <c r="Q390" s="114"/>
      <c r="R390" s="115"/>
      <c r="S390" s="117">
        <f>'FOR PRINT'!I22</f>
        <v>50</v>
      </c>
      <c r="U390" s="12">
        <f>U388*1.3</f>
        <v>57.931249999999999</v>
      </c>
      <c r="V390" s="1" t="s">
        <v>103</v>
      </c>
    </row>
    <row r="391" spans="1:22" s="5" customFormat="1" ht="14.25" customHeight="1" x14ac:dyDescent="0.2">
      <c r="A391" s="101"/>
      <c r="B391" s="137"/>
      <c r="C391" s="101"/>
      <c r="D391" s="105"/>
      <c r="E391" s="104"/>
      <c r="F391" s="105"/>
      <c r="G391" s="106"/>
      <c r="H391" s="105"/>
      <c r="I391" s="67" t="s">
        <v>152</v>
      </c>
      <c r="J391" s="66"/>
      <c r="K391" s="67"/>
      <c r="L391" s="76">
        <f>'FOR PRINT'!T22</f>
        <v>0</v>
      </c>
      <c r="M391" s="77"/>
      <c r="N391" s="70">
        <f>L391*U391</f>
        <v>0</v>
      </c>
      <c r="O391" s="116" t="s">
        <v>13</v>
      </c>
      <c r="P391" s="105"/>
      <c r="Q391" s="114"/>
      <c r="R391" s="115"/>
      <c r="S391" s="117">
        <f>'FOR PRINT'!J22</f>
        <v>0</v>
      </c>
      <c r="U391" s="12">
        <f>U388*1</f>
        <v>44.5625</v>
      </c>
      <c r="V391" s="1" t="s">
        <v>134</v>
      </c>
    </row>
    <row r="392" spans="1:22" s="5" customFormat="1" ht="14.25" customHeight="1" x14ac:dyDescent="0.2">
      <c r="A392" s="140" t="s">
        <v>5</v>
      </c>
      <c r="B392" s="137"/>
      <c r="C392" s="140"/>
      <c r="D392" s="103"/>
      <c r="E392" s="141" t="s">
        <v>3</v>
      </c>
      <c r="F392" s="142">
        <f>S398</f>
        <v>5622.9906249999995</v>
      </c>
      <c r="G392" s="109"/>
      <c r="H392" s="108"/>
      <c r="I392" s="67" t="s">
        <v>147</v>
      </c>
      <c r="J392" s="66"/>
      <c r="K392" s="67"/>
      <c r="L392" s="76">
        <f>'FOR PRINT'!U22</f>
        <v>0</v>
      </c>
      <c r="M392" s="77"/>
      <c r="N392" s="70">
        <f>L392*U392</f>
        <v>0</v>
      </c>
      <c r="O392" s="116" t="s">
        <v>14</v>
      </c>
      <c r="P392" s="105"/>
      <c r="Q392" s="114"/>
      <c r="R392" s="115"/>
      <c r="S392" s="117">
        <f>'FOR PRINT'!K22</f>
        <v>56.25</v>
      </c>
      <c r="U392" s="12">
        <f>U388*1.3</f>
        <v>57.931249999999999</v>
      </c>
      <c r="V392" s="1" t="s">
        <v>136</v>
      </c>
    </row>
    <row r="393" spans="1:22" s="5" customFormat="1" ht="14.25" customHeight="1" x14ac:dyDescent="0.2">
      <c r="A393" s="101"/>
      <c r="B393" s="137"/>
      <c r="C393" s="101"/>
      <c r="D393" s="105"/>
      <c r="E393" s="104"/>
      <c r="F393" s="105"/>
      <c r="G393" s="106"/>
      <c r="H393" s="105"/>
      <c r="I393" s="105"/>
      <c r="J393" s="104"/>
      <c r="K393" s="105"/>
      <c r="L393" s="114"/>
      <c r="M393" s="115"/>
      <c r="N393" s="108"/>
      <c r="O393" s="116" t="s">
        <v>16</v>
      </c>
      <c r="P393" s="105"/>
      <c r="Q393" s="114"/>
      <c r="R393" s="115"/>
      <c r="S393" s="117">
        <f>'FOR PRINT'!L22</f>
        <v>0</v>
      </c>
      <c r="U393" s="17"/>
    </row>
    <row r="394" spans="1:22" s="5" customFormat="1" ht="14.25" customHeight="1" x14ac:dyDescent="0.2">
      <c r="A394" s="101"/>
      <c r="B394" s="137"/>
      <c r="C394" s="101"/>
      <c r="D394" s="105"/>
      <c r="E394" s="104"/>
      <c r="F394" s="105"/>
      <c r="G394" s="106"/>
      <c r="H394" s="105"/>
      <c r="I394" s="105"/>
      <c r="J394" s="104"/>
      <c r="K394" s="105"/>
      <c r="L394" s="114"/>
      <c r="M394" s="115"/>
      <c r="N394" s="108"/>
      <c r="O394" s="116" t="s">
        <v>15</v>
      </c>
      <c r="P394" s="105"/>
      <c r="Q394" s="117">
        <f>'FOR PRINT'!M22</f>
        <v>0</v>
      </c>
      <c r="R394" s="115"/>
      <c r="S394" s="117">
        <f>Q394*U388</f>
        <v>0</v>
      </c>
      <c r="U394" s="17"/>
    </row>
    <row r="395" spans="1:22" s="5" customFormat="1" ht="14.25" customHeight="1" x14ac:dyDescent="0.2">
      <c r="A395" s="101"/>
      <c r="B395" s="137"/>
      <c r="C395" s="101"/>
      <c r="D395" s="105"/>
      <c r="E395" s="104"/>
      <c r="F395" s="105"/>
      <c r="G395" s="106"/>
      <c r="H395" s="105"/>
      <c r="I395" s="105"/>
      <c r="J395" s="104"/>
      <c r="K395" s="105"/>
      <c r="L395" s="114"/>
      <c r="M395" s="115"/>
      <c r="N395" s="108"/>
      <c r="O395" s="116" t="s">
        <v>38</v>
      </c>
      <c r="P395" s="105"/>
      <c r="Q395" s="114"/>
      <c r="R395" s="115"/>
      <c r="S395" s="117">
        <f>'FOR PRINT'!N22</f>
        <v>0</v>
      </c>
      <c r="U395" s="17"/>
    </row>
    <row r="396" spans="1:22" s="5" customFormat="1" ht="14.25" customHeight="1" x14ac:dyDescent="0.2">
      <c r="A396" s="101" t="s">
        <v>6</v>
      </c>
      <c r="B396" s="137"/>
      <c r="C396" s="101"/>
      <c r="D396" s="105"/>
      <c r="E396" s="104" t="s">
        <v>3</v>
      </c>
      <c r="F396" s="105"/>
      <c r="G396" s="106"/>
      <c r="H396" s="105"/>
      <c r="I396" s="105"/>
      <c r="J396" s="104"/>
      <c r="K396" s="105"/>
      <c r="L396" s="114"/>
      <c r="M396" s="115"/>
      <c r="N396" s="108"/>
      <c r="O396" s="118" t="s">
        <v>17</v>
      </c>
      <c r="P396" s="105"/>
      <c r="Q396" s="114"/>
      <c r="R396" s="115"/>
      <c r="S396" s="117">
        <f>'FOR PRINT'!O22</f>
        <v>0</v>
      </c>
      <c r="U396" s="17"/>
    </row>
    <row r="397" spans="1:22" s="165" customFormat="1" ht="14.25" customHeight="1" x14ac:dyDescent="0.25">
      <c r="A397" s="102"/>
      <c r="B397" s="137"/>
      <c r="C397" s="102"/>
      <c r="D397" s="159"/>
      <c r="E397" s="104"/>
      <c r="F397" s="160"/>
      <c r="G397" s="161"/>
      <c r="H397" s="159"/>
      <c r="I397" s="110" t="s">
        <v>46</v>
      </c>
      <c r="J397" s="119"/>
      <c r="K397" s="162"/>
      <c r="L397" s="163"/>
      <c r="M397" s="120" t="s">
        <v>3</v>
      </c>
      <c r="N397" s="157">
        <f>SUM(N388:N395)</f>
        <v>5929.0406249999996</v>
      </c>
      <c r="O397" s="113" t="s">
        <v>45</v>
      </c>
      <c r="P397" s="162"/>
      <c r="Q397" s="162"/>
      <c r="R397" s="119" t="s">
        <v>3</v>
      </c>
      <c r="S397" s="164">
        <f>SUM(S388:S396)</f>
        <v>306.05</v>
      </c>
      <c r="U397" s="166"/>
    </row>
    <row r="398" spans="1:22" s="5" customFormat="1" ht="14.25" customHeight="1" x14ac:dyDescent="0.2">
      <c r="A398" s="101" t="s">
        <v>24</v>
      </c>
      <c r="B398" s="137"/>
      <c r="C398" s="101"/>
      <c r="D398" s="105"/>
      <c r="E398" s="104" t="s">
        <v>3</v>
      </c>
      <c r="F398" s="121"/>
      <c r="G398" s="106"/>
      <c r="H398" s="105"/>
      <c r="I398" s="149"/>
      <c r="J398" s="150"/>
      <c r="K398" s="149"/>
      <c r="L398" s="151"/>
      <c r="M398" s="150"/>
      <c r="N398" s="149"/>
      <c r="O398" s="149"/>
      <c r="P398" s="170" t="s">
        <v>5</v>
      </c>
      <c r="Q398" s="171"/>
      <c r="R398" s="172" t="s">
        <v>3</v>
      </c>
      <c r="S398" s="170">
        <f>N397-S397</f>
        <v>5622.9906249999995</v>
      </c>
      <c r="U398" s="17"/>
    </row>
    <row r="399" spans="1:22" s="5" customFormat="1" ht="14.25" customHeight="1" x14ac:dyDescent="0.2">
      <c r="A399" s="122"/>
      <c r="B399" s="138"/>
      <c r="C399" s="122"/>
      <c r="D399" s="272"/>
      <c r="E399" s="272"/>
      <c r="F399" s="273"/>
      <c r="G399" s="123"/>
      <c r="H399" s="124"/>
      <c r="I399" s="122"/>
      <c r="J399" s="125"/>
      <c r="K399" s="122"/>
      <c r="L399" s="122"/>
      <c r="M399" s="125"/>
      <c r="N399" s="122"/>
      <c r="O399" s="122"/>
      <c r="P399" s="122"/>
      <c r="Q399" s="122"/>
      <c r="R399" s="125"/>
      <c r="S399" s="122"/>
      <c r="T399" s="7"/>
      <c r="U399" s="17"/>
    </row>
    <row r="400" spans="1:22" s="5" customFormat="1" ht="14.25" customHeight="1" x14ac:dyDescent="0.2">
      <c r="A400" s="91"/>
      <c r="B400" s="135"/>
      <c r="C400" s="91"/>
      <c r="D400" s="91"/>
      <c r="E400" s="92"/>
      <c r="F400" s="91"/>
      <c r="G400" s="93"/>
      <c r="H400" s="91"/>
      <c r="I400" s="91"/>
      <c r="J400" s="92"/>
      <c r="K400" s="91"/>
      <c r="L400" s="91"/>
      <c r="M400" s="92"/>
      <c r="N400" s="91"/>
      <c r="O400" s="91"/>
      <c r="P400" s="91"/>
      <c r="Q400" s="91"/>
      <c r="R400" s="92"/>
      <c r="S400" s="91"/>
      <c r="U400" s="17"/>
    </row>
    <row r="401" spans="1:22" s="6" customFormat="1" ht="14.25" customHeight="1" x14ac:dyDescent="0.25">
      <c r="A401" s="94"/>
      <c r="B401" s="136" t="s">
        <v>18</v>
      </c>
      <c r="C401" s="95"/>
      <c r="D401" s="96"/>
      <c r="E401" s="97"/>
      <c r="F401" s="96"/>
      <c r="G401" s="98"/>
      <c r="H401" s="96"/>
      <c r="I401" s="96"/>
      <c r="J401" s="99" t="s">
        <v>18</v>
      </c>
      <c r="K401" s="96"/>
      <c r="L401" s="96"/>
      <c r="M401" s="97"/>
      <c r="N401" s="96"/>
      <c r="O401" s="96"/>
      <c r="P401" s="96"/>
      <c r="Q401" s="271" t="s">
        <v>0</v>
      </c>
      <c r="R401" s="271"/>
      <c r="S401" s="271"/>
      <c r="U401" s="18"/>
    </row>
    <row r="402" spans="1:22" s="6" customFormat="1" ht="14.25" customHeight="1" x14ac:dyDescent="0.25">
      <c r="A402" s="94"/>
      <c r="B402" s="136" t="s">
        <v>19</v>
      </c>
      <c r="C402" s="95"/>
      <c r="D402" s="96"/>
      <c r="E402" s="97"/>
      <c r="F402" s="96"/>
      <c r="G402" s="98"/>
      <c r="H402" s="96"/>
      <c r="I402" s="96"/>
      <c r="J402" s="99" t="s">
        <v>19</v>
      </c>
      <c r="K402" s="96"/>
      <c r="L402" s="96"/>
      <c r="M402" s="97"/>
      <c r="N402" s="96"/>
      <c r="O402" s="96"/>
      <c r="P402" s="96"/>
      <c r="Q402" s="271"/>
      <c r="R402" s="271"/>
      <c r="S402" s="271"/>
      <c r="U402" s="18"/>
    </row>
    <row r="403" spans="1:22" s="6" customFormat="1" ht="14.25" customHeight="1" x14ac:dyDescent="0.25">
      <c r="A403" s="94"/>
      <c r="B403" s="136"/>
      <c r="C403" s="95"/>
      <c r="D403" s="96"/>
      <c r="E403" s="97"/>
      <c r="F403" s="96"/>
      <c r="G403" s="98"/>
      <c r="H403" s="96"/>
      <c r="I403" s="96"/>
      <c r="J403" s="100"/>
      <c r="K403" s="96"/>
      <c r="L403" s="96"/>
      <c r="M403" s="97"/>
      <c r="N403" s="96"/>
      <c r="O403" s="96"/>
      <c r="P403" s="96"/>
      <c r="Q403" s="96"/>
      <c r="R403" s="97"/>
      <c r="S403" s="94"/>
      <c r="U403" s="18"/>
    </row>
    <row r="404" spans="1:22" s="5" customFormat="1" ht="14.25" customHeight="1" x14ac:dyDescent="0.2">
      <c r="A404" s="101" t="s">
        <v>1</v>
      </c>
      <c r="B404" s="137"/>
      <c r="C404" s="101" t="s">
        <v>3</v>
      </c>
      <c r="D404" s="103" t="str">
        <f>'FOR PRINT'!B23</f>
        <v>DELA CRUZ, ANGELO</v>
      </c>
      <c r="E404" s="104"/>
      <c r="F404" s="105"/>
      <c r="G404" s="106"/>
      <c r="H404" s="105"/>
      <c r="I404" s="105" t="s">
        <v>1</v>
      </c>
      <c r="J404" s="104" t="s">
        <v>3</v>
      </c>
      <c r="K404" s="174" t="str">
        <f>'FOR PRINT'!B23</f>
        <v>DELA CRUZ, ANGELO</v>
      </c>
      <c r="L404" s="105"/>
      <c r="M404" s="104"/>
      <c r="N404" s="105"/>
      <c r="O404" s="105"/>
      <c r="P404" s="105" t="s">
        <v>25</v>
      </c>
      <c r="Q404" s="105"/>
      <c r="R404" s="104" t="s">
        <v>3</v>
      </c>
      <c r="S404" s="107">
        <f>'FOR PRINT'!D23</f>
        <v>13</v>
      </c>
      <c r="U404" s="17"/>
    </row>
    <row r="405" spans="1:22" s="5" customFormat="1" ht="14.25" customHeight="1" x14ac:dyDescent="0.2">
      <c r="A405" s="101" t="s">
        <v>2</v>
      </c>
      <c r="B405" s="137"/>
      <c r="C405" s="101" t="s">
        <v>3</v>
      </c>
      <c r="D405" s="105" t="str">
        <f>'FOR PRINT'!R2</f>
        <v>OCTOBER 30,2017</v>
      </c>
      <c r="E405" s="104"/>
      <c r="F405" s="105"/>
      <c r="G405" s="106"/>
      <c r="H405" s="105"/>
      <c r="I405" s="105" t="s">
        <v>2</v>
      </c>
      <c r="J405" s="104" t="s">
        <v>3</v>
      </c>
      <c r="K405" s="105" t="str">
        <f>'FOR PRINT'!C23</f>
        <v>OCT 11- OCT 25,2017</v>
      </c>
      <c r="L405" s="105"/>
      <c r="M405" s="104"/>
      <c r="N405" s="105"/>
      <c r="O405" s="105"/>
      <c r="P405" s="105" t="s">
        <v>26</v>
      </c>
      <c r="Q405" s="105"/>
      <c r="R405" s="104" t="s">
        <v>3</v>
      </c>
      <c r="S405" s="107">
        <f>'FOR PRINT'!E23</f>
        <v>12.75</v>
      </c>
      <c r="U405" s="17"/>
    </row>
    <row r="406" spans="1:22" s="5" customFormat="1" ht="14.25" customHeight="1" x14ac:dyDescent="0.2">
      <c r="A406" s="101"/>
      <c r="B406" s="137"/>
      <c r="C406" s="101"/>
      <c r="D406" s="105"/>
      <c r="E406" s="104"/>
      <c r="F406" s="108"/>
      <c r="G406" s="109"/>
      <c r="H406" s="108"/>
      <c r="I406" s="110" t="s">
        <v>4</v>
      </c>
      <c r="J406" s="111"/>
      <c r="K406" s="110"/>
      <c r="L406" s="112" t="s">
        <v>22</v>
      </c>
      <c r="M406" s="111"/>
      <c r="N406" s="112" t="s">
        <v>23</v>
      </c>
      <c r="O406" s="113" t="s">
        <v>7</v>
      </c>
      <c r="P406" s="110"/>
      <c r="Q406" s="112" t="s">
        <v>22</v>
      </c>
      <c r="R406" s="111"/>
      <c r="S406" s="112" t="s">
        <v>23</v>
      </c>
      <c r="U406" s="17"/>
    </row>
    <row r="407" spans="1:22" s="5" customFormat="1" ht="14.25" customHeight="1" x14ac:dyDescent="0.2">
      <c r="A407" s="101" t="s">
        <v>20</v>
      </c>
      <c r="B407" s="137"/>
      <c r="C407" s="101"/>
      <c r="D407" s="105"/>
      <c r="E407" s="104" t="s">
        <v>3</v>
      </c>
      <c r="F407" s="108">
        <f>N416</f>
        <v>7495.3125</v>
      </c>
      <c r="G407" s="109"/>
      <c r="H407" s="108"/>
      <c r="I407" s="105" t="s">
        <v>8</v>
      </c>
      <c r="J407" s="104"/>
      <c r="K407" s="105"/>
      <c r="L407" s="114">
        <f>S405*8</f>
        <v>102</v>
      </c>
      <c r="M407" s="115"/>
      <c r="N407" s="108">
        <f>L407*U407</f>
        <v>5737.5</v>
      </c>
      <c r="O407" s="116" t="s">
        <v>10</v>
      </c>
      <c r="P407" s="105"/>
      <c r="Q407" s="114"/>
      <c r="R407" s="115"/>
      <c r="S407" s="117">
        <f>'FOR PRINT'!G23</f>
        <v>0</v>
      </c>
      <c r="U407" s="17">
        <f>'FOR PRINT'!Q23</f>
        <v>56.25</v>
      </c>
      <c r="V407" s="1" t="s">
        <v>100</v>
      </c>
    </row>
    <row r="408" spans="1:22" s="5" customFormat="1" ht="14.25" customHeight="1" x14ac:dyDescent="0.2">
      <c r="A408" s="101" t="s">
        <v>21</v>
      </c>
      <c r="B408" s="137"/>
      <c r="C408" s="101"/>
      <c r="D408" s="105"/>
      <c r="E408" s="104" t="s">
        <v>3</v>
      </c>
      <c r="F408" s="108">
        <f>S416</f>
        <v>1000</v>
      </c>
      <c r="G408" s="106"/>
      <c r="H408" s="105"/>
      <c r="I408" s="105" t="s">
        <v>9</v>
      </c>
      <c r="J408" s="104"/>
      <c r="K408" s="105"/>
      <c r="L408" s="114">
        <f>'FOR PRINT'!F23</f>
        <v>25</v>
      </c>
      <c r="M408" s="115"/>
      <c r="N408" s="108">
        <f>L408*U408</f>
        <v>1757.8125</v>
      </c>
      <c r="O408" s="116" t="s">
        <v>11</v>
      </c>
      <c r="P408" s="105"/>
      <c r="Q408" s="114"/>
      <c r="R408" s="115"/>
      <c r="S408" s="117">
        <f>'FOR PRINT'!H23</f>
        <v>0</v>
      </c>
      <c r="U408" s="12">
        <f>U407*1.25</f>
        <v>70.3125</v>
      </c>
      <c r="V408" s="1" t="s">
        <v>101</v>
      </c>
    </row>
    <row r="409" spans="1:22" s="5" customFormat="1" ht="14.25" customHeight="1" x14ac:dyDescent="0.2">
      <c r="A409" s="101"/>
      <c r="B409" s="137"/>
      <c r="C409" s="101"/>
      <c r="D409" s="105"/>
      <c r="E409" s="104"/>
      <c r="F409" s="105"/>
      <c r="G409" s="106"/>
      <c r="H409" s="105"/>
      <c r="I409" s="67" t="s">
        <v>99</v>
      </c>
      <c r="J409" s="104"/>
      <c r="K409" s="105"/>
      <c r="L409" s="76">
        <f>'FOR PRINT'!P23</f>
        <v>0</v>
      </c>
      <c r="M409" s="115"/>
      <c r="N409" s="70">
        <f>L409*U409</f>
        <v>0</v>
      </c>
      <c r="O409" s="116" t="s">
        <v>12</v>
      </c>
      <c r="P409" s="105"/>
      <c r="Q409" s="114"/>
      <c r="R409" s="115"/>
      <c r="S409" s="117">
        <f>'FOR PRINT'!I23</f>
        <v>0</v>
      </c>
      <c r="U409" s="12">
        <f>U407*1.3</f>
        <v>73.125</v>
      </c>
      <c r="V409" s="1" t="s">
        <v>103</v>
      </c>
    </row>
    <row r="410" spans="1:22" s="5" customFormat="1" ht="14.25" customHeight="1" x14ac:dyDescent="0.2">
      <c r="A410" s="140"/>
      <c r="B410" s="137"/>
      <c r="C410" s="140"/>
      <c r="D410" s="103"/>
      <c r="E410" s="141"/>
      <c r="F410" s="103"/>
      <c r="G410" s="106"/>
      <c r="H410" s="105"/>
      <c r="I410" s="67" t="s">
        <v>152</v>
      </c>
      <c r="J410" s="66"/>
      <c r="K410" s="67"/>
      <c r="L410" s="76">
        <f>'FOR PRINT'!T23</f>
        <v>0</v>
      </c>
      <c r="M410" s="77"/>
      <c r="N410" s="70">
        <f>L410*U410</f>
        <v>0</v>
      </c>
      <c r="O410" s="116" t="s">
        <v>13</v>
      </c>
      <c r="P410" s="105"/>
      <c r="Q410" s="114"/>
      <c r="R410" s="115"/>
      <c r="S410" s="117">
        <f>'FOR PRINT'!J23</f>
        <v>0</v>
      </c>
      <c r="U410" s="12">
        <f>U407*1</f>
        <v>56.25</v>
      </c>
      <c r="V410" s="1" t="s">
        <v>134</v>
      </c>
    </row>
    <row r="411" spans="1:22" s="5" customFormat="1" ht="14.25" customHeight="1" x14ac:dyDescent="0.2">
      <c r="A411" s="140" t="s">
        <v>5</v>
      </c>
      <c r="B411" s="137"/>
      <c r="C411" s="140"/>
      <c r="D411" s="103"/>
      <c r="E411" s="141" t="s">
        <v>3</v>
      </c>
      <c r="F411" s="142">
        <f>S417</f>
        <v>6495.3125</v>
      </c>
      <c r="G411" s="109"/>
      <c r="H411" s="108"/>
      <c r="I411" s="67" t="s">
        <v>147</v>
      </c>
      <c r="J411" s="66"/>
      <c r="K411" s="67"/>
      <c r="L411" s="76">
        <f>'FOR PRINT'!U23</f>
        <v>0</v>
      </c>
      <c r="M411" s="77"/>
      <c r="N411" s="70">
        <f>L411*U411</f>
        <v>0</v>
      </c>
      <c r="O411" s="116" t="s">
        <v>14</v>
      </c>
      <c r="P411" s="105"/>
      <c r="Q411" s="114"/>
      <c r="R411" s="115"/>
      <c r="S411" s="117">
        <f>'FOR PRINT'!K23</f>
        <v>0</v>
      </c>
      <c r="U411" s="12">
        <f>U407*1.3</f>
        <v>73.125</v>
      </c>
      <c r="V411" s="1" t="s">
        <v>136</v>
      </c>
    </row>
    <row r="412" spans="1:22" s="5" customFormat="1" ht="14.25" customHeight="1" x14ac:dyDescent="0.2">
      <c r="A412" s="101"/>
      <c r="B412" s="137"/>
      <c r="C412" s="101"/>
      <c r="D412" s="105"/>
      <c r="E412" s="104"/>
      <c r="F412" s="105"/>
      <c r="G412" s="106"/>
      <c r="H412" s="105"/>
      <c r="I412" s="105"/>
      <c r="J412" s="104"/>
      <c r="K412" s="105"/>
      <c r="L412" s="114"/>
      <c r="M412" s="115"/>
      <c r="N412" s="108"/>
      <c r="O412" s="116" t="s">
        <v>16</v>
      </c>
      <c r="P412" s="105"/>
      <c r="Q412" s="114"/>
      <c r="R412" s="115"/>
      <c r="S412" s="117">
        <f>'FOR PRINT'!L23</f>
        <v>0</v>
      </c>
      <c r="U412" s="17"/>
    </row>
    <row r="413" spans="1:22" s="5" customFormat="1" ht="14.25" customHeight="1" x14ac:dyDescent="0.2">
      <c r="A413" s="101"/>
      <c r="B413" s="137"/>
      <c r="C413" s="101"/>
      <c r="D413" s="105"/>
      <c r="E413" s="104"/>
      <c r="F413" s="105"/>
      <c r="G413" s="106"/>
      <c r="H413" s="105"/>
      <c r="I413" s="105"/>
      <c r="J413" s="104"/>
      <c r="K413" s="105"/>
      <c r="L413" s="114"/>
      <c r="M413" s="115"/>
      <c r="N413" s="108"/>
      <c r="O413" s="116" t="s">
        <v>15</v>
      </c>
      <c r="P413" s="105"/>
      <c r="Q413" s="117">
        <f>'FOR PRINT'!M23</f>
        <v>0</v>
      </c>
      <c r="R413" s="115"/>
      <c r="S413" s="117">
        <f>Q413*U407</f>
        <v>0</v>
      </c>
      <c r="U413" s="17"/>
    </row>
    <row r="414" spans="1:22" s="5" customFormat="1" ht="14.25" customHeight="1" x14ac:dyDescent="0.2">
      <c r="A414" s="101"/>
      <c r="B414" s="137"/>
      <c r="C414" s="101"/>
      <c r="D414" s="105"/>
      <c r="E414" s="104"/>
      <c r="F414" s="105"/>
      <c r="G414" s="106"/>
      <c r="H414" s="105"/>
      <c r="I414" s="105"/>
      <c r="J414" s="104"/>
      <c r="K414" s="105"/>
      <c r="L414" s="114"/>
      <c r="M414" s="115"/>
      <c r="N414" s="108"/>
      <c r="O414" s="116" t="s">
        <v>38</v>
      </c>
      <c r="P414" s="105"/>
      <c r="Q414" s="114"/>
      <c r="R414" s="115"/>
      <c r="S414" s="117">
        <f>'FOR PRINT'!N23</f>
        <v>0</v>
      </c>
      <c r="U414" s="17"/>
    </row>
    <row r="415" spans="1:22" s="5" customFormat="1" ht="14.25" customHeight="1" x14ac:dyDescent="0.2">
      <c r="A415" s="101" t="s">
        <v>6</v>
      </c>
      <c r="B415" s="137"/>
      <c r="C415" s="101"/>
      <c r="D415" s="105"/>
      <c r="E415" s="104" t="s">
        <v>3</v>
      </c>
      <c r="F415" s="105"/>
      <c r="G415" s="106"/>
      <c r="H415" s="105"/>
      <c r="I415" s="105"/>
      <c r="J415" s="104"/>
      <c r="K415" s="105"/>
      <c r="L415" s="114"/>
      <c r="M415" s="115"/>
      <c r="N415" s="108"/>
      <c r="O415" s="118" t="s">
        <v>17</v>
      </c>
      <c r="P415" s="105"/>
      <c r="Q415" s="114"/>
      <c r="R415" s="115"/>
      <c r="S415" s="117">
        <f>'FOR PRINT'!O23</f>
        <v>1000</v>
      </c>
      <c r="U415" s="17"/>
    </row>
    <row r="416" spans="1:22" s="165" customFormat="1" ht="14.25" customHeight="1" x14ac:dyDescent="0.25">
      <c r="A416" s="102"/>
      <c r="B416" s="137"/>
      <c r="C416" s="102"/>
      <c r="D416" s="159"/>
      <c r="E416" s="104"/>
      <c r="F416" s="160"/>
      <c r="G416" s="161"/>
      <c r="H416" s="159"/>
      <c r="I416" s="110" t="s">
        <v>46</v>
      </c>
      <c r="J416" s="119"/>
      <c r="K416" s="162"/>
      <c r="L416" s="163"/>
      <c r="M416" s="120" t="s">
        <v>3</v>
      </c>
      <c r="N416" s="157">
        <f>SUM(N407:N414)</f>
        <v>7495.3125</v>
      </c>
      <c r="O416" s="113" t="s">
        <v>45</v>
      </c>
      <c r="P416" s="162"/>
      <c r="Q416" s="162"/>
      <c r="R416" s="119" t="s">
        <v>3</v>
      </c>
      <c r="S416" s="164">
        <f>SUM(S407:S415)</f>
        <v>1000</v>
      </c>
      <c r="U416" s="166"/>
    </row>
    <row r="417" spans="1:22" s="5" customFormat="1" ht="14.25" customHeight="1" x14ac:dyDescent="0.2">
      <c r="A417" s="101" t="s">
        <v>24</v>
      </c>
      <c r="B417" s="137"/>
      <c r="C417" s="101"/>
      <c r="D417" s="105"/>
      <c r="E417" s="104" t="s">
        <v>3</v>
      </c>
      <c r="F417" s="121"/>
      <c r="G417" s="106"/>
      <c r="H417" s="105"/>
      <c r="I417" s="149"/>
      <c r="J417" s="150"/>
      <c r="K417" s="149"/>
      <c r="L417" s="151"/>
      <c r="M417" s="150"/>
      <c r="N417" s="149"/>
      <c r="O417" s="149"/>
      <c r="P417" s="170" t="s">
        <v>5</v>
      </c>
      <c r="Q417" s="171"/>
      <c r="R417" s="172" t="s">
        <v>3</v>
      </c>
      <c r="S417" s="170">
        <f>N416-S416</f>
        <v>6495.3125</v>
      </c>
      <c r="U417" s="17"/>
    </row>
    <row r="418" spans="1:22" s="5" customFormat="1" ht="14.25" customHeight="1" x14ac:dyDescent="0.2">
      <c r="A418" s="122"/>
      <c r="B418" s="138"/>
      <c r="C418" s="122"/>
      <c r="D418" s="272"/>
      <c r="E418" s="272"/>
      <c r="F418" s="273"/>
      <c r="G418" s="123"/>
      <c r="H418" s="124"/>
      <c r="I418" s="122"/>
      <c r="J418" s="125"/>
      <c r="K418" s="122"/>
      <c r="L418" s="122"/>
      <c r="M418" s="125"/>
      <c r="N418" s="122"/>
      <c r="O418" s="122"/>
      <c r="P418" s="122"/>
      <c r="Q418" s="122"/>
      <c r="R418" s="125"/>
      <c r="S418" s="122"/>
      <c r="T418" s="7"/>
      <c r="U418" s="17"/>
    </row>
    <row r="419" spans="1:22" s="5" customFormat="1" ht="14.25" customHeight="1" x14ac:dyDescent="0.2">
      <c r="A419" s="91"/>
      <c r="B419" s="135"/>
      <c r="C419" s="91"/>
      <c r="D419" s="91"/>
      <c r="E419" s="92"/>
      <c r="F419" s="91"/>
      <c r="G419" s="93"/>
      <c r="H419" s="91"/>
      <c r="I419" s="91"/>
      <c r="J419" s="92"/>
      <c r="K419" s="91"/>
      <c r="L419" s="91"/>
      <c r="M419" s="92"/>
      <c r="N419" s="91"/>
      <c r="O419" s="91"/>
      <c r="P419" s="91"/>
      <c r="Q419" s="91"/>
      <c r="R419" s="92"/>
      <c r="S419" s="91"/>
      <c r="U419" s="17"/>
    </row>
    <row r="420" spans="1:22" s="6" customFormat="1" ht="14.25" customHeight="1" x14ac:dyDescent="0.25">
      <c r="A420" s="94"/>
      <c r="B420" s="136" t="s">
        <v>18</v>
      </c>
      <c r="C420" s="95"/>
      <c r="D420" s="96"/>
      <c r="E420" s="97"/>
      <c r="F420" s="96"/>
      <c r="G420" s="98"/>
      <c r="H420" s="96"/>
      <c r="I420" s="96"/>
      <c r="J420" s="99" t="s">
        <v>18</v>
      </c>
      <c r="K420" s="96"/>
      <c r="L420" s="96"/>
      <c r="M420" s="97"/>
      <c r="N420" s="96"/>
      <c r="O420" s="96"/>
      <c r="P420" s="96"/>
      <c r="Q420" s="271" t="s">
        <v>0</v>
      </c>
      <c r="R420" s="271"/>
      <c r="S420" s="271"/>
      <c r="U420" s="18"/>
    </row>
    <row r="421" spans="1:22" s="6" customFormat="1" ht="14.25" customHeight="1" x14ac:dyDescent="0.25">
      <c r="A421" s="94"/>
      <c r="B421" s="136" t="s">
        <v>19</v>
      </c>
      <c r="C421" s="95"/>
      <c r="D421" s="96"/>
      <c r="E421" s="97"/>
      <c r="F421" s="96"/>
      <c r="G421" s="98"/>
      <c r="H421" s="96"/>
      <c r="I421" s="96"/>
      <c r="J421" s="99" t="s">
        <v>19</v>
      </c>
      <c r="K421" s="96"/>
      <c r="L421" s="96"/>
      <c r="M421" s="97"/>
      <c r="N421" s="96"/>
      <c r="O421" s="96"/>
      <c r="P421" s="96"/>
      <c r="Q421" s="271"/>
      <c r="R421" s="271"/>
      <c r="S421" s="271"/>
      <c r="U421" s="18"/>
    </row>
    <row r="422" spans="1:22" s="6" customFormat="1" ht="14.25" customHeight="1" x14ac:dyDescent="0.25">
      <c r="A422" s="94"/>
      <c r="B422" s="136"/>
      <c r="C422" s="95"/>
      <c r="D422" s="96"/>
      <c r="E422" s="97"/>
      <c r="F422" s="96"/>
      <c r="G422" s="98"/>
      <c r="H422" s="96"/>
      <c r="I422" s="96"/>
      <c r="J422" s="100"/>
      <c r="K422" s="96"/>
      <c r="L422" s="96"/>
      <c r="M422" s="97"/>
      <c r="N422" s="96"/>
      <c r="O422" s="96"/>
      <c r="P422" s="96"/>
      <c r="Q422" s="96"/>
      <c r="R422" s="97"/>
      <c r="S422" s="94"/>
      <c r="U422" s="18"/>
    </row>
    <row r="423" spans="1:22" s="5" customFormat="1" ht="14.25" customHeight="1" x14ac:dyDescent="0.2">
      <c r="A423" s="101" t="s">
        <v>1</v>
      </c>
      <c r="B423" s="137"/>
      <c r="C423" s="101" t="s">
        <v>3</v>
      </c>
      <c r="D423" s="103" t="str">
        <f>'FOR PRINT'!B24</f>
        <v>DELGADO, RENE</v>
      </c>
      <c r="E423" s="104"/>
      <c r="F423" s="105"/>
      <c r="G423" s="106"/>
      <c r="H423" s="105"/>
      <c r="I423" s="105" t="s">
        <v>1</v>
      </c>
      <c r="J423" s="104" t="s">
        <v>3</v>
      </c>
      <c r="K423" s="174" t="str">
        <f>'FOR PRINT'!B24</f>
        <v>DELGADO, RENE</v>
      </c>
      <c r="L423" s="105"/>
      <c r="M423" s="104"/>
      <c r="N423" s="105"/>
      <c r="O423" s="105"/>
      <c r="P423" s="105" t="s">
        <v>25</v>
      </c>
      <c r="Q423" s="105"/>
      <c r="R423" s="104" t="s">
        <v>3</v>
      </c>
      <c r="S423" s="107">
        <f>'FOR PRINT'!D24</f>
        <v>13</v>
      </c>
      <c r="U423" s="17"/>
    </row>
    <row r="424" spans="1:22" s="5" customFormat="1" ht="14.25" customHeight="1" x14ac:dyDescent="0.2">
      <c r="A424" s="101" t="s">
        <v>2</v>
      </c>
      <c r="B424" s="137"/>
      <c r="C424" s="101" t="s">
        <v>3</v>
      </c>
      <c r="D424" s="105" t="str">
        <f>'FOR PRINT'!R2</f>
        <v>OCTOBER 30,2017</v>
      </c>
      <c r="E424" s="104"/>
      <c r="F424" s="105"/>
      <c r="G424" s="106"/>
      <c r="H424" s="105"/>
      <c r="I424" s="105" t="s">
        <v>2</v>
      </c>
      <c r="J424" s="104" t="s">
        <v>3</v>
      </c>
      <c r="K424" s="105" t="str">
        <f>'FOR PRINT'!C24</f>
        <v>OCT 11- OCT 25,2017</v>
      </c>
      <c r="L424" s="105"/>
      <c r="M424" s="104"/>
      <c r="N424" s="105"/>
      <c r="O424" s="105"/>
      <c r="P424" s="105" t="s">
        <v>26</v>
      </c>
      <c r="Q424" s="105"/>
      <c r="R424" s="104" t="s">
        <v>3</v>
      </c>
      <c r="S424" s="107">
        <f>'FOR PRINT'!E24</f>
        <v>11</v>
      </c>
      <c r="U424" s="17"/>
    </row>
    <row r="425" spans="1:22" s="5" customFormat="1" ht="14.25" customHeight="1" x14ac:dyDescent="0.2">
      <c r="A425" s="101"/>
      <c r="B425" s="137"/>
      <c r="C425" s="101"/>
      <c r="D425" s="105"/>
      <c r="E425" s="104"/>
      <c r="F425" s="108"/>
      <c r="G425" s="109"/>
      <c r="H425" s="108"/>
      <c r="I425" s="110" t="s">
        <v>4</v>
      </c>
      <c r="J425" s="111"/>
      <c r="K425" s="110"/>
      <c r="L425" s="112" t="s">
        <v>22</v>
      </c>
      <c r="M425" s="111"/>
      <c r="N425" s="112" t="s">
        <v>23</v>
      </c>
      <c r="O425" s="113" t="s">
        <v>7</v>
      </c>
      <c r="P425" s="110"/>
      <c r="Q425" s="112" t="s">
        <v>22</v>
      </c>
      <c r="R425" s="111"/>
      <c r="S425" s="112" t="s">
        <v>23</v>
      </c>
      <c r="U425" s="17"/>
    </row>
    <row r="426" spans="1:22" s="5" customFormat="1" ht="14.25" customHeight="1" x14ac:dyDescent="0.2">
      <c r="A426" s="101" t="s">
        <v>20</v>
      </c>
      <c r="B426" s="137"/>
      <c r="C426" s="101"/>
      <c r="D426" s="105"/>
      <c r="E426" s="104" t="s">
        <v>3</v>
      </c>
      <c r="F426" s="108">
        <f>N435</f>
        <v>5493.75</v>
      </c>
      <c r="G426" s="109"/>
      <c r="H426" s="108"/>
      <c r="I426" s="105" t="s">
        <v>8</v>
      </c>
      <c r="J426" s="104"/>
      <c r="K426" s="105"/>
      <c r="L426" s="114">
        <f>S424*8</f>
        <v>88</v>
      </c>
      <c r="M426" s="115"/>
      <c r="N426" s="108">
        <f>L426*U426</f>
        <v>4400</v>
      </c>
      <c r="O426" s="116" t="s">
        <v>10</v>
      </c>
      <c r="P426" s="105"/>
      <c r="Q426" s="114"/>
      <c r="R426" s="115"/>
      <c r="S426" s="117">
        <f>'FOR PRINT'!G24</f>
        <v>0</v>
      </c>
      <c r="U426" s="17">
        <f>'FOR PRINT'!Q24</f>
        <v>50</v>
      </c>
      <c r="V426" s="1" t="s">
        <v>100</v>
      </c>
    </row>
    <row r="427" spans="1:22" s="5" customFormat="1" ht="14.25" customHeight="1" x14ac:dyDescent="0.2">
      <c r="A427" s="101" t="s">
        <v>21</v>
      </c>
      <c r="B427" s="137"/>
      <c r="C427" s="101"/>
      <c r="D427" s="105"/>
      <c r="E427" s="104" t="s">
        <v>3</v>
      </c>
      <c r="F427" s="108">
        <f>S435</f>
        <v>3000</v>
      </c>
      <c r="G427" s="106"/>
      <c r="H427" s="105"/>
      <c r="I427" s="105" t="s">
        <v>9</v>
      </c>
      <c r="J427" s="104"/>
      <c r="K427" s="105"/>
      <c r="L427" s="114">
        <f>'FOR PRINT'!F24</f>
        <v>17.5</v>
      </c>
      <c r="M427" s="115"/>
      <c r="N427" s="108">
        <f>L427*U427</f>
        <v>1093.75</v>
      </c>
      <c r="O427" s="116" t="s">
        <v>11</v>
      </c>
      <c r="P427" s="105"/>
      <c r="Q427" s="114"/>
      <c r="R427" s="115"/>
      <c r="S427" s="117">
        <f>'FOR PRINT'!H24</f>
        <v>0</v>
      </c>
      <c r="U427" s="12">
        <f>U426*1.25</f>
        <v>62.5</v>
      </c>
      <c r="V427" s="1" t="s">
        <v>101</v>
      </c>
    </row>
    <row r="428" spans="1:22" s="5" customFormat="1" ht="14.25" customHeight="1" x14ac:dyDescent="0.2">
      <c r="A428" s="101"/>
      <c r="B428" s="137"/>
      <c r="C428" s="101"/>
      <c r="D428" s="105"/>
      <c r="E428" s="104"/>
      <c r="F428" s="105"/>
      <c r="G428" s="106"/>
      <c r="H428" s="105"/>
      <c r="I428" s="67" t="s">
        <v>99</v>
      </c>
      <c r="J428" s="104"/>
      <c r="K428" s="105"/>
      <c r="L428" s="76">
        <f>'FOR PRINT'!P24</f>
        <v>0</v>
      </c>
      <c r="M428" s="115"/>
      <c r="N428" s="70">
        <f>L428*U428</f>
        <v>0</v>
      </c>
      <c r="O428" s="116" t="s">
        <v>12</v>
      </c>
      <c r="P428" s="105"/>
      <c r="Q428" s="114"/>
      <c r="R428" s="115"/>
      <c r="S428" s="117">
        <f>'FOR PRINT'!I24</f>
        <v>0</v>
      </c>
      <c r="U428" s="12">
        <f>U426*1.3</f>
        <v>65</v>
      </c>
      <c r="V428" s="1" t="s">
        <v>103</v>
      </c>
    </row>
    <row r="429" spans="1:22" s="5" customFormat="1" ht="14.25" customHeight="1" x14ac:dyDescent="0.2">
      <c r="A429" s="101"/>
      <c r="B429" s="137"/>
      <c r="C429" s="101"/>
      <c r="D429" s="105"/>
      <c r="E429" s="104"/>
      <c r="F429" s="105"/>
      <c r="G429" s="106"/>
      <c r="H429" s="105"/>
      <c r="I429" s="67" t="s">
        <v>152</v>
      </c>
      <c r="J429" s="66"/>
      <c r="K429" s="67"/>
      <c r="L429" s="76">
        <f>'FOR PRINT'!T24</f>
        <v>0</v>
      </c>
      <c r="M429" s="77"/>
      <c r="N429" s="70">
        <f>L429*U429</f>
        <v>0</v>
      </c>
      <c r="O429" s="116" t="s">
        <v>13</v>
      </c>
      <c r="P429" s="105"/>
      <c r="Q429" s="114"/>
      <c r="R429" s="115"/>
      <c r="S429" s="117">
        <f>'FOR PRINT'!J24</f>
        <v>0</v>
      </c>
      <c r="U429" s="12">
        <f>U426*1</f>
        <v>50</v>
      </c>
      <c r="V429" s="1" t="s">
        <v>134</v>
      </c>
    </row>
    <row r="430" spans="1:22" s="5" customFormat="1" ht="14.25" customHeight="1" x14ac:dyDescent="0.2">
      <c r="A430" s="140" t="s">
        <v>5</v>
      </c>
      <c r="B430" s="137"/>
      <c r="C430" s="140"/>
      <c r="D430" s="103"/>
      <c r="E430" s="141" t="s">
        <v>3</v>
      </c>
      <c r="F430" s="142">
        <f>S436</f>
        <v>2493.75</v>
      </c>
      <c r="G430" s="109"/>
      <c r="H430" s="108"/>
      <c r="I430" s="67" t="s">
        <v>147</v>
      </c>
      <c r="J430" s="66"/>
      <c r="K430" s="67"/>
      <c r="L430" s="76">
        <f>'FOR PRINT'!U24</f>
        <v>0</v>
      </c>
      <c r="M430" s="77"/>
      <c r="N430" s="70">
        <f>L430*U430</f>
        <v>0</v>
      </c>
      <c r="O430" s="116" t="s">
        <v>14</v>
      </c>
      <c r="P430" s="105"/>
      <c r="Q430" s="114"/>
      <c r="R430" s="115"/>
      <c r="S430" s="117">
        <f>'FOR PRINT'!K24</f>
        <v>0</v>
      </c>
      <c r="U430" s="12">
        <f>U426*1.3</f>
        <v>65</v>
      </c>
      <c r="V430" s="1" t="s">
        <v>136</v>
      </c>
    </row>
    <row r="431" spans="1:22" s="5" customFormat="1" ht="14.25" customHeight="1" x14ac:dyDescent="0.2">
      <c r="A431" s="101"/>
      <c r="B431" s="137"/>
      <c r="C431" s="101"/>
      <c r="D431" s="105"/>
      <c r="E431" s="104"/>
      <c r="F431" s="105"/>
      <c r="G431" s="106"/>
      <c r="H431" s="105"/>
      <c r="I431" s="105"/>
      <c r="J431" s="104"/>
      <c r="K431" s="105"/>
      <c r="L431" s="114"/>
      <c r="M431" s="115"/>
      <c r="N431" s="108"/>
      <c r="O431" s="116" t="s">
        <v>16</v>
      </c>
      <c r="P431" s="105"/>
      <c r="Q431" s="114"/>
      <c r="R431" s="115"/>
      <c r="S431" s="117">
        <f>'FOR PRINT'!L24</f>
        <v>0</v>
      </c>
      <c r="U431" s="17"/>
    </row>
    <row r="432" spans="1:22" s="5" customFormat="1" ht="14.25" customHeight="1" x14ac:dyDescent="0.2">
      <c r="A432" s="101"/>
      <c r="B432" s="137"/>
      <c r="C432" s="101"/>
      <c r="D432" s="105"/>
      <c r="E432" s="104"/>
      <c r="F432" s="105"/>
      <c r="G432" s="106"/>
      <c r="H432" s="105"/>
      <c r="I432" s="105"/>
      <c r="J432" s="104"/>
      <c r="K432" s="105"/>
      <c r="L432" s="114"/>
      <c r="M432" s="115"/>
      <c r="N432" s="108"/>
      <c r="O432" s="116" t="s">
        <v>15</v>
      </c>
      <c r="P432" s="105"/>
      <c r="Q432" s="117">
        <f>'FOR PRINT'!M24</f>
        <v>0</v>
      </c>
      <c r="R432" s="115"/>
      <c r="S432" s="117">
        <f>Q432*U426</f>
        <v>0</v>
      </c>
      <c r="U432" s="17"/>
    </row>
    <row r="433" spans="1:22" s="5" customFormat="1" ht="14.25" customHeight="1" x14ac:dyDescent="0.2">
      <c r="A433" s="101"/>
      <c r="B433" s="137"/>
      <c r="C433" s="101"/>
      <c r="D433" s="105"/>
      <c r="E433" s="104"/>
      <c r="F433" s="105"/>
      <c r="G433" s="106"/>
      <c r="H433" s="105"/>
      <c r="I433" s="105"/>
      <c r="J433" s="104"/>
      <c r="K433" s="105"/>
      <c r="L433" s="114"/>
      <c r="M433" s="115"/>
      <c r="N433" s="108"/>
      <c r="O433" s="116" t="s">
        <v>38</v>
      </c>
      <c r="P433" s="105"/>
      <c r="Q433" s="114"/>
      <c r="R433" s="115"/>
      <c r="S433" s="117">
        <f>'FOR PRINT'!N24</f>
        <v>0</v>
      </c>
      <c r="U433" s="17"/>
    </row>
    <row r="434" spans="1:22" s="5" customFormat="1" ht="14.25" customHeight="1" x14ac:dyDescent="0.2">
      <c r="A434" s="101" t="s">
        <v>6</v>
      </c>
      <c r="B434" s="137"/>
      <c r="C434" s="101"/>
      <c r="D434" s="105"/>
      <c r="E434" s="104" t="s">
        <v>3</v>
      </c>
      <c r="F434" s="105"/>
      <c r="G434" s="106"/>
      <c r="H434" s="105"/>
      <c r="I434" s="105"/>
      <c r="J434" s="104"/>
      <c r="K434" s="105"/>
      <c r="L434" s="114"/>
      <c r="M434" s="115"/>
      <c r="N434" s="108"/>
      <c r="O434" s="118" t="s">
        <v>17</v>
      </c>
      <c r="P434" s="105"/>
      <c r="Q434" s="114"/>
      <c r="R434" s="115"/>
      <c r="S434" s="117">
        <f>'FOR PRINT'!O24</f>
        <v>3000</v>
      </c>
      <c r="U434" s="17"/>
    </row>
    <row r="435" spans="1:22" s="165" customFormat="1" ht="14.25" customHeight="1" x14ac:dyDescent="0.25">
      <c r="A435" s="102"/>
      <c r="B435" s="137"/>
      <c r="C435" s="102"/>
      <c r="D435" s="159"/>
      <c r="E435" s="104"/>
      <c r="F435" s="160"/>
      <c r="G435" s="161"/>
      <c r="H435" s="159"/>
      <c r="I435" s="110" t="s">
        <v>46</v>
      </c>
      <c r="J435" s="119"/>
      <c r="K435" s="162"/>
      <c r="L435" s="163"/>
      <c r="M435" s="120" t="s">
        <v>3</v>
      </c>
      <c r="N435" s="157">
        <f>SUM(N426:N433)</f>
        <v>5493.75</v>
      </c>
      <c r="O435" s="113" t="s">
        <v>45</v>
      </c>
      <c r="P435" s="162"/>
      <c r="Q435" s="162"/>
      <c r="R435" s="119" t="s">
        <v>3</v>
      </c>
      <c r="S435" s="164">
        <f>SUM(S426:S434)</f>
        <v>3000</v>
      </c>
      <c r="U435" s="166"/>
    </row>
    <row r="436" spans="1:22" s="5" customFormat="1" ht="14.25" customHeight="1" x14ac:dyDescent="0.2">
      <c r="A436" s="101" t="s">
        <v>24</v>
      </c>
      <c r="B436" s="137"/>
      <c r="C436" s="101"/>
      <c r="D436" s="105"/>
      <c r="E436" s="104" t="s">
        <v>3</v>
      </c>
      <c r="F436" s="121"/>
      <c r="G436" s="106"/>
      <c r="H436" s="105"/>
      <c r="I436" s="149"/>
      <c r="J436" s="150"/>
      <c r="K436" s="149"/>
      <c r="L436" s="151"/>
      <c r="M436" s="150"/>
      <c r="N436" s="149"/>
      <c r="O436" s="149"/>
      <c r="P436" s="170" t="s">
        <v>5</v>
      </c>
      <c r="Q436" s="171"/>
      <c r="R436" s="172" t="s">
        <v>3</v>
      </c>
      <c r="S436" s="170">
        <f>N435-S435</f>
        <v>2493.75</v>
      </c>
      <c r="U436" s="17"/>
    </row>
    <row r="437" spans="1:22" s="5" customFormat="1" ht="14.25" customHeight="1" x14ac:dyDescent="0.2">
      <c r="A437" s="122"/>
      <c r="B437" s="138"/>
      <c r="C437" s="122"/>
      <c r="D437" s="272"/>
      <c r="E437" s="272"/>
      <c r="F437" s="273"/>
      <c r="G437" s="123"/>
      <c r="H437" s="124"/>
      <c r="I437" s="122"/>
      <c r="J437" s="125"/>
      <c r="K437" s="122"/>
      <c r="L437" s="122"/>
      <c r="M437" s="125"/>
      <c r="N437" s="122"/>
      <c r="O437" s="122"/>
      <c r="P437" s="122"/>
      <c r="Q437" s="122"/>
      <c r="R437" s="125"/>
      <c r="S437" s="122"/>
      <c r="T437" s="7"/>
      <c r="U437" s="17"/>
    </row>
    <row r="438" spans="1:22" s="5" customFormat="1" ht="14.25" customHeight="1" x14ac:dyDescent="0.2">
      <c r="A438" s="91"/>
      <c r="B438" s="135"/>
      <c r="C438" s="91"/>
      <c r="D438" s="91"/>
      <c r="E438" s="92"/>
      <c r="F438" s="91"/>
      <c r="G438" s="93"/>
      <c r="H438" s="91"/>
      <c r="I438" s="91"/>
      <c r="J438" s="92"/>
      <c r="K438" s="91"/>
      <c r="L438" s="91"/>
      <c r="M438" s="92"/>
      <c r="N438" s="91"/>
      <c r="O438" s="91"/>
      <c r="P438" s="91"/>
      <c r="Q438" s="91"/>
      <c r="R438" s="92"/>
      <c r="S438" s="91"/>
      <c r="U438" s="17"/>
    </row>
    <row r="439" spans="1:22" s="6" customFormat="1" ht="14.25" customHeight="1" x14ac:dyDescent="0.25">
      <c r="A439" s="94"/>
      <c r="B439" s="136" t="s">
        <v>18</v>
      </c>
      <c r="C439" s="95"/>
      <c r="D439" s="96"/>
      <c r="E439" s="97"/>
      <c r="F439" s="96"/>
      <c r="G439" s="98"/>
      <c r="H439" s="96"/>
      <c r="I439" s="96"/>
      <c r="J439" s="99" t="s">
        <v>18</v>
      </c>
      <c r="K439" s="96"/>
      <c r="L439" s="96"/>
      <c r="M439" s="97"/>
      <c r="N439" s="96"/>
      <c r="O439" s="96"/>
      <c r="P439" s="96"/>
      <c r="Q439" s="271" t="s">
        <v>0</v>
      </c>
      <c r="R439" s="271"/>
      <c r="S439" s="271"/>
      <c r="U439" s="18"/>
    </row>
    <row r="440" spans="1:22" s="6" customFormat="1" ht="14.25" customHeight="1" x14ac:dyDescent="0.25">
      <c r="A440" s="94"/>
      <c r="B440" s="136" t="s">
        <v>19</v>
      </c>
      <c r="C440" s="95"/>
      <c r="D440" s="96"/>
      <c r="E440" s="97"/>
      <c r="F440" s="96"/>
      <c r="G440" s="98"/>
      <c r="H440" s="96"/>
      <c r="I440" s="96"/>
      <c r="J440" s="99" t="s">
        <v>19</v>
      </c>
      <c r="K440" s="96"/>
      <c r="L440" s="96"/>
      <c r="M440" s="97"/>
      <c r="N440" s="96"/>
      <c r="O440" s="96"/>
      <c r="P440" s="96"/>
      <c r="Q440" s="271"/>
      <c r="R440" s="271"/>
      <c r="S440" s="271"/>
      <c r="U440" s="18"/>
    </row>
    <row r="441" spans="1:22" s="6" customFormat="1" ht="14.25" customHeight="1" x14ac:dyDescent="0.25">
      <c r="A441" s="94"/>
      <c r="B441" s="136"/>
      <c r="C441" s="95"/>
      <c r="D441" s="96"/>
      <c r="E441" s="97"/>
      <c r="F441" s="96"/>
      <c r="G441" s="98"/>
      <c r="H441" s="96"/>
      <c r="I441" s="96"/>
      <c r="J441" s="100"/>
      <c r="K441" s="96"/>
      <c r="L441" s="96"/>
      <c r="M441" s="97"/>
      <c r="N441" s="96"/>
      <c r="O441" s="96"/>
      <c r="P441" s="96"/>
      <c r="Q441" s="96"/>
      <c r="R441" s="97"/>
      <c r="S441" s="94"/>
      <c r="U441" s="18"/>
    </row>
    <row r="442" spans="1:22" s="5" customFormat="1" ht="14.25" customHeight="1" x14ac:dyDescent="0.2">
      <c r="A442" s="101" t="s">
        <v>1</v>
      </c>
      <c r="B442" s="137"/>
      <c r="C442" s="101" t="s">
        <v>3</v>
      </c>
      <c r="D442" s="103" t="str">
        <f>'FOR PRINT'!B25</f>
        <v>DELOS SANTOS, MARK</v>
      </c>
      <c r="E442" s="104"/>
      <c r="F442" s="105"/>
      <c r="G442" s="106"/>
      <c r="H442" s="105"/>
      <c r="I442" s="105" t="s">
        <v>1</v>
      </c>
      <c r="J442" s="104" t="s">
        <v>3</v>
      </c>
      <c r="K442" s="174" t="str">
        <f>'FOR PRINT'!B25</f>
        <v>DELOS SANTOS, MARK</v>
      </c>
      <c r="L442" s="105"/>
      <c r="M442" s="104"/>
      <c r="N442" s="105"/>
      <c r="O442" s="105"/>
      <c r="P442" s="105" t="s">
        <v>25</v>
      </c>
      <c r="Q442" s="105"/>
      <c r="R442" s="104" t="s">
        <v>3</v>
      </c>
      <c r="S442" s="107">
        <f>'FOR PRINT'!D25</f>
        <v>13</v>
      </c>
      <c r="U442" s="17"/>
    </row>
    <row r="443" spans="1:22" s="5" customFormat="1" ht="14.25" customHeight="1" x14ac:dyDescent="0.2">
      <c r="A443" s="101" t="s">
        <v>2</v>
      </c>
      <c r="B443" s="137"/>
      <c r="C443" s="101" t="s">
        <v>3</v>
      </c>
      <c r="D443" s="105" t="str">
        <f>'FOR PRINT'!R2</f>
        <v>OCTOBER 30,2017</v>
      </c>
      <c r="E443" s="104"/>
      <c r="F443" s="105"/>
      <c r="G443" s="106"/>
      <c r="H443" s="105"/>
      <c r="I443" s="105" t="s">
        <v>2</v>
      </c>
      <c r="J443" s="104" t="s">
        <v>3</v>
      </c>
      <c r="K443" s="105" t="str">
        <f>'FOR PRINT'!C25</f>
        <v>OCT 11- OCT 25,2017</v>
      </c>
      <c r="L443" s="105"/>
      <c r="M443" s="104"/>
      <c r="N443" s="105"/>
      <c r="O443" s="105"/>
      <c r="P443" s="105" t="s">
        <v>26</v>
      </c>
      <c r="Q443" s="105"/>
      <c r="R443" s="104" t="s">
        <v>3</v>
      </c>
      <c r="S443" s="107">
        <f>'FOR PRINT'!E25</f>
        <v>11.75</v>
      </c>
      <c r="U443" s="17"/>
    </row>
    <row r="444" spans="1:22" s="5" customFormat="1" ht="14.25" customHeight="1" x14ac:dyDescent="0.2">
      <c r="A444" s="101"/>
      <c r="B444" s="137"/>
      <c r="C444" s="101"/>
      <c r="D444" s="105"/>
      <c r="E444" s="104"/>
      <c r="F444" s="108"/>
      <c r="G444" s="109"/>
      <c r="H444" s="108"/>
      <c r="I444" s="110" t="s">
        <v>4</v>
      </c>
      <c r="J444" s="111"/>
      <c r="K444" s="110"/>
      <c r="L444" s="112" t="s">
        <v>22</v>
      </c>
      <c r="M444" s="111"/>
      <c r="N444" s="112" t="s">
        <v>23</v>
      </c>
      <c r="O444" s="113" t="s">
        <v>7</v>
      </c>
      <c r="P444" s="110"/>
      <c r="Q444" s="112" t="s">
        <v>22</v>
      </c>
      <c r="R444" s="111"/>
      <c r="S444" s="112" t="s">
        <v>23</v>
      </c>
      <c r="U444" s="17"/>
    </row>
    <row r="445" spans="1:22" s="5" customFormat="1" ht="14.25" customHeight="1" x14ac:dyDescent="0.2">
      <c r="A445" s="101" t="s">
        <v>20</v>
      </c>
      <c r="B445" s="137"/>
      <c r="C445" s="101"/>
      <c r="D445" s="105"/>
      <c r="E445" s="104" t="s">
        <v>3</v>
      </c>
      <c r="F445" s="108">
        <f>N454</f>
        <v>5768.6156250000004</v>
      </c>
      <c r="G445" s="109"/>
      <c r="H445" s="108"/>
      <c r="I445" s="105" t="s">
        <v>8</v>
      </c>
      <c r="J445" s="104"/>
      <c r="K445" s="105"/>
      <c r="L445" s="114">
        <f>S443*8</f>
        <v>94</v>
      </c>
      <c r="M445" s="115"/>
      <c r="N445" s="108">
        <f>L445*U445</f>
        <v>4188.875</v>
      </c>
      <c r="O445" s="116" t="s">
        <v>10</v>
      </c>
      <c r="P445" s="105"/>
      <c r="Q445" s="114"/>
      <c r="R445" s="115"/>
      <c r="S445" s="117">
        <f>'FOR PRINT'!G25</f>
        <v>0</v>
      </c>
      <c r="U445" s="17">
        <f>'FOR PRINT'!Q25</f>
        <v>44.5625</v>
      </c>
      <c r="V445" s="1" t="s">
        <v>100</v>
      </c>
    </row>
    <row r="446" spans="1:22" s="5" customFormat="1" ht="14.25" customHeight="1" x14ac:dyDescent="0.2">
      <c r="A446" s="101" t="s">
        <v>21</v>
      </c>
      <c r="B446" s="137"/>
      <c r="C446" s="101"/>
      <c r="D446" s="105"/>
      <c r="E446" s="104" t="s">
        <v>3</v>
      </c>
      <c r="F446" s="108">
        <f>S454</f>
        <v>2000</v>
      </c>
      <c r="G446" s="106"/>
      <c r="H446" s="105"/>
      <c r="I446" s="105" t="s">
        <v>9</v>
      </c>
      <c r="J446" s="104"/>
      <c r="K446" s="105"/>
      <c r="L446" s="114">
        <f>'FOR PRINT'!F25</f>
        <v>19</v>
      </c>
      <c r="M446" s="115"/>
      <c r="N446" s="108">
        <f>L446*U446</f>
        <v>1058.359375</v>
      </c>
      <c r="O446" s="116" t="s">
        <v>11</v>
      </c>
      <c r="P446" s="105"/>
      <c r="Q446" s="114"/>
      <c r="R446" s="115"/>
      <c r="S446" s="117">
        <f>'FOR PRINT'!H25</f>
        <v>0</v>
      </c>
      <c r="U446" s="12">
        <f>U445*1.25</f>
        <v>55.703125</v>
      </c>
      <c r="V446" s="1" t="s">
        <v>101</v>
      </c>
    </row>
    <row r="447" spans="1:22" s="5" customFormat="1" ht="14.25" customHeight="1" x14ac:dyDescent="0.2">
      <c r="A447" s="101"/>
      <c r="B447" s="137"/>
      <c r="C447" s="101"/>
      <c r="D447" s="105"/>
      <c r="E447" s="104"/>
      <c r="F447" s="105"/>
      <c r="G447" s="106"/>
      <c r="H447" s="105"/>
      <c r="I447" s="67" t="s">
        <v>99</v>
      </c>
      <c r="J447" s="104"/>
      <c r="K447" s="105"/>
      <c r="L447" s="76">
        <f>'FOR PRINT'!P25</f>
        <v>9</v>
      </c>
      <c r="M447" s="115"/>
      <c r="N447" s="70">
        <f>L447*U447</f>
        <v>521.38125000000002</v>
      </c>
      <c r="O447" s="116" t="s">
        <v>12</v>
      </c>
      <c r="P447" s="105"/>
      <c r="Q447" s="114"/>
      <c r="R447" s="115"/>
      <c r="S447" s="117">
        <f>'FOR PRINT'!I25</f>
        <v>0</v>
      </c>
      <c r="U447" s="12">
        <f>U445*1.3</f>
        <v>57.931249999999999</v>
      </c>
      <c r="V447" s="1" t="s">
        <v>103</v>
      </c>
    </row>
    <row r="448" spans="1:22" s="5" customFormat="1" ht="14.25" customHeight="1" x14ac:dyDescent="0.2">
      <c r="A448" s="101"/>
      <c r="B448" s="137"/>
      <c r="C448" s="101"/>
      <c r="D448" s="105"/>
      <c r="E448" s="104"/>
      <c r="F448" s="105"/>
      <c r="G448" s="106"/>
      <c r="H448" s="105"/>
      <c r="I448" s="67" t="s">
        <v>152</v>
      </c>
      <c r="J448" s="66"/>
      <c r="K448" s="67"/>
      <c r="L448" s="76">
        <f>'FOR PRINT'!T25</f>
        <v>0</v>
      </c>
      <c r="M448" s="77"/>
      <c r="N448" s="70">
        <f>L448*U448</f>
        <v>0</v>
      </c>
      <c r="O448" s="116" t="s">
        <v>13</v>
      </c>
      <c r="P448" s="105"/>
      <c r="Q448" s="114"/>
      <c r="R448" s="115"/>
      <c r="S448" s="117">
        <f>'FOR PRINT'!J25</f>
        <v>0</v>
      </c>
      <c r="U448" s="12">
        <f>U445*1</f>
        <v>44.5625</v>
      </c>
      <c r="V448" s="1" t="s">
        <v>134</v>
      </c>
    </row>
    <row r="449" spans="1:22" s="5" customFormat="1" ht="14.25" customHeight="1" x14ac:dyDescent="0.2">
      <c r="A449" s="140" t="s">
        <v>5</v>
      </c>
      <c r="B449" s="137"/>
      <c r="C449" s="140"/>
      <c r="D449" s="103"/>
      <c r="E449" s="141" t="s">
        <v>3</v>
      </c>
      <c r="F449" s="142">
        <f>S455</f>
        <v>3768.6156250000004</v>
      </c>
      <c r="G449" s="109"/>
      <c r="H449" s="108"/>
      <c r="I449" s="67" t="s">
        <v>147</v>
      </c>
      <c r="J449" s="66"/>
      <c r="K449" s="67"/>
      <c r="L449" s="76">
        <f>'FOR PRINT'!U25</f>
        <v>0</v>
      </c>
      <c r="M449" s="77"/>
      <c r="N449" s="70">
        <f>L449*U449</f>
        <v>0</v>
      </c>
      <c r="O449" s="116" t="s">
        <v>14</v>
      </c>
      <c r="P449" s="105"/>
      <c r="Q449" s="114"/>
      <c r="R449" s="115"/>
      <c r="S449" s="117">
        <f>'FOR PRINT'!K25</f>
        <v>0</v>
      </c>
      <c r="U449" s="12">
        <f>U445*1.3</f>
        <v>57.931249999999999</v>
      </c>
      <c r="V449" s="1" t="s">
        <v>136</v>
      </c>
    </row>
    <row r="450" spans="1:22" s="5" customFormat="1" ht="14.25" customHeight="1" x14ac:dyDescent="0.2">
      <c r="A450" s="101"/>
      <c r="B450" s="137"/>
      <c r="C450" s="101"/>
      <c r="D450" s="105"/>
      <c r="E450" s="104"/>
      <c r="F450" s="105"/>
      <c r="G450" s="106"/>
      <c r="H450" s="105"/>
      <c r="I450" s="105"/>
      <c r="J450" s="104"/>
      <c r="K450" s="105"/>
      <c r="L450" s="114"/>
      <c r="M450" s="115"/>
      <c r="N450" s="108"/>
      <c r="O450" s="116" t="s">
        <v>16</v>
      </c>
      <c r="P450" s="105"/>
      <c r="Q450" s="114"/>
      <c r="R450" s="115"/>
      <c r="S450" s="117">
        <f>'FOR PRINT'!L25</f>
        <v>0</v>
      </c>
      <c r="U450" s="17"/>
    </row>
    <row r="451" spans="1:22" s="5" customFormat="1" ht="14.25" customHeight="1" x14ac:dyDescent="0.2">
      <c r="A451" s="101"/>
      <c r="B451" s="137"/>
      <c r="C451" s="101"/>
      <c r="D451" s="105"/>
      <c r="E451" s="104"/>
      <c r="F451" s="105"/>
      <c r="G451" s="106"/>
      <c r="H451" s="105"/>
      <c r="I451" s="105"/>
      <c r="J451" s="104"/>
      <c r="K451" s="105"/>
      <c r="L451" s="114"/>
      <c r="M451" s="115"/>
      <c r="N451" s="108"/>
      <c r="O451" s="116" t="s">
        <v>15</v>
      </c>
      <c r="P451" s="105"/>
      <c r="Q451" s="117">
        <f>'FOR PRINT'!M25</f>
        <v>0</v>
      </c>
      <c r="R451" s="115"/>
      <c r="S451" s="117">
        <f>Q451*U445</f>
        <v>0</v>
      </c>
      <c r="U451" s="17"/>
    </row>
    <row r="452" spans="1:22" s="5" customFormat="1" ht="14.25" customHeight="1" x14ac:dyDescent="0.2">
      <c r="A452" s="101"/>
      <c r="B452" s="137"/>
      <c r="C452" s="101"/>
      <c r="D452" s="105"/>
      <c r="E452" s="104"/>
      <c r="F452" s="105"/>
      <c r="G452" s="106"/>
      <c r="H452" s="105"/>
      <c r="I452" s="105"/>
      <c r="J452" s="104"/>
      <c r="K452" s="105"/>
      <c r="L452" s="114"/>
      <c r="M452" s="115"/>
      <c r="N452" s="108"/>
      <c r="O452" s="116" t="s">
        <v>38</v>
      </c>
      <c r="P452" s="105"/>
      <c r="Q452" s="114"/>
      <c r="R452" s="115"/>
      <c r="S452" s="117">
        <f>'FOR PRINT'!N25</f>
        <v>0</v>
      </c>
      <c r="U452" s="17"/>
    </row>
    <row r="453" spans="1:22" s="5" customFormat="1" ht="14.25" customHeight="1" x14ac:dyDescent="0.2">
      <c r="A453" s="101" t="s">
        <v>6</v>
      </c>
      <c r="B453" s="137"/>
      <c r="C453" s="101"/>
      <c r="D453" s="105"/>
      <c r="E453" s="104" t="s">
        <v>3</v>
      </c>
      <c r="F453" s="105"/>
      <c r="G453" s="106"/>
      <c r="H453" s="105"/>
      <c r="I453" s="105"/>
      <c r="J453" s="104"/>
      <c r="K453" s="105"/>
      <c r="L453" s="114"/>
      <c r="M453" s="115"/>
      <c r="N453" s="108"/>
      <c r="O453" s="118" t="s">
        <v>17</v>
      </c>
      <c r="P453" s="105"/>
      <c r="Q453" s="114"/>
      <c r="R453" s="115"/>
      <c r="S453" s="117">
        <f>'FOR PRINT'!O25</f>
        <v>2000</v>
      </c>
      <c r="U453" s="17"/>
    </row>
    <row r="454" spans="1:22" s="165" customFormat="1" ht="14.25" customHeight="1" x14ac:dyDescent="0.25">
      <c r="A454" s="102"/>
      <c r="B454" s="137"/>
      <c r="C454" s="102"/>
      <c r="D454" s="159"/>
      <c r="E454" s="104"/>
      <c r="F454" s="160"/>
      <c r="G454" s="161"/>
      <c r="H454" s="159"/>
      <c r="I454" s="110" t="s">
        <v>46</v>
      </c>
      <c r="J454" s="119"/>
      <c r="K454" s="162"/>
      <c r="L454" s="163"/>
      <c r="M454" s="120" t="s">
        <v>3</v>
      </c>
      <c r="N454" s="157">
        <f>SUM(N445:N452)</f>
        <v>5768.6156250000004</v>
      </c>
      <c r="O454" s="113" t="s">
        <v>45</v>
      </c>
      <c r="P454" s="162"/>
      <c r="Q454" s="162"/>
      <c r="R454" s="119" t="s">
        <v>3</v>
      </c>
      <c r="S454" s="164">
        <f>SUM(S445:S453)</f>
        <v>2000</v>
      </c>
      <c r="U454" s="166"/>
    </row>
    <row r="455" spans="1:22" s="5" customFormat="1" ht="14.25" customHeight="1" x14ac:dyDescent="0.2">
      <c r="A455" s="101" t="s">
        <v>24</v>
      </c>
      <c r="B455" s="137"/>
      <c r="C455" s="101"/>
      <c r="D455" s="105"/>
      <c r="E455" s="104" t="s">
        <v>3</v>
      </c>
      <c r="F455" s="121"/>
      <c r="G455" s="106"/>
      <c r="H455" s="105"/>
      <c r="I455" s="149"/>
      <c r="J455" s="150"/>
      <c r="K455" s="149"/>
      <c r="L455" s="151"/>
      <c r="M455" s="150"/>
      <c r="N455" s="149"/>
      <c r="O455" s="149"/>
      <c r="P455" s="170" t="s">
        <v>5</v>
      </c>
      <c r="Q455" s="171"/>
      <c r="R455" s="172" t="s">
        <v>3</v>
      </c>
      <c r="S455" s="170">
        <f>N454-S454</f>
        <v>3768.6156250000004</v>
      </c>
      <c r="U455" s="17"/>
    </row>
    <row r="456" spans="1:22" s="5" customFormat="1" ht="14.25" customHeight="1" x14ac:dyDescent="0.2">
      <c r="A456" s="122"/>
      <c r="B456" s="138"/>
      <c r="C456" s="122"/>
      <c r="D456" s="272"/>
      <c r="E456" s="272"/>
      <c r="F456" s="273"/>
      <c r="G456" s="123"/>
      <c r="H456" s="124"/>
      <c r="I456" s="122"/>
      <c r="J456" s="125"/>
      <c r="K456" s="122"/>
      <c r="L456" s="122"/>
      <c r="M456" s="125"/>
      <c r="N456" s="122"/>
      <c r="O456" s="122"/>
      <c r="P456" s="122"/>
      <c r="Q456" s="122"/>
      <c r="R456" s="125"/>
      <c r="S456" s="122"/>
      <c r="T456" s="7"/>
      <c r="U456" s="17"/>
    </row>
    <row r="457" spans="1:22" s="5" customFormat="1" ht="14.25" customHeight="1" x14ac:dyDescent="0.2">
      <c r="A457" s="91"/>
      <c r="B457" s="135"/>
      <c r="C457" s="91"/>
      <c r="D457" s="91"/>
      <c r="E457" s="92"/>
      <c r="F457" s="91"/>
      <c r="G457" s="93"/>
      <c r="H457" s="91"/>
      <c r="I457" s="91"/>
      <c r="J457" s="92"/>
      <c r="K457" s="91"/>
      <c r="L457" s="91"/>
      <c r="M457" s="92"/>
      <c r="N457" s="91"/>
      <c r="O457" s="91"/>
      <c r="P457" s="91"/>
      <c r="Q457" s="91"/>
      <c r="R457" s="92"/>
      <c r="S457" s="91"/>
      <c r="U457" s="17"/>
    </row>
    <row r="458" spans="1:22" s="6" customFormat="1" ht="14.25" customHeight="1" x14ac:dyDescent="0.25">
      <c r="A458" s="94"/>
      <c r="B458" s="136" t="s">
        <v>18</v>
      </c>
      <c r="C458" s="95"/>
      <c r="D458" s="96"/>
      <c r="E458" s="97"/>
      <c r="F458" s="96"/>
      <c r="G458" s="98"/>
      <c r="H458" s="96"/>
      <c r="I458" s="96"/>
      <c r="J458" s="99" t="s">
        <v>18</v>
      </c>
      <c r="K458" s="96"/>
      <c r="L458" s="96"/>
      <c r="M458" s="97"/>
      <c r="N458" s="96"/>
      <c r="O458" s="96"/>
      <c r="P458" s="96"/>
      <c r="Q458" s="271" t="s">
        <v>0</v>
      </c>
      <c r="R458" s="271"/>
      <c r="S458" s="271"/>
      <c r="U458" s="18"/>
    </row>
    <row r="459" spans="1:22" s="6" customFormat="1" ht="14.25" customHeight="1" x14ac:dyDescent="0.25">
      <c r="A459" s="94"/>
      <c r="B459" s="136" t="s">
        <v>19</v>
      </c>
      <c r="C459" s="95"/>
      <c r="D459" s="96"/>
      <c r="E459" s="97"/>
      <c r="F459" s="96"/>
      <c r="G459" s="98"/>
      <c r="H459" s="96"/>
      <c r="I459" s="96"/>
      <c r="J459" s="99" t="s">
        <v>19</v>
      </c>
      <c r="K459" s="96"/>
      <c r="L459" s="96"/>
      <c r="M459" s="97"/>
      <c r="N459" s="96"/>
      <c r="O459" s="96"/>
      <c r="P459" s="96"/>
      <c r="Q459" s="271"/>
      <c r="R459" s="271"/>
      <c r="S459" s="271"/>
      <c r="U459" s="18"/>
    </row>
    <row r="460" spans="1:22" s="6" customFormat="1" ht="14.25" customHeight="1" x14ac:dyDescent="0.25">
      <c r="A460" s="94"/>
      <c r="B460" s="136"/>
      <c r="C460" s="95"/>
      <c r="D460" s="96"/>
      <c r="E460" s="97"/>
      <c r="F460" s="96"/>
      <c r="G460" s="98"/>
      <c r="H460" s="96"/>
      <c r="I460" s="96"/>
      <c r="J460" s="100"/>
      <c r="K460" s="96"/>
      <c r="L460" s="96"/>
      <c r="M460" s="97"/>
      <c r="N460" s="96"/>
      <c r="O460" s="96"/>
      <c r="P460" s="96"/>
      <c r="Q460" s="96"/>
      <c r="R460" s="97"/>
      <c r="S460" s="94"/>
      <c r="U460" s="18"/>
    </row>
    <row r="461" spans="1:22" s="5" customFormat="1" ht="14.25" customHeight="1" x14ac:dyDescent="0.2">
      <c r="A461" s="101" t="s">
        <v>1</v>
      </c>
      <c r="B461" s="137"/>
      <c r="C461" s="101" t="s">
        <v>3</v>
      </c>
      <c r="D461" s="103" t="str">
        <f>'FOR PRINT'!B26</f>
        <v>DELOS SANTOS, NENOY</v>
      </c>
      <c r="E461" s="104"/>
      <c r="F461" s="105"/>
      <c r="G461" s="106"/>
      <c r="H461" s="105"/>
      <c r="I461" s="105" t="s">
        <v>1</v>
      </c>
      <c r="J461" s="104" t="s">
        <v>3</v>
      </c>
      <c r="K461" s="174" t="str">
        <f>'FOR PRINT'!B26</f>
        <v>DELOS SANTOS, NENOY</v>
      </c>
      <c r="L461" s="105"/>
      <c r="M461" s="104"/>
      <c r="N461" s="105"/>
      <c r="O461" s="105"/>
      <c r="P461" s="105" t="s">
        <v>25</v>
      </c>
      <c r="Q461" s="105"/>
      <c r="R461" s="104" t="s">
        <v>3</v>
      </c>
      <c r="S461" s="107">
        <f>'FOR PRINT'!D26</f>
        <v>13</v>
      </c>
      <c r="U461" s="17"/>
    </row>
    <row r="462" spans="1:22" s="5" customFormat="1" ht="14.25" customHeight="1" x14ac:dyDescent="0.2">
      <c r="A462" s="101" t="s">
        <v>2</v>
      </c>
      <c r="B462" s="137"/>
      <c r="C462" s="101" t="s">
        <v>3</v>
      </c>
      <c r="D462" s="105" t="str">
        <f>'FOR PRINT'!R2</f>
        <v>OCTOBER 30,2017</v>
      </c>
      <c r="E462" s="104"/>
      <c r="F462" s="105"/>
      <c r="G462" s="106"/>
      <c r="H462" s="105"/>
      <c r="I462" s="105" t="s">
        <v>2</v>
      </c>
      <c r="J462" s="104" t="s">
        <v>3</v>
      </c>
      <c r="K462" s="105" t="str">
        <f>'FOR PRINT'!C26</f>
        <v>OCT 11- OCT 25,2017</v>
      </c>
      <c r="L462" s="105"/>
      <c r="M462" s="104"/>
      <c r="N462" s="105"/>
      <c r="O462" s="105"/>
      <c r="P462" s="105" t="s">
        <v>26</v>
      </c>
      <c r="Q462" s="105"/>
      <c r="R462" s="104" t="s">
        <v>3</v>
      </c>
      <c r="S462" s="107">
        <f>'FOR PRINT'!E26</f>
        <v>12</v>
      </c>
      <c r="U462" s="17"/>
    </row>
    <row r="463" spans="1:22" s="5" customFormat="1" ht="14.25" customHeight="1" x14ac:dyDescent="0.2">
      <c r="A463" s="101"/>
      <c r="B463" s="137"/>
      <c r="C463" s="101"/>
      <c r="D463" s="105"/>
      <c r="E463" s="104"/>
      <c r="F463" s="108"/>
      <c r="G463" s="109"/>
      <c r="H463" s="108"/>
      <c r="I463" s="110" t="s">
        <v>4</v>
      </c>
      <c r="J463" s="111"/>
      <c r="K463" s="110"/>
      <c r="L463" s="112" t="s">
        <v>22</v>
      </c>
      <c r="M463" s="111"/>
      <c r="N463" s="112" t="s">
        <v>23</v>
      </c>
      <c r="O463" s="113" t="s">
        <v>7</v>
      </c>
      <c r="P463" s="110"/>
      <c r="Q463" s="112" t="s">
        <v>22</v>
      </c>
      <c r="R463" s="111"/>
      <c r="S463" s="112" t="s">
        <v>23</v>
      </c>
      <c r="U463" s="17"/>
    </row>
    <row r="464" spans="1:22" s="5" customFormat="1" ht="14.25" customHeight="1" x14ac:dyDescent="0.2">
      <c r="A464" s="101" t="s">
        <v>20</v>
      </c>
      <c r="B464" s="137"/>
      <c r="C464" s="101"/>
      <c r="D464" s="105"/>
      <c r="E464" s="104" t="s">
        <v>3</v>
      </c>
      <c r="F464" s="108">
        <f>N473</f>
        <v>6375.7796875000004</v>
      </c>
      <c r="G464" s="109"/>
      <c r="H464" s="108"/>
      <c r="I464" s="105" t="s">
        <v>8</v>
      </c>
      <c r="J464" s="104"/>
      <c r="K464" s="105"/>
      <c r="L464" s="114">
        <f>S462*8</f>
        <v>96</v>
      </c>
      <c r="M464" s="115"/>
      <c r="N464" s="108">
        <f>L464*U464</f>
        <v>4278</v>
      </c>
      <c r="O464" s="116" t="s">
        <v>10</v>
      </c>
      <c r="P464" s="105"/>
      <c r="Q464" s="114"/>
      <c r="R464" s="115"/>
      <c r="S464" s="117">
        <f>'FOR PRINT'!G26</f>
        <v>218</v>
      </c>
      <c r="U464" s="17">
        <f>'FOR PRINT'!Q26</f>
        <v>44.5625</v>
      </c>
      <c r="V464" s="1" t="s">
        <v>100</v>
      </c>
    </row>
    <row r="465" spans="1:22" s="5" customFormat="1" ht="14.25" customHeight="1" x14ac:dyDescent="0.2">
      <c r="A465" s="101" t="s">
        <v>21</v>
      </c>
      <c r="B465" s="137"/>
      <c r="C465" s="101"/>
      <c r="D465" s="105"/>
      <c r="E465" s="104" t="s">
        <v>3</v>
      </c>
      <c r="F465" s="108">
        <f>S473</f>
        <v>2330.5</v>
      </c>
      <c r="G465" s="106"/>
      <c r="H465" s="105"/>
      <c r="I465" s="105" t="s">
        <v>9</v>
      </c>
      <c r="J465" s="104"/>
      <c r="K465" s="105"/>
      <c r="L465" s="114">
        <f>'FOR PRINT'!F26</f>
        <v>33.5</v>
      </c>
      <c r="M465" s="115"/>
      <c r="N465" s="108">
        <f>L465*U465</f>
        <v>1866.0546875</v>
      </c>
      <c r="O465" s="116" t="s">
        <v>11</v>
      </c>
      <c r="P465" s="105"/>
      <c r="Q465" s="114"/>
      <c r="R465" s="115"/>
      <c r="S465" s="117">
        <f>'FOR PRINT'!H26</f>
        <v>0</v>
      </c>
      <c r="U465" s="12">
        <f>U464*1.25</f>
        <v>55.703125</v>
      </c>
      <c r="V465" s="1" t="s">
        <v>101</v>
      </c>
    </row>
    <row r="466" spans="1:22" s="5" customFormat="1" ht="14.25" customHeight="1" x14ac:dyDescent="0.2">
      <c r="A466" s="101"/>
      <c r="B466" s="137"/>
      <c r="C466" s="101"/>
      <c r="D466" s="105"/>
      <c r="E466" s="104"/>
      <c r="F466" s="105"/>
      <c r="G466" s="106"/>
      <c r="H466" s="105"/>
      <c r="I466" s="67" t="s">
        <v>99</v>
      </c>
      <c r="J466" s="104"/>
      <c r="K466" s="105"/>
      <c r="L466" s="76">
        <f>'FOR PRINT'!P26</f>
        <v>4</v>
      </c>
      <c r="M466" s="115"/>
      <c r="N466" s="70">
        <f>L466*U466</f>
        <v>231.72499999999999</v>
      </c>
      <c r="O466" s="116" t="s">
        <v>12</v>
      </c>
      <c r="P466" s="105"/>
      <c r="Q466" s="114"/>
      <c r="R466" s="115"/>
      <c r="S466" s="117">
        <f>'FOR PRINT'!I26</f>
        <v>50</v>
      </c>
      <c r="U466" s="12">
        <f>U464*1.3</f>
        <v>57.931249999999999</v>
      </c>
      <c r="V466" s="1" t="s">
        <v>103</v>
      </c>
    </row>
    <row r="467" spans="1:22" s="5" customFormat="1" ht="14.25" customHeight="1" x14ac:dyDescent="0.2">
      <c r="A467" s="101"/>
      <c r="B467" s="137"/>
      <c r="C467" s="101"/>
      <c r="D467" s="105"/>
      <c r="E467" s="104"/>
      <c r="F467" s="105"/>
      <c r="G467" s="106"/>
      <c r="H467" s="105"/>
      <c r="I467" s="67" t="s">
        <v>152</v>
      </c>
      <c r="J467" s="66"/>
      <c r="K467" s="67"/>
      <c r="L467" s="76">
        <f>'FOR PRINT'!T26</f>
        <v>0</v>
      </c>
      <c r="M467" s="77"/>
      <c r="N467" s="70">
        <f>L467*U467</f>
        <v>0</v>
      </c>
      <c r="O467" s="116" t="s">
        <v>13</v>
      </c>
      <c r="P467" s="105"/>
      <c r="Q467" s="114"/>
      <c r="R467" s="115"/>
      <c r="S467" s="117">
        <f>'FOR PRINT'!J26</f>
        <v>0</v>
      </c>
      <c r="U467" s="12">
        <f>U464*1</f>
        <v>44.5625</v>
      </c>
      <c r="V467" s="1" t="s">
        <v>134</v>
      </c>
    </row>
    <row r="468" spans="1:22" s="5" customFormat="1" ht="14.25" customHeight="1" x14ac:dyDescent="0.2">
      <c r="A468" s="140" t="s">
        <v>5</v>
      </c>
      <c r="B468" s="137"/>
      <c r="C468" s="140"/>
      <c r="D468" s="103"/>
      <c r="E468" s="141" t="s">
        <v>3</v>
      </c>
      <c r="F468" s="142">
        <f>S474</f>
        <v>4045.2796875000004</v>
      </c>
      <c r="G468" s="109"/>
      <c r="H468" s="108"/>
      <c r="I468" s="67" t="s">
        <v>147</v>
      </c>
      <c r="J468" s="66"/>
      <c r="K468" s="67"/>
      <c r="L468" s="76">
        <f>'FOR PRINT'!U26</f>
        <v>0</v>
      </c>
      <c r="M468" s="77"/>
      <c r="N468" s="70">
        <f>L468*U468</f>
        <v>0</v>
      </c>
      <c r="O468" s="116" t="s">
        <v>14</v>
      </c>
      <c r="P468" s="105"/>
      <c r="Q468" s="114"/>
      <c r="R468" s="115"/>
      <c r="S468" s="117">
        <f>'FOR PRINT'!K26</f>
        <v>62.5</v>
      </c>
      <c r="U468" s="12">
        <f>U464*1.3</f>
        <v>57.931249999999999</v>
      </c>
      <c r="V468" s="1" t="s">
        <v>136</v>
      </c>
    </row>
    <row r="469" spans="1:22" s="5" customFormat="1" ht="14.25" customHeight="1" x14ac:dyDescent="0.2">
      <c r="A469" s="101"/>
      <c r="B469" s="137"/>
      <c r="C469" s="101"/>
      <c r="D469" s="105"/>
      <c r="E469" s="104"/>
      <c r="F469" s="105"/>
      <c r="G469" s="106"/>
      <c r="H469" s="105"/>
      <c r="I469" s="105"/>
      <c r="J469" s="104"/>
      <c r="K469" s="105"/>
      <c r="L469" s="114"/>
      <c r="M469" s="115"/>
      <c r="N469" s="108"/>
      <c r="O469" s="116" t="s">
        <v>16</v>
      </c>
      <c r="P469" s="105"/>
      <c r="Q469" s="114"/>
      <c r="R469" s="115"/>
      <c r="S469" s="117">
        <f>'FOR PRINT'!L26</f>
        <v>0</v>
      </c>
      <c r="U469" s="17"/>
    </row>
    <row r="470" spans="1:22" s="5" customFormat="1" ht="14.25" customHeight="1" x14ac:dyDescent="0.2">
      <c r="A470" s="101"/>
      <c r="B470" s="137"/>
      <c r="C470" s="101"/>
      <c r="D470" s="105"/>
      <c r="E470" s="104"/>
      <c r="F470" s="105"/>
      <c r="G470" s="106"/>
      <c r="H470" s="105"/>
      <c r="I470" s="105"/>
      <c r="J470" s="104"/>
      <c r="K470" s="105"/>
      <c r="L470" s="114"/>
      <c r="M470" s="115"/>
      <c r="N470" s="108"/>
      <c r="O470" s="116" t="s">
        <v>15</v>
      </c>
      <c r="P470" s="105"/>
      <c r="Q470" s="117">
        <f>'FOR PRINT'!M26</f>
        <v>0</v>
      </c>
      <c r="R470" s="115"/>
      <c r="S470" s="117">
        <f>Q470*U464</f>
        <v>0</v>
      </c>
      <c r="U470" s="17"/>
    </row>
    <row r="471" spans="1:22" s="5" customFormat="1" ht="14.25" customHeight="1" x14ac:dyDescent="0.2">
      <c r="A471" s="101"/>
      <c r="B471" s="137"/>
      <c r="C471" s="101"/>
      <c r="D471" s="105"/>
      <c r="E471" s="104"/>
      <c r="F471" s="105"/>
      <c r="G471" s="106"/>
      <c r="H471" s="105"/>
      <c r="I471" s="105"/>
      <c r="J471" s="104"/>
      <c r="K471" s="105"/>
      <c r="L471" s="114"/>
      <c r="M471" s="115"/>
      <c r="N471" s="108"/>
      <c r="O471" s="116" t="s">
        <v>38</v>
      </c>
      <c r="P471" s="105"/>
      <c r="Q471" s="114"/>
      <c r="R471" s="115"/>
      <c r="S471" s="117">
        <f>'FOR PRINT'!N26</f>
        <v>0</v>
      </c>
      <c r="U471" s="17"/>
    </row>
    <row r="472" spans="1:22" s="5" customFormat="1" ht="14.25" customHeight="1" x14ac:dyDescent="0.2">
      <c r="A472" s="101" t="s">
        <v>6</v>
      </c>
      <c r="B472" s="137"/>
      <c r="C472" s="101"/>
      <c r="D472" s="105"/>
      <c r="E472" s="104" t="s">
        <v>3</v>
      </c>
      <c r="F472" s="105"/>
      <c r="G472" s="106"/>
      <c r="H472" s="105"/>
      <c r="I472" s="105"/>
      <c r="J472" s="104"/>
      <c r="K472" s="105"/>
      <c r="L472" s="114"/>
      <c r="M472" s="115"/>
      <c r="N472" s="108"/>
      <c r="O472" s="118" t="s">
        <v>17</v>
      </c>
      <c r="P472" s="105"/>
      <c r="Q472" s="114"/>
      <c r="R472" s="115"/>
      <c r="S472" s="117">
        <f>'FOR PRINT'!O26</f>
        <v>2000</v>
      </c>
      <c r="U472" s="17"/>
    </row>
    <row r="473" spans="1:22" s="165" customFormat="1" ht="14.25" customHeight="1" x14ac:dyDescent="0.25">
      <c r="A473" s="102"/>
      <c r="B473" s="137"/>
      <c r="C473" s="102"/>
      <c r="D473" s="159"/>
      <c r="E473" s="104"/>
      <c r="F473" s="160"/>
      <c r="G473" s="161"/>
      <c r="H473" s="159"/>
      <c r="I473" s="110" t="s">
        <v>46</v>
      </c>
      <c r="J473" s="119"/>
      <c r="K473" s="162"/>
      <c r="L473" s="163"/>
      <c r="M473" s="120" t="s">
        <v>3</v>
      </c>
      <c r="N473" s="157">
        <f>SUM(N464:N471)</f>
        <v>6375.7796875000004</v>
      </c>
      <c r="O473" s="113" t="s">
        <v>45</v>
      </c>
      <c r="P473" s="162"/>
      <c r="Q473" s="162"/>
      <c r="R473" s="119" t="s">
        <v>3</v>
      </c>
      <c r="S473" s="164">
        <f>SUM(S464:S472)</f>
        <v>2330.5</v>
      </c>
      <c r="U473" s="166"/>
    </row>
    <row r="474" spans="1:22" s="5" customFormat="1" ht="14.25" customHeight="1" x14ac:dyDescent="0.2">
      <c r="A474" s="101" t="s">
        <v>24</v>
      </c>
      <c r="B474" s="137"/>
      <c r="C474" s="101"/>
      <c r="D474" s="105"/>
      <c r="E474" s="104" t="s">
        <v>3</v>
      </c>
      <c r="F474" s="121"/>
      <c r="G474" s="106"/>
      <c r="H474" s="105"/>
      <c r="I474" s="149"/>
      <c r="J474" s="150"/>
      <c r="K474" s="149"/>
      <c r="L474" s="151"/>
      <c r="M474" s="150"/>
      <c r="N474" s="149"/>
      <c r="O474" s="149"/>
      <c r="P474" s="170" t="s">
        <v>5</v>
      </c>
      <c r="Q474" s="171"/>
      <c r="R474" s="172" t="s">
        <v>3</v>
      </c>
      <c r="S474" s="170">
        <f>N473-S473</f>
        <v>4045.2796875000004</v>
      </c>
      <c r="U474" s="17"/>
    </row>
    <row r="475" spans="1:22" s="5" customFormat="1" ht="14.25" customHeight="1" x14ac:dyDescent="0.2">
      <c r="A475" s="122"/>
      <c r="B475" s="138"/>
      <c r="C475" s="122"/>
      <c r="D475" s="272"/>
      <c r="E475" s="272"/>
      <c r="F475" s="273"/>
      <c r="G475" s="123"/>
      <c r="H475" s="124"/>
      <c r="I475" s="122"/>
      <c r="J475" s="125"/>
      <c r="K475" s="122"/>
      <c r="L475" s="122"/>
      <c r="M475" s="125"/>
      <c r="N475" s="122"/>
      <c r="O475" s="122"/>
      <c r="P475" s="122"/>
      <c r="Q475" s="122"/>
      <c r="R475" s="125"/>
      <c r="S475" s="122"/>
      <c r="T475" s="7"/>
      <c r="U475" s="17"/>
    </row>
    <row r="476" spans="1:22" s="5" customFormat="1" ht="14.25" customHeight="1" x14ac:dyDescent="0.2">
      <c r="A476" s="91"/>
      <c r="B476" s="135"/>
      <c r="C476" s="91"/>
      <c r="D476" s="91"/>
      <c r="E476" s="92"/>
      <c r="F476" s="91"/>
      <c r="G476" s="93"/>
      <c r="H476" s="91"/>
      <c r="I476" s="91"/>
      <c r="J476" s="92"/>
      <c r="K476" s="91"/>
      <c r="L476" s="91"/>
      <c r="M476" s="92"/>
      <c r="N476" s="91"/>
      <c r="O476" s="91"/>
      <c r="P476" s="91"/>
      <c r="Q476" s="91"/>
      <c r="R476" s="92"/>
      <c r="S476" s="91"/>
      <c r="U476" s="17"/>
    </row>
    <row r="477" spans="1:22" s="6" customFormat="1" ht="14.25" customHeight="1" x14ac:dyDescent="0.25">
      <c r="A477" s="94"/>
      <c r="B477" s="136" t="s">
        <v>18</v>
      </c>
      <c r="C477" s="95"/>
      <c r="D477" s="96"/>
      <c r="E477" s="97"/>
      <c r="F477" s="96"/>
      <c r="G477" s="98"/>
      <c r="H477" s="96"/>
      <c r="I477" s="96"/>
      <c r="J477" s="99" t="s">
        <v>18</v>
      </c>
      <c r="K477" s="96"/>
      <c r="L477" s="96"/>
      <c r="M477" s="97"/>
      <c r="N477" s="96"/>
      <c r="O477" s="96"/>
      <c r="P477" s="96"/>
      <c r="Q477" s="271" t="s">
        <v>0</v>
      </c>
      <c r="R477" s="271"/>
      <c r="S477" s="271"/>
      <c r="U477" s="18"/>
    </row>
    <row r="478" spans="1:22" s="6" customFormat="1" ht="14.25" customHeight="1" x14ac:dyDescent="0.25">
      <c r="A478" s="94"/>
      <c r="B478" s="136" t="s">
        <v>19</v>
      </c>
      <c r="C478" s="95"/>
      <c r="D478" s="96"/>
      <c r="E478" s="97"/>
      <c r="F478" s="96"/>
      <c r="G478" s="98"/>
      <c r="H478" s="96"/>
      <c r="I478" s="96"/>
      <c r="J478" s="99" t="s">
        <v>19</v>
      </c>
      <c r="K478" s="96"/>
      <c r="L478" s="96"/>
      <c r="M478" s="97"/>
      <c r="N478" s="96"/>
      <c r="O478" s="96"/>
      <c r="P478" s="96"/>
      <c r="Q478" s="271"/>
      <c r="R478" s="271"/>
      <c r="S478" s="271"/>
      <c r="U478" s="18"/>
    </row>
    <row r="479" spans="1:22" s="6" customFormat="1" ht="14.25" customHeight="1" x14ac:dyDescent="0.25">
      <c r="A479" s="94"/>
      <c r="B479" s="136"/>
      <c r="C479" s="95"/>
      <c r="D479" s="96"/>
      <c r="E479" s="97"/>
      <c r="F479" s="96"/>
      <c r="G479" s="98"/>
      <c r="H479" s="96"/>
      <c r="I479" s="96"/>
      <c r="J479" s="100"/>
      <c r="K479" s="96"/>
      <c r="L479" s="96"/>
      <c r="M479" s="97"/>
      <c r="N479" s="96"/>
      <c r="O479" s="96"/>
      <c r="P479" s="96"/>
      <c r="Q479" s="96"/>
      <c r="R479" s="97"/>
      <c r="S479" s="94"/>
      <c r="U479" s="18"/>
    </row>
    <row r="480" spans="1:22" s="5" customFormat="1" ht="14.25" customHeight="1" x14ac:dyDescent="0.2">
      <c r="A480" s="101" t="s">
        <v>1</v>
      </c>
      <c r="B480" s="137"/>
      <c r="C480" s="101" t="s">
        <v>3</v>
      </c>
      <c r="D480" s="103" t="str">
        <f>'FOR PRINT'!B27</f>
        <v>DELOS SANTOS, NOEL</v>
      </c>
      <c r="E480" s="104"/>
      <c r="F480" s="105"/>
      <c r="G480" s="106"/>
      <c r="H480" s="105"/>
      <c r="I480" s="105" t="s">
        <v>1</v>
      </c>
      <c r="J480" s="104" t="s">
        <v>3</v>
      </c>
      <c r="K480" s="174" t="str">
        <f>'FOR PRINT'!B27</f>
        <v>DELOS SANTOS, NOEL</v>
      </c>
      <c r="L480" s="105"/>
      <c r="M480" s="104"/>
      <c r="N480" s="105"/>
      <c r="O480" s="105"/>
      <c r="P480" s="105" t="s">
        <v>25</v>
      </c>
      <c r="Q480" s="105"/>
      <c r="R480" s="104" t="s">
        <v>3</v>
      </c>
      <c r="S480" s="107">
        <f>'FOR PRINT'!D27</f>
        <v>13</v>
      </c>
      <c r="U480" s="17" t="s">
        <v>149</v>
      </c>
    </row>
    <row r="481" spans="1:22" s="5" customFormat="1" ht="14.25" customHeight="1" x14ac:dyDescent="0.2">
      <c r="A481" s="101" t="s">
        <v>2</v>
      </c>
      <c r="B481" s="137"/>
      <c r="C481" s="101" t="s">
        <v>3</v>
      </c>
      <c r="D481" s="105" t="str">
        <f>'FOR PRINT'!R2</f>
        <v>OCTOBER 30,2017</v>
      </c>
      <c r="E481" s="104"/>
      <c r="F481" s="105"/>
      <c r="G481" s="106"/>
      <c r="H481" s="105"/>
      <c r="I481" s="105" t="s">
        <v>2</v>
      </c>
      <c r="J481" s="104" t="s">
        <v>3</v>
      </c>
      <c r="K481" s="105" t="str">
        <f>'FOR PRINT'!C27</f>
        <v>OCT 11- OCT 25,2017</v>
      </c>
      <c r="L481" s="105"/>
      <c r="M481" s="104"/>
      <c r="N481" s="105"/>
      <c r="O481" s="105"/>
      <c r="P481" s="105" t="s">
        <v>26</v>
      </c>
      <c r="Q481" s="105"/>
      <c r="R481" s="104" t="s">
        <v>3</v>
      </c>
      <c r="S481" s="107">
        <f>'FOR PRINT'!E27</f>
        <v>13</v>
      </c>
      <c r="U481" s="17"/>
    </row>
    <row r="482" spans="1:22" s="5" customFormat="1" ht="14.25" customHeight="1" x14ac:dyDescent="0.2">
      <c r="A482" s="101"/>
      <c r="B482" s="137"/>
      <c r="C482" s="101"/>
      <c r="D482" s="105"/>
      <c r="E482" s="104"/>
      <c r="F482" s="108"/>
      <c r="G482" s="109"/>
      <c r="H482" s="108"/>
      <c r="I482" s="110" t="s">
        <v>4</v>
      </c>
      <c r="J482" s="111"/>
      <c r="K482" s="110"/>
      <c r="L482" s="112" t="s">
        <v>22</v>
      </c>
      <c r="M482" s="111"/>
      <c r="N482" s="112" t="s">
        <v>23</v>
      </c>
      <c r="O482" s="113" t="s">
        <v>7</v>
      </c>
      <c r="P482" s="110"/>
      <c r="Q482" s="112" t="s">
        <v>22</v>
      </c>
      <c r="R482" s="111"/>
      <c r="S482" s="112" t="s">
        <v>23</v>
      </c>
      <c r="U482" s="17"/>
    </row>
    <row r="483" spans="1:22" s="5" customFormat="1" ht="14.25" customHeight="1" x14ac:dyDescent="0.2">
      <c r="A483" s="101" t="s">
        <v>20</v>
      </c>
      <c r="B483" s="137"/>
      <c r="C483" s="101"/>
      <c r="D483" s="105"/>
      <c r="E483" s="104" t="s">
        <v>3</v>
      </c>
      <c r="F483" s="108">
        <f>N492</f>
        <v>6110.625</v>
      </c>
      <c r="G483" s="109"/>
      <c r="H483" s="108"/>
      <c r="I483" s="105" t="s">
        <v>8</v>
      </c>
      <c r="J483" s="104"/>
      <c r="K483" s="105"/>
      <c r="L483" s="114">
        <f>S481*8</f>
        <v>104</v>
      </c>
      <c r="M483" s="115"/>
      <c r="N483" s="108">
        <f>L483*U483</f>
        <v>3900</v>
      </c>
      <c r="O483" s="116" t="s">
        <v>10</v>
      </c>
      <c r="P483" s="105"/>
      <c r="Q483" s="114"/>
      <c r="R483" s="115"/>
      <c r="S483" s="117">
        <f>'FOR PRINT'!G27</f>
        <v>0</v>
      </c>
      <c r="U483" s="17">
        <f>'FOR PRINT'!Q27</f>
        <v>37.5</v>
      </c>
      <c r="V483" s="1" t="s">
        <v>100</v>
      </c>
    </row>
    <row r="484" spans="1:22" s="5" customFormat="1" ht="14.25" customHeight="1" x14ac:dyDescent="0.2">
      <c r="A484" s="101" t="s">
        <v>21</v>
      </c>
      <c r="B484" s="137"/>
      <c r="C484" s="101"/>
      <c r="D484" s="105"/>
      <c r="E484" s="104" t="s">
        <v>3</v>
      </c>
      <c r="F484" s="108">
        <f>S492</f>
        <v>1500</v>
      </c>
      <c r="G484" s="106"/>
      <c r="H484" s="105"/>
      <c r="I484" s="105" t="s">
        <v>9</v>
      </c>
      <c r="J484" s="104"/>
      <c r="K484" s="105"/>
      <c r="L484" s="114">
        <f>'FOR PRINT'!F27</f>
        <v>43</v>
      </c>
      <c r="M484" s="115"/>
      <c r="N484" s="108">
        <f>L484*U484</f>
        <v>2015.625</v>
      </c>
      <c r="O484" s="116" t="s">
        <v>11</v>
      </c>
      <c r="P484" s="105"/>
      <c r="Q484" s="114"/>
      <c r="R484" s="115"/>
      <c r="S484" s="117">
        <f>'FOR PRINT'!H27</f>
        <v>0</v>
      </c>
      <c r="U484" s="12">
        <f>U483*1.25</f>
        <v>46.875</v>
      </c>
      <c r="V484" s="1" t="s">
        <v>101</v>
      </c>
    </row>
    <row r="485" spans="1:22" s="5" customFormat="1" ht="14.25" customHeight="1" x14ac:dyDescent="0.2">
      <c r="A485" s="101"/>
      <c r="B485" s="137"/>
      <c r="C485" s="101"/>
      <c r="D485" s="105"/>
      <c r="E485" s="104"/>
      <c r="F485" s="105"/>
      <c r="G485" s="106"/>
      <c r="H485" s="105"/>
      <c r="I485" s="67" t="s">
        <v>99</v>
      </c>
      <c r="J485" s="104"/>
      <c r="K485" s="105"/>
      <c r="L485" s="76">
        <f>'FOR PRINT'!P27</f>
        <v>4</v>
      </c>
      <c r="M485" s="115"/>
      <c r="N485" s="70">
        <f>L485*U485</f>
        <v>195</v>
      </c>
      <c r="O485" s="116" t="s">
        <v>12</v>
      </c>
      <c r="P485" s="105"/>
      <c r="Q485" s="114"/>
      <c r="R485" s="115"/>
      <c r="S485" s="117">
        <f>'FOR PRINT'!I27</f>
        <v>0</v>
      </c>
      <c r="U485" s="12">
        <f>U483*1.3</f>
        <v>48.75</v>
      </c>
      <c r="V485" s="1" t="s">
        <v>103</v>
      </c>
    </row>
    <row r="486" spans="1:22" s="5" customFormat="1" ht="14.25" customHeight="1" x14ac:dyDescent="0.2">
      <c r="A486" s="101"/>
      <c r="B486" s="137"/>
      <c r="C486" s="101"/>
      <c r="D486" s="105"/>
      <c r="E486" s="104"/>
      <c r="F486" s="105"/>
      <c r="G486" s="106"/>
      <c r="H486" s="105"/>
      <c r="I486" s="67" t="s">
        <v>152</v>
      </c>
      <c r="J486" s="66"/>
      <c r="K486" s="67"/>
      <c r="L486" s="76">
        <f>'FOR PRINT'!T27</f>
        <v>0</v>
      </c>
      <c r="M486" s="77"/>
      <c r="N486" s="70">
        <f>L486*U486</f>
        <v>0</v>
      </c>
      <c r="O486" s="116" t="s">
        <v>13</v>
      </c>
      <c r="P486" s="105"/>
      <c r="Q486" s="114"/>
      <c r="R486" s="115"/>
      <c r="S486" s="117">
        <f>'FOR PRINT'!J27</f>
        <v>0</v>
      </c>
      <c r="U486" s="12">
        <f>U483*1</f>
        <v>37.5</v>
      </c>
      <c r="V486" s="1" t="s">
        <v>134</v>
      </c>
    </row>
    <row r="487" spans="1:22" s="5" customFormat="1" ht="14.25" customHeight="1" x14ac:dyDescent="0.2">
      <c r="A487" s="140" t="s">
        <v>5</v>
      </c>
      <c r="B487" s="137"/>
      <c r="C487" s="140"/>
      <c r="D487" s="103"/>
      <c r="E487" s="141" t="s">
        <v>3</v>
      </c>
      <c r="F487" s="142">
        <f>S493</f>
        <v>4610.625</v>
      </c>
      <c r="G487" s="109"/>
      <c r="H487" s="108"/>
      <c r="I487" s="67" t="s">
        <v>147</v>
      </c>
      <c r="J487" s="66"/>
      <c r="K487" s="67"/>
      <c r="L487" s="76">
        <f>'FOR PRINT'!U27</f>
        <v>0</v>
      </c>
      <c r="M487" s="77"/>
      <c r="N487" s="70">
        <f>L487*U487</f>
        <v>0</v>
      </c>
      <c r="O487" s="116" t="s">
        <v>14</v>
      </c>
      <c r="P487" s="105"/>
      <c r="Q487" s="114"/>
      <c r="R487" s="115"/>
      <c r="S487" s="117">
        <f>'FOR PRINT'!K27</f>
        <v>0</v>
      </c>
      <c r="U487" s="12">
        <f>U483*1.3</f>
        <v>48.75</v>
      </c>
      <c r="V487" s="1" t="s">
        <v>136</v>
      </c>
    </row>
    <row r="488" spans="1:22" s="5" customFormat="1" ht="14.25" customHeight="1" x14ac:dyDescent="0.2">
      <c r="A488" s="101"/>
      <c r="B488" s="137"/>
      <c r="C488" s="101"/>
      <c r="D488" s="105"/>
      <c r="E488" s="104"/>
      <c r="F488" s="105"/>
      <c r="G488" s="106"/>
      <c r="H488" s="105"/>
      <c r="I488" s="105"/>
      <c r="J488" s="104"/>
      <c r="K488" s="105"/>
      <c r="L488" s="114"/>
      <c r="M488" s="115"/>
      <c r="N488" s="108"/>
      <c r="O488" s="116" t="s">
        <v>16</v>
      </c>
      <c r="P488" s="105"/>
      <c r="Q488" s="114"/>
      <c r="R488" s="115"/>
      <c r="S488" s="117">
        <f>'FOR PRINT'!L27</f>
        <v>0</v>
      </c>
      <c r="U488" s="17"/>
    </row>
    <row r="489" spans="1:22" s="5" customFormat="1" ht="14.25" customHeight="1" x14ac:dyDescent="0.2">
      <c r="A489" s="101"/>
      <c r="B489" s="137"/>
      <c r="C489" s="101"/>
      <c r="D489" s="105"/>
      <c r="E489" s="104"/>
      <c r="F489" s="105"/>
      <c r="G489" s="106"/>
      <c r="H489" s="105"/>
      <c r="I489" s="105"/>
      <c r="J489" s="104"/>
      <c r="K489" s="105"/>
      <c r="L489" s="114"/>
      <c r="M489" s="115"/>
      <c r="N489" s="108"/>
      <c r="O489" s="116" t="s">
        <v>120</v>
      </c>
      <c r="P489" s="105"/>
      <c r="Q489" s="117">
        <f>'FOR PRINT'!M27</f>
        <v>0</v>
      </c>
      <c r="R489" s="115"/>
      <c r="S489" s="117">
        <f>Q489*U483</f>
        <v>0</v>
      </c>
      <c r="U489" s="17"/>
    </row>
    <row r="490" spans="1:22" s="5" customFormat="1" ht="14.25" customHeight="1" x14ac:dyDescent="0.2">
      <c r="A490" s="101"/>
      <c r="B490" s="137"/>
      <c r="C490" s="101"/>
      <c r="D490" s="105"/>
      <c r="E490" s="104"/>
      <c r="F490" s="105"/>
      <c r="G490" s="106"/>
      <c r="H490" s="105"/>
      <c r="I490" s="105"/>
      <c r="J490" s="104"/>
      <c r="K490" s="105"/>
      <c r="L490" s="114"/>
      <c r="M490" s="115"/>
      <c r="N490" s="108"/>
      <c r="O490" s="116" t="s">
        <v>38</v>
      </c>
      <c r="P490" s="105"/>
      <c r="Q490" s="114"/>
      <c r="R490" s="115"/>
      <c r="S490" s="117">
        <f>'FOR PRINT'!N27</f>
        <v>0</v>
      </c>
      <c r="U490" s="17"/>
    </row>
    <row r="491" spans="1:22" s="5" customFormat="1" ht="14.25" customHeight="1" x14ac:dyDescent="0.2">
      <c r="A491" s="101" t="s">
        <v>6</v>
      </c>
      <c r="B491" s="137"/>
      <c r="C491" s="101"/>
      <c r="D491" s="105"/>
      <c r="E491" s="104" t="s">
        <v>3</v>
      </c>
      <c r="F491" s="105"/>
      <c r="G491" s="106"/>
      <c r="H491" s="105"/>
      <c r="I491" s="105"/>
      <c r="J491" s="104"/>
      <c r="K491" s="105"/>
      <c r="L491" s="114"/>
      <c r="M491" s="115"/>
      <c r="N491" s="108"/>
      <c r="O491" s="118" t="s">
        <v>17</v>
      </c>
      <c r="P491" s="105"/>
      <c r="Q491" s="114"/>
      <c r="R491" s="115"/>
      <c r="S491" s="117">
        <f>'FOR PRINT'!O27</f>
        <v>1500</v>
      </c>
      <c r="U491" s="17"/>
    </row>
    <row r="492" spans="1:22" s="165" customFormat="1" ht="14.25" customHeight="1" x14ac:dyDescent="0.25">
      <c r="A492" s="102"/>
      <c r="B492" s="137"/>
      <c r="C492" s="102"/>
      <c r="D492" s="159"/>
      <c r="E492" s="104"/>
      <c r="F492" s="160"/>
      <c r="G492" s="161"/>
      <c r="H492" s="159"/>
      <c r="I492" s="110" t="s">
        <v>46</v>
      </c>
      <c r="J492" s="119"/>
      <c r="K492" s="162"/>
      <c r="L492" s="163"/>
      <c r="M492" s="120" t="s">
        <v>3</v>
      </c>
      <c r="N492" s="157">
        <f>SUM(N483:N490)</f>
        <v>6110.625</v>
      </c>
      <c r="O492" s="113" t="s">
        <v>45</v>
      </c>
      <c r="P492" s="162"/>
      <c r="Q492" s="162"/>
      <c r="R492" s="119" t="s">
        <v>3</v>
      </c>
      <c r="S492" s="164">
        <f>SUM(S483:S491)</f>
        <v>1500</v>
      </c>
      <c r="U492" s="166"/>
    </row>
    <row r="493" spans="1:22" s="5" customFormat="1" ht="14.25" customHeight="1" x14ac:dyDescent="0.2">
      <c r="A493" s="101" t="s">
        <v>24</v>
      </c>
      <c r="B493" s="137"/>
      <c r="C493" s="101"/>
      <c r="D493" s="105"/>
      <c r="E493" s="104" t="s">
        <v>3</v>
      </c>
      <c r="F493" s="121"/>
      <c r="G493" s="106"/>
      <c r="H493" s="105"/>
      <c r="I493" s="149"/>
      <c r="J493" s="150"/>
      <c r="K493" s="149"/>
      <c r="L493" s="151"/>
      <c r="M493" s="150"/>
      <c r="N493" s="149"/>
      <c r="O493" s="149"/>
      <c r="P493" s="170" t="s">
        <v>5</v>
      </c>
      <c r="Q493" s="171"/>
      <c r="R493" s="172" t="s">
        <v>3</v>
      </c>
      <c r="S493" s="170">
        <f>N492-S492</f>
        <v>4610.625</v>
      </c>
      <c r="U493" s="17"/>
    </row>
    <row r="494" spans="1:22" s="5" customFormat="1" ht="14.25" customHeight="1" x14ac:dyDescent="0.2">
      <c r="A494" s="122"/>
      <c r="B494" s="138"/>
      <c r="C494" s="122"/>
      <c r="D494" s="272"/>
      <c r="E494" s="272"/>
      <c r="F494" s="273"/>
      <c r="G494" s="123"/>
      <c r="H494" s="124"/>
      <c r="I494" s="122"/>
      <c r="J494" s="125"/>
      <c r="K494" s="122"/>
      <c r="L494" s="122"/>
      <c r="M494" s="125"/>
      <c r="N494" s="122"/>
      <c r="O494" s="122"/>
      <c r="P494" s="122"/>
      <c r="Q494" s="122"/>
      <c r="R494" s="125"/>
      <c r="S494" s="122"/>
      <c r="T494" s="7"/>
      <c r="U494" s="17"/>
    </row>
    <row r="495" spans="1:22" s="5" customFormat="1" ht="14.25" customHeight="1" x14ac:dyDescent="0.2">
      <c r="A495" s="91"/>
      <c r="B495" s="135"/>
      <c r="C495" s="91"/>
      <c r="D495" s="91"/>
      <c r="E495" s="92"/>
      <c r="F495" s="91"/>
      <c r="G495" s="93"/>
      <c r="H495" s="91"/>
      <c r="I495" s="91"/>
      <c r="J495" s="92"/>
      <c r="K495" s="91"/>
      <c r="L495" s="91"/>
      <c r="M495" s="92"/>
      <c r="N495" s="91"/>
      <c r="O495" s="91"/>
      <c r="P495" s="91"/>
      <c r="Q495" s="91"/>
      <c r="R495" s="92"/>
      <c r="S495" s="91"/>
      <c r="U495" s="17"/>
    </row>
    <row r="496" spans="1:22" s="6" customFormat="1" ht="14.25" customHeight="1" x14ac:dyDescent="0.25">
      <c r="A496" s="94"/>
      <c r="B496" s="136" t="s">
        <v>18</v>
      </c>
      <c r="C496" s="95"/>
      <c r="D496" s="96"/>
      <c r="E496" s="97"/>
      <c r="F496" s="96"/>
      <c r="G496" s="98"/>
      <c r="H496" s="96"/>
      <c r="I496" s="96"/>
      <c r="J496" s="99" t="s">
        <v>18</v>
      </c>
      <c r="K496" s="96"/>
      <c r="L496" s="96"/>
      <c r="M496" s="97"/>
      <c r="N496" s="96"/>
      <c r="O496" s="96"/>
      <c r="P496" s="96"/>
      <c r="Q496" s="271" t="s">
        <v>0</v>
      </c>
      <c r="R496" s="271"/>
      <c r="S496" s="271"/>
      <c r="U496" s="18"/>
    </row>
    <row r="497" spans="1:22" s="6" customFormat="1" ht="14.25" customHeight="1" x14ac:dyDescent="0.25">
      <c r="A497" s="94"/>
      <c r="B497" s="136" t="s">
        <v>19</v>
      </c>
      <c r="C497" s="95"/>
      <c r="D497" s="96"/>
      <c r="E497" s="97"/>
      <c r="F497" s="96"/>
      <c r="G497" s="98"/>
      <c r="H497" s="96"/>
      <c r="I497" s="96"/>
      <c r="J497" s="99" t="s">
        <v>19</v>
      </c>
      <c r="K497" s="96"/>
      <c r="L497" s="96"/>
      <c r="M497" s="97"/>
      <c r="N497" s="96"/>
      <c r="O497" s="96"/>
      <c r="P497" s="96"/>
      <c r="Q497" s="271"/>
      <c r="R497" s="271"/>
      <c r="S497" s="271"/>
      <c r="U497" s="18"/>
    </row>
    <row r="498" spans="1:22" s="6" customFormat="1" ht="14.25" customHeight="1" x14ac:dyDescent="0.25">
      <c r="A498" s="94"/>
      <c r="B498" s="136"/>
      <c r="C498" s="95"/>
      <c r="D498" s="96"/>
      <c r="E498" s="97"/>
      <c r="F498" s="96"/>
      <c r="G498" s="98"/>
      <c r="H498" s="96"/>
      <c r="I498" s="96"/>
      <c r="J498" s="100"/>
      <c r="K498" s="96"/>
      <c r="L498" s="96"/>
      <c r="M498" s="97"/>
      <c r="N498" s="96"/>
      <c r="O498" s="96"/>
      <c r="P498" s="96"/>
      <c r="Q498" s="96"/>
      <c r="R498" s="97"/>
      <c r="S498" s="94"/>
      <c r="U498" s="18"/>
    </row>
    <row r="499" spans="1:22" s="5" customFormat="1" ht="14.25" customHeight="1" x14ac:dyDescent="0.2">
      <c r="A499" s="101" t="s">
        <v>1</v>
      </c>
      <c r="B499" s="137"/>
      <c r="C499" s="101" t="s">
        <v>3</v>
      </c>
      <c r="D499" s="103" t="str">
        <f>'FOR PRINT'!B28</f>
        <v>DISIAR, RAFAEL</v>
      </c>
      <c r="E499" s="104"/>
      <c r="F499" s="105"/>
      <c r="G499" s="106"/>
      <c r="H499" s="105"/>
      <c r="I499" s="105" t="s">
        <v>1</v>
      </c>
      <c r="J499" s="104" t="s">
        <v>3</v>
      </c>
      <c r="K499" s="174" t="str">
        <f>'FOR PRINT'!B28</f>
        <v>DISIAR, RAFAEL</v>
      </c>
      <c r="L499" s="105"/>
      <c r="M499" s="104"/>
      <c r="N499" s="105"/>
      <c r="O499" s="105"/>
      <c r="P499" s="105" t="s">
        <v>25</v>
      </c>
      <c r="Q499" s="105"/>
      <c r="R499" s="104" t="s">
        <v>3</v>
      </c>
      <c r="S499" s="107">
        <f>'FOR PRINT'!D28</f>
        <v>13</v>
      </c>
      <c r="U499" s="17"/>
    </row>
    <row r="500" spans="1:22" s="5" customFormat="1" ht="14.25" customHeight="1" x14ac:dyDescent="0.2">
      <c r="A500" s="101" t="s">
        <v>2</v>
      </c>
      <c r="B500" s="137"/>
      <c r="C500" s="101" t="s">
        <v>3</v>
      </c>
      <c r="D500" s="105" t="str">
        <f>'FOR PRINT'!R2</f>
        <v>OCTOBER 30,2017</v>
      </c>
      <c r="E500" s="104"/>
      <c r="F500" s="105"/>
      <c r="G500" s="106"/>
      <c r="H500" s="105"/>
      <c r="I500" s="105" t="s">
        <v>2</v>
      </c>
      <c r="J500" s="104" t="s">
        <v>3</v>
      </c>
      <c r="K500" s="105" t="str">
        <f>'FOR PRINT'!C28</f>
        <v>OCT 11- OCT 25,2017</v>
      </c>
      <c r="L500" s="105"/>
      <c r="M500" s="104"/>
      <c r="N500" s="105"/>
      <c r="O500" s="105"/>
      <c r="P500" s="105" t="s">
        <v>26</v>
      </c>
      <c r="Q500" s="105"/>
      <c r="R500" s="104" t="s">
        <v>3</v>
      </c>
      <c r="S500" s="107">
        <f>'FOR PRINT'!E28</f>
        <v>13</v>
      </c>
      <c r="U500" s="17"/>
    </row>
    <row r="501" spans="1:22" s="5" customFormat="1" ht="14.25" customHeight="1" x14ac:dyDescent="0.2">
      <c r="A501" s="101"/>
      <c r="B501" s="137"/>
      <c r="C501" s="101"/>
      <c r="D501" s="105"/>
      <c r="E501" s="104"/>
      <c r="F501" s="108"/>
      <c r="G501" s="109"/>
      <c r="H501" s="108"/>
      <c r="I501" s="110" t="s">
        <v>4</v>
      </c>
      <c r="J501" s="111"/>
      <c r="K501" s="110"/>
      <c r="L501" s="112" t="s">
        <v>22</v>
      </c>
      <c r="M501" s="111"/>
      <c r="N501" s="112" t="s">
        <v>23</v>
      </c>
      <c r="O501" s="113" t="s">
        <v>7</v>
      </c>
      <c r="P501" s="110"/>
      <c r="Q501" s="112" t="s">
        <v>22</v>
      </c>
      <c r="R501" s="111"/>
      <c r="S501" s="112" t="s">
        <v>23</v>
      </c>
      <c r="U501" s="17"/>
    </row>
    <row r="502" spans="1:22" s="5" customFormat="1" ht="14.25" customHeight="1" x14ac:dyDescent="0.2">
      <c r="A502" s="101" t="s">
        <v>20</v>
      </c>
      <c r="B502" s="137"/>
      <c r="C502" s="101"/>
      <c r="D502" s="105"/>
      <c r="E502" s="104" t="s">
        <v>3</v>
      </c>
      <c r="F502" s="108">
        <f>N511</f>
        <v>5850</v>
      </c>
      <c r="G502" s="109"/>
      <c r="H502" s="108"/>
      <c r="I502" s="105" t="s">
        <v>8</v>
      </c>
      <c r="J502" s="104"/>
      <c r="K502" s="105"/>
      <c r="L502" s="114">
        <f>S500*8</f>
        <v>104</v>
      </c>
      <c r="M502" s="115"/>
      <c r="N502" s="108">
        <f>L502*U502</f>
        <v>5850</v>
      </c>
      <c r="O502" s="116" t="s">
        <v>10</v>
      </c>
      <c r="P502" s="105"/>
      <c r="Q502" s="114"/>
      <c r="R502" s="115"/>
      <c r="S502" s="117">
        <f>'FOR PRINT'!G28</f>
        <v>0</v>
      </c>
      <c r="U502" s="17">
        <f>'FOR PRINT'!Q28</f>
        <v>56.25</v>
      </c>
      <c r="V502" s="1" t="s">
        <v>100</v>
      </c>
    </row>
    <row r="503" spans="1:22" s="5" customFormat="1" ht="14.25" customHeight="1" x14ac:dyDescent="0.2">
      <c r="A503" s="101" t="s">
        <v>21</v>
      </c>
      <c r="B503" s="137"/>
      <c r="C503" s="101"/>
      <c r="D503" s="105"/>
      <c r="E503" s="104" t="s">
        <v>3</v>
      </c>
      <c r="F503" s="108">
        <f>S511</f>
        <v>0</v>
      </c>
      <c r="G503" s="106"/>
      <c r="H503" s="105"/>
      <c r="I503" s="105" t="s">
        <v>9</v>
      </c>
      <c r="J503" s="104"/>
      <c r="K503" s="105"/>
      <c r="L503" s="114">
        <f>'FOR PRINT'!F28</f>
        <v>0</v>
      </c>
      <c r="M503" s="115"/>
      <c r="N503" s="108">
        <f>L503*U503</f>
        <v>0</v>
      </c>
      <c r="O503" s="116" t="s">
        <v>11</v>
      </c>
      <c r="P503" s="105"/>
      <c r="Q503" s="114"/>
      <c r="R503" s="115"/>
      <c r="S503" s="117">
        <f>'FOR PRINT'!H28</f>
        <v>0</v>
      </c>
      <c r="U503" s="12">
        <f>U502*1.25</f>
        <v>70.3125</v>
      </c>
      <c r="V503" s="1" t="s">
        <v>101</v>
      </c>
    </row>
    <row r="504" spans="1:22" s="5" customFormat="1" ht="14.25" customHeight="1" x14ac:dyDescent="0.2">
      <c r="A504" s="101"/>
      <c r="B504" s="137"/>
      <c r="C504" s="101"/>
      <c r="D504" s="105"/>
      <c r="E504" s="104"/>
      <c r="F504" s="105"/>
      <c r="G504" s="106"/>
      <c r="H504" s="105"/>
      <c r="I504" s="67" t="s">
        <v>99</v>
      </c>
      <c r="J504" s="104"/>
      <c r="K504" s="105"/>
      <c r="L504" s="76">
        <f>'FOR PRINT'!P28</f>
        <v>0</v>
      </c>
      <c r="M504" s="115"/>
      <c r="N504" s="70">
        <f>L504*U504</f>
        <v>0</v>
      </c>
      <c r="O504" s="116" t="s">
        <v>12</v>
      </c>
      <c r="P504" s="105"/>
      <c r="Q504" s="114"/>
      <c r="R504" s="115"/>
      <c r="S504" s="117">
        <f>'FOR PRINT'!I28</f>
        <v>0</v>
      </c>
      <c r="U504" s="12">
        <f>U502*1.3</f>
        <v>73.125</v>
      </c>
      <c r="V504" s="1" t="s">
        <v>103</v>
      </c>
    </row>
    <row r="505" spans="1:22" s="5" customFormat="1" ht="14.25" customHeight="1" x14ac:dyDescent="0.2">
      <c r="A505" s="101"/>
      <c r="B505" s="137"/>
      <c r="C505" s="101"/>
      <c r="D505" s="105"/>
      <c r="E505" s="104"/>
      <c r="F505" s="105"/>
      <c r="G505" s="106"/>
      <c r="H505" s="105"/>
      <c r="I505" s="67" t="s">
        <v>152</v>
      </c>
      <c r="J505" s="66"/>
      <c r="K505" s="67"/>
      <c r="L505" s="76">
        <f>'FOR PRINT'!T28</f>
        <v>0</v>
      </c>
      <c r="M505" s="77"/>
      <c r="N505" s="70">
        <f>L505*U505</f>
        <v>0</v>
      </c>
      <c r="O505" s="116" t="s">
        <v>13</v>
      </c>
      <c r="P505" s="105"/>
      <c r="Q505" s="114"/>
      <c r="R505" s="115"/>
      <c r="S505" s="117">
        <f>'FOR PRINT'!J28</f>
        <v>0</v>
      </c>
      <c r="U505" s="12">
        <f>U502*1</f>
        <v>56.25</v>
      </c>
      <c r="V505" s="1" t="s">
        <v>134</v>
      </c>
    </row>
    <row r="506" spans="1:22" s="5" customFormat="1" ht="14.25" customHeight="1" x14ac:dyDescent="0.2">
      <c r="A506" s="140" t="s">
        <v>5</v>
      </c>
      <c r="B506" s="137"/>
      <c r="C506" s="140"/>
      <c r="D506" s="103"/>
      <c r="E506" s="141" t="s">
        <v>3</v>
      </c>
      <c r="F506" s="142">
        <f>S512</f>
        <v>5850</v>
      </c>
      <c r="G506" s="109"/>
      <c r="H506" s="108"/>
      <c r="I506" s="67" t="s">
        <v>147</v>
      </c>
      <c r="J506" s="66"/>
      <c r="K506" s="67"/>
      <c r="L506" s="76">
        <f>'FOR PRINT'!U28</f>
        <v>0</v>
      </c>
      <c r="M506" s="77"/>
      <c r="N506" s="70">
        <f>L506*U506</f>
        <v>0</v>
      </c>
      <c r="O506" s="116" t="s">
        <v>14</v>
      </c>
      <c r="P506" s="105"/>
      <c r="Q506" s="114"/>
      <c r="R506" s="115"/>
      <c r="S506" s="117">
        <f>'FOR PRINT'!K28</f>
        <v>0</v>
      </c>
      <c r="U506" s="12">
        <f>U502*1.3</f>
        <v>73.125</v>
      </c>
      <c r="V506" s="1" t="s">
        <v>136</v>
      </c>
    </row>
    <row r="507" spans="1:22" s="5" customFormat="1" ht="14.25" customHeight="1" x14ac:dyDescent="0.2">
      <c r="A507" s="101"/>
      <c r="B507" s="137"/>
      <c r="C507" s="101"/>
      <c r="D507" s="105"/>
      <c r="E507" s="104"/>
      <c r="F507" s="105"/>
      <c r="G507" s="106"/>
      <c r="H507" s="105"/>
      <c r="I507" s="105" t="s">
        <v>178</v>
      </c>
      <c r="J507" s="104"/>
      <c r="K507" s="243">
        <v>43024</v>
      </c>
      <c r="L507" s="114"/>
      <c r="M507" s="115"/>
      <c r="N507" s="108"/>
      <c r="O507" s="116" t="s">
        <v>16</v>
      </c>
      <c r="P507" s="105"/>
      <c r="Q507" s="114"/>
      <c r="R507" s="115"/>
      <c r="S507" s="117">
        <f>'FOR PRINT'!L28</f>
        <v>0</v>
      </c>
      <c r="U507" s="17"/>
    </row>
    <row r="508" spans="1:22" s="5" customFormat="1" ht="14.25" customHeight="1" x14ac:dyDescent="0.2">
      <c r="A508" s="101"/>
      <c r="B508" s="137"/>
      <c r="C508" s="101"/>
      <c r="D508" s="105"/>
      <c r="E508" s="104"/>
      <c r="F508" s="105"/>
      <c r="G508" s="106"/>
      <c r="H508" s="105"/>
      <c r="I508" s="105"/>
      <c r="J508" s="104"/>
      <c r="K508" s="105"/>
      <c r="L508" s="114"/>
      <c r="M508" s="115"/>
      <c r="N508" s="108"/>
      <c r="O508" s="116" t="s">
        <v>15</v>
      </c>
      <c r="P508" s="105"/>
      <c r="Q508" s="117">
        <f>'FOR PRINT'!M28</f>
        <v>0</v>
      </c>
      <c r="R508" s="115"/>
      <c r="S508" s="117">
        <f>Q508*U502</f>
        <v>0</v>
      </c>
      <c r="U508" s="17"/>
    </row>
    <row r="509" spans="1:22" s="5" customFormat="1" ht="14.25" customHeight="1" x14ac:dyDescent="0.2">
      <c r="A509" s="101"/>
      <c r="B509" s="137"/>
      <c r="C509" s="101"/>
      <c r="D509" s="105"/>
      <c r="E509" s="104"/>
      <c r="F509" s="105"/>
      <c r="G509" s="106"/>
      <c r="H509" s="105"/>
      <c r="I509" s="105"/>
      <c r="J509" s="104"/>
      <c r="K509" s="105"/>
      <c r="L509" s="114"/>
      <c r="M509" s="115"/>
      <c r="N509" s="108"/>
      <c r="O509" s="116" t="s">
        <v>38</v>
      </c>
      <c r="P509" s="105"/>
      <c r="Q509" s="114"/>
      <c r="R509" s="115"/>
      <c r="S509" s="117">
        <f>'FOR PRINT'!N28</f>
        <v>0</v>
      </c>
      <c r="U509" s="17"/>
    </row>
    <row r="510" spans="1:22" s="5" customFormat="1" ht="14.25" customHeight="1" x14ac:dyDescent="0.2">
      <c r="A510" s="101" t="s">
        <v>6</v>
      </c>
      <c r="B510" s="137"/>
      <c r="C510" s="101"/>
      <c r="D510" s="105"/>
      <c r="E510" s="104" t="s">
        <v>3</v>
      </c>
      <c r="F510" s="105"/>
      <c r="G510" s="106"/>
      <c r="H510" s="105"/>
      <c r="I510" s="105"/>
      <c r="J510" s="104"/>
      <c r="K510" s="105"/>
      <c r="L510" s="114"/>
      <c r="M510" s="115"/>
      <c r="N510" s="108"/>
      <c r="O510" s="118" t="s">
        <v>17</v>
      </c>
      <c r="P510" s="105"/>
      <c r="Q510" s="114"/>
      <c r="R510" s="115"/>
      <c r="S510" s="117">
        <f>'FOR PRINT'!O28</f>
        <v>0</v>
      </c>
      <c r="U510" s="17"/>
    </row>
    <row r="511" spans="1:22" s="165" customFormat="1" ht="14.25" customHeight="1" x14ac:dyDescent="0.25">
      <c r="A511" s="102"/>
      <c r="B511" s="137"/>
      <c r="C511" s="102"/>
      <c r="D511" s="159"/>
      <c r="E511" s="104"/>
      <c r="F511" s="160"/>
      <c r="G511" s="161"/>
      <c r="H511" s="159"/>
      <c r="I511" s="110" t="s">
        <v>46</v>
      </c>
      <c r="J511" s="119"/>
      <c r="K511" s="162"/>
      <c r="L511" s="163"/>
      <c r="M511" s="120" t="s">
        <v>3</v>
      </c>
      <c r="N511" s="157">
        <f>SUM(N502:N509)</f>
        <v>5850</v>
      </c>
      <c r="O511" s="113" t="s">
        <v>45</v>
      </c>
      <c r="P511" s="162"/>
      <c r="Q511" s="162"/>
      <c r="R511" s="119" t="s">
        <v>3</v>
      </c>
      <c r="S511" s="164">
        <f>SUM(S502:S510)</f>
        <v>0</v>
      </c>
      <c r="U511" s="166"/>
    </row>
    <row r="512" spans="1:22" s="5" customFormat="1" ht="14.25" customHeight="1" x14ac:dyDescent="0.2">
      <c r="A512" s="101" t="s">
        <v>24</v>
      </c>
      <c r="B512" s="137"/>
      <c r="C512" s="101"/>
      <c r="D512" s="105"/>
      <c r="E512" s="104" t="s">
        <v>3</v>
      </c>
      <c r="F512" s="121"/>
      <c r="G512" s="106"/>
      <c r="H512" s="105"/>
      <c r="I512" s="149"/>
      <c r="J512" s="150"/>
      <c r="K512" s="149"/>
      <c r="L512" s="151"/>
      <c r="M512" s="150"/>
      <c r="N512" s="149"/>
      <c r="O512" s="149"/>
      <c r="P512" s="170" t="s">
        <v>5</v>
      </c>
      <c r="Q512" s="171"/>
      <c r="R512" s="172" t="s">
        <v>3</v>
      </c>
      <c r="S512" s="170">
        <f>N511-S511</f>
        <v>5850</v>
      </c>
      <c r="U512" s="17"/>
    </row>
    <row r="513" spans="1:22" s="5" customFormat="1" ht="14.25" customHeight="1" x14ac:dyDescent="0.2">
      <c r="A513" s="122"/>
      <c r="B513" s="138"/>
      <c r="C513" s="122"/>
      <c r="D513" s="272"/>
      <c r="E513" s="272"/>
      <c r="F513" s="273"/>
      <c r="G513" s="123"/>
      <c r="H513" s="124"/>
      <c r="I513" s="122"/>
      <c r="J513" s="125"/>
      <c r="K513" s="122"/>
      <c r="L513" s="122"/>
      <c r="M513" s="125"/>
      <c r="N513" s="122"/>
      <c r="O513" s="122"/>
      <c r="P513" s="122"/>
      <c r="Q513" s="122"/>
      <c r="R513" s="125"/>
      <c r="S513" s="122"/>
      <c r="T513" s="7"/>
      <c r="U513" s="17"/>
    </row>
    <row r="514" spans="1:22" s="5" customFormat="1" ht="14.25" customHeight="1" x14ac:dyDescent="0.2">
      <c r="A514" s="91"/>
      <c r="B514" s="135"/>
      <c r="C514" s="91"/>
      <c r="D514" s="91"/>
      <c r="E514" s="92"/>
      <c r="F514" s="91"/>
      <c r="G514" s="93"/>
      <c r="H514" s="91"/>
      <c r="I514" s="91"/>
      <c r="J514" s="92"/>
      <c r="K514" s="91"/>
      <c r="L514" s="91"/>
      <c r="M514" s="92"/>
      <c r="N514" s="91"/>
      <c r="O514" s="91"/>
      <c r="P514" s="91"/>
      <c r="Q514" s="91"/>
      <c r="R514" s="92"/>
      <c r="S514" s="91"/>
      <c r="U514" s="17"/>
    </row>
    <row r="515" spans="1:22" s="6" customFormat="1" ht="14.25" customHeight="1" x14ac:dyDescent="0.25">
      <c r="A515" s="94"/>
      <c r="B515" s="136" t="s">
        <v>18</v>
      </c>
      <c r="C515" s="95"/>
      <c r="D515" s="96"/>
      <c r="E515" s="97"/>
      <c r="F515" s="96"/>
      <c r="G515" s="98"/>
      <c r="H515" s="96"/>
      <c r="I515" s="96"/>
      <c r="J515" s="99" t="s">
        <v>18</v>
      </c>
      <c r="K515" s="96"/>
      <c r="L515" s="96"/>
      <c r="M515" s="97"/>
      <c r="N515" s="96"/>
      <c r="O515" s="96"/>
      <c r="P515" s="96"/>
      <c r="Q515" s="271" t="s">
        <v>0</v>
      </c>
      <c r="R515" s="271"/>
      <c r="S515" s="271"/>
      <c r="U515" s="18"/>
    </row>
    <row r="516" spans="1:22" s="6" customFormat="1" ht="14.25" customHeight="1" x14ac:dyDescent="0.25">
      <c r="A516" s="94"/>
      <c r="B516" s="136" t="s">
        <v>19</v>
      </c>
      <c r="C516" s="95"/>
      <c r="D516" s="96"/>
      <c r="E516" s="97"/>
      <c r="F516" s="96"/>
      <c r="G516" s="98"/>
      <c r="H516" s="96"/>
      <c r="I516" s="96"/>
      <c r="J516" s="99" t="s">
        <v>19</v>
      </c>
      <c r="K516" s="96"/>
      <c r="L516" s="96"/>
      <c r="M516" s="97"/>
      <c r="N516" s="96"/>
      <c r="O516" s="96"/>
      <c r="P516" s="96"/>
      <c r="Q516" s="271"/>
      <c r="R516" s="271"/>
      <c r="S516" s="271"/>
      <c r="U516" s="18"/>
    </row>
    <row r="517" spans="1:22" s="6" customFormat="1" ht="14.25" customHeight="1" x14ac:dyDescent="0.25">
      <c r="A517" s="94"/>
      <c r="B517" s="136"/>
      <c r="C517" s="95"/>
      <c r="D517" s="96"/>
      <c r="E517" s="97"/>
      <c r="F517" s="96"/>
      <c r="G517" s="98"/>
      <c r="H517" s="96"/>
      <c r="I517" s="96"/>
      <c r="J517" s="100"/>
      <c r="K517" s="96"/>
      <c r="L517" s="96"/>
      <c r="M517" s="97"/>
      <c r="N517" s="96"/>
      <c r="O517" s="96"/>
      <c r="P517" s="96"/>
      <c r="Q517" s="96"/>
      <c r="R517" s="97"/>
      <c r="S517" s="94"/>
      <c r="U517" s="18"/>
    </row>
    <row r="518" spans="1:22" s="5" customFormat="1" ht="14.25" customHeight="1" x14ac:dyDescent="0.2">
      <c r="A518" s="101" t="s">
        <v>1</v>
      </c>
      <c r="B518" s="137"/>
      <c r="C518" s="101" t="s">
        <v>3</v>
      </c>
      <c r="D518" s="103" t="str">
        <f>'FOR PRINT'!B29</f>
        <v>GACETA, JOSELITO</v>
      </c>
      <c r="E518" s="104"/>
      <c r="F518" s="105"/>
      <c r="G518" s="106"/>
      <c r="H518" s="105"/>
      <c r="I518" s="105" t="s">
        <v>1</v>
      </c>
      <c r="J518" s="104" t="s">
        <v>3</v>
      </c>
      <c r="K518" s="174" t="str">
        <f>'FOR PRINT'!B29</f>
        <v>GACETA, JOSELITO</v>
      </c>
      <c r="L518" s="105"/>
      <c r="M518" s="104"/>
      <c r="N518" s="105"/>
      <c r="O518" s="105"/>
      <c r="P518" s="105" t="s">
        <v>25</v>
      </c>
      <c r="Q518" s="105"/>
      <c r="R518" s="104" t="s">
        <v>3</v>
      </c>
      <c r="S518" s="107">
        <f>'FOR PRINT'!D29</f>
        <v>13</v>
      </c>
      <c r="U518" s="17"/>
    </row>
    <row r="519" spans="1:22" s="5" customFormat="1" ht="14.25" customHeight="1" x14ac:dyDescent="0.2">
      <c r="A519" s="101" t="s">
        <v>2</v>
      </c>
      <c r="B519" s="137"/>
      <c r="C519" s="101" t="s">
        <v>3</v>
      </c>
      <c r="D519" s="105" t="str">
        <f>'FOR PRINT'!R2</f>
        <v>OCTOBER 30,2017</v>
      </c>
      <c r="E519" s="104"/>
      <c r="F519" s="105"/>
      <c r="G519" s="106"/>
      <c r="H519" s="105"/>
      <c r="I519" s="105" t="s">
        <v>2</v>
      </c>
      <c r="J519" s="104" t="s">
        <v>3</v>
      </c>
      <c r="K519" s="105" t="str">
        <f>'FOR PRINT'!C29</f>
        <v>OCT 11- OCT 25,2017</v>
      </c>
      <c r="L519" s="105"/>
      <c r="M519" s="104"/>
      <c r="N519" s="105"/>
      <c r="O519" s="105"/>
      <c r="P519" s="105" t="s">
        <v>26</v>
      </c>
      <c r="Q519" s="105"/>
      <c r="R519" s="104" t="s">
        <v>3</v>
      </c>
      <c r="S519" s="107">
        <f>'FOR PRINT'!E29</f>
        <v>13</v>
      </c>
      <c r="U519" s="17"/>
    </row>
    <row r="520" spans="1:22" s="5" customFormat="1" ht="14.25" customHeight="1" x14ac:dyDescent="0.2">
      <c r="A520" s="101"/>
      <c r="B520" s="137"/>
      <c r="C520" s="101"/>
      <c r="D520" s="105"/>
      <c r="E520" s="104"/>
      <c r="F520" s="108"/>
      <c r="G520" s="109"/>
      <c r="H520" s="108"/>
      <c r="I520" s="110" t="s">
        <v>4</v>
      </c>
      <c r="J520" s="111"/>
      <c r="K520" s="110"/>
      <c r="L520" s="112" t="s">
        <v>22</v>
      </c>
      <c r="M520" s="111"/>
      <c r="N520" s="112" t="s">
        <v>23</v>
      </c>
      <c r="O520" s="113" t="s">
        <v>7</v>
      </c>
      <c r="P520" s="110"/>
      <c r="Q520" s="112" t="s">
        <v>22</v>
      </c>
      <c r="R520" s="111"/>
      <c r="S520" s="112" t="s">
        <v>23</v>
      </c>
      <c r="U520" s="17"/>
    </row>
    <row r="521" spans="1:22" s="5" customFormat="1" ht="14.25" customHeight="1" x14ac:dyDescent="0.2">
      <c r="A521" s="101" t="s">
        <v>20</v>
      </c>
      <c r="B521" s="137"/>
      <c r="C521" s="101"/>
      <c r="D521" s="105"/>
      <c r="E521" s="104" t="s">
        <v>3</v>
      </c>
      <c r="F521" s="108">
        <f>N530</f>
        <v>1014</v>
      </c>
      <c r="G521" s="109"/>
      <c r="H521" s="108"/>
      <c r="I521" s="105" t="s">
        <v>8</v>
      </c>
      <c r="J521" s="104"/>
      <c r="K521" s="105"/>
      <c r="L521" s="114">
        <f>S519*8</f>
        <v>104</v>
      </c>
      <c r="M521" s="115"/>
      <c r="N521" s="108">
        <f>L521*U521</f>
        <v>1014</v>
      </c>
      <c r="O521" s="116" t="s">
        <v>10</v>
      </c>
      <c r="P521" s="105"/>
      <c r="Q521" s="114"/>
      <c r="R521" s="115"/>
      <c r="S521" s="117">
        <f>'FOR PRINT'!G29</f>
        <v>0</v>
      </c>
      <c r="U521" s="17">
        <f>'FOR PRINT'!Q29</f>
        <v>9.75</v>
      </c>
      <c r="V521" s="1" t="s">
        <v>100</v>
      </c>
    </row>
    <row r="522" spans="1:22" s="5" customFormat="1" ht="14.25" customHeight="1" x14ac:dyDescent="0.2">
      <c r="A522" s="101" t="s">
        <v>21</v>
      </c>
      <c r="B522" s="137"/>
      <c r="C522" s="101"/>
      <c r="D522" s="105"/>
      <c r="E522" s="104" t="s">
        <v>3</v>
      </c>
      <c r="F522" s="108">
        <f>S530</f>
        <v>0</v>
      </c>
      <c r="G522" s="106"/>
      <c r="H522" s="105"/>
      <c r="I522" s="105" t="s">
        <v>9</v>
      </c>
      <c r="J522" s="104"/>
      <c r="K522" s="105"/>
      <c r="L522" s="114">
        <f>'FOR PRINT'!F29</f>
        <v>0</v>
      </c>
      <c r="M522" s="115"/>
      <c r="N522" s="108">
        <f>L522*U522</f>
        <v>0</v>
      </c>
      <c r="O522" s="116" t="s">
        <v>11</v>
      </c>
      <c r="P522" s="105"/>
      <c r="Q522" s="114"/>
      <c r="R522" s="115"/>
      <c r="S522" s="117">
        <f>'FOR PRINT'!H29</f>
        <v>0</v>
      </c>
      <c r="U522" s="12">
        <f>U521*1.25</f>
        <v>12.1875</v>
      </c>
      <c r="V522" s="1" t="s">
        <v>101</v>
      </c>
    </row>
    <row r="523" spans="1:22" s="5" customFormat="1" ht="14.25" customHeight="1" x14ac:dyDescent="0.2">
      <c r="A523" s="101"/>
      <c r="B523" s="137"/>
      <c r="C523" s="101"/>
      <c r="D523" s="105"/>
      <c r="E523" s="104"/>
      <c r="F523" s="105"/>
      <c r="G523" s="106"/>
      <c r="H523" s="105"/>
      <c r="I523" s="67" t="s">
        <v>99</v>
      </c>
      <c r="J523" s="104"/>
      <c r="K523" s="105"/>
      <c r="L523" s="76">
        <f>'FOR PRINT'!P29</f>
        <v>0</v>
      </c>
      <c r="M523" s="115"/>
      <c r="N523" s="70">
        <f>L523*U523</f>
        <v>0</v>
      </c>
      <c r="O523" s="116" t="s">
        <v>12</v>
      </c>
      <c r="P523" s="105"/>
      <c r="Q523" s="114"/>
      <c r="R523" s="115"/>
      <c r="S523" s="117">
        <f>'FOR PRINT'!I29</f>
        <v>0</v>
      </c>
      <c r="U523" s="12">
        <f>U521*1.3</f>
        <v>12.675000000000001</v>
      </c>
      <c r="V523" s="1" t="s">
        <v>103</v>
      </c>
    </row>
    <row r="524" spans="1:22" s="5" customFormat="1" ht="14.25" customHeight="1" x14ac:dyDescent="0.2">
      <c r="A524" s="101"/>
      <c r="B524" s="137"/>
      <c r="C524" s="101"/>
      <c r="D524" s="105"/>
      <c r="E524" s="104"/>
      <c r="F524" s="105"/>
      <c r="G524" s="106"/>
      <c r="H524" s="105"/>
      <c r="I524" s="67" t="s">
        <v>152</v>
      </c>
      <c r="J524" s="66"/>
      <c r="K524" s="67"/>
      <c r="L524" s="76">
        <f>'FOR PRINT'!T29</f>
        <v>0</v>
      </c>
      <c r="M524" s="77"/>
      <c r="N524" s="70">
        <f>L524*U524</f>
        <v>0</v>
      </c>
      <c r="O524" s="116" t="s">
        <v>13</v>
      </c>
      <c r="P524" s="105"/>
      <c r="Q524" s="114"/>
      <c r="R524" s="115"/>
      <c r="S524" s="117">
        <f>'FOR PRINT'!J29</f>
        <v>0</v>
      </c>
      <c r="U524" s="12">
        <f>U521*1</f>
        <v>9.75</v>
      </c>
      <c r="V524" s="1" t="s">
        <v>134</v>
      </c>
    </row>
    <row r="525" spans="1:22" s="5" customFormat="1" ht="14.25" customHeight="1" x14ac:dyDescent="0.2">
      <c r="A525" s="140" t="s">
        <v>5</v>
      </c>
      <c r="B525" s="137"/>
      <c r="C525" s="140"/>
      <c r="D525" s="103"/>
      <c r="E525" s="141" t="s">
        <v>3</v>
      </c>
      <c r="F525" s="142">
        <f>S531</f>
        <v>1014</v>
      </c>
      <c r="G525" s="109"/>
      <c r="H525" s="108"/>
      <c r="I525" s="67" t="s">
        <v>147</v>
      </c>
      <c r="J525" s="66"/>
      <c r="K525" s="67"/>
      <c r="L525" s="76">
        <f>'FOR PRINT'!U29</f>
        <v>0</v>
      </c>
      <c r="M525" s="77"/>
      <c r="N525" s="70">
        <f>L525*U525</f>
        <v>0</v>
      </c>
      <c r="O525" s="116" t="s">
        <v>14</v>
      </c>
      <c r="P525" s="105"/>
      <c r="Q525" s="114"/>
      <c r="R525" s="115"/>
      <c r="S525" s="117">
        <f>'FOR PRINT'!K29</f>
        <v>0</v>
      </c>
      <c r="U525" s="12">
        <f>U521*1.3</f>
        <v>12.675000000000001</v>
      </c>
      <c r="V525" s="1" t="s">
        <v>136</v>
      </c>
    </row>
    <row r="526" spans="1:22" s="5" customFormat="1" ht="14.25" customHeight="1" x14ac:dyDescent="0.2">
      <c r="A526" s="101"/>
      <c r="B526" s="137"/>
      <c r="C526" s="101"/>
      <c r="D526" s="105"/>
      <c r="E526" s="104"/>
      <c r="F526" s="105"/>
      <c r="G526" s="106"/>
      <c r="H526" s="105"/>
      <c r="I526" s="105" t="s">
        <v>177</v>
      </c>
      <c r="J526" s="104"/>
      <c r="K526" s="243">
        <v>43019</v>
      </c>
      <c r="L526" s="114"/>
      <c r="M526" s="115"/>
      <c r="N526" s="108"/>
      <c r="O526" s="116" t="s">
        <v>16</v>
      </c>
      <c r="P526" s="105"/>
      <c r="Q526" s="114"/>
      <c r="R526" s="115"/>
      <c r="S526" s="117">
        <f>'FOR PRINT'!L29</f>
        <v>0</v>
      </c>
      <c r="U526" s="17"/>
    </row>
    <row r="527" spans="1:22" s="5" customFormat="1" ht="14.25" customHeight="1" x14ac:dyDescent="0.2">
      <c r="A527" s="101"/>
      <c r="B527" s="137"/>
      <c r="C527" s="101"/>
      <c r="D527" s="105"/>
      <c r="E527" s="104"/>
      <c r="F527" s="105"/>
      <c r="G527" s="106"/>
      <c r="H527" s="105"/>
      <c r="I527" s="105"/>
      <c r="J527" s="104"/>
      <c r="K527" s="105"/>
      <c r="L527" s="114"/>
      <c r="M527" s="115"/>
      <c r="N527" s="108"/>
      <c r="O527" s="116" t="s">
        <v>15</v>
      </c>
      <c r="P527" s="105"/>
      <c r="Q527" s="117">
        <f>'FOR PRINT'!M29</f>
        <v>0</v>
      </c>
      <c r="R527" s="115"/>
      <c r="S527" s="117">
        <f>Q527*U521</f>
        <v>0</v>
      </c>
      <c r="U527" s="17"/>
    </row>
    <row r="528" spans="1:22" s="5" customFormat="1" ht="14.25" customHeight="1" x14ac:dyDescent="0.2">
      <c r="A528" s="101"/>
      <c r="B528" s="137"/>
      <c r="C528" s="101"/>
      <c r="D528" s="105"/>
      <c r="E528" s="104"/>
      <c r="F528" s="105"/>
      <c r="G528" s="106"/>
      <c r="H528" s="105"/>
      <c r="I528" s="105"/>
      <c r="J528" s="104"/>
      <c r="K528" s="105"/>
      <c r="L528" s="114"/>
      <c r="M528" s="115"/>
      <c r="N528" s="108"/>
      <c r="O528" s="116" t="s">
        <v>38</v>
      </c>
      <c r="P528" s="105"/>
      <c r="Q528" s="114"/>
      <c r="R528" s="115"/>
      <c r="S528" s="117">
        <f>'FOR PRINT'!N29</f>
        <v>0</v>
      </c>
      <c r="U528" s="17"/>
    </row>
    <row r="529" spans="1:22" s="5" customFormat="1" ht="14.25" customHeight="1" x14ac:dyDescent="0.2">
      <c r="A529" s="101" t="s">
        <v>6</v>
      </c>
      <c r="B529" s="137"/>
      <c r="C529" s="101"/>
      <c r="D529" s="105"/>
      <c r="E529" s="104" t="s">
        <v>3</v>
      </c>
      <c r="F529" s="105"/>
      <c r="G529" s="106"/>
      <c r="H529" s="105"/>
      <c r="I529" s="105"/>
      <c r="J529" s="104"/>
      <c r="K529" s="105"/>
      <c r="L529" s="114"/>
      <c r="M529" s="115"/>
      <c r="N529" s="108"/>
      <c r="O529" s="118" t="s">
        <v>17</v>
      </c>
      <c r="P529" s="105"/>
      <c r="Q529" s="114"/>
      <c r="R529" s="115"/>
      <c r="S529" s="117">
        <f>'FOR PRINT'!O29</f>
        <v>0</v>
      </c>
      <c r="U529" s="17"/>
    </row>
    <row r="530" spans="1:22" s="165" customFormat="1" ht="14.25" customHeight="1" x14ac:dyDescent="0.25">
      <c r="A530" s="102"/>
      <c r="B530" s="137"/>
      <c r="C530" s="102"/>
      <c r="D530" s="159"/>
      <c r="E530" s="104"/>
      <c r="F530" s="160"/>
      <c r="G530" s="161"/>
      <c r="H530" s="159"/>
      <c r="I530" s="110" t="s">
        <v>46</v>
      </c>
      <c r="J530" s="119"/>
      <c r="K530" s="162"/>
      <c r="L530" s="163"/>
      <c r="M530" s="120" t="s">
        <v>3</v>
      </c>
      <c r="N530" s="157">
        <f>SUM(N521:N528)</f>
        <v>1014</v>
      </c>
      <c r="O530" s="113" t="s">
        <v>45</v>
      </c>
      <c r="P530" s="162"/>
      <c r="Q530" s="162"/>
      <c r="R530" s="119" t="s">
        <v>3</v>
      </c>
      <c r="S530" s="164">
        <f>SUM(S521:S529)</f>
        <v>0</v>
      </c>
      <c r="U530" s="166"/>
    </row>
    <row r="531" spans="1:22" s="5" customFormat="1" ht="14.25" customHeight="1" x14ac:dyDescent="0.2">
      <c r="A531" s="101" t="s">
        <v>24</v>
      </c>
      <c r="B531" s="137"/>
      <c r="C531" s="101"/>
      <c r="D531" s="105"/>
      <c r="E531" s="104" t="s">
        <v>3</v>
      </c>
      <c r="F531" s="121"/>
      <c r="G531" s="106"/>
      <c r="H531" s="105"/>
      <c r="I531" s="149"/>
      <c r="J531" s="150"/>
      <c r="K531" s="149"/>
      <c r="L531" s="151"/>
      <c r="M531" s="150"/>
      <c r="N531" s="149"/>
      <c r="O531" s="149"/>
      <c r="P531" s="170" t="s">
        <v>5</v>
      </c>
      <c r="Q531" s="171"/>
      <c r="R531" s="172" t="s">
        <v>3</v>
      </c>
      <c r="S531" s="170">
        <f>N530-S530</f>
        <v>1014</v>
      </c>
      <c r="U531" s="17"/>
    </row>
    <row r="532" spans="1:22" s="5" customFormat="1" ht="14.25" customHeight="1" x14ac:dyDescent="0.2">
      <c r="A532" s="122"/>
      <c r="B532" s="138"/>
      <c r="C532" s="122"/>
      <c r="D532" s="272"/>
      <c r="E532" s="272"/>
      <c r="F532" s="273"/>
      <c r="G532" s="123"/>
      <c r="H532" s="124"/>
      <c r="I532" s="122"/>
      <c r="J532" s="125"/>
      <c r="K532" s="122"/>
      <c r="L532" s="122"/>
      <c r="M532" s="125"/>
      <c r="N532" s="122"/>
      <c r="O532" s="122"/>
      <c r="P532" s="122"/>
      <c r="Q532" s="122"/>
      <c r="R532" s="125"/>
      <c r="S532" s="122"/>
      <c r="T532" s="7"/>
      <c r="U532" s="17"/>
    </row>
    <row r="533" spans="1:22" s="5" customFormat="1" ht="14.25" customHeight="1" x14ac:dyDescent="0.2">
      <c r="A533" s="91"/>
      <c r="B533" s="135"/>
      <c r="C533" s="91"/>
      <c r="D533" s="91"/>
      <c r="E533" s="92"/>
      <c r="F533" s="91"/>
      <c r="G533" s="93"/>
      <c r="H533" s="91"/>
      <c r="I533" s="91"/>
      <c r="J533" s="92"/>
      <c r="K533" s="91"/>
      <c r="L533" s="91"/>
      <c r="M533" s="92"/>
      <c r="N533" s="91"/>
      <c r="O533" s="91"/>
      <c r="P533" s="91"/>
      <c r="Q533" s="91"/>
      <c r="R533" s="92"/>
      <c r="S533" s="91"/>
      <c r="U533" s="17"/>
    </row>
    <row r="534" spans="1:22" s="6" customFormat="1" ht="14.25" customHeight="1" x14ac:dyDescent="0.25">
      <c r="A534" s="94"/>
      <c r="B534" s="136" t="s">
        <v>18</v>
      </c>
      <c r="C534" s="95"/>
      <c r="D534" s="96"/>
      <c r="E534" s="97"/>
      <c r="F534" s="96"/>
      <c r="G534" s="98"/>
      <c r="H534" s="96"/>
      <c r="I534" s="96"/>
      <c r="J534" s="99" t="s">
        <v>18</v>
      </c>
      <c r="K534" s="96"/>
      <c r="L534" s="96"/>
      <c r="M534" s="97"/>
      <c r="N534" s="96"/>
      <c r="O534" s="96"/>
      <c r="P534" s="96"/>
      <c r="Q534" s="271" t="s">
        <v>0</v>
      </c>
      <c r="R534" s="271"/>
      <c r="S534" s="271"/>
      <c r="U534" s="18"/>
    </row>
    <row r="535" spans="1:22" s="6" customFormat="1" ht="14.25" customHeight="1" x14ac:dyDescent="0.25">
      <c r="A535" s="94"/>
      <c r="B535" s="136" t="s">
        <v>19</v>
      </c>
      <c r="C535" s="95"/>
      <c r="D535" s="96"/>
      <c r="E535" s="97"/>
      <c r="F535" s="96"/>
      <c r="G535" s="98"/>
      <c r="H535" s="96"/>
      <c r="I535" s="96"/>
      <c r="J535" s="99" t="s">
        <v>19</v>
      </c>
      <c r="K535" s="96"/>
      <c r="L535" s="96"/>
      <c r="M535" s="97"/>
      <c r="N535" s="96"/>
      <c r="O535" s="96"/>
      <c r="P535" s="96"/>
      <c r="Q535" s="271"/>
      <c r="R535" s="271"/>
      <c r="S535" s="271"/>
      <c r="U535" s="18"/>
    </row>
    <row r="536" spans="1:22" s="6" customFormat="1" ht="14.25" customHeight="1" x14ac:dyDescent="0.25">
      <c r="A536" s="94"/>
      <c r="B536" s="136"/>
      <c r="C536" s="95"/>
      <c r="D536" s="96"/>
      <c r="E536" s="97"/>
      <c r="F536" s="96"/>
      <c r="G536" s="98"/>
      <c r="H536" s="96"/>
      <c r="I536" s="96"/>
      <c r="J536" s="100"/>
      <c r="K536" s="96"/>
      <c r="L536" s="96"/>
      <c r="M536" s="97"/>
      <c r="N536" s="96"/>
      <c r="O536" s="96"/>
      <c r="P536" s="96"/>
      <c r="Q536" s="96"/>
      <c r="R536" s="97"/>
      <c r="S536" s="94"/>
      <c r="U536" s="18"/>
    </row>
    <row r="537" spans="1:22" s="5" customFormat="1" ht="14.25" customHeight="1" x14ac:dyDescent="0.2">
      <c r="A537" s="101" t="s">
        <v>1</v>
      </c>
      <c r="B537" s="137"/>
      <c r="C537" s="101" t="s">
        <v>3</v>
      </c>
      <c r="D537" s="103" t="str">
        <f>'FOR PRINT'!B30</f>
        <v>GALI, DANILO JR.</v>
      </c>
      <c r="E537" s="104"/>
      <c r="F537" s="105"/>
      <c r="G537" s="106"/>
      <c r="H537" s="105"/>
      <c r="I537" s="105" t="s">
        <v>1</v>
      </c>
      <c r="J537" s="104" t="s">
        <v>3</v>
      </c>
      <c r="K537" s="174" t="str">
        <f>'FOR PRINT'!B30</f>
        <v>GALI, DANILO JR.</v>
      </c>
      <c r="L537" s="105"/>
      <c r="M537" s="104"/>
      <c r="N537" s="105"/>
      <c r="O537" s="105"/>
      <c r="P537" s="105" t="s">
        <v>25</v>
      </c>
      <c r="Q537" s="105"/>
      <c r="R537" s="104" t="s">
        <v>3</v>
      </c>
      <c r="S537" s="107">
        <f>'FOR PRINT'!D30</f>
        <v>13</v>
      </c>
      <c r="U537" s="17"/>
    </row>
    <row r="538" spans="1:22" s="5" customFormat="1" ht="14.25" customHeight="1" x14ac:dyDescent="0.2">
      <c r="A538" s="101" t="s">
        <v>2</v>
      </c>
      <c r="B538" s="137"/>
      <c r="C538" s="101" t="s">
        <v>3</v>
      </c>
      <c r="D538" s="105" t="str">
        <f>'FOR PRINT'!R2</f>
        <v>OCTOBER 30,2017</v>
      </c>
      <c r="E538" s="104"/>
      <c r="F538" s="105"/>
      <c r="G538" s="106"/>
      <c r="H538" s="105"/>
      <c r="I538" s="105" t="s">
        <v>2</v>
      </c>
      <c r="J538" s="104" t="s">
        <v>3</v>
      </c>
      <c r="K538" s="105" t="str">
        <f>'FOR PRINT'!C30</f>
        <v>OCT 11- OCT 25,2017</v>
      </c>
      <c r="L538" s="105"/>
      <c r="M538" s="104"/>
      <c r="N538" s="105"/>
      <c r="O538" s="105"/>
      <c r="P538" s="105" t="s">
        <v>26</v>
      </c>
      <c r="Q538" s="105"/>
      <c r="R538" s="104" t="s">
        <v>3</v>
      </c>
      <c r="S538" s="107">
        <f>'FOR PRINT'!E30</f>
        <v>12.25</v>
      </c>
      <c r="U538" s="17"/>
    </row>
    <row r="539" spans="1:22" s="5" customFormat="1" ht="14.25" customHeight="1" x14ac:dyDescent="0.2">
      <c r="A539" s="101"/>
      <c r="B539" s="137"/>
      <c r="C539" s="101"/>
      <c r="D539" s="105"/>
      <c r="E539" s="104"/>
      <c r="F539" s="108"/>
      <c r="G539" s="109"/>
      <c r="H539" s="108"/>
      <c r="I539" s="110" t="s">
        <v>4</v>
      </c>
      <c r="J539" s="111"/>
      <c r="K539" s="110"/>
      <c r="L539" s="112" t="s">
        <v>22</v>
      </c>
      <c r="M539" s="111"/>
      <c r="N539" s="112" t="s">
        <v>23</v>
      </c>
      <c r="O539" s="113" t="s">
        <v>7</v>
      </c>
      <c r="P539" s="110"/>
      <c r="Q539" s="112" t="s">
        <v>22</v>
      </c>
      <c r="R539" s="111"/>
      <c r="S539" s="112" t="s">
        <v>23</v>
      </c>
      <c r="U539" s="17"/>
    </row>
    <row r="540" spans="1:22" s="5" customFormat="1" ht="14.25" customHeight="1" x14ac:dyDescent="0.2">
      <c r="A540" s="101" t="s">
        <v>20</v>
      </c>
      <c r="B540" s="137"/>
      <c r="C540" s="101"/>
      <c r="D540" s="105"/>
      <c r="E540" s="104" t="s">
        <v>3</v>
      </c>
      <c r="F540" s="108">
        <f>N549</f>
        <v>7722.5</v>
      </c>
      <c r="G540" s="109"/>
      <c r="H540" s="108"/>
      <c r="I540" s="105" t="s">
        <v>8</v>
      </c>
      <c r="J540" s="104"/>
      <c r="K540" s="105"/>
      <c r="L540" s="114">
        <f>S538*8</f>
        <v>98</v>
      </c>
      <c r="M540" s="115"/>
      <c r="N540" s="108">
        <f>L540*U540</f>
        <v>4900</v>
      </c>
      <c r="O540" s="116" t="s">
        <v>10</v>
      </c>
      <c r="P540" s="105"/>
      <c r="Q540" s="114"/>
      <c r="R540" s="115"/>
      <c r="S540" s="117">
        <f>'FOR PRINT'!G30</f>
        <v>272.5</v>
      </c>
      <c r="U540" s="17">
        <f>'FOR PRINT'!Q30</f>
        <v>50</v>
      </c>
      <c r="V540" s="1" t="s">
        <v>100</v>
      </c>
    </row>
    <row r="541" spans="1:22" s="5" customFormat="1" ht="14.25" customHeight="1" x14ac:dyDescent="0.2">
      <c r="A541" s="101" t="s">
        <v>21</v>
      </c>
      <c r="B541" s="137"/>
      <c r="C541" s="101"/>
      <c r="D541" s="105"/>
      <c r="E541" s="104" t="s">
        <v>3</v>
      </c>
      <c r="F541" s="108">
        <f>S549</f>
        <v>3472.5</v>
      </c>
      <c r="G541" s="106"/>
      <c r="H541" s="105"/>
      <c r="I541" s="105" t="s">
        <v>9</v>
      </c>
      <c r="J541" s="104"/>
      <c r="K541" s="105"/>
      <c r="L541" s="114">
        <f>'FOR PRINT'!F30</f>
        <v>41</v>
      </c>
      <c r="M541" s="115"/>
      <c r="N541" s="108">
        <f>L541*U541</f>
        <v>2562.5</v>
      </c>
      <c r="O541" s="116" t="s">
        <v>11</v>
      </c>
      <c r="P541" s="105"/>
      <c r="Q541" s="114"/>
      <c r="R541" s="115"/>
      <c r="S541" s="117">
        <f>'FOR PRINT'!H30</f>
        <v>0</v>
      </c>
      <c r="U541" s="12">
        <f>U540*1.25</f>
        <v>62.5</v>
      </c>
      <c r="V541" s="1" t="s">
        <v>101</v>
      </c>
    </row>
    <row r="542" spans="1:22" s="5" customFormat="1" ht="14.25" customHeight="1" x14ac:dyDescent="0.2">
      <c r="A542" s="101"/>
      <c r="B542" s="137"/>
      <c r="C542" s="101"/>
      <c r="D542" s="105"/>
      <c r="E542" s="104"/>
      <c r="F542" s="105"/>
      <c r="G542" s="106"/>
      <c r="H542" s="105"/>
      <c r="I542" s="67" t="s">
        <v>99</v>
      </c>
      <c r="J542" s="104"/>
      <c r="K542" s="105"/>
      <c r="L542" s="76">
        <f>'FOR PRINT'!P30</f>
        <v>4</v>
      </c>
      <c r="M542" s="115"/>
      <c r="N542" s="70">
        <f>L542*U542</f>
        <v>260</v>
      </c>
      <c r="O542" s="116" t="s">
        <v>12</v>
      </c>
      <c r="P542" s="105"/>
      <c r="Q542" s="114"/>
      <c r="R542" s="115"/>
      <c r="S542" s="117">
        <f>'FOR PRINT'!I30</f>
        <v>50</v>
      </c>
      <c r="U542" s="12">
        <f>U540*1.3</f>
        <v>65</v>
      </c>
      <c r="V542" s="1" t="s">
        <v>103</v>
      </c>
    </row>
    <row r="543" spans="1:22" s="5" customFormat="1" ht="14.25" customHeight="1" x14ac:dyDescent="0.2">
      <c r="A543" s="101"/>
      <c r="B543" s="137"/>
      <c r="C543" s="101"/>
      <c r="D543" s="105"/>
      <c r="E543" s="104"/>
      <c r="F543" s="105"/>
      <c r="G543" s="106"/>
      <c r="H543" s="105"/>
      <c r="I543" s="67" t="s">
        <v>152</v>
      </c>
      <c r="J543" s="66"/>
      <c r="K543" s="67"/>
      <c r="L543" s="76">
        <f>'FOR PRINT'!T30</f>
        <v>0</v>
      </c>
      <c r="M543" s="77"/>
      <c r="N543" s="70">
        <f>L543*U543</f>
        <v>0</v>
      </c>
      <c r="O543" s="116" t="s">
        <v>13</v>
      </c>
      <c r="P543" s="105"/>
      <c r="Q543" s="114"/>
      <c r="R543" s="115"/>
      <c r="S543" s="117">
        <f>'FOR PRINT'!J30</f>
        <v>0</v>
      </c>
      <c r="U543" s="12">
        <f>U540*1</f>
        <v>50</v>
      </c>
      <c r="V543" s="1" t="s">
        <v>134</v>
      </c>
    </row>
    <row r="544" spans="1:22" s="5" customFormat="1" ht="14.25" customHeight="1" x14ac:dyDescent="0.2">
      <c r="A544" s="140" t="s">
        <v>5</v>
      </c>
      <c r="B544" s="137"/>
      <c r="C544" s="140"/>
      <c r="D544" s="103"/>
      <c r="E544" s="141" t="s">
        <v>3</v>
      </c>
      <c r="F544" s="142">
        <f>S550</f>
        <v>4250</v>
      </c>
      <c r="G544" s="109"/>
      <c r="H544" s="108"/>
      <c r="I544" s="67" t="s">
        <v>147</v>
      </c>
      <c r="J544" s="66"/>
      <c r="K544" s="67"/>
      <c r="L544" s="76">
        <f>'FOR PRINT'!U30</f>
        <v>0</v>
      </c>
      <c r="M544" s="77"/>
      <c r="N544" s="70">
        <f>L544*U544</f>
        <v>0</v>
      </c>
      <c r="O544" s="116" t="s">
        <v>14</v>
      </c>
      <c r="P544" s="105"/>
      <c r="Q544" s="114"/>
      <c r="R544" s="115"/>
      <c r="S544" s="117">
        <f>'FOR PRINT'!K30</f>
        <v>62.5</v>
      </c>
      <c r="U544" s="12">
        <f>U540*1.3</f>
        <v>65</v>
      </c>
      <c r="V544" s="1" t="s">
        <v>136</v>
      </c>
    </row>
    <row r="545" spans="1:22" s="5" customFormat="1" ht="14.25" customHeight="1" x14ac:dyDescent="0.2">
      <c r="A545" s="101"/>
      <c r="B545" s="137"/>
      <c r="C545" s="101"/>
      <c r="D545" s="105"/>
      <c r="E545" s="104"/>
      <c r="F545" s="105"/>
      <c r="G545" s="106"/>
      <c r="H545" s="105"/>
      <c r="I545" s="105"/>
      <c r="J545" s="104"/>
      <c r="K545" s="105"/>
      <c r="L545" s="114"/>
      <c r="M545" s="115"/>
      <c r="N545" s="108"/>
      <c r="O545" s="116" t="s">
        <v>16</v>
      </c>
      <c r="P545" s="105"/>
      <c r="Q545" s="114"/>
      <c r="R545" s="115"/>
      <c r="S545" s="117">
        <f>'FOR PRINT'!L30</f>
        <v>0</v>
      </c>
      <c r="U545" s="17"/>
    </row>
    <row r="546" spans="1:22" s="5" customFormat="1" ht="14.25" customHeight="1" x14ac:dyDescent="0.2">
      <c r="A546" s="101"/>
      <c r="B546" s="137"/>
      <c r="C546" s="101"/>
      <c r="D546" s="105"/>
      <c r="E546" s="104"/>
      <c r="F546" s="105"/>
      <c r="G546" s="106"/>
      <c r="H546" s="105"/>
      <c r="I546" s="105"/>
      <c r="J546" s="104"/>
      <c r="K546" s="105"/>
      <c r="L546" s="114"/>
      <c r="M546" s="115"/>
      <c r="N546" s="108"/>
      <c r="O546" s="116" t="s">
        <v>15</v>
      </c>
      <c r="P546" s="105"/>
      <c r="Q546" s="117">
        <f>'FOR PRINT'!M30</f>
        <v>1.75</v>
      </c>
      <c r="R546" s="115"/>
      <c r="S546" s="117">
        <f>Q546*U540</f>
        <v>87.5</v>
      </c>
      <c r="U546" s="17"/>
    </row>
    <row r="547" spans="1:22" s="5" customFormat="1" ht="14.25" customHeight="1" x14ac:dyDescent="0.2">
      <c r="A547" s="101"/>
      <c r="B547" s="137"/>
      <c r="C547" s="101"/>
      <c r="D547" s="105"/>
      <c r="E547" s="104"/>
      <c r="F547" s="105"/>
      <c r="G547" s="106"/>
      <c r="H547" s="105"/>
      <c r="I547" s="105"/>
      <c r="J547" s="104"/>
      <c r="K547" s="105"/>
      <c r="L547" s="114"/>
      <c r="M547" s="115"/>
      <c r="N547" s="108"/>
      <c r="O547" s="116" t="s">
        <v>38</v>
      </c>
      <c r="P547" s="105"/>
      <c r="Q547" s="114"/>
      <c r="R547" s="115"/>
      <c r="S547" s="117">
        <f>'FOR PRINT'!N30</f>
        <v>0</v>
      </c>
      <c r="U547" s="17"/>
    </row>
    <row r="548" spans="1:22" s="5" customFormat="1" ht="14.25" customHeight="1" x14ac:dyDescent="0.2">
      <c r="A548" s="101" t="s">
        <v>6</v>
      </c>
      <c r="B548" s="137"/>
      <c r="C548" s="101"/>
      <c r="D548" s="105"/>
      <c r="E548" s="104" t="s">
        <v>3</v>
      </c>
      <c r="F548" s="105"/>
      <c r="G548" s="106"/>
      <c r="H548" s="105"/>
      <c r="I548" s="105"/>
      <c r="J548" s="104"/>
      <c r="K548" s="105"/>
      <c r="L548" s="114"/>
      <c r="M548" s="115"/>
      <c r="N548" s="108"/>
      <c r="O548" s="118" t="s">
        <v>17</v>
      </c>
      <c r="P548" s="105"/>
      <c r="Q548" s="114"/>
      <c r="R548" s="115"/>
      <c r="S548" s="117">
        <f>'FOR PRINT'!O30</f>
        <v>3000</v>
      </c>
      <c r="U548" s="17"/>
    </row>
    <row r="549" spans="1:22" s="165" customFormat="1" ht="14.25" customHeight="1" x14ac:dyDescent="0.25">
      <c r="A549" s="102"/>
      <c r="B549" s="137"/>
      <c r="C549" s="102"/>
      <c r="D549" s="159"/>
      <c r="E549" s="104"/>
      <c r="F549" s="160"/>
      <c r="G549" s="161"/>
      <c r="H549" s="159"/>
      <c r="I549" s="110" t="s">
        <v>46</v>
      </c>
      <c r="J549" s="119"/>
      <c r="K549" s="162"/>
      <c r="L549" s="163"/>
      <c r="M549" s="120" t="s">
        <v>3</v>
      </c>
      <c r="N549" s="157">
        <f>SUM(N540:N547)</f>
        <v>7722.5</v>
      </c>
      <c r="O549" s="113" t="s">
        <v>45</v>
      </c>
      <c r="P549" s="162"/>
      <c r="Q549" s="162"/>
      <c r="R549" s="119" t="s">
        <v>3</v>
      </c>
      <c r="S549" s="164">
        <f>SUM(S540:S548)</f>
        <v>3472.5</v>
      </c>
      <c r="U549" s="166"/>
    </row>
    <row r="550" spans="1:22" s="5" customFormat="1" ht="14.25" customHeight="1" x14ac:dyDescent="0.2">
      <c r="A550" s="101" t="s">
        <v>24</v>
      </c>
      <c r="B550" s="137"/>
      <c r="C550" s="101"/>
      <c r="D550" s="105"/>
      <c r="E550" s="104" t="s">
        <v>3</v>
      </c>
      <c r="F550" s="121"/>
      <c r="G550" s="106"/>
      <c r="H550" s="105"/>
      <c r="I550" s="149"/>
      <c r="J550" s="150"/>
      <c r="K550" s="149"/>
      <c r="L550" s="151"/>
      <c r="M550" s="150"/>
      <c r="N550" s="149"/>
      <c r="O550" s="149"/>
      <c r="P550" s="170" t="s">
        <v>5</v>
      </c>
      <c r="Q550" s="171"/>
      <c r="R550" s="172" t="s">
        <v>3</v>
      </c>
      <c r="S550" s="170">
        <f>N549-S549</f>
        <v>4250</v>
      </c>
      <c r="U550" s="17"/>
    </row>
    <row r="551" spans="1:22" s="5" customFormat="1" ht="14.25" customHeight="1" x14ac:dyDescent="0.2">
      <c r="A551" s="122"/>
      <c r="B551" s="138"/>
      <c r="C551" s="122"/>
      <c r="D551" s="272"/>
      <c r="E551" s="272"/>
      <c r="F551" s="273"/>
      <c r="G551" s="123"/>
      <c r="H551" s="124"/>
      <c r="I551" s="122"/>
      <c r="J551" s="125"/>
      <c r="K551" s="122"/>
      <c r="L551" s="122"/>
      <c r="M551" s="125"/>
      <c r="N551" s="122"/>
      <c r="O551" s="122"/>
      <c r="P551" s="122"/>
      <c r="Q551" s="122"/>
      <c r="R551" s="125"/>
      <c r="S551" s="122"/>
      <c r="T551" s="7"/>
      <c r="U551" s="17"/>
    </row>
    <row r="552" spans="1:22" s="5" customFormat="1" ht="14.25" customHeight="1" x14ac:dyDescent="0.2">
      <c r="A552" s="91"/>
      <c r="B552" s="135"/>
      <c r="C552" s="91"/>
      <c r="D552" s="91"/>
      <c r="E552" s="92"/>
      <c r="F552" s="91"/>
      <c r="G552" s="93"/>
      <c r="H552" s="91"/>
      <c r="I552" s="91"/>
      <c r="J552" s="92"/>
      <c r="K552" s="91"/>
      <c r="L552" s="91"/>
      <c r="M552" s="92"/>
      <c r="N552" s="91"/>
      <c r="O552" s="91"/>
      <c r="P552" s="91"/>
      <c r="Q552" s="91"/>
      <c r="R552" s="92"/>
      <c r="S552" s="91"/>
      <c r="U552" s="17"/>
    </row>
    <row r="553" spans="1:22" s="6" customFormat="1" ht="14.25" customHeight="1" x14ac:dyDescent="0.25">
      <c r="A553" s="94"/>
      <c r="B553" s="136" t="s">
        <v>18</v>
      </c>
      <c r="C553" s="95"/>
      <c r="D553" s="96"/>
      <c r="E553" s="97"/>
      <c r="F553" s="96"/>
      <c r="G553" s="98"/>
      <c r="H553" s="96"/>
      <c r="I553" s="96"/>
      <c r="J553" s="99" t="s">
        <v>18</v>
      </c>
      <c r="K553" s="96"/>
      <c r="L553" s="96"/>
      <c r="M553" s="97"/>
      <c r="N553" s="96"/>
      <c r="O553" s="96"/>
      <c r="P553" s="96"/>
      <c r="Q553" s="271" t="s">
        <v>0</v>
      </c>
      <c r="R553" s="271"/>
      <c r="S553" s="271"/>
      <c r="U553" s="18"/>
    </row>
    <row r="554" spans="1:22" s="6" customFormat="1" ht="14.25" customHeight="1" x14ac:dyDescent="0.25">
      <c r="A554" s="94"/>
      <c r="B554" s="136" t="s">
        <v>19</v>
      </c>
      <c r="C554" s="95"/>
      <c r="D554" s="96"/>
      <c r="E554" s="97"/>
      <c r="F554" s="96"/>
      <c r="G554" s="98"/>
      <c r="H554" s="96"/>
      <c r="I554" s="96"/>
      <c r="J554" s="99" t="s">
        <v>19</v>
      </c>
      <c r="K554" s="96"/>
      <c r="L554" s="96"/>
      <c r="M554" s="97"/>
      <c r="N554" s="96"/>
      <c r="O554" s="96"/>
      <c r="P554" s="96"/>
      <c r="Q554" s="271"/>
      <c r="R554" s="271"/>
      <c r="S554" s="271"/>
      <c r="U554" s="18"/>
    </row>
    <row r="555" spans="1:22" s="6" customFormat="1" ht="14.25" customHeight="1" x14ac:dyDescent="0.25">
      <c r="A555" s="94"/>
      <c r="B555" s="136"/>
      <c r="C555" s="95"/>
      <c r="D555" s="96"/>
      <c r="E555" s="97"/>
      <c r="F555" s="96"/>
      <c r="G555" s="98"/>
      <c r="H555" s="96"/>
      <c r="I555" s="96"/>
      <c r="J555" s="100"/>
      <c r="K555" s="96"/>
      <c r="L555" s="96"/>
      <c r="M555" s="97"/>
      <c r="N555" s="96"/>
      <c r="O555" s="96"/>
      <c r="P555" s="96"/>
      <c r="Q555" s="96"/>
      <c r="R555" s="97"/>
      <c r="S555" s="94"/>
      <c r="U555" s="18"/>
    </row>
    <row r="556" spans="1:22" s="5" customFormat="1" ht="14.25" customHeight="1" x14ac:dyDescent="0.2">
      <c r="A556" s="101" t="s">
        <v>1</v>
      </c>
      <c r="B556" s="137"/>
      <c r="C556" s="101" t="s">
        <v>3</v>
      </c>
      <c r="D556" s="103" t="str">
        <f>'FOR PRINT'!B31</f>
        <v>GAVIS, MICHAEL</v>
      </c>
      <c r="E556" s="104"/>
      <c r="F556" s="105"/>
      <c r="G556" s="106"/>
      <c r="H556" s="105"/>
      <c r="I556" s="105" t="s">
        <v>1</v>
      </c>
      <c r="J556" s="104" t="s">
        <v>3</v>
      </c>
      <c r="K556" s="174" t="str">
        <f>'FOR PRINT'!B31</f>
        <v>GAVIS, MICHAEL</v>
      </c>
      <c r="L556" s="105"/>
      <c r="M556" s="104"/>
      <c r="N556" s="105"/>
      <c r="O556" s="105"/>
      <c r="P556" s="105" t="s">
        <v>25</v>
      </c>
      <c r="Q556" s="105"/>
      <c r="R556" s="104" t="s">
        <v>3</v>
      </c>
      <c r="S556" s="107">
        <f>'FOR PRINT'!D31</f>
        <v>13</v>
      </c>
      <c r="U556" s="17"/>
    </row>
    <row r="557" spans="1:22" s="5" customFormat="1" ht="14.25" customHeight="1" x14ac:dyDescent="0.2">
      <c r="A557" s="101" t="s">
        <v>2</v>
      </c>
      <c r="B557" s="137"/>
      <c r="C557" s="101" t="s">
        <v>3</v>
      </c>
      <c r="D557" s="105" t="str">
        <f>'FOR PRINT'!R2</f>
        <v>OCTOBER 30,2017</v>
      </c>
      <c r="E557" s="104"/>
      <c r="F557" s="105"/>
      <c r="G557" s="106"/>
      <c r="H557" s="105"/>
      <c r="I557" s="105" t="s">
        <v>2</v>
      </c>
      <c r="J557" s="104" t="s">
        <v>3</v>
      </c>
      <c r="K557" s="105" t="str">
        <f>'FOR PRINT'!C31</f>
        <v>OCT 11- OCT 25,2017</v>
      </c>
      <c r="L557" s="105"/>
      <c r="M557" s="104"/>
      <c r="N557" s="105"/>
      <c r="O557" s="105"/>
      <c r="P557" s="105" t="s">
        <v>26</v>
      </c>
      <c r="Q557" s="105"/>
      <c r="R557" s="104" t="s">
        <v>3</v>
      </c>
      <c r="S557" s="107">
        <f>'FOR PRINT'!E31</f>
        <v>12.75</v>
      </c>
      <c r="U557" s="17"/>
    </row>
    <row r="558" spans="1:22" s="5" customFormat="1" ht="14.25" customHeight="1" x14ac:dyDescent="0.2">
      <c r="A558" s="101"/>
      <c r="B558" s="137"/>
      <c r="C558" s="101"/>
      <c r="D558" s="105"/>
      <c r="E558" s="104"/>
      <c r="F558" s="108"/>
      <c r="G558" s="109"/>
      <c r="H558" s="108"/>
      <c r="I558" s="110" t="s">
        <v>4</v>
      </c>
      <c r="J558" s="111"/>
      <c r="K558" s="110"/>
      <c r="L558" s="112" t="s">
        <v>22</v>
      </c>
      <c r="M558" s="111"/>
      <c r="N558" s="112" t="s">
        <v>23</v>
      </c>
      <c r="O558" s="113" t="s">
        <v>7</v>
      </c>
      <c r="P558" s="110"/>
      <c r="Q558" s="112" t="s">
        <v>22</v>
      </c>
      <c r="R558" s="111"/>
      <c r="S558" s="112" t="s">
        <v>23</v>
      </c>
      <c r="U558" s="17"/>
    </row>
    <row r="559" spans="1:22" s="5" customFormat="1" ht="14.25" customHeight="1" x14ac:dyDescent="0.2">
      <c r="A559" s="101" t="s">
        <v>20</v>
      </c>
      <c r="B559" s="137"/>
      <c r="C559" s="101"/>
      <c r="D559" s="105"/>
      <c r="E559" s="104" t="s">
        <v>3</v>
      </c>
      <c r="F559" s="108">
        <f>N568</f>
        <v>9975</v>
      </c>
      <c r="G559" s="109"/>
      <c r="H559" s="108"/>
      <c r="I559" s="105" t="s">
        <v>8</v>
      </c>
      <c r="J559" s="104"/>
      <c r="K559" s="105"/>
      <c r="L559" s="114">
        <f>S557*8</f>
        <v>102</v>
      </c>
      <c r="M559" s="115"/>
      <c r="N559" s="108">
        <f>L559*U559</f>
        <v>7267.5</v>
      </c>
      <c r="O559" s="116" t="s">
        <v>10</v>
      </c>
      <c r="P559" s="105"/>
      <c r="Q559" s="114"/>
      <c r="R559" s="115"/>
      <c r="S559" s="117">
        <f>'FOR PRINT'!G31</f>
        <v>236.1</v>
      </c>
      <c r="U559" s="17">
        <f>'FOR PRINT'!Q31</f>
        <v>71.25</v>
      </c>
      <c r="V559" s="1" t="s">
        <v>100</v>
      </c>
    </row>
    <row r="560" spans="1:22" s="5" customFormat="1" ht="14.25" customHeight="1" x14ac:dyDescent="0.2">
      <c r="A560" s="101" t="s">
        <v>21</v>
      </c>
      <c r="B560" s="137"/>
      <c r="C560" s="101"/>
      <c r="D560" s="105"/>
      <c r="E560" s="104" t="s">
        <v>3</v>
      </c>
      <c r="F560" s="108">
        <f>S568</f>
        <v>7583.7875000000004</v>
      </c>
      <c r="G560" s="106"/>
      <c r="H560" s="105"/>
      <c r="I560" s="105" t="s">
        <v>9</v>
      </c>
      <c r="J560" s="104"/>
      <c r="K560" s="105"/>
      <c r="L560" s="114">
        <f>'FOR PRINT'!F31</f>
        <v>20</v>
      </c>
      <c r="M560" s="115"/>
      <c r="N560" s="108">
        <f>L560*U560</f>
        <v>1781.25</v>
      </c>
      <c r="O560" s="116" t="s">
        <v>11</v>
      </c>
      <c r="P560" s="105"/>
      <c r="Q560" s="114"/>
      <c r="R560" s="115"/>
      <c r="S560" s="117">
        <f>'FOR PRINT'!H31</f>
        <v>0</v>
      </c>
      <c r="U560" s="12">
        <f>U559*1.25</f>
        <v>89.0625</v>
      </c>
      <c r="V560" s="1" t="s">
        <v>101</v>
      </c>
    </row>
    <row r="561" spans="1:22" s="5" customFormat="1" ht="14.25" customHeight="1" x14ac:dyDescent="0.2">
      <c r="A561" s="101"/>
      <c r="B561" s="137"/>
      <c r="C561" s="101"/>
      <c r="D561" s="105"/>
      <c r="E561" s="104"/>
      <c r="F561" s="105"/>
      <c r="G561" s="106"/>
      <c r="H561" s="105"/>
      <c r="I561" s="67" t="s">
        <v>99</v>
      </c>
      <c r="J561" s="104"/>
      <c r="K561" s="105"/>
      <c r="L561" s="76">
        <f>'FOR PRINT'!P31</f>
        <v>10</v>
      </c>
      <c r="M561" s="115"/>
      <c r="N561" s="70">
        <f>L561*U561</f>
        <v>926.25</v>
      </c>
      <c r="O561" s="116" t="s">
        <v>12</v>
      </c>
      <c r="P561" s="105"/>
      <c r="Q561" s="114"/>
      <c r="R561" s="115"/>
      <c r="S561" s="117">
        <f>'FOR PRINT'!I31</f>
        <v>50</v>
      </c>
      <c r="U561" s="12">
        <f>U559*1.3</f>
        <v>92.625</v>
      </c>
      <c r="V561" s="1" t="s">
        <v>103</v>
      </c>
    </row>
    <row r="562" spans="1:22" s="5" customFormat="1" ht="14.25" customHeight="1" x14ac:dyDescent="0.2">
      <c r="A562" s="101"/>
      <c r="B562" s="137"/>
      <c r="C562" s="101"/>
      <c r="D562" s="105"/>
      <c r="E562" s="104"/>
      <c r="F562" s="105"/>
      <c r="G562" s="106"/>
      <c r="H562" s="105"/>
      <c r="I562" s="67" t="s">
        <v>152</v>
      </c>
      <c r="J562" s="66"/>
      <c r="K562" s="67"/>
      <c r="L562" s="76">
        <f>'FOR PRINT'!T31</f>
        <v>0</v>
      </c>
      <c r="M562" s="77"/>
      <c r="N562" s="70">
        <f>L562*U562</f>
        <v>0</v>
      </c>
      <c r="O562" s="116" t="s">
        <v>13</v>
      </c>
      <c r="P562" s="105"/>
      <c r="Q562" s="114"/>
      <c r="R562" s="115"/>
      <c r="S562" s="117">
        <f>'FOR PRINT'!J31</f>
        <v>0</v>
      </c>
      <c r="U562" s="12">
        <f>U559*1</f>
        <v>71.25</v>
      </c>
      <c r="V562" s="1" t="s">
        <v>134</v>
      </c>
    </row>
    <row r="563" spans="1:22" s="5" customFormat="1" ht="14.25" customHeight="1" x14ac:dyDescent="0.2">
      <c r="A563" s="140" t="s">
        <v>5</v>
      </c>
      <c r="B563" s="137"/>
      <c r="C563" s="140"/>
      <c r="D563" s="103"/>
      <c r="E563" s="141" t="s">
        <v>3</v>
      </c>
      <c r="F563" s="142">
        <f>S569</f>
        <v>2391.2124999999996</v>
      </c>
      <c r="G563" s="109"/>
      <c r="H563" s="108"/>
      <c r="I563" s="67" t="s">
        <v>147</v>
      </c>
      <c r="J563" s="66"/>
      <c r="K563" s="67"/>
      <c r="L563" s="76">
        <f>'FOR PRINT'!U31</f>
        <v>0</v>
      </c>
      <c r="M563" s="77"/>
      <c r="N563" s="70">
        <f>L563*U563</f>
        <v>0</v>
      </c>
      <c r="O563" s="116" t="s">
        <v>14</v>
      </c>
      <c r="P563" s="105"/>
      <c r="Q563" s="114"/>
      <c r="R563" s="115"/>
      <c r="S563" s="117">
        <f>'FOR PRINT'!K31</f>
        <v>87.5</v>
      </c>
      <c r="U563" s="12">
        <f>U559*1.3</f>
        <v>92.625</v>
      </c>
      <c r="V563" s="1" t="s">
        <v>136</v>
      </c>
    </row>
    <row r="564" spans="1:22" s="5" customFormat="1" ht="14.25" customHeight="1" x14ac:dyDescent="0.2">
      <c r="A564" s="101"/>
      <c r="B564" s="137"/>
      <c r="C564" s="101"/>
      <c r="D564" s="105"/>
      <c r="E564" s="104"/>
      <c r="F564" s="105"/>
      <c r="G564" s="106"/>
      <c r="H564" s="105"/>
      <c r="I564" s="105" t="s">
        <v>178</v>
      </c>
      <c r="J564" s="104"/>
      <c r="K564" s="243">
        <v>43024</v>
      </c>
      <c r="L564" s="114"/>
      <c r="M564" s="115"/>
      <c r="N564" s="108"/>
      <c r="O564" s="116" t="s">
        <v>16</v>
      </c>
      <c r="P564" s="105"/>
      <c r="Q564" s="114"/>
      <c r="R564" s="115"/>
      <c r="S564" s="117">
        <f>'FOR PRINT'!L31</f>
        <v>0</v>
      </c>
      <c r="U564" s="17"/>
    </row>
    <row r="565" spans="1:22" s="5" customFormat="1" ht="14.25" customHeight="1" x14ac:dyDescent="0.2">
      <c r="A565" s="101"/>
      <c r="B565" s="137"/>
      <c r="C565" s="101"/>
      <c r="D565" s="105"/>
      <c r="E565" s="104"/>
      <c r="F565" s="105"/>
      <c r="G565" s="106"/>
      <c r="H565" s="105"/>
      <c r="I565" s="105"/>
      <c r="J565" s="104"/>
      <c r="K565" s="105"/>
      <c r="L565" s="114"/>
      <c r="M565" s="115"/>
      <c r="N565" s="108"/>
      <c r="O565" s="116" t="s">
        <v>15</v>
      </c>
      <c r="P565" s="105"/>
      <c r="Q565" s="117">
        <f>'FOR PRINT'!M31</f>
        <v>2.95</v>
      </c>
      <c r="R565" s="115"/>
      <c r="S565" s="117">
        <f>Q565*U559</f>
        <v>210.1875</v>
      </c>
      <c r="U565" s="17"/>
    </row>
    <row r="566" spans="1:22" s="5" customFormat="1" ht="14.25" customHeight="1" x14ac:dyDescent="0.2">
      <c r="A566" s="101"/>
      <c r="B566" s="137"/>
      <c r="C566" s="101"/>
      <c r="D566" s="105"/>
      <c r="E566" s="104"/>
      <c r="F566" s="105"/>
      <c r="G566" s="106"/>
      <c r="H566" s="105"/>
      <c r="I566" s="105"/>
      <c r="J566" s="104"/>
      <c r="K566" s="105"/>
      <c r="L566" s="114"/>
      <c r="M566" s="115"/>
      <c r="N566" s="108"/>
      <c r="O566" s="116" t="s">
        <v>38</v>
      </c>
      <c r="P566" s="105"/>
      <c r="Q566" s="114"/>
      <c r="R566" s="115"/>
      <c r="S566" s="117">
        <v>1000</v>
      </c>
      <c r="U566" s="17"/>
    </row>
    <row r="567" spans="1:22" s="5" customFormat="1" ht="14.25" customHeight="1" x14ac:dyDescent="0.2">
      <c r="A567" s="101" t="s">
        <v>6</v>
      </c>
      <c r="B567" s="137"/>
      <c r="C567" s="101"/>
      <c r="D567" s="105"/>
      <c r="E567" s="104" t="s">
        <v>3</v>
      </c>
      <c r="F567" s="105"/>
      <c r="G567" s="106"/>
      <c r="H567" s="105"/>
      <c r="I567" s="105"/>
      <c r="J567" s="104"/>
      <c r="K567" s="105"/>
      <c r="L567" s="114"/>
      <c r="M567" s="115"/>
      <c r="N567" s="108"/>
      <c r="O567" s="116" t="s">
        <v>17</v>
      </c>
      <c r="P567" s="105"/>
      <c r="Q567" s="114"/>
      <c r="R567" s="115"/>
      <c r="S567" s="117">
        <f>'FOR PRINT'!O31</f>
        <v>6000</v>
      </c>
      <c r="U567" s="17"/>
    </row>
    <row r="568" spans="1:22" s="165" customFormat="1" ht="14.25" customHeight="1" x14ac:dyDescent="0.25">
      <c r="A568" s="102"/>
      <c r="B568" s="137"/>
      <c r="C568" s="102"/>
      <c r="D568" s="159"/>
      <c r="E568" s="104"/>
      <c r="F568" s="160"/>
      <c r="G568" s="161"/>
      <c r="H568" s="159"/>
      <c r="I568" s="110" t="s">
        <v>46</v>
      </c>
      <c r="J568" s="119"/>
      <c r="K568" s="162"/>
      <c r="L568" s="163"/>
      <c r="M568" s="120" t="s">
        <v>3</v>
      </c>
      <c r="N568" s="157">
        <f>SUM(N559:N566)</f>
        <v>9975</v>
      </c>
      <c r="O568" s="113" t="s">
        <v>45</v>
      </c>
      <c r="P568" s="162"/>
      <c r="Q568" s="162"/>
      <c r="R568" s="119" t="s">
        <v>3</v>
      </c>
      <c r="S568" s="164">
        <f>SUM(S559:S567)</f>
        <v>7583.7875000000004</v>
      </c>
      <c r="U568" s="166"/>
    </row>
    <row r="569" spans="1:22" s="5" customFormat="1" ht="14.25" customHeight="1" x14ac:dyDescent="0.2">
      <c r="A569" s="101" t="s">
        <v>24</v>
      </c>
      <c r="B569" s="137"/>
      <c r="C569" s="101"/>
      <c r="D569" s="105"/>
      <c r="E569" s="104" t="s">
        <v>3</v>
      </c>
      <c r="F569" s="121"/>
      <c r="G569" s="106"/>
      <c r="H569" s="105"/>
      <c r="I569" s="149"/>
      <c r="J569" s="150"/>
      <c r="K569" s="149"/>
      <c r="L569" s="151"/>
      <c r="M569" s="150"/>
      <c r="N569" s="149"/>
      <c r="O569" s="149"/>
      <c r="P569" s="170" t="s">
        <v>5</v>
      </c>
      <c r="Q569" s="171"/>
      <c r="R569" s="172" t="s">
        <v>3</v>
      </c>
      <c r="S569" s="170">
        <f>N568-S568</f>
        <v>2391.2124999999996</v>
      </c>
      <c r="U569" s="17"/>
    </row>
    <row r="570" spans="1:22" s="5" customFormat="1" ht="14.25" customHeight="1" x14ac:dyDescent="0.2">
      <c r="A570" s="122"/>
      <c r="B570" s="138"/>
      <c r="C570" s="122"/>
      <c r="D570" s="272"/>
      <c r="E570" s="272"/>
      <c r="F570" s="273"/>
      <c r="G570" s="123"/>
      <c r="H570" s="124"/>
      <c r="I570" s="122"/>
      <c r="J570" s="125"/>
      <c r="K570" s="122"/>
      <c r="L570" s="122"/>
      <c r="M570" s="125"/>
      <c r="N570" s="122"/>
      <c r="O570" s="122"/>
      <c r="P570" s="122"/>
      <c r="Q570" s="122"/>
      <c r="R570" s="125"/>
      <c r="S570" s="122"/>
      <c r="T570" s="7"/>
      <c r="U570" s="17"/>
    </row>
    <row r="571" spans="1:22" s="5" customFormat="1" ht="14.25" customHeight="1" x14ac:dyDescent="0.2">
      <c r="A571" s="91"/>
      <c r="B571" s="135"/>
      <c r="C571" s="91"/>
      <c r="D571" s="91"/>
      <c r="E571" s="92"/>
      <c r="F571" s="91"/>
      <c r="G571" s="93"/>
      <c r="H571" s="91"/>
      <c r="I571" s="91"/>
      <c r="J571" s="92"/>
      <c r="K571" s="91"/>
      <c r="L571" s="91"/>
      <c r="M571" s="92"/>
      <c r="N571" s="91"/>
      <c r="O571" s="91"/>
      <c r="P571" s="91"/>
      <c r="Q571" s="91"/>
      <c r="R571" s="92"/>
      <c r="S571" s="91"/>
      <c r="U571" s="17"/>
    </row>
    <row r="572" spans="1:22" s="6" customFormat="1" ht="14.25" customHeight="1" x14ac:dyDescent="0.25">
      <c r="A572" s="94"/>
      <c r="B572" s="136" t="s">
        <v>18</v>
      </c>
      <c r="C572" s="95"/>
      <c r="D572" s="96"/>
      <c r="E572" s="97"/>
      <c r="F572" s="96"/>
      <c r="G572" s="98"/>
      <c r="H572" s="96"/>
      <c r="I572" s="96"/>
      <c r="J572" s="99" t="s">
        <v>18</v>
      </c>
      <c r="K572" s="96"/>
      <c r="L572" s="96"/>
      <c r="M572" s="97"/>
      <c r="N572" s="96"/>
      <c r="O572" s="96"/>
      <c r="P572" s="96"/>
      <c r="Q572" s="271" t="s">
        <v>0</v>
      </c>
      <c r="R572" s="271"/>
      <c r="S572" s="271"/>
      <c r="U572" s="18"/>
    </row>
    <row r="573" spans="1:22" s="6" customFormat="1" ht="14.25" customHeight="1" x14ac:dyDescent="0.25">
      <c r="A573" s="94"/>
      <c r="B573" s="136" t="s">
        <v>19</v>
      </c>
      <c r="C573" s="95"/>
      <c r="D573" s="96"/>
      <c r="E573" s="97"/>
      <c r="F573" s="96"/>
      <c r="G573" s="98"/>
      <c r="H573" s="96"/>
      <c r="I573" s="96"/>
      <c r="J573" s="99" t="s">
        <v>19</v>
      </c>
      <c r="K573" s="96"/>
      <c r="L573" s="96"/>
      <c r="M573" s="97"/>
      <c r="N573" s="96"/>
      <c r="O573" s="96"/>
      <c r="P573" s="96"/>
      <c r="Q573" s="271"/>
      <c r="R573" s="271"/>
      <c r="S573" s="271"/>
      <c r="U573" s="18"/>
    </row>
    <row r="574" spans="1:22" s="6" customFormat="1" ht="14.25" customHeight="1" x14ac:dyDescent="0.25">
      <c r="A574" s="94"/>
      <c r="B574" s="136"/>
      <c r="C574" s="95"/>
      <c r="D574" s="96"/>
      <c r="E574" s="97"/>
      <c r="F574" s="96"/>
      <c r="G574" s="98"/>
      <c r="H574" s="96"/>
      <c r="I574" s="96"/>
      <c r="J574" s="100"/>
      <c r="K574" s="96"/>
      <c r="L574" s="96"/>
      <c r="M574" s="97"/>
      <c r="N574" s="96"/>
      <c r="O574" s="96"/>
      <c r="P574" s="96"/>
      <c r="Q574" s="96"/>
      <c r="R574" s="97"/>
      <c r="S574" s="94"/>
      <c r="U574" s="18"/>
    </row>
    <row r="575" spans="1:22" s="5" customFormat="1" ht="14.25" customHeight="1" x14ac:dyDescent="0.2">
      <c r="A575" s="101" t="s">
        <v>1</v>
      </c>
      <c r="B575" s="137"/>
      <c r="C575" s="101" t="s">
        <v>3</v>
      </c>
      <c r="D575" s="103" t="str">
        <f>'FOR PRINT'!B32</f>
        <v>GIMUTAO, JOEY</v>
      </c>
      <c r="E575" s="104"/>
      <c r="F575" s="105"/>
      <c r="G575" s="106"/>
      <c r="H575" s="105"/>
      <c r="I575" s="105" t="s">
        <v>1</v>
      </c>
      <c r="J575" s="104" t="s">
        <v>3</v>
      </c>
      <c r="K575" s="174" t="str">
        <f>'FOR PRINT'!B32</f>
        <v>GIMUTAO, JOEY</v>
      </c>
      <c r="L575" s="105"/>
      <c r="M575" s="104"/>
      <c r="N575" s="105"/>
      <c r="O575" s="105"/>
      <c r="P575" s="105" t="s">
        <v>25</v>
      </c>
      <c r="Q575" s="105"/>
      <c r="R575" s="104" t="s">
        <v>3</v>
      </c>
      <c r="S575" s="107">
        <f>'FOR PRINT'!D32</f>
        <v>13</v>
      </c>
      <c r="U575" s="17"/>
    </row>
    <row r="576" spans="1:22" s="5" customFormat="1" ht="14.25" customHeight="1" x14ac:dyDescent="0.2">
      <c r="A576" s="101" t="s">
        <v>2</v>
      </c>
      <c r="B576" s="137"/>
      <c r="C576" s="101" t="s">
        <v>3</v>
      </c>
      <c r="D576" s="105" t="str">
        <f>'FOR PRINT'!R2</f>
        <v>OCTOBER 30,2017</v>
      </c>
      <c r="E576" s="104"/>
      <c r="F576" s="105"/>
      <c r="G576" s="106"/>
      <c r="H576" s="105"/>
      <c r="I576" s="105" t="s">
        <v>2</v>
      </c>
      <c r="J576" s="104" t="s">
        <v>3</v>
      </c>
      <c r="K576" s="105" t="str">
        <f>'FOR PRINT'!C32</f>
        <v>OCT 11- OCT 25,2017</v>
      </c>
      <c r="L576" s="105"/>
      <c r="M576" s="104"/>
      <c r="N576" s="105"/>
      <c r="O576" s="105"/>
      <c r="P576" s="105" t="s">
        <v>26</v>
      </c>
      <c r="Q576" s="105"/>
      <c r="R576" s="104" t="s">
        <v>3</v>
      </c>
      <c r="S576" s="107">
        <f>'FOR PRINT'!E32</f>
        <v>13</v>
      </c>
      <c r="U576" s="17"/>
    </row>
    <row r="577" spans="1:22" s="5" customFormat="1" ht="14.25" customHeight="1" x14ac:dyDescent="0.2">
      <c r="A577" s="101"/>
      <c r="B577" s="137"/>
      <c r="C577" s="101"/>
      <c r="D577" s="105"/>
      <c r="E577" s="104"/>
      <c r="F577" s="108"/>
      <c r="G577" s="109"/>
      <c r="H577" s="108"/>
      <c r="I577" s="110" t="s">
        <v>4</v>
      </c>
      <c r="J577" s="111"/>
      <c r="K577" s="110"/>
      <c r="L577" s="112" t="s">
        <v>22</v>
      </c>
      <c r="M577" s="111"/>
      <c r="N577" s="112" t="s">
        <v>23</v>
      </c>
      <c r="O577" s="113" t="s">
        <v>7</v>
      </c>
      <c r="P577" s="110"/>
      <c r="Q577" s="112" t="s">
        <v>22</v>
      </c>
      <c r="R577" s="111"/>
      <c r="S577" s="112" t="s">
        <v>23</v>
      </c>
      <c r="U577" s="17"/>
    </row>
    <row r="578" spans="1:22" s="5" customFormat="1" ht="14.25" customHeight="1" x14ac:dyDescent="0.2">
      <c r="A578" s="101" t="s">
        <v>20</v>
      </c>
      <c r="B578" s="137"/>
      <c r="C578" s="101"/>
      <c r="D578" s="105"/>
      <c r="E578" s="104" t="s">
        <v>3</v>
      </c>
      <c r="F578" s="108">
        <f>N587</f>
        <v>6637.5</v>
      </c>
      <c r="G578" s="109"/>
      <c r="H578" s="108"/>
      <c r="I578" s="105" t="s">
        <v>8</v>
      </c>
      <c r="J578" s="104"/>
      <c r="K578" s="105"/>
      <c r="L578" s="114">
        <f>S576*8</f>
        <v>104</v>
      </c>
      <c r="M578" s="115"/>
      <c r="N578" s="108">
        <f>L578*U578</f>
        <v>5200</v>
      </c>
      <c r="O578" s="116" t="s">
        <v>10</v>
      </c>
      <c r="P578" s="105"/>
      <c r="Q578" s="114"/>
      <c r="R578" s="115"/>
      <c r="S578" s="117">
        <f>'FOR PRINT'!G32</f>
        <v>236.2</v>
      </c>
      <c r="U578" s="17">
        <f>'FOR PRINT'!Q32</f>
        <v>50</v>
      </c>
      <c r="V578" s="1" t="s">
        <v>100</v>
      </c>
    </row>
    <row r="579" spans="1:22" s="5" customFormat="1" ht="14.25" customHeight="1" x14ac:dyDescent="0.2">
      <c r="A579" s="101" t="s">
        <v>21</v>
      </c>
      <c r="B579" s="137"/>
      <c r="C579" s="101"/>
      <c r="D579" s="105"/>
      <c r="E579" s="104" t="s">
        <v>3</v>
      </c>
      <c r="F579" s="108">
        <f>S587</f>
        <v>361.2</v>
      </c>
      <c r="G579" s="106"/>
      <c r="H579" s="105"/>
      <c r="I579" s="105" t="s">
        <v>9</v>
      </c>
      <c r="J579" s="104"/>
      <c r="K579" s="105"/>
      <c r="L579" s="114">
        <f>'FOR PRINT'!F32</f>
        <v>23</v>
      </c>
      <c r="M579" s="115"/>
      <c r="N579" s="108">
        <f>L579*U579</f>
        <v>1437.5</v>
      </c>
      <c r="O579" s="116" t="s">
        <v>11</v>
      </c>
      <c r="P579" s="105"/>
      <c r="Q579" s="114"/>
      <c r="R579" s="115"/>
      <c r="S579" s="117">
        <f>'FOR PRINT'!H32</f>
        <v>0</v>
      </c>
      <c r="U579" s="12">
        <f>U578*1.25</f>
        <v>62.5</v>
      </c>
      <c r="V579" s="1" t="s">
        <v>101</v>
      </c>
    </row>
    <row r="580" spans="1:22" s="5" customFormat="1" ht="14.25" customHeight="1" x14ac:dyDescent="0.2">
      <c r="A580" s="101"/>
      <c r="B580" s="137"/>
      <c r="C580" s="101"/>
      <c r="D580" s="105"/>
      <c r="E580" s="104"/>
      <c r="F580" s="105"/>
      <c r="G580" s="106"/>
      <c r="H580" s="105"/>
      <c r="I580" s="67" t="s">
        <v>99</v>
      </c>
      <c r="J580" s="104"/>
      <c r="K580" s="105"/>
      <c r="L580" s="76">
        <f>'FOR PRINT'!P32</f>
        <v>0</v>
      </c>
      <c r="M580" s="115"/>
      <c r="N580" s="70">
        <f>L580*U580</f>
        <v>0</v>
      </c>
      <c r="O580" s="116" t="s">
        <v>12</v>
      </c>
      <c r="P580" s="105"/>
      <c r="Q580" s="114"/>
      <c r="R580" s="115"/>
      <c r="S580" s="117">
        <f>'FOR PRINT'!I32</f>
        <v>50</v>
      </c>
      <c r="U580" s="12">
        <f>U578*1.3</f>
        <v>65</v>
      </c>
      <c r="V580" s="1" t="s">
        <v>103</v>
      </c>
    </row>
    <row r="581" spans="1:22" s="5" customFormat="1" ht="14.25" customHeight="1" x14ac:dyDescent="0.2">
      <c r="A581" s="101"/>
      <c r="B581" s="137"/>
      <c r="C581" s="101"/>
      <c r="D581" s="105"/>
      <c r="E581" s="104"/>
      <c r="F581" s="105"/>
      <c r="G581" s="106"/>
      <c r="H581" s="105"/>
      <c r="I581" s="67" t="s">
        <v>152</v>
      </c>
      <c r="J581" s="66"/>
      <c r="K581" s="67"/>
      <c r="L581" s="76">
        <f>'FOR PRINT'!T32</f>
        <v>0</v>
      </c>
      <c r="M581" s="77"/>
      <c r="N581" s="70">
        <f>L581*U581</f>
        <v>0</v>
      </c>
      <c r="O581" s="116" t="s">
        <v>13</v>
      </c>
      <c r="P581" s="105"/>
      <c r="Q581" s="114"/>
      <c r="R581" s="115"/>
      <c r="S581" s="117">
        <f>'FOR PRINT'!J32</f>
        <v>0</v>
      </c>
      <c r="U581" s="12">
        <f>U578*1</f>
        <v>50</v>
      </c>
      <c r="V581" s="1" t="s">
        <v>134</v>
      </c>
    </row>
    <row r="582" spans="1:22" s="5" customFormat="1" ht="14.25" customHeight="1" x14ac:dyDescent="0.2">
      <c r="A582" s="140" t="s">
        <v>5</v>
      </c>
      <c r="B582" s="137"/>
      <c r="C582" s="140"/>
      <c r="D582" s="103"/>
      <c r="E582" s="141" t="s">
        <v>3</v>
      </c>
      <c r="F582" s="142">
        <f>S588</f>
        <v>6276.3</v>
      </c>
      <c r="G582" s="109"/>
      <c r="H582" s="108"/>
      <c r="I582" s="67" t="s">
        <v>147</v>
      </c>
      <c r="J582" s="66"/>
      <c r="K582" s="67"/>
      <c r="L582" s="76">
        <f>'FOR PRINT'!U32</f>
        <v>0</v>
      </c>
      <c r="M582" s="77"/>
      <c r="N582" s="70">
        <f>L582*U582</f>
        <v>0</v>
      </c>
      <c r="O582" s="116" t="s">
        <v>14</v>
      </c>
      <c r="P582" s="105"/>
      <c r="Q582" s="114"/>
      <c r="R582" s="115"/>
      <c r="S582" s="117">
        <f>'FOR PRINT'!K32</f>
        <v>62.5</v>
      </c>
      <c r="U582" s="12">
        <f>U578*1.3</f>
        <v>65</v>
      </c>
      <c r="V582" s="1" t="s">
        <v>136</v>
      </c>
    </row>
    <row r="583" spans="1:22" s="5" customFormat="1" ht="14.25" customHeight="1" x14ac:dyDescent="0.2">
      <c r="A583" s="101"/>
      <c r="B583" s="137"/>
      <c r="C583" s="101"/>
      <c r="D583" s="105"/>
      <c r="E583" s="104"/>
      <c r="F583" s="105"/>
      <c r="G583" s="106"/>
      <c r="H583" s="105"/>
      <c r="I583" s="105"/>
      <c r="J583" s="104"/>
      <c r="K583" s="105"/>
      <c r="L583" s="114"/>
      <c r="M583" s="115"/>
      <c r="N583" s="108"/>
      <c r="O583" s="116" t="s">
        <v>16</v>
      </c>
      <c r="P583" s="105"/>
      <c r="Q583" s="114"/>
      <c r="R583" s="115"/>
      <c r="S583" s="117">
        <f>'FOR PRINT'!L32</f>
        <v>0</v>
      </c>
      <c r="U583" s="17"/>
    </row>
    <row r="584" spans="1:22" s="5" customFormat="1" ht="14.25" customHeight="1" x14ac:dyDescent="0.2">
      <c r="A584" s="101"/>
      <c r="B584" s="137"/>
      <c r="C584" s="101"/>
      <c r="D584" s="105"/>
      <c r="E584" s="104"/>
      <c r="F584" s="105"/>
      <c r="G584" s="106"/>
      <c r="H584" s="105"/>
      <c r="I584" s="105"/>
      <c r="J584" s="104"/>
      <c r="K584" s="105"/>
      <c r="L584" s="114"/>
      <c r="M584" s="115"/>
      <c r="N584" s="108"/>
      <c r="O584" s="116" t="s">
        <v>15</v>
      </c>
      <c r="P584" s="105"/>
      <c r="Q584" s="117">
        <f>'FOR PRINT'!M32</f>
        <v>0.25</v>
      </c>
      <c r="R584" s="115"/>
      <c r="S584" s="117">
        <f>Q584*U578</f>
        <v>12.5</v>
      </c>
      <c r="U584" s="17"/>
    </row>
    <row r="585" spans="1:22" s="5" customFormat="1" ht="14.25" customHeight="1" x14ac:dyDescent="0.2">
      <c r="A585" s="101"/>
      <c r="B585" s="137"/>
      <c r="C585" s="101"/>
      <c r="D585" s="105"/>
      <c r="E585" s="104"/>
      <c r="F585" s="105"/>
      <c r="G585" s="106"/>
      <c r="H585" s="105"/>
      <c r="I585" s="105"/>
      <c r="J585" s="104"/>
      <c r="K585" s="105"/>
      <c r="L585" s="114"/>
      <c r="M585" s="115"/>
      <c r="N585" s="108"/>
      <c r="O585" s="116" t="s">
        <v>38</v>
      </c>
      <c r="P585" s="105"/>
      <c r="Q585" s="114"/>
      <c r="R585" s="115"/>
      <c r="S585" s="117">
        <f>'FOR PRINT'!N32</f>
        <v>0</v>
      </c>
      <c r="U585" s="17"/>
    </row>
    <row r="586" spans="1:22" s="5" customFormat="1" ht="14.25" customHeight="1" x14ac:dyDescent="0.2">
      <c r="A586" s="101" t="s">
        <v>6</v>
      </c>
      <c r="B586" s="137"/>
      <c r="C586" s="101"/>
      <c r="D586" s="105"/>
      <c r="E586" s="104" t="s">
        <v>3</v>
      </c>
      <c r="F586" s="105"/>
      <c r="G586" s="106"/>
      <c r="H586" s="105"/>
      <c r="I586" s="105"/>
      <c r="J586" s="104"/>
      <c r="K586" s="105"/>
      <c r="L586" s="114"/>
      <c r="M586" s="115"/>
      <c r="N586" s="108"/>
      <c r="O586" s="118" t="s">
        <v>17</v>
      </c>
      <c r="P586" s="105"/>
      <c r="Q586" s="114"/>
      <c r="R586" s="115"/>
      <c r="S586" s="117">
        <f>'FOR PRINT'!O32</f>
        <v>0</v>
      </c>
      <c r="U586" s="17"/>
    </row>
    <row r="587" spans="1:22" s="165" customFormat="1" ht="14.25" customHeight="1" x14ac:dyDescent="0.25">
      <c r="A587" s="102"/>
      <c r="B587" s="137"/>
      <c r="C587" s="102"/>
      <c r="D587" s="159"/>
      <c r="E587" s="104"/>
      <c r="F587" s="160"/>
      <c r="G587" s="161"/>
      <c r="H587" s="159"/>
      <c r="I587" s="110" t="s">
        <v>46</v>
      </c>
      <c r="J587" s="119"/>
      <c r="K587" s="162"/>
      <c r="L587" s="163"/>
      <c r="M587" s="120" t="s">
        <v>3</v>
      </c>
      <c r="N587" s="157">
        <f>SUM(N578:N585)</f>
        <v>6637.5</v>
      </c>
      <c r="O587" s="113" t="s">
        <v>45</v>
      </c>
      <c r="P587" s="162"/>
      <c r="Q587" s="162"/>
      <c r="R587" s="119" t="s">
        <v>3</v>
      </c>
      <c r="S587" s="164">
        <f>SUM(S578:S586)</f>
        <v>361.2</v>
      </c>
      <c r="U587" s="166"/>
    </row>
    <row r="588" spans="1:22" s="5" customFormat="1" ht="14.25" customHeight="1" x14ac:dyDescent="0.2">
      <c r="A588" s="101" t="s">
        <v>24</v>
      </c>
      <c r="B588" s="137"/>
      <c r="C588" s="101"/>
      <c r="D588" s="105"/>
      <c r="E588" s="104" t="s">
        <v>3</v>
      </c>
      <c r="F588" s="121"/>
      <c r="G588" s="106"/>
      <c r="H588" s="105"/>
      <c r="I588" s="149"/>
      <c r="J588" s="150"/>
      <c r="K588" s="149"/>
      <c r="L588" s="151"/>
      <c r="M588" s="150"/>
      <c r="N588" s="149"/>
      <c r="O588" s="149"/>
      <c r="P588" s="170" t="s">
        <v>5</v>
      </c>
      <c r="Q588" s="171"/>
      <c r="R588" s="172" t="s">
        <v>3</v>
      </c>
      <c r="S588" s="170">
        <f>N587-S587</f>
        <v>6276.3</v>
      </c>
      <c r="U588" s="17"/>
    </row>
    <row r="589" spans="1:22" s="5" customFormat="1" ht="14.25" customHeight="1" x14ac:dyDescent="0.2">
      <c r="A589" s="122"/>
      <c r="B589" s="138"/>
      <c r="C589" s="122"/>
      <c r="D589" s="272"/>
      <c r="E589" s="272"/>
      <c r="F589" s="273"/>
      <c r="G589" s="123"/>
      <c r="H589" s="124"/>
      <c r="I589" s="122"/>
      <c r="J589" s="125"/>
      <c r="K589" s="122"/>
      <c r="L589" s="122"/>
      <c r="M589" s="125"/>
      <c r="N589" s="122"/>
      <c r="O589" s="122"/>
      <c r="P589" s="122"/>
      <c r="Q589" s="122"/>
      <c r="R589" s="125"/>
      <c r="S589" s="122"/>
      <c r="T589" s="7"/>
      <c r="U589" s="17"/>
    </row>
    <row r="590" spans="1:22" s="5" customFormat="1" ht="14.25" customHeight="1" x14ac:dyDescent="0.2">
      <c r="A590" s="91"/>
      <c r="B590" s="135"/>
      <c r="C590" s="91"/>
      <c r="D590" s="91"/>
      <c r="E590" s="92"/>
      <c r="F590" s="91"/>
      <c r="G590" s="93"/>
      <c r="H590" s="91"/>
      <c r="I590" s="91"/>
      <c r="J590" s="92"/>
      <c r="K590" s="91"/>
      <c r="L590" s="91"/>
      <c r="M590" s="92"/>
      <c r="N590" s="91"/>
      <c r="O590" s="91"/>
      <c r="P590" s="91"/>
      <c r="Q590" s="91"/>
      <c r="R590" s="92"/>
      <c r="S590" s="91"/>
      <c r="U590" s="17"/>
    </row>
    <row r="591" spans="1:22" s="6" customFormat="1" ht="14.25" customHeight="1" x14ac:dyDescent="0.25">
      <c r="A591" s="94"/>
      <c r="B591" s="136" t="s">
        <v>18</v>
      </c>
      <c r="C591" s="95"/>
      <c r="D591" s="96"/>
      <c r="E591" s="97"/>
      <c r="F591" s="96"/>
      <c r="G591" s="98"/>
      <c r="H591" s="96"/>
      <c r="I591" s="96"/>
      <c r="J591" s="99" t="s">
        <v>18</v>
      </c>
      <c r="K591" s="96"/>
      <c r="L591" s="96"/>
      <c r="M591" s="97"/>
      <c r="N591" s="96"/>
      <c r="O591" s="96"/>
      <c r="P591" s="96"/>
      <c r="Q591" s="271" t="s">
        <v>0</v>
      </c>
      <c r="R591" s="271"/>
      <c r="S591" s="271"/>
      <c r="U591" s="18"/>
    </row>
    <row r="592" spans="1:22" s="6" customFormat="1" ht="14.25" customHeight="1" x14ac:dyDescent="0.25">
      <c r="A592" s="94"/>
      <c r="B592" s="136" t="s">
        <v>19</v>
      </c>
      <c r="C592" s="95"/>
      <c r="D592" s="96"/>
      <c r="E592" s="97"/>
      <c r="F592" s="96"/>
      <c r="G592" s="98"/>
      <c r="H592" s="96"/>
      <c r="I592" s="96"/>
      <c r="J592" s="99" t="s">
        <v>19</v>
      </c>
      <c r="K592" s="96"/>
      <c r="L592" s="96"/>
      <c r="M592" s="97"/>
      <c r="N592" s="96"/>
      <c r="O592" s="96"/>
      <c r="P592" s="96"/>
      <c r="Q592" s="271"/>
      <c r="R592" s="271"/>
      <c r="S592" s="271"/>
      <c r="U592" s="18"/>
    </row>
    <row r="593" spans="1:22" s="6" customFormat="1" ht="14.25" customHeight="1" x14ac:dyDescent="0.25">
      <c r="A593" s="94"/>
      <c r="B593" s="136"/>
      <c r="C593" s="95"/>
      <c r="D593" s="96"/>
      <c r="E593" s="97"/>
      <c r="F593" s="96"/>
      <c r="G593" s="98"/>
      <c r="H593" s="96"/>
      <c r="I593" s="96"/>
      <c r="J593" s="100"/>
      <c r="K593" s="96"/>
      <c r="L593" s="96"/>
      <c r="M593" s="97"/>
      <c r="N593" s="96"/>
      <c r="O593" s="96"/>
      <c r="P593" s="96"/>
      <c r="Q593" s="96"/>
      <c r="R593" s="97"/>
      <c r="S593" s="94"/>
      <c r="U593" s="18"/>
    </row>
    <row r="594" spans="1:22" s="5" customFormat="1" ht="14.25" customHeight="1" x14ac:dyDescent="0.2">
      <c r="A594" s="101" t="s">
        <v>1</v>
      </c>
      <c r="B594" s="137"/>
      <c r="C594" s="101" t="s">
        <v>3</v>
      </c>
      <c r="D594" s="103" t="str">
        <f>'FOR PRINT'!B33</f>
        <v>GOPEZ, ODILON</v>
      </c>
      <c r="E594" s="104"/>
      <c r="F594" s="105"/>
      <c r="G594" s="106"/>
      <c r="H594" s="105"/>
      <c r="I594" s="105" t="s">
        <v>1</v>
      </c>
      <c r="J594" s="104" t="s">
        <v>3</v>
      </c>
      <c r="K594" s="174" t="str">
        <f>'FOR PRINT'!B33</f>
        <v>GOPEZ, ODILON</v>
      </c>
      <c r="L594" s="105"/>
      <c r="M594" s="104"/>
      <c r="N594" s="105"/>
      <c r="O594" s="105"/>
      <c r="P594" s="105" t="s">
        <v>25</v>
      </c>
      <c r="Q594" s="105"/>
      <c r="R594" s="104" t="s">
        <v>3</v>
      </c>
      <c r="S594" s="107">
        <f>'FOR PRINT'!D33</f>
        <v>13</v>
      </c>
      <c r="U594" s="17"/>
    </row>
    <row r="595" spans="1:22" s="5" customFormat="1" ht="14.25" customHeight="1" x14ac:dyDescent="0.2">
      <c r="A595" s="101" t="s">
        <v>2</v>
      </c>
      <c r="B595" s="137"/>
      <c r="C595" s="101" t="s">
        <v>3</v>
      </c>
      <c r="D595" s="105" t="str">
        <f>'FOR PRINT'!R2</f>
        <v>OCTOBER 30,2017</v>
      </c>
      <c r="E595" s="104"/>
      <c r="F595" s="105"/>
      <c r="G595" s="106"/>
      <c r="H595" s="105"/>
      <c r="I595" s="105" t="s">
        <v>2</v>
      </c>
      <c r="J595" s="104" t="s">
        <v>3</v>
      </c>
      <c r="K595" s="105" t="str">
        <f>'FOR PRINT'!C33</f>
        <v>OCT 11- OCT 25,2017</v>
      </c>
      <c r="L595" s="105"/>
      <c r="M595" s="104"/>
      <c r="N595" s="105"/>
      <c r="O595" s="105"/>
      <c r="P595" s="105" t="s">
        <v>26</v>
      </c>
      <c r="Q595" s="105"/>
      <c r="R595" s="104" t="s">
        <v>3</v>
      </c>
      <c r="S595" s="107">
        <f>'FOR PRINT'!E33</f>
        <v>13</v>
      </c>
      <c r="U595" s="17"/>
    </row>
    <row r="596" spans="1:22" s="5" customFormat="1" ht="14.25" customHeight="1" x14ac:dyDescent="0.2">
      <c r="A596" s="101"/>
      <c r="B596" s="137"/>
      <c r="C596" s="101"/>
      <c r="D596" s="105"/>
      <c r="E596" s="104"/>
      <c r="F596" s="108"/>
      <c r="G596" s="109"/>
      <c r="H596" s="108"/>
      <c r="I596" s="110" t="s">
        <v>4</v>
      </c>
      <c r="J596" s="111"/>
      <c r="K596" s="110"/>
      <c r="L596" s="112" t="s">
        <v>22</v>
      </c>
      <c r="M596" s="111"/>
      <c r="N596" s="112" t="s">
        <v>23</v>
      </c>
      <c r="O596" s="113" t="s">
        <v>7</v>
      </c>
      <c r="P596" s="110"/>
      <c r="Q596" s="112" t="s">
        <v>22</v>
      </c>
      <c r="R596" s="111"/>
      <c r="S596" s="112" t="s">
        <v>23</v>
      </c>
      <c r="U596" s="17"/>
    </row>
    <row r="597" spans="1:22" s="5" customFormat="1" ht="14.25" customHeight="1" x14ac:dyDescent="0.2">
      <c r="A597" s="101" t="s">
        <v>20</v>
      </c>
      <c r="B597" s="137"/>
      <c r="C597" s="101"/>
      <c r="D597" s="105"/>
      <c r="E597" s="104" t="s">
        <v>3</v>
      </c>
      <c r="F597" s="108">
        <f>N606</f>
        <v>10604.6875</v>
      </c>
      <c r="G597" s="109"/>
      <c r="H597" s="108"/>
      <c r="I597" s="105" t="s">
        <v>8</v>
      </c>
      <c r="J597" s="104"/>
      <c r="K597" s="105"/>
      <c r="L597" s="114">
        <f>S595*8</f>
        <v>104</v>
      </c>
      <c r="M597" s="115"/>
      <c r="N597" s="108">
        <f>L597*U597</f>
        <v>6500</v>
      </c>
      <c r="O597" s="116" t="s">
        <v>10</v>
      </c>
      <c r="P597" s="105"/>
      <c r="Q597" s="114"/>
      <c r="R597" s="115"/>
      <c r="S597" s="117">
        <f>'FOR PRINT'!G33</f>
        <v>199.8</v>
      </c>
      <c r="U597" s="17">
        <f>'FOR PRINT'!Q33</f>
        <v>62.5</v>
      </c>
      <c r="V597" s="1" t="s">
        <v>100</v>
      </c>
    </row>
    <row r="598" spans="1:22" s="5" customFormat="1" ht="14.25" customHeight="1" x14ac:dyDescent="0.2">
      <c r="A598" s="101" t="s">
        <v>21</v>
      </c>
      <c r="B598" s="137"/>
      <c r="C598" s="101"/>
      <c r="D598" s="105"/>
      <c r="E598" s="104" t="s">
        <v>3</v>
      </c>
      <c r="F598" s="108">
        <f>S606</f>
        <v>674.8</v>
      </c>
      <c r="G598" s="106"/>
      <c r="H598" s="105"/>
      <c r="I598" s="105" t="s">
        <v>9</v>
      </c>
      <c r="J598" s="104"/>
      <c r="K598" s="105"/>
      <c r="L598" s="114">
        <f>'FOR PRINT'!F33</f>
        <v>51.5</v>
      </c>
      <c r="M598" s="115"/>
      <c r="N598" s="108">
        <f>L598*U598</f>
        <v>4023.4375</v>
      </c>
      <c r="O598" s="116" t="s">
        <v>11</v>
      </c>
      <c r="P598" s="105"/>
      <c r="Q598" s="114"/>
      <c r="R598" s="115"/>
      <c r="S598" s="117">
        <f>'FOR PRINT'!H33</f>
        <v>0</v>
      </c>
      <c r="U598" s="12">
        <f>U597*1.25</f>
        <v>78.125</v>
      </c>
      <c r="V598" s="1" t="s">
        <v>101</v>
      </c>
    </row>
    <row r="599" spans="1:22" s="5" customFormat="1" ht="14.25" customHeight="1" x14ac:dyDescent="0.2">
      <c r="A599" s="101"/>
      <c r="B599" s="137"/>
      <c r="C599" s="101"/>
      <c r="D599" s="105"/>
      <c r="E599" s="104"/>
      <c r="F599" s="105"/>
      <c r="G599" s="106"/>
      <c r="H599" s="105"/>
      <c r="I599" s="67" t="s">
        <v>99</v>
      </c>
      <c r="J599" s="104"/>
      <c r="K599" s="105"/>
      <c r="L599" s="76">
        <f>'FOR PRINT'!P33</f>
        <v>1</v>
      </c>
      <c r="M599" s="115"/>
      <c r="N599" s="70">
        <f>L599*U599</f>
        <v>81.25</v>
      </c>
      <c r="O599" s="116" t="s">
        <v>12</v>
      </c>
      <c r="P599" s="105"/>
      <c r="Q599" s="114"/>
      <c r="R599" s="115"/>
      <c r="S599" s="117">
        <f>'FOR PRINT'!I33</f>
        <v>50</v>
      </c>
      <c r="U599" s="12">
        <f>U597*1.3</f>
        <v>81.25</v>
      </c>
      <c r="V599" s="1" t="s">
        <v>103</v>
      </c>
    </row>
    <row r="600" spans="1:22" s="5" customFormat="1" ht="14.25" customHeight="1" x14ac:dyDescent="0.2">
      <c r="A600" s="101"/>
      <c r="B600" s="137"/>
      <c r="C600" s="101"/>
      <c r="D600" s="105"/>
      <c r="E600" s="104"/>
      <c r="F600" s="105"/>
      <c r="G600" s="106"/>
      <c r="H600" s="105"/>
      <c r="I600" s="67" t="s">
        <v>152</v>
      </c>
      <c r="J600" s="66"/>
      <c r="K600" s="67"/>
      <c r="L600" s="76">
        <f>'FOR PRINT'!T33</f>
        <v>0</v>
      </c>
      <c r="M600" s="77"/>
      <c r="N600" s="70">
        <f>L600*U600</f>
        <v>0</v>
      </c>
      <c r="O600" s="116" t="s">
        <v>13</v>
      </c>
      <c r="P600" s="105"/>
      <c r="Q600" s="114"/>
      <c r="R600" s="115"/>
      <c r="S600" s="117">
        <f>'FOR PRINT'!J33</f>
        <v>0</v>
      </c>
      <c r="U600" s="12">
        <f>U597*1</f>
        <v>62.5</v>
      </c>
      <c r="V600" s="1" t="s">
        <v>134</v>
      </c>
    </row>
    <row r="601" spans="1:22" s="5" customFormat="1" ht="14.25" customHeight="1" x14ac:dyDescent="0.2">
      <c r="A601" s="140" t="s">
        <v>5</v>
      </c>
      <c r="B601" s="137"/>
      <c r="C601" s="140"/>
      <c r="D601" s="103"/>
      <c r="E601" s="141" t="s">
        <v>3</v>
      </c>
      <c r="F601" s="142">
        <f>S607</f>
        <v>9929.8875000000007</v>
      </c>
      <c r="G601" s="109"/>
      <c r="H601" s="108"/>
      <c r="I601" s="67" t="s">
        <v>147</v>
      </c>
      <c r="J601" s="66"/>
      <c r="K601" s="67"/>
      <c r="L601" s="76">
        <f>'FOR PRINT'!U33</f>
        <v>0</v>
      </c>
      <c r="M601" s="77"/>
      <c r="N601" s="70">
        <f>L601*U601</f>
        <v>0</v>
      </c>
      <c r="O601" s="116" t="s">
        <v>14</v>
      </c>
      <c r="P601" s="105"/>
      <c r="Q601" s="114"/>
      <c r="R601" s="115"/>
      <c r="S601" s="117">
        <f>'FOR PRINT'!K33</f>
        <v>81.25</v>
      </c>
      <c r="U601" s="12">
        <f>U597*1.3</f>
        <v>81.25</v>
      </c>
      <c r="V601" s="1" t="s">
        <v>136</v>
      </c>
    </row>
    <row r="602" spans="1:22" s="5" customFormat="1" ht="14.25" customHeight="1" x14ac:dyDescent="0.2">
      <c r="A602" s="101"/>
      <c r="B602" s="137"/>
      <c r="C602" s="101"/>
      <c r="D602" s="105"/>
      <c r="E602" s="104"/>
      <c r="F602" s="105"/>
      <c r="G602" s="106"/>
      <c r="H602" s="105"/>
      <c r="I602" s="105"/>
      <c r="J602" s="104"/>
      <c r="K602" s="105"/>
      <c r="L602" s="114"/>
      <c r="M602" s="115"/>
      <c r="N602" s="108"/>
      <c r="O602" s="116" t="s">
        <v>16</v>
      </c>
      <c r="P602" s="105"/>
      <c r="Q602" s="114"/>
      <c r="R602" s="115"/>
      <c r="S602" s="117">
        <f>'FOR PRINT'!L33</f>
        <v>0</v>
      </c>
      <c r="U602" s="17"/>
    </row>
    <row r="603" spans="1:22" s="5" customFormat="1" ht="14.25" customHeight="1" x14ac:dyDescent="0.2">
      <c r="A603" s="101"/>
      <c r="B603" s="137"/>
      <c r="C603" s="101"/>
      <c r="D603" s="105"/>
      <c r="E603" s="104"/>
      <c r="F603" s="105"/>
      <c r="G603" s="106"/>
      <c r="H603" s="105"/>
      <c r="I603" s="105"/>
      <c r="J603" s="104"/>
      <c r="K603" s="105"/>
      <c r="L603" s="114"/>
      <c r="M603" s="115"/>
      <c r="N603" s="108"/>
      <c r="O603" s="116" t="s">
        <v>15</v>
      </c>
      <c r="P603" s="105"/>
      <c r="Q603" s="117">
        <f>'FOR PRINT'!M33</f>
        <v>5.5</v>
      </c>
      <c r="R603" s="115"/>
      <c r="S603" s="117">
        <f>Q603*U597</f>
        <v>343.75</v>
      </c>
      <c r="U603" s="17"/>
    </row>
    <row r="604" spans="1:22" s="5" customFormat="1" ht="14.25" customHeight="1" x14ac:dyDescent="0.2">
      <c r="A604" s="101"/>
      <c r="B604" s="137"/>
      <c r="C604" s="101"/>
      <c r="D604" s="105"/>
      <c r="E604" s="104"/>
      <c r="F604" s="105"/>
      <c r="G604" s="106"/>
      <c r="H604" s="105"/>
      <c r="I604" s="105"/>
      <c r="J604" s="104"/>
      <c r="K604" s="105"/>
      <c r="L604" s="114"/>
      <c r="M604" s="115"/>
      <c r="N604" s="108"/>
      <c r="O604" s="116" t="s">
        <v>38</v>
      </c>
      <c r="P604" s="105"/>
      <c r="Q604" s="114"/>
      <c r="R604" s="115"/>
      <c r="S604" s="117">
        <f>'FOR PRINT'!N33</f>
        <v>0</v>
      </c>
      <c r="U604" s="17"/>
    </row>
    <row r="605" spans="1:22" s="5" customFormat="1" ht="14.25" customHeight="1" x14ac:dyDescent="0.2">
      <c r="A605" s="101" t="s">
        <v>6</v>
      </c>
      <c r="B605" s="137"/>
      <c r="C605" s="101"/>
      <c r="D605" s="105"/>
      <c r="E605" s="104" t="s">
        <v>3</v>
      </c>
      <c r="F605" s="105"/>
      <c r="G605" s="106"/>
      <c r="H605" s="105"/>
      <c r="I605" s="105"/>
      <c r="J605" s="104"/>
      <c r="K605" s="105"/>
      <c r="L605" s="114"/>
      <c r="M605" s="115"/>
      <c r="N605" s="108"/>
      <c r="O605" s="118" t="s">
        <v>17</v>
      </c>
      <c r="P605" s="105"/>
      <c r="Q605" s="114"/>
      <c r="R605" s="115"/>
      <c r="S605" s="117">
        <f>'FOR PRINT'!O33</f>
        <v>0</v>
      </c>
      <c r="U605" s="17"/>
    </row>
    <row r="606" spans="1:22" s="165" customFormat="1" ht="14.25" customHeight="1" x14ac:dyDescent="0.25">
      <c r="A606" s="102"/>
      <c r="B606" s="137"/>
      <c r="C606" s="102"/>
      <c r="D606" s="159"/>
      <c r="E606" s="104"/>
      <c r="F606" s="160"/>
      <c r="G606" s="161"/>
      <c r="H606" s="159"/>
      <c r="I606" s="110" t="s">
        <v>46</v>
      </c>
      <c r="J606" s="119"/>
      <c r="K606" s="162"/>
      <c r="L606" s="163"/>
      <c r="M606" s="120" t="s">
        <v>3</v>
      </c>
      <c r="N606" s="157">
        <f>SUM(N597:N604)</f>
        <v>10604.6875</v>
      </c>
      <c r="O606" s="113" t="s">
        <v>45</v>
      </c>
      <c r="P606" s="162"/>
      <c r="Q606" s="162"/>
      <c r="R606" s="119" t="s">
        <v>3</v>
      </c>
      <c r="S606" s="164">
        <f>SUM(S597:S605)</f>
        <v>674.8</v>
      </c>
      <c r="U606" s="166"/>
    </row>
    <row r="607" spans="1:22" s="5" customFormat="1" ht="14.25" customHeight="1" x14ac:dyDescent="0.2">
      <c r="A607" s="101" t="s">
        <v>24</v>
      </c>
      <c r="B607" s="137"/>
      <c r="C607" s="101"/>
      <c r="D607" s="105"/>
      <c r="E607" s="104" t="s">
        <v>3</v>
      </c>
      <c r="F607" s="121"/>
      <c r="G607" s="106"/>
      <c r="H607" s="105"/>
      <c r="I607" s="149"/>
      <c r="J607" s="150"/>
      <c r="K607" s="149"/>
      <c r="L607" s="151"/>
      <c r="M607" s="150"/>
      <c r="N607" s="149"/>
      <c r="O607" s="149"/>
      <c r="P607" s="170" t="s">
        <v>5</v>
      </c>
      <c r="Q607" s="171"/>
      <c r="R607" s="172" t="s">
        <v>3</v>
      </c>
      <c r="S607" s="170">
        <f>N606-S606</f>
        <v>9929.8875000000007</v>
      </c>
      <c r="U607" s="17"/>
    </row>
    <row r="608" spans="1:22" s="5" customFormat="1" ht="14.25" customHeight="1" x14ac:dyDescent="0.2">
      <c r="A608" s="122"/>
      <c r="B608" s="138"/>
      <c r="C608" s="122"/>
      <c r="D608" s="272"/>
      <c r="E608" s="272"/>
      <c r="F608" s="273"/>
      <c r="G608" s="123"/>
      <c r="H608" s="124"/>
      <c r="I608" s="122"/>
      <c r="J608" s="125"/>
      <c r="K608" s="122"/>
      <c r="L608" s="122"/>
      <c r="M608" s="125"/>
      <c r="N608" s="122"/>
      <c r="O608" s="122"/>
      <c r="P608" s="122"/>
      <c r="Q608" s="122"/>
      <c r="R608" s="125"/>
      <c r="S608" s="122"/>
      <c r="T608" s="7"/>
      <c r="U608" s="17"/>
    </row>
    <row r="609" spans="1:22" s="5" customFormat="1" ht="14.25" customHeight="1" x14ac:dyDescent="0.2">
      <c r="A609" s="91"/>
      <c r="B609" s="135"/>
      <c r="C609" s="91"/>
      <c r="D609" s="91"/>
      <c r="E609" s="92"/>
      <c r="F609" s="91"/>
      <c r="G609" s="93"/>
      <c r="H609" s="91"/>
      <c r="I609" s="91"/>
      <c r="J609" s="92"/>
      <c r="K609" s="91"/>
      <c r="L609" s="91"/>
      <c r="M609" s="92"/>
      <c r="N609" s="91"/>
      <c r="O609" s="91"/>
      <c r="P609" s="91"/>
      <c r="Q609" s="91"/>
      <c r="R609" s="92"/>
      <c r="S609" s="91"/>
      <c r="U609" s="17"/>
    </row>
    <row r="610" spans="1:22" s="6" customFormat="1" ht="14.25" customHeight="1" x14ac:dyDescent="0.25">
      <c r="A610" s="94"/>
      <c r="B610" s="136" t="s">
        <v>18</v>
      </c>
      <c r="C610" s="95"/>
      <c r="D610" s="96"/>
      <c r="E610" s="97"/>
      <c r="F610" s="96"/>
      <c r="G610" s="98"/>
      <c r="H610" s="96"/>
      <c r="I610" s="96"/>
      <c r="J610" s="99" t="s">
        <v>18</v>
      </c>
      <c r="K610" s="96"/>
      <c r="L610" s="96"/>
      <c r="M610" s="97"/>
      <c r="N610" s="96"/>
      <c r="O610" s="96"/>
      <c r="P610" s="96"/>
      <c r="Q610" s="271" t="s">
        <v>0</v>
      </c>
      <c r="R610" s="271"/>
      <c r="S610" s="271"/>
      <c r="U610" s="18"/>
    </row>
    <row r="611" spans="1:22" s="6" customFormat="1" ht="14.25" customHeight="1" x14ac:dyDescent="0.25">
      <c r="A611" s="94"/>
      <c r="B611" s="136" t="s">
        <v>19</v>
      </c>
      <c r="C611" s="95"/>
      <c r="D611" s="96"/>
      <c r="E611" s="97"/>
      <c r="F611" s="96"/>
      <c r="G611" s="98"/>
      <c r="H611" s="96"/>
      <c r="I611" s="96"/>
      <c r="J611" s="99" t="s">
        <v>19</v>
      </c>
      <c r="K611" s="96"/>
      <c r="L611" s="96"/>
      <c r="M611" s="97"/>
      <c r="N611" s="96"/>
      <c r="O611" s="96"/>
      <c r="P611" s="96"/>
      <c r="Q611" s="271"/>
      <c r="R611" s="271"/>
      <c r="S611" s="271"/>
      <c r="U611" s="18"/>
    </row>
    <row r="612" spans="1:22" s="6" customFormat="1" ht="14.25" customHeight="1" x14ac:dyDescent="0.25">
      <c r="A612" s="94"/>
      <c r="B612" s="136"/>
      <c r="C612" s="95"/>
      <c r="D612" s="96"/>
      <c r="E612" s="97"/>
      <c r="F612" s="96"/>
      <c r="G612" s="98"/>
      <c r="H612" s="96"/>
      <c r="I612" s="96"/>
      <c r="J612" s="100"/>
      <c r="K612" s="96"/>
      <c r="L612" s="96"/>
      <c r="M612" s="97"/>
      <c r="N612" s="96"/>
      <c r="O612" s="96"/>
      <c r="P612" s="96"/>
      <c r="Q612" s="96"/>
      <c r="R612" s="97"/>
      <c r="S612" s="94"/>
      <c r="U612" s="18"/>
    </row>
    <row r="613" spans="1:22" s="5" customFormat="1" ht="14.25" customHeight="1" x14ac:dyDescent="0.2">
      <c r="A613" s="101" t="s">
        <v>1</v>
      </c>
      <c r="B613" s="137"/>
      <c r="C613" s="101" t="s">
        <v>3</v>
      </c>
      <c r="D613" s="103" t="str">
        <f>'FOR PRINT'!B34</f>
        <v>GRUMO, ALDRIN REY</v>
      </c>
      <c r="E613" s="104"/>
      <c r="F613" s="105"/>
      <c r="G613" s="106"/>
      <c r="H613" s="105"/>
      <c r="I613" s="105" t="s">
        <v>1</v>
      </c>
      <c r="J613" s="104" t="s">
        <v>3</v>
      </c>
      <c r="K613" s="174" t="str">
        <f>'FOR PRINT'!B34</f>
        <v>GRUMO, ALDRIN REY</v>
      </c>
      <c r="L613" s="105"/>
      <c r="M613" s="104"/>
      <c r="N613" s="105"/>
      <c r="O613" s="105"/>
      <c r="P613" s="105" t="s">
        <v>25</v>
      </c>
      <c r="Q613" s="105"/>
      <c r="R613" s="104" t="s">
        <v>3</v>
      </c>
      <c r="S613" s="107">
        <f>'FOR PRINT'!D34</f>
        <v>13</v>
      </c>
      <c r="U613" s="17"/>
    </row>
    <row r="614" spans="1:22" s="5" customFormat="1" ht="14.25" customHeight="1" x14ac:dyDescent="0.2">
      <c r="A614" s="101" t="s">
        <v>2</v>
      </c>
      <c r="B614" s="137"/>
      <c r="C614" s="101" t="s">
        <v>3</v>
      </c>
      <c r="D614" s="105" t="str">
        <f>'FOR PRINT'!R2</f>
        <v>OCTOBER 30,2017</v>
      </c>
      <c r="E614" s="104"/>
      <c r="F614" s="105"/>
      <c r="G614" s="106"/>
      <c r="H614" s="105"/>
      <c r="I614" s="105" t="s">
        <v>2</v>
      </c>
      <c r="J614" s="104" t="s">
        <v>3</v>
      </c>
      <c r="K614" s="105" t="str">
        <f>'FOR PRINT'!C34</f>
        <v>OCT 11- OCT 25,2017</v>
      </c>
      <c r="L614" s="105"/>
      <c r="M614" s="104"/>
      <c r="N614" s="105"/>
      <c r="O614" s="105"/>
      <c r="P614" s="105" t="s">
        <v>26</v>
      </c>
      <c r="Q614" s="105"/>
      <c r="R614" s="104" t="s">
        <v>3</v>
      </c>
      <c r="S614" s="107">
        <f>'FOR PRINT'!E34</f>
        <v>12.75</v>
      </c>
      <c r="U614" s="17"/>
    </row>
    <row r="615" spans="1:22" s="5" customFormat="1" ht="14.25" customHeight="1" x14ac:dyDescent="0.2">
      <c r="A615" s="101"/>
      <c r="B615" s="137"/>
      <c r="C615" s="101"/>
      <c r="D615" s="105"/>
      <c r="E615" s="104"/>
      <c r="F615" s="108"/>
      <c r="G615" s="109"/>
      <c r="H615" s="108"/>
      <c r="I615" s="110" t="s">
        <v>4</v>
      </c>
      <c r="J615" s="111"/>
      <c r="K615" s="110"/>
      <c r="L615" s="112" t="s">
        <v>22</v>
      </c>
      <c r="M615" s="111"/>
      <c r="N615" s="112" t="s">
        <v>23</v>
      </c>
      <c r="O615" s="113" t="s">
        <v>7</v>
      </c>
      <c r="P615" s="110"/>
      <c r="Q615" s="112" t="s">
        <v>22</v>
      </c>
      <c r="R615" s="111"/>
      <c r="S615" s="112" t="s">
        <v>23</v>
      </c>
      <c r="U615" s="17"/>
    </row>
    <row r="616" spans="1:22" s="5" customFormat="1" ht="14.25" customHeight="1" x14ac:dyDescent="0.2">
      <c r="A616" s="101" t="s">
        <v>20</v>
      </c>
      <c r="B616" s="137"/>
      <c r="C616" s="101"/>
      <c r="D616" s="105"/>
      <c r="E616" s="104" t="s">
        <v>3</v>
      </c>
      <c r="F616" s="108">
        <f>N625</f>
        <v>8981.25</v>
      </c>
      <c r="G616" s="109"/>
      <c r="H616" s="108"/>
      <c r="I616" s="105" t="s">
        <v>8</v>
      </c>
      <c r="J616" s="104"/>
      <c r="K616" s="105"/>
      <c r="L616" s="114">
        <f>S614*8</f>
        <v>102</v>
      </c>
      <c r="M616" s="115"/>
      <c r="N616" s="108">
        <f>L616*U616</f>
        <v>6375</v>
      </c>
      <c r="O616" s="116" t="s">
        <v>10</v>
      </c>
      <c r="P616" s="105"/>
      <c r="Q616" s="114"/>
      <c r="R616" s="115"/>
      <c r="S616" s="117">
        <f>'FOR PRINT'!G34</f>
        <v>254.3</v>
      </c>
      <c r="U616" s="17">
        <f>'FOR PRINT'!Q34</f>
        <v>62.5</v>
      </c>
      <c r="V616" s="1" t="s">
        <v>100</v>
      </c>
    </row>
    <row r="617" spans="1:22" s="5" customFormat="1" ht="14.25" customHeight="1" x14ac:dyDescent="0.2">
      <c r="A617" s="101" t="s">
        <v>21</v>
      </c>
      <c r="B617" s="137"/>
      <c r="C617" s="101"/>
      <c r="D617" s="105"/>
      <c r="E617" s="104" t="s">
        <v>3</v>
      </c>
      <c r="F617" s="108">
        <f>S625</f>
        <v>5694.9250000000002</v>
      </c>
      <c r="G617" s="106"/>
      <c r="H617" s="105"/>
      <c r="I617" s="105" t="s">
        <v>9</v>
      </c>
      <c r="J617" s="104"/>
      <c r="K617" s="105"/>
      <c r="L617" s="114">
        <f>'FOR PRINT'!F34</f>
        <v>24</v>
      </c>
      <c r="M617" s="115"/>
      <c r="N617" s="108">
        <f>L617*U617</f>
        <v>1875</v>
      </c>
      <c r="O617" s="116" t="s">
        <v>11</v>
      </c>
      <c r="P617" s="105"/>
      <c r="Q617" s="114"/>
      <c r="R617" s="115"/>
      <c r="S617" s="117">
        <f>'FOR PRINT'!H34</f>
        <v>0</v>
      </c>
      <c r="U617" s="12">
        <f>U616*1.25</f>
        <v>78.125</v>
      </c>
      <c r="V617" s="1" t="s">
        <v>101</v>
      </c>
    </row>
    <row r="618" spans="1:22" s="5" customFormat="1" ht="14.25" customHeight="1" x14ac:dyDescent="0.2">
      <c r="A618" s="101"/>
      <c r="B618" s="137"/>
      <c r="C618" s="101"/>
      <c r="D618" s="105"/>
      <c r="E618" s="104"/>
      <c r="F618" s="105"/>
      <c r="G618" s="106"/>
      <c r="H618" s="105"/>
      <c r="I618" s="67" t="s">
        <v>99</v>
      </c>
      <c r="J618" s="104"/>
      <c r="K618" s="105"/>
      <c r="L618" s="76">
        <f>'FOR PRINT'!P34</f>
        <v>9</v>
      </c>
      <c r="M618" s="115"/>
      <c r="N618" s="70">
        <f>L618*U618</f>
        <v>731.25</v>
      </c>
      <c r="O618" s="116" t="s">
        <v>12</v>
      </c>
      <c r="P618" s="105"/>
      <c r="Q618" s="114"/>
      <c r="R618" s="115"/>
      <c r="S618" s="117">
        <f>'FOR PRINT'!I34</f>
        <v>50</v>
      </c>
      <c r="U618" s="12">
        <f>U616*1.3</f>
        <v>81.25</v>
      </c>
      <c r="V618" s="1" t="s">
        <v>103</v>
      </c>
    </row>
    <row r="619" spans="1:22" s="5" customFormat="1" ht="14.25" customHeight="1" x14ac:dyDescent="0.2">
      <c r="A619" s="101"/>
      <c r="B619" s="137"/>
      <c r="C619" s="101"/>
      <c r="D619" s="105"/>
      <c r="E619" s="104"/>
      <c r="F619" s="105"/>
      <c r="G619" s="106"/>
      <c r="H619" s="105"/>
      <c r="I619" s="67" t="s">
        <v>152</v>
      </c>
      <c r="J619" s="66"/>
      <c r="K619" s="67"/>
      <c r="L619" s="76">
        <f>'FOR PRINT'!T34</f>
        <v>0</v>
      </c>
      <c r="M619" s="77"/>
      <c r="N619" s="70">
        <f>L619*U619</f>
        <v>0</v>
      </c>
      <c r="O619" s="116" t="s">
        <v>13</v>
      </c>
      <c r="P619" s="105"/>
      <c r="Q619" s="114"/>
      <c r="R619" s="115"/>
      <c r="S619" s="117">
        <f>'FOR PRINT'!J34</f>
        <v>0</v>
      </c>
      <c r="U619" s="12">
        <f>U616*1</f>
        <v>62.5</v>
      </c>
      <c r="V619" s="1" t="s">
        <v>134</v>
      </c>
    </row>
    <row r="620" spans="1:22" s="5" customFormat="1" ht="14.25" customHeight="1" x14ac:dyDescent="0.2">
      <c r="A620" s="140" t="s">
        <v>5</v>
      </c>
      <c r="B620" s="137"/>
      <c r="C620" s="140"/>
      <c r="D620" s="103"/>
      <c r="E620" s="141" t="s">
        <v>3</v>
      </c>
      <c r="F620" s="142">
        <f>S626</f>
        <v>3286.3249999999998</v>
      </c>
      <c r="G620" s="109"/>
      <c r="H620" s="108"/>
      <c r="I620" s="67" t="s">
        <v>147</v>
      </c>
      <c r="J620" s="66"/>
      <c r="K620" s="67"/>
      <c r="L620" s="76">
        <f>'FOR PRINT'!U34</f>
        <v>0</v>
      </c>
      <c r="M620" s="77"/>
      <c r="N620" s="70">
        <f>L620*U620</f>
        <v>0</v>
      </c>
      <c r="O620" s="116" t="s">
        <v>14</v>
      </c>
      <c r="P620" s="105"/>
      <c r="Q620" s="114"/>
      <c r="R620" s="115"/>
      <c r="S620" s="117">
        <f>'FOR PRINT'!K34</f>
        <v>81.25</v>
      </c>
      <c r="U620" s="12">
        <f>U616*1.3</f>
        <v>81.25</v>
      </c>
      <c r="V620" s="1" t="s">
        <v>136</v>
      </c>
    </row>
    <row r="621" spans="1:22" s="5" customFormat="1" ht="14.25" customHeight="1" x14ac:dyDescent="0.2">
      <c r="A621" s="101"/>
      <c r="B621" s="137"/>
      <c r="C621" s="101"/>
      <c r="D621" s="105"/>
      <c r="E621" s="104"/>
      <c r="F621" s="105"/>
      <c r="G621" s="106"/>
      <c r="H621" s="105"/>
      <c r="I621" s="105"/>
      <c r="J621" s="104"/>
      <c r="K621" s="105"/>
      <c r="L621" s="114"/>
      <c r="M621" s="115"/>
      <c r="N621" s="70"/>
      <c r="O621" s="116" t="s">
        <v>16</v>
      </c>
      <c r="P621" s="105"/>
      <c r="Q621" s="114"/>
      <c r="R621" s="115"/>
      <c r="S621" s="117">
        <f>'FOR PRINT'!L34</f>
        <v>0</v>
      </c>
      <c r="U621" s="17"/>
    </row>
    <row r="622" spans="1:22" s="5" customFormat="1" ht="14.25" customHeight="1" x14ac:dyDescent="0.2">
      <c r="A622" s="101"/>
      <c r="B622" s="137"/>
      <c r="C622" s="101"/>
      <c r="D622" s="105"/>
      <c r="E622" s="104"/>
      <c r="F622" s="105"/>
      <c r="G622" s="106"/>
      <c r="H622" s="105"/>
      <c r="I622" s="105"/>
      <c r="J622" s="104"/>
      <c r="K622" s="105"/>
      <c r="L622" s="114"/>
      <c r="M622" s="115"/>
      <c r="N622" s="108"/>
      <c r="O622" s="116" t="s">
        <v>15</v>
      </c>
      <c r="P622" s="105"/>
      <c r="Q622" s="117">
        <f>'FOR PRINT'!M34</f>
        <v>4.95</v>
      </c>
      <c r="R622" s="115"/>
      <c r="S622" s="117">
        <f>Q622*U616</f>
        <v>309.375</v>
      </c>
      <c r="U622" s="17"/>
    </row>
    <row r="623" spans="1:22" s="5" customFormat="1" ht="14.25" customHeight="1" x14ac:dyDescent="0.2">
      <c r="A623" s="101"/>
      <c r="B623" s="137"/>
      <c r="C623" s="101"/>
      <c r="D623" s="105"/>
      <c r="E623" s="104"/>
      <c r="F623" s="105"/>
      <c r="G623" s="106"/>
      <c r="H623" s="105"/>
      <c r="I623" s="105"/>
      <c r="J623" s="104"/>
      <c r="K623" s="105"/>
      <c r="L623" s="114"/>
      <c r="M623" s="115"/>
      <c r="N623" s="108"/>
      <c r="O623" s="116" t="s">
        <v>38</v>
      </c>
      <c r="P623" s="105"/>
      <c r="Q623" s="114"/>
      <c r="R623" s="115"/>
      <c r="S623" s="117">
        <f>'FOR PRINT'!N34</f>
        <v>1000</v>
      </c>
      <c r="U623" s="17"/>
    </row>
    <row r="624" spans="1:22" s="5" customFormat="1" ht="14.25" customHeight="1" x14ac:dyDescent="0.2">
      <c r="A624" s="101" t="s">
        <v>6</v>
      </c>
      <c r="B624" s="137"/>
      <c r="C624" s="101"/>
      <c r="D624" s="105"/>
      <c r="E624" s="104" t="s">
        <v>3</v>
      </c>
      <c r="F624" s="105"/>
      <c r="G624" s="106"/>
      <c r="H624" s="105"/>
      <c r="I624" s="105"/>
      <c r="J624" s="104"/>
      <c r="K624" s="105"/>
      <c r="L624" s="114"/>
      <c r="M624" s="115"/>
      <c r="N624" s="108"/>
      <c r="O624" s="116" t="s">
        <v>17</v>
      </c>
      <c r="P624" s="105"/>
      <c r="Q624" s="114"/>
      <c r="R624" s="115"/>
      <c r="S624" s="117">
        <f>'FOR PRINT'!O34</f>
        <v>4000</v>
      </c>
      <c r="U624" s="17"/>
    </row>
    <row r="625" spans="1:22" s="165" customFormat="1" ht="14.25" customHeight="1" x14ac:dyDescent="0.25">
      <c r="A625" s="102"/>
      <c r="B625" s="137"/>
      <c r="C625" s="102"/>
      <c r="D625" s="159"/>
      <c r="E625" s="104"/>
      <c r="F625" s="160"/>
      <c r="G625" s="161"/>
      <c r="H625" s="159"/>
      <c r="I625" s="110" t="s">
        <v>46</v>
      </c>
      <c r="J625" s="119"/>
      <c r="K625" s="162"/>
      <c r="L625" s="163"/>
      <c r="M625" s="120" t="s">
        <v>3</v>
      </c>
      <c r="N625" s="157">
        <f>SUM(N616:N623)</f>
        <v>8981.25</v>
      </c>
      <c r="O625" s="113" t="s">
        <v>45</v>
      </c>
      <c r="P625" s="162"/>
      <c r="Q625" s="162"/>
      <c r="R625" s="119" t="s">
        <v>3</v>
      </c>
      <c r="S625" s="164">
        <f>SUM(S616:S624)</f>
        <v>5694.9250000000002</v>
      </c>
      <c r="U625" s="166"/>
    </row>
    <row r="626" spans="1:22" s="5" customFormat="1" ht="14.25" customHeight="1" x14ac:dyDescent="0.2">
      <c r="A626" s="101" t="s">
        <v>24</v>
      </c>
      <c r="B626" s="137"/>
      <c r="C626" s="101"/>
      <c r="D626" s="105"/>
      <c r="E626" s="104" t="s">
        <v>3</v>
      </c>
      <c r="F626" s="121"/>
      <c r="G626" s="106"/>
      <c r="H626" s="105"/>
      <c r="I626" s="149"/>
      <c r="J626" s="150"/>
      <c r="K626" s="149"/>
      <c r="L626" s="151"/>
      <c r="M626" s="150"/>
      <c r="N626" s="149"/>
      <c r="O626" s="149"/>
      <c r="P626" s="170" t="s">
        <v>5</v>
      </c>
      <c r="Q626" s="171"/>
      <c r="R626" s="172" t="s">
        <v>3</v>
      </c>
      <c r="S626" s="170">
        <f>N625-S625</f>
        <v>3286.3249999999998</v>
      </c>
      <c r="U626" s="17"/>
    </row>
    <row r="627" spans="1:22" s="5" customFormat="1" ht="14.25" customHeight="1" x14ac:dyDescent="0.2">
      <c r="A627" s="122"/>
      <c r="B627" s="138"/>
      <c r="C627" s="122"/>
      <c r="D627" s="272"/>
      <c r="E627" s="272"/>
      <c r="F627" s="273"/>
      <c r="G627" s="123"/>
      <c r="H627" s="124"/>
      <c r="I627" s="122"/>
      <c r="J627" s="125"/>
      <c r="K627" s="122"/>
      <c r="L627" s="122"/>
      <c r="M627" s="125"/>
      <c r="N627" s="122"/>
      <c r="O627" s="122"/>
      <c r="P627" s="122"/>
      <c r="Q627" s="122"/>
      <c r="R627" s="125"/>
      <c r="S627" s="122"/>
      <c r="T627" s="7"/>
      <c r="U627" s="17"/>
    </row>
    <row r="628" spans="1:22" s="5" customFormat="1" ht="14.25" customHeight="1" x14ac:dyDescent="0.2">
      <c r="A628" s="91"/>
      <c r="B628" s="135"/>
      <c r="C628" s="91"/>
      <c r="D628" s="91"/>
      <c r="E628" s="92"/>
      <c r="F628" s="91"/>
      <c r="G628" s="93"/>
      <c r="H628" s="91"/>
      <c r="I628" s="91"/>
      <c r="J628" s="92"/>
      <c r="K628" s="91"/>
      <c r="L628" s="91"/>
      <c r="M628" s="92"/>
      <c r="N628" s="91"/>
      <c r="O628" s="91"/>
      <c r="P628" s="91"/>
      <c r="Q628" s="91"/>
      <c r="R628" s="92"/>
      <c r="S628" s="91"/>
      <c r="U628" s="17"/>
    </row>
    <row r="629" spans="1:22" s="6" customFormat="1" ht="14.25" customHeight="1" x14ac:dyDescent="0.25">
      <c r="A629" s="94"/>
      <c r="B629" s="136" t="s">
        <v>18</v>
      </c>
      <c r="C629" s="95"/>
      <c r="D629" s="96"/>
      <c r="E629" s="97"/>
      <c r="F629" s="96"/>
      <c r="G629" s="98"/>
      <c r="H629" s="96"/>
      <c r="I629" s="96"/>
      <c r="J629" s="99" t="s">
        <v>18</v>
      </c>
      <c r="K629" s="96"/>
      <c r="L629" s="96"/>
      <c r="M629" s="97"/>
      <c r="N629" s="96"/>
      <c r="O629" s="96"/>
      <c r="P629" s="96"/>
      <c r="Q629" s="271" t="s">
        <v>0</v>
      </c>
      <c r="R629" s="271"/>
      <c r="S629" s="271"/>
      <c r="U629" s="18"/>
    </row>
    <row r="630" spans="1:22" s="6" customFormat="1" ht="14.25" customHeight="1" x14ac:dyDescent="0.25">
      <c r="A630" s="94"/>
      <c r="B630" s="136" t="s">
        <v>19</v>
      </c>
      <c r="C630" s="95"/>
      <c r="D630" s="96"/>
      <c r="E630" s="97"/>
      <c r="F630" s="96"/>
      <c r="G630" s="98"/>
      <c r="H630" s="96"/>
      <c r="I630" s="96"/>
      <c r="J630" s="99" t="s">
        <v>19</v>
      </c>
      <c r="K630" s="96"/>
      <c r="L630" s="96"/>
      <c r="M630" s="97"/>
      <c r="N630" s="96"/>
      <c r="O630" s="96"/>
      <c r="P630" s="96"/>
      <c r="Q630" s="271"/>
      <c r="R630" s="271"/>
      <c r="S630" s="271"/>
      <c r="U630" s="18"/>
    </row>
    <row r="631" spans="1:22" s="6" customFormat="1" ht="14.25" customHeight="1" x14ac:dyDescent="0.25">
      <c r="A631" s="94"/>
      <c r="B631" s="136"/>
      <c r="C631" s="95"/>
      <c r="D631" s="96"/>
      <c r="E631" s="97"/>
      <c r="F631" s="96"/>
      <c r="G631" s="98"/>
      <c r="H631" s="96"/>
      <c r="I631" s="96"/>
      <c r="J631" s="100"/>
      <c r="K631" s="96"/>
      <c r="L631" s="96"/>
      <c r="M631" s="97"/>
      <c r="N631" s="96"/>
      <c r="O631" s="96"/>
      <c r="P631" s="96"/>
      <c r="Q631" s="96"/>
      <c r="R631" s="97"/>
      <c r="S631" s="94"/>
      <c r="U631" s="18"/>
    </row>
    <row r="632" spans="1:22" s="5" customFormat="1" ht="14.25" customHeight="1" x14ac:dyDescent="0.2">
      <c r="A632" s="101" t="s">
        <v>1</v>
      </c>
      <c r="B632" s="137"/>
      <c r="C632" s="101" t="s">
        <v>3</v>
      </c>
      <c r="D632" s="103" t="str">
        <f>'FOR PRINT'!B35</f>
        <v>ICAMEN, ARIEL</v>
      </c>
      <c r="E632" s="104"/>
      <c r="F632" s="105"/>
      <c r="G632" s="106"/>
      <c r="H632" s="105"/>
      <c r="I632" s="105" t="s">
        <v>1</v>
      </c>
      <c r="J632" s="104" t="s">
        <v>3</v>
      </c>
      <c r="K632" s="174" t="str">
        <f>'FOR PRINT'!B35</f>
        <v>ICAMEN, ARIEL</v>
      </c>
      <c r="L632" s="105"/>
      <c r="M632" s="104"/>
      <c r="N632" s="105"/>
      <c r="O632" s="105"/>
      <c r="P632" s="105" t="s">
        <v>25</v>
      </c>
      <c r="Q632" s="105"/>
      <c r="R632" s="104" t="s">
        <v>3</v>
      </c>
      <c r="S632" s="107">
        <f>'FOR PRINT'!D35</f>
        <v>13</v>
      </c>
      <c r="U632" s="17"/>
    </row>
    <row r="633" spans="1:22" s="5" customFormat="1" ht="14.25" customHeight="1" x14ac:dyDescent="0.2">
      <c r="A633" s="101" t="s">
        <v>2</v>
      </c>
      <c r="B633" s="137"/>
      <c r="C633" s="101" t="s">
        <v>3</v>
      </c>
      <c r="D633" s="105" t="str">
        <f>'FOR PRINT'!R2</f>
        <v>OCTOBER 30,2017</v>
      </c>
      <c r="E633" s="104"/>
      <c r="F633" s="105"/>
      <c r="G633" s="106"/>
      <c r="H633" s="105"/>
      <c r="I633" s="105" t="s">
        <v>2</v>
      </c>
      <c r="J633" s="104" t="s">
        <v>3</v>
      </c>
      <c r="K633" s="105" t="str">
        <f>'FOR PRINT'!C35</f>
        <v>OCT 11- OCT 25,2017</v>
      </c>
      <c r="L633" s="105"/>
      <c r="M633" s="104"/>
      <c r="N633" s="105"/>
      <c r="O633" s="105"/>
      <c r="P633" s="105" t="s">
        <v>26</v>
      </c>
      <c r="Q633" s="105"/>
      <c r="R633" s="104" t="s">
        <v>3</v>
      </c>
      <c r="S633" s="107">
        <f>'FOR PRINT'!E35</f>
        <v>12.75</v>
      </c>
      <c r="U633" s="17"/>
    </row>
    <row r="634" spans="1:22" s="5" customFormat="1" ht="14.25" customHeight="1" x14ac:dyDescent="0.2">
      <c r="A634" s="101"/>
      <c r="B634" s="137"/>
      <c r="C634" s="101"/>
      <c r="D634" s="105"/>
      <c r="E634" s="104"/>
      <c r="F634" s="108"/>
      <c r="G634" s="109"/>
      <c r="H634" s="108"/>
      <c r="I634" s="110" t="s">
        <v>4</v>
      </c>
      <c r="J634" s="111"/>
      <c r="K634" s="110"/>
      <c r="L634" s="112" t="s">
        <v>22</v>
      </c>
      <c r="M634" s="111"/>
      <c r="N634" s="112" t="s">
        <v>23</v>
      </c>
      <c r="O634" s="113" t="s">
        <v>7</v>
      </c>
      <c r="P634" s="110"/>
      <c r="Q634" s="112" t="s">
        <v>22</v>
      </c>
      <c r="R634" s="111"/>
      <c r="S634" s="112" t="s">
        <v>23</v>
      </c>
      <c r="U634" s="17"/>
    </row>
    <row r="635" spans="1:22" s="5" customFormat="1" ht="14.25" customHeight="1" x14ac:dyDescent="0.2">
      <c r="A635" s="101" t="s">
        <v>20</v>
      </c>
      <c r="B635" s="137"/>
      <c r="C635" s="101"/>
      <c r="D635" s="105"/>
      <c r="E635" s="104" t="s">
        <v>3</v>
      </c>
      <c r="F635" s="108">
        <f>N644</f>
        <v>5377.5</v>
      </c>
      <c r="G635" s="109"/>
      <c r="H635" s="108"/>
      <c r="I635" s="105" t="s">
        <v>8</v>
      </c>
      <c r="J635" s="104"/>
      <c r="K635" s="105"/>
      <c r="L635" s="114">
        <f>S633*8</f>
        <v>102</v>
      </c>
      <c r="M635" s="115"/>
      <c r="N635" s="108">
        <f>L635*U635</f>
        <v>4590</v>
      </c>
      <c r="O635" s="116" t="s">
        <v>10</v>
      </c>
      <c r="P635" s="105"/>
      <c r="Q635" s="114"/>
      <c r="R635" s="115"/>
      <c r="S635" s="117">
        <f>'FOR PRINT'!G35</f>
        <v>199.8</v>
      </c>
      <c r="U635" s="17">
        <f>'FOR PRINT'!Q35</f>
        <v>45</v>
      </c>
      <c r="V635" s="1" t="s">
        <v>100</v>
      </c>
    </row>
    <row r="636" spans="1:22" s="5" customFormat="1" ht="14.25" customHeight="1" x14ac:dyDescent="0.2">
      <c r="A636" s="101" t="s">
        <v>21</v>
      </c>
      <c r="B636" s="137"/>
      <c r="C636" s="101"/>
      <c r="D636" s="105"/>
      <c r="E636" s="104" t="s">
        <v>3</v>
      </c>
      <c r="F636" s="108">
        <f>S644</f>
        <v>1806.05</v>
      </c>
      <c r="G636" s="106"/>
      <c r="H636" s="105"/>
      <c r="I636" s="105" t="s">
        <v>9</v>
      </c>
      <c r="J636" s="104"/>
      <c r="K636" s="105"/>
      <c r="L636" s="114">
        <f>'FOR PRINT'!F35</f>
        <v>14</v>
      </c>
      <c r="M636" s="115"/>
      <c r="N636" s="108">
        <f>L636*U636</f>
        <v>787.5</v>
      </c>
      <c r="O636" s="116" t="s">
        <v>11</v>
      </c>
      <c r="P636" s="105"/>
      <c r="Q636" s="114"/>
      <c r="R636" s="115"/>
      <c r="S636" s="117">
        <f>'FOR PRINT'!H35</f>
        <v>0</v>
      </c>
      <c r="U636" s="12">
        <f>U635*1.25</f>
        <v>56.25</v>
      </c>
      <c r="V636" s="1" t="s">
        <v>101</v>
      </c>
    </row>
    <row r="637" spans="1:22" s="5" customFormat="1" ht="14.25" customHeight="1" x14ac:dyDescent="0.2">
      <c r="A637" s="101"/>
      <c r="B637" s="137"/>
      <c r="C637" s="101"/>
      <c r="D637" s="105"/>
      <c r="E637" s="104"/>
      <c r="F637" s="105"/>
      <c r="G637" s="106"/>
      <c r="H637" s="105"/>
      <c r="I637" s="67" t="s">
        <v>99</v>
      </c>
      <c r="J637" s="104"/>
      <c r="K637" s="105"/>
      <c r="L637" s="76">
        <f>'FOR PRINT'!P35</f>
        <v>0</v>
      </c>
      <c r="M637" s="115"/>
      <c r="N637" s="70">
        <f>L637*U637</f>
        <v>0</v>
      </c>
      <c r="O637" s="116" t="s">
        <v>12</v>
      </c>
      <c r="P637" s="105"/>
      <c r="Q637" s="114"/>
      <c r="R637" s="115"/>
      <c r="S637" s="117">
        <f>'FOR PRINT'!I35</f>
        <v>50</v>
      </c>
      <c r="U637" s="12">
        <f>U635*1.3</f>
        <v>58.5</v>
      </c>
      <c r="V637" s="1" t="s">
        <v>103</v>
      </c>
    </row>
    <row r="638" spans="1:22" s="5" customFormat="1" ht="14.25" customHeight="1" x14ac:dyDescent="0.2">
      <c r="A638" s="101"/>
      <c r="B638" s="137"/>
      <c r="C638" s="101"/>
      <c r="D638" s="105"/>
      <c r="E638" s="104"/>
      <c r="F638" s="105"/>
      <c r="G638" s="106"/>
      <c r="H638" s="105"/>
      <c r="I638" s="67" t="s">
        <v>152</v>
      </c>
      <c r="J638" s="66"/>
      <c r="K638" s="67"/>
      <c r="L638" s="76">
        <f>'FOR PRINT'!T35</f>
        <v>0</v>
      </c>
      <c r="M638" s="77"/>
      <c r="N638" s="70">
        <f>L638*U638</f>
        <v>0</v>
      </c>
      <c r="O638" s="116" t="s">
        <v>13</v>
      </c>
      <c r="P638" s="105"/>
      <c r="Q638" s="114"/>
      <c r="R638" s="115"/>
      <c r="S638" s="117">
        <f>'FOR PRINT'!J35</f>
        <v>0</v>
      </c>
      <c r="U638" s="12">
        <f>U635*1</f>
        <v>45</v>
      </c>
      <c r="V638" s="1" t="s">
        <v>134</v>
      </c>
    </row>
    <row r="639" spans="1:22" s="5" customFormat="1" ht="14.25" customHeight="1" x14ac:dyDescent="0.2">
      <c r="A639" s="140" t="s">
        <v>5</v>
      </c>
      <c r="B639" s="137"/>
      <c r="C639" s="140"/>
      <c r="D639" s="103"/>
      <c r="E639" s="141" t="s">
        <v>3</v>
      </c>
      <c r="F639" s="142">
        <f>S645</f>
        <v>3571.45</v>
      </c>
      <c r="G639" s="109"/>
      <c r="H639" s="108"/>
      <c r="I639" s="67" t="s">
        <v>147</v>
      </c>
      <c r="J639" s="66"/>
      <c r="K639" s="67"/>
      <c r="L639" s="76">
        <f>'FOR PRINT'!U35</f>
        <v>0</v>
      </c>
      <c r="M639" s="77"/>
      <c r="N639" s="70">
        <f>L639*U639</f>
        <v>0</v>
      </c>
      <c r="O639" s="116" t="s">
        <v>14</v>
      </c>
      <c r="P639" s="105"/>
      <c r="Q639" s="114"/>
      <c r="R639" s="115"/>
      <c r="S639" s="117">
        <f>'FOR PRINT'!K35</f>
        <v>56.25</v>
      </c>
      <c r="U639" s="12">
        <f>U635*1.3</f>
        <v>58.5</v>
      </c>
      <c r="V639" s="1" t="s">
        <v>136</v>
      </c>
    </row>
    <row r="640" spans="1:22" s="5" customFormat="1" ht="14.25" customHeight="1" x14ac:dyDescent="0.2">
      <c r="A640" s="101"/>
      <c r="B640" s="137"/>
      <c r="C640" s="101"/>
      <c r="D640" s="105"/>
      <c r="E640" s="104"/>
      <c r="F640" s="105"/>
      <c r="G640" s="106"/>
      <c r="H640" s="105"/>
      <c r="I640" s="105"/>
      <c r="J640" s="104"/>
      <c r="K640" s="105"/>
      <c r="L640" s="114"/>
      <c r="M640" s="115"/>
      <c r="N640" s="108"/>
      <c r="O640" s="116" t="s">
        <v>16</v>
      </c>
      <c r="P640" s="105"/>
      <c r="Q640" s="114"/>
      <c r="R640" s="115"/>
      <c r="S640" s="117">
        <f>'FOR PRINT'!L35</f>
        <v>0</v>
      </c>
      <c r="U640" s="17"/>
    </row>
    <row r="641" spans="1:22" s="5" customFormat="1" ht="14.25" customHeight="1" x14ac:dyDescent="0.2">
      <c r="A641" s="101"/>
      <c r="B641" s="137"/>
      <c r="C641" s="101"/>
      <c r="D641" s="105"/>
      <c r="E641" s="104"/>
      <c r="F641" s="105"/>
      <c r="G641" s="106"/>
      <c r="H641" s="105"/>
      <c r="I641" s="105"/>
      <c r="J641" s="104"/>
      <c r="K641" s="105"/>
      <c r="L641" s="114"/>
      <c r="M641" s="115"/>
      <c r="N641" s="108"/>
      <c r="O641" s="116" t="s">
        <v>15</v>
      </c>
      <c r="P641" s="105"/>
      <c r="Q641" s="117">
        <f>'FOR PRINT'!M35</f>
        <v>0</v>
      </c>
      <c r="R641" s="115"/>
      <c r="S641" s="117">
        <f>Q641*U635</f>
        <v>0</v>
      </c>
      <c r="U641" s="17"/>
    </row>
    <row r="642" spans="1:22" s="5" customFormat="1" ht="14.25" customHeight="1" x14ac:dyDescent="0.2">
      <c r="A642" s="101"/>
      <c r="B642" s="137"/>
      <c r="C642" s="101"/>
      <c r="D642" s="105"/>
      <c r="E642" s="104"/>
      <c r="F642" s="105"/>
      <c r="G642" s="106"/>
      <c r="H642" s="105"/>
      <c r="I642" s="105"/>
      <c r="J642" s="104"/>
      <c r="K642" s="105"/>
      <c r="L642" s="114"/>
      <c r="M642" s="115"/>
      <c r="N642" s="108"/>
      <c r="O642" s="116" t="s">
        <v>38</v>
      </c>
      <c r="P642" s="105"/>
      <c r="Q642" s="114"/>
      <c r="R642" s="115"/>
      <c r="S642" s="117">
        <f>'FOR PRINT'!N35</f>
        <v>0</v>
      </c>
      <c r="U642" s="17"/>
    </row>
    <row r="643" spans="1:22" s="5" customFormat="1" ht="14.25" customHeight="1" x14ac:dyDescent="0.2">
      <c r="A643" s="101" t="s">
        <v>6</v>
      </c>
      <c r="B643" s="137"/>
      <c r="C643" s="101"/>
      <c r="D643" s="105"/>
      <c r="E643" s="104" t="s">
        <v>3</v>
      </c>
      <c r="F643" s="105"/>
      <c r="G643" s="106"/>
      <c r="H643" s="105"/>
      <c r="I643" s="105"/>
      <c r="J643" s="104"/>
      <c r="K643" s="105"/>
      <c r="L643" s="114"/>
      <c r="M643" s="115"/>
      <c r="N643" s="108"/>
      <c r="O643" s="118" t="s">
        <v>17</v>
      </c>
      <c r="P643" s="105"/>
      <c r="Q643" s="114"/>
      <c r="R643" s="115"/>
      <c r="S643" s="117">
        <f>'FOR PRINT'!O35</f>
        <v>1500</v>
      </c>
      <c r="U643" s="17"/>
    </row>
    <row r="644" spans="1:22" s="165" customFormat="1" ht="14.25" customHeight="1" x14ac:dyDescent="0.25">
      <c r="A644" s="102"/>
      <c r="B644" s="137"/>
      <c r="C644" s="102"/>
      <c r="D644" s="159"/>
      <c r="E644" s="104"/>
      <c r="F644" s="160"/>
      <c r="G644" s="161"/>
      <c r="H644" s="159"/>
      <c r="I644" s="110" t="s">
        <v>46</v>
      </c>
      <c r="J644" s="119"/>
      <c r="K644" s="162"/>
      <c r="L644" s="163"/>
      <c r="M644" s="120" t="s">
        <v>3</v>
      </c>
      <c r="N644" s="157">
        <f>SUM(N635:N642)</f>
        <v>5377.5</v>
      </c>
      <c r="O644" s="113" t="s">
        <v>45</v>
      </c>
      <c r="P644" s="162"/>
      <c r="Q644" s="162"/>
      <c r="R644" s="119" t="s">
        <v>3</v>
      </c>
      <c r="S644" s="164">
        <f>SUM(S635:S643)</f>
        <v>1806.05</v>
      </c>
      <c r="U644" s="166"/>
    </row>
    <row r="645" spans="1:22" s="5" customFormat="1" ht="14.25" customHeight="1" x14ac:dyDescent="0.2">
      <c r="A645" s="101" t="s">
        <v>24</v>
      </c>
      <c r="B645" s="137"/>
      <c r="C645" s="101"/>
      <c r="D645" s="105"/>
      <c r="E645" s="104" t="s">
        <v>3</v>
      </c>
      <c r="F645" s="121"/>
      <c r="G645" s="106"/>
      <c r="H645" s="105"/>
      <c r="I645" s="149"/>
      <c r="J645" s="150"/>
      <c r="K645" s="149"/>
      <c r="L645" s="151"/>
      <c r="M645" s="150"/>
      <c r="N645" s="149"/>
      <c r="O645" s="149"/>
      <c r="P645" s="170" t="s">
        <v>5</v>
      </c>
      <c r="Q645" s="171"/>
      <c r="R645" s="172" t="s">
        <v>3</v>
      </c>
      <c r="S645" s="170">
        <f>N644-S644</f>
        <v>3571.45</v>
      </c>
      <c r="U645" s="17"/>
    </row>
    <row r="646" spans="1:22" s="5" customFormat="1" ht="14.25" customHeight="1" x14ac:dyDescent="0.2">
      <c r="A646" s="122"/>
      <c r="B646" s="138"/>
      <c r="C646" s="122"/>
      <c r="D646" s="272"/>
      <c r="E646" s="272"/>
      <c r="F646" s="273"/>
      <c r="G646" s="123"/>
      <c r="H646" s="124"/>
      <c r="I646" s="122"/>
      <c r="J646" s="125"/>
      <c r="K646" s="122"/>
      <c r="L646" s="122"/>
      <c r="M646" s="125"/>
      <c r="N646" s="122"/>
      <c r="O646" s="122"/>
      <c r="P646" s="122"/>
      <c r="Q646" s="122"/>
      <c r="R646" s="125"/>
      <c r="S646" s="122"/>
      <c r="T646" s="7"/>
      <c r="U646" s="17"/>
    </row>
    <row r="647" spans="1:22" s="5" customFormat="1" ht="14.25" customHeight="1" x14ac:dyDescent="0.2">
      <c r="A647" s="91"/>
      <c r="B647" s="135"/>
      <c r="C647" s="91"/>
      <c r="D647" s="91"/>
      <c r="E647" s="92"/>
      <c r="F647" s="91"/>
      <c r="G647" s="93"/>
      <c r="H647" s="91"/>
      <c r="I647" s="91"/>
      <c r="J647" s="92"/>
      <c r="K647" s="91"/>
      <c r="L647" s="91"/>
      <c r="M647" s="92"/>
      <c r="N647" s="91"/>
      <c r="O647" s="91"/>
      <c r="P647" s="91"/>
      <c r="Q647" s="91"/>
      <c r="R647" s="92"/>
      <c r="S647" s="91"/>
      <c r="U647" s="17"/>
    </row>
    <row r="648" spans="1:22" s="6" customFormat="1" ht="14.25" customHeight="1" x14ac:dyDescent="0.25">
      <c r="A648" s="94"/>
      <c r="B648" s="136" t="s">
        <v>18</v>
      </c>
      <c r="C648" s="95"/>
      <c r="D648" s="96"/>
      <c r="E648" s="97"/>
      <c r="F648" s="96"/>
      <c r="G648" s="98"/>
      <c r="H648" s="96"/>
      <c r="I648" s="96"/>
      <c r="J648" s="99" t="s">
        <v>18</v>
      </c>
      <c r="K648" s="96"/>
      <c r="L648" s="96"/>
      <c r="M648" s="97"/>
      <c r="N648" s="96"/>
      <c r="O648" s="96"/>
      <c r="P648" s="96"/>
      <c r="Q648" s="271" t="s">
        <v>0</v>
      </c>
      <c r="R648" s="271"/>
      <c r="S648" s="271"/>
      <c r="U648" s="18"/>
    </row>
    <row r="649" spans="1:22" s="6" customFormat="1" ht="14.25" customHeight="1" x14ac:dyDescent="0.25">
      <c r="A649" s="94"/>
      <c r="B649" s="136" t="s">
        <v>19</v>
      </c>
      <c r="C649" s="95"/>
      <c r="D649" s="96"/>
      <c r="E649" s="97"/>
      <c r="F649" s="96"/>
      <c r="G649" s="98"/>
      <c r="H649" s="96"/>
      <c r="I649" s="96"/>
      <c r="J649" s="99" t="s">
        <v>19</v>
      </c>
      <c r="K649" s="96"/>
      <c r="L649" s="96"/>
      <c r="M649" s="97"/>
      <c r="N649" s="96"/>
      <c r="O649" s="96"/>
      <c r="P649" s="96"/>
      <c r="Q649" s="271"/>
      <c r="R649" s="271"/>
      <c r="S649" s="271"/>
      <c r="U649" s="18"/>
    </row>
    <row r="650" spans="1:22" s="6" customFormat="1" ht="14.25" customHeight="1" x14ac:dyDescent="0.25">
      <c r="A650" s="94"/>
      <c r="B650" s="136"/>
      <c r="C650" s="95"/>
      <c r="D650" s="96"/>
      <c r="E650" s="97"/>
      <c r="F650" s="96"/>
      <c r="G650" s="98"/>
      <c r="H650" s="96"/>
      <c r="I650" s="96"/>
      <c r="J650" s="100"/>
      <c r="K650" s="96"/>
      <c r="L650" s="96"/>
      <c r="M650" s="97"/>
      <c r="N650" s="96"/>
      <c r="O650" s="96"/>
      <c r="P650" s="96"/>
      <c r="Q650" s="96"/>
      <c r="R650" s="97"/>
      <c r="S650" s="94"/>
      <c r="U650" s="18"/>
    </row>
    <row r="651" spans="1:22" s="5" customFormat="1" ht="14.25" customHeight="1" x14ac:dyDescent="0.2">
      <c r="A651" s="101" t="s">
        <v>1</v>
      </c>
      <c r="B651" s="137"/>
      <c r="C651" s="101" t="s">
        <v>3</v>
      </c>
      <c r="D651" s="103" t="str">
        <f>'FOR PRINT'!B36</f>
        <v>ICAMEN, JERALDE</v>
      </c>
      <c r="E651" s="104"/>
      <c r="F651" s="105"/>
      <c r="G651" s="106"/>
      <c r="H651" s="105"/>
      <c r="I651" s="105" t="s">
        <v>1</v>
      </c>
      <c r="J651" s="104" t="s">
        <v>3</v>
      </c>
      <c r="K651" s="174" t="str">
        <f>'FOR PRINT'!B36</f>
        <v>ICAMEN, JERALDE</v>
      </c>
      <c r="L651" s="105"/>
      <c r="M651" s="104"/>
      <c r="N651" s="105"/>
      <c r="O651" s="105"/>
      <c r="P651" s="105" t="s">
        <v>25</v>
      </c>
      <c r="Q651" s="105"/>
      <c r="R651" s="104" t="s">
        <v>3</v>
      </c>
      <c r="S651" s="107">
        <f>'FOR PRINT'!D36</f>
        <v>13</v>
      </c>
      <c r="U651" s="17"/>
    </row>
    <row r="652" spans="1:22" s="5" customFormat="1" ht="14.25" customHeight="1" x14ac:dyDescent="0.2">
      <c r="A652" s="101" t="s">
        <v>2</v>
      </c>
      <c r="B652" s="137"/>
      <c r="C652" s="101" t="s">
        <v>3</v>
      </c>
      <c r="D652" s="105" t="str">
        <f>'FOR PRINT'!R2</f>
        <v>OCTOBER 30,2017</v>
      </c>
      <c r="E652" s="104"/>
      <c r="F652" s="105"/>
      <c r="G652" s="106"/>
      <c r="H652" s="105"/>
      <c r="I652" s="105" t="s">
        <v>2</v>
      </c>
      <c r="J652" s="104" t="s">
        <v>3</v>
      </c>
      <c r="K652" s="105" t="str">
        <f>'FOR PRINT'!C36</f>
        <v>OCT 11- OCT 25,2017</v>
      </c>
      <c r="L652" s="105"/>
      <c r="M652" s="104"/>
      <c r="N652" s="105"/>
      <c r="O652" s="105"/>
      <c r="P652" s="105" t="s">
        <v>26</v>
      </c>
      <c r="Q652" s="105"/>
      <c r="R652" s="104" t="s">
        <v>3</v>
      </c>
      <c r="S652" s="107">
        <f>'FOR PRINT'!E36</f>
        <v>12.75</v>
      </c>
      <c r="U652" s="17"/>
    </row>
    <row r="653" spans="1:22" s="5" customFormat="1" ht="14.25" customHeight="1" x14ac:dyDescent="0.2">
      <c r="A653" s="101"/>
      <c r="B653" s="137"/>
      <c r="C653" s="101"/>
      <c r="D653" s="105"/>
      <c r="E653" s="104"/>
      <c r="F653" s="108"/>
      <c r="G653" s="109"/>
      <c r="H653" s="108"/>
      <c r="I653" s="110" t="s">
        <v>4</v>
      </c>
      <c r="J653" s="111"/>
      <c r="K653" s="110"/>
      <c r="L653" s="112" t="s">
        <v>22</v>
      </c>
      <c r="M653" s="111"/>
      <c r="N653" s="112" t="s">
        <v>23</v>
      </c>
      <c r="O653" s="113" t="s">
        <v>7</v>
      </c>
      <c r="P653" s="110"/>
      <c r="Q653" s="112" t="s">
        <v>22</v>
      </c>
      <c r="R653" s="111"/>
      <c r="S653" s="112" t="s">
        <v>23</v>
      </c>
      <c r="U653" s="17"/>
    </row>
    <row r="654" spans="1:22" s="5" customFormat="1" ht="14.25" customHeight="1" x14ac:dyDescent="0.2">
      <c r="A654" s="101" t="s">
        <v>20</v>
      </c>
      <c r="B654" s="137"/>
      <c r="C654" s="101"/>
      <c r="D654" s="105"/>
      <c r="E654" s="104" t="s">
        <v>3</v>
      </c>
      <c r="F654" s="108">
        <f>N663</f>
        <v>6244.3203125</v>
      </c>
      <c r="G654" s="109"/>
      <c r="H654" s="108"/>
      <c r="I654" s="105" t="s">
        <v>8</v>
      </c>
      <c r="J654" s="104"/>
      <c r="K654" s="105"/>
      <c r="L654" s="114">
        <f>S652*8</f>
        <v>102</v>
      </c>
      <c r="M654" s="115"/>
      <c r="N654" s="108">
        <f>L654*U654</f>
        <v>4545.375</v>
      </c>
      <c r="O654" s="116" t="s">
        <v>10</v>
      </c>
      <c r="P654" s="105"/>
      <c r="Q654" s="114"/>
      <c r="R654" s="115"/>
      <c r="S654" s="117">
        <f>'FOR PRINT'!G36</f>
        <v>0</v>
      </c>
      <c r="U654" s="17">
        <f>'FOR PRINT'!Q36</f>
        <v>44.5625</v>
      </c>
      <c r="V654" s="1" t="s">
        <v>100</v>
      </c>
    </row>
    <row r="655" spans="1:22" s="5" customFormat="1" ht="14.25" customHeight="1" x14ac:dyDescent="0.2">
      <c r="A655" s="101" t="s">
        <v>21</v>
      </c>
      <c r="B655" s="137"/>
      <c r="C655" s="101"/>
      <c r="D655" s="105"/>
      <c r="E655" s="104" t="s">
        <v>3</v>
      </c>
      <c r="F655" s="108">
        <f>S663</f>
        <v>1500</v>
      </c>
      <c r="G655" s="106"/>
      <c r="H655" s="105"/>
      <c r="I655" s="105" t="s">
        <v>9</v>
      </c>
      <c r="J655" s="104"/>
      <c r="K655" s="105"/>
      <c r="L655" s="114">
        <f>'FOR PRINT'!F36</f>
        <v>30.5</v>
      </c>
      <c r="M655" s="115"/>
      <c r="N655" s="108">
        <f>L655*U655</f>
        <v>1698.9453125</v>
      </c>
      <c r="O655" s="116" t="s">
        <v>11</v>
      </c>
      <c r="P655" s="105"/>
      <c r="Q655" s="114"/>
      <c r="R655" s="115"/>
      <c r="S655" s="117">
        <f>'FOR PRINT'!H36</f>
        <v>0</v>
      </c>
      <c r="U655" s="12">
        <f>U654*1.25</f>
        <v>55.703125</v>
      </c>
      <c r="V655" s="1" t="s">
        <v>101</v>
      </c>
    </row>
    <row r="656" spans="1:22" s="5" customFormat="1" ht="14.25" customHeight="1" x14ac:dyDescent="0.2">
      <c r="A656" s="101"/>
      <c r="B656" s="137"/>
      <c r="C656" s="101"/>
      <c r="D656" s="105"/>
      <c r="E656" s="104"/>
      <c r="F656" s="105"/>
      <c r="G656" s="106"/>
      <c r="H656" s="105"/>
      <c r="I656" s="67" t="s">
        <v>99</v>
      </c>
      <c r="J656" s="104"/>
      <c r="K656" s="105"/>
      <c r="L656" s="76">
        <f>'FOR PRINT'!P36</f>
        <v>0</v>
      </c>
      <c r="M656" s="115"/>
      <c r="N656" s="70">
        <f>L656*U656</f>
        <v>0</v>
      </c>
      <c r="O656" s="116" t="s">
        <v>12</v>
      </c>
      <c r="P656" s="105"/>
      <c r="Q656" s="114"/>
      <c r="R656" s="115"/>
      <c r="S656" s="117">
        <f>'FOR PRINT'!I36</f>
        <v>0</v>
      </c>
      <c r="U656" s="12">
        <f>U654*1.3</f>
        <v>57.931249999999999</v>
      </c>
      <c r="V656" s="1" t="s">
        <v>103</v>
      </c>
    </row>
    <row r="657" spans="1:22" s="5" customFormat="1" ht="14.25" customHeight="1" x14ac:dyDescent="0.2">
      <c r="A657" s="101"/>
      <c r="B657" s="137"/>
      <c r="C657" s="101"/>
      <c r="D657" s="105"/>
      <c r="E657" s="104"/>
      <c r="F657" s="105"/>
      <c r="G657" s="106"/>
      <c r="H657" s="105"/>
      <c r="I657" s="67" t="s">
        <v>152</v>
      </c>
      <c r="J657" s="66"/>
      <c r="K657" s="67"/>
      <c r="L657" s="76">
        <f>'FOR PRINT'!T36</f>
        <v>0</v>
      </c>
      <c r="M657" s="77"/>
      <c r="N657" s="70">
        <f>L657*U657</f>
        <v>0</v>
      </c>
      <c r="O657" s="116" t="s">
        <v>13</v>
      </c>
      <c r="P657" s="105"/>
      <c r="Q657" s="114"/>
      <c r="R657" s="115"/>
      <c r="S657" s="117">
        <f>'FOR PRINT'!J36</f>
        <v>0</v>
      </c>
      <c r="U657" s="12">
        <f>U654*1</f>
        <v>44.5625</v>
      </c>
      <c r="V657" s="1" t="s">
        <v>134</v>
      </c>
    </row>
    <row r="658" spans="1:22" s="5" customFormat="1" ht="14.25" customHeight="1" x14ac:dyDescent="0.2">
      <c r="A658" s="140" t="s">
        <v>5</v>
      </c>
      <c r="B658" s="137"/>
      <c r="C658" s="140"/>
      <c r="D658" s="103"/>
      <c r="E658" s="141" t="s">
        <v>3</v>
      </c>
      <c r="F658" s="142">
        <f>S664</f>
        <v>4744.3203125</v>
      </c>
      <c r="G658" s="109"/>
      <c r="H658" s="108"/>
      <c r="I658" s="67" t="s">
        <v>147</v>
      </c>
      <c r="J658" s="66"/>
      <c r="K658" s="67"/>
      <c r="L658" s="76">
        <f>'FOR PRINT'!U36</f>
        <v>0</v>
      </c>
      <c r="M658" s="77"/>
      <c r="N658" s="70">
        <f>L658*U658</f>
        <v>0</v>
      </c>
      <c r="O658" s="116" t="s">
        <v>14</v>
      </c>
      <c r="P658" s="105"/>
      <c r="Q658" s="114"/>
      <c r="R658" s="115"/>
      <c r="S658" s="117">
        <f>'FOR PRINT'!K36</f>
        <v>0</v>
      </c>
      <c r="U658" s="12">
        <f>U654*1.3</f>
        <v>57.931249999999999</v>
      </c>
      <c r="V658" s="1" t="s">
        <v>136</v>
      </c>
    </row>
    <row r="659" spans="1:22" s="5" customFormat="1" ht="14.25" customHeight="1" x14ac:dyDescent="0.2">
      <c r="A659" s="101"/>
      <c r="B659" s="137"/>
      <c r="C659" s="101"/>
      <c r="D659" s="105"/>
      <c r="E659" s="104"/>
      <c r="F659" s="105"/>
      <c r="G659" s="106"/>
      <c r="H659" s="105"/>
      <c r="I659" s="105"/>
      <c r="J659" s="104"/>
      <c r="K659" s="105"/>
      <c r="L659" s="114"/>
      <c r="M659" s="115"/>
      <c r="N659" s="108"/>
      <c r="O659" s="116" t="s">
        <v>16</v>
      </c>
      <c r="P659" s="105"/>
      <c r="Q659" s="114"/>
      <c r="R659" s="115"/>
      <c r="S659" s="117">
        <f>'FOR PRINT'!L36</f>
        <v>0</v>
      </c>
      <c r="U659" s="17"/>
    </row>
    <row r="660" spans="1:22" s="5" customFormat="1" ht="14.25" customHeight="1" x14ac:dyDescent="0.2">
      <c r="A660" s="101"/>
      <c r="B660" s="137"/>
      <c r="C660" s="101"/>
      <c r="D660" s="105"/>
      <c r="E660" s="104"/>
      <c r="F660" s="105"/>
      <c r="G660" s="106"/>
      <c r="H660" s="105"/>
      <c r="I660" s="105"/>
      <c r="J660" s="104"/>
      <c r="K660" s="105"/>
      <c r="L660" s="114"/>
      <c r="M660" s="115"/>
      <c r="N660" s="108"/>
      <c r="O660" s="116" t="s">
        <v>15</v>
      </c>
      <c r="P660" s="105"/>
      <c r="Q660" s="117">
        <f>'FOR PRINT'!M36</f>
        <v>0</v>
      </c>
      <c r="R660" s="115"/>
      <c r="S660" s="117">
        <f>Q660*U654</f>
        <v>0</v>
      </c>
      <c r="U660" s="17"/>
    </row>
    <row r="661" spans="1:22" s="5" customFormat="1" ht="14.25" customHeight="1" x14ac:dyDescent="0.2">
      <c r="A661" s="101"/>
      <c r="B661" s="137"/>
      <c r="C661" s="101"/>
      <c r="D661" s="105"/>
      <c r="E661" s="104"/>
      <c r="F661" s="105"/>
      <c r="G661" s="106"/>
      <c r="H661" s="105"/>
      <c r="I661" s="105"/>
      <c r="J661" s="104"/>
      <c r="K661" s="105"/>
      <c r="L661" s="114"/>
      <c r="M661" s="115"/>
      <c r="N661" s="108"/>
      <c r="O661" s="116" t="s">
        <v>38</v>
      </c>
      <c r="P661" s="105"/>
      <c r="Q661" s="114"/>
      <c r="R661" s="115"/>
      <c r="S661" s="117">
        <f>'FOR PRINT'!N36</f>
        <v>0</v>
      </c>
      <c r="U661" s="17"/>
    </row>
    <row r="662" spans="1:22" s="5" customFormat="1" ht="14.25" customHeight="1" x14ac:dyDescent="0.2">
      <c r="A662" s="101" t="s">
        <v>6</v>
      </c>
      <c r="B662" s="137"/>
      <c r="C662" s="101"/>
      <c r="D662" s="105"/>
      <c r="E662" s="104" t="s">
        <v>3</v>
      </c>
      <c r="F662" s="105"/>
      <c r="G662" s="106"/>
      <c r="H662" s="105"/>
      <c r="I662" s="105"/>
      <c r="J662" s="104"/>
      <c r="K662" s="105"/>
      <c r="L662" s="114"/>
      <c r="M662" s="115"/>
      <c r="N662" s="108"/>
      <c r="O662" s="118" t="s">
        <v>17</v>
      </c>
      <c r="P662" s="105"/>
      <c r="Q662" s="114"/>
      <c r="R662" s="115"/>
      <c r="S662" s="117">
        <f>'FOR PRINT'!O36</f>
        <v>1500</v>
      </c>
      <c r="U662" s="17"/>
    </row>
    <row r="663" spans="1:22" s="165" customFormat="1" ht="14.25" customHeight="1" x14ac:dyDescent="0.25">
      <c r="A663" s="102"/>
      <c r="B663" s="137"/>
      <c r="C663" s="102"/>
      <c r="D663" s="159"/>
      <c r="E663" s="104"/>
      <c r="F663" s="160"/>
      <c r="G663" s="161"/>
      <c r="H663" s="159"/>
      <c r="I663" s="110" t="s">
        <v>46</v>
      </c>
      <c r="J663" s="119"/>
      <c r="K663" s="162"/>
      <c r="L663" s="163"/>
      <c r="M663" s="120" t="s">
        <v>3</v>
      </c>
      <c r="N663" s="157">
        <f>SUM(N654:N661)</f>
        <v>6244.3203125</v>
      </c>
      <c r="O663" s="113" t="s">
        <v>45</v>
      </c>
      <c r="P663" s="162"/>
      <c r="Q663" s="162"/>
      <c r="R663" s="119" t="s">
        <v>3</v>
      </c>
      <c r="S663" s="164">
        <f>SUM(S654:S662)</f>
        <v>1500</v>
      </c>
      <c r="U663" s="166"/>
    </row>
    <row r="664" spans="1:22" s="5" customFormat="1" ht="14.25" customHeight="1" x14ac:dyDescent="0.2">
      <c r="A664" s="101" t="s">
        <v>24</v>
      </c>
      <c r="B664" s="137"/>
      <c r="C664" s="101"/>
      <c r="D664" s="105"/>
      <c r="E664" s="104" t="s">
        <v>3</v>
      </c>
      <c r="F664" s="121"/>
      <c r="G664" s="106"/>
      <c r="H664" s="105"/>
      <c r="I664" s="149"/>
      <c r="J664" s="150"/>
      <c r="K664" s="149"/>
      <c r="L664" s="151"/>
      <c r="M664" s="150"/>
      <c r="N664" s="149"/>
      <c r="O664" s="149"/>
      <c r="P664" s="170" t="s">
        <v>5</v>
      </c>
      <c r="Q664" s="171"/>
      <c r="R664" s="172" t="s">
        <v>3</v>
      </c>
      <c r="S664" s="170">
        <f>N663-S663</f>
        <v>4744.3203125</v>
      </c>
      <c r="U664" s="17"/>
    </row>
    <row r="665" spans="1:22" s="5" customFormat="1" ht="14.25" customHeight="1" x14ac:dyDescent="0.2">
      <c r="A665" s="122"/>
      <c r="B665" s="138"/>
      <c r="C665" s="122"/>
      <c r="D665" s="272"/>
      <c r="E665" s="272"/>
      <c r="F665" s="273"/>
      <c r="G665" s="123"/>
      <c r="H665" s="124"/>
      <c r="I665" s="122"/>
      <c r="J665" s="125"/>
      <c r="K665" s="122"/>
      <c r="L665" s="122"/>
      <c r="M665" s="125"/>
      <c r="N665" s="122"/>
      <c r="O665" s="122"/>
      <c r="P665" s="122"/>
      <c r="Q665" s="122"/>
      <c r="R665" s="125"/>
      <c r="S665" s="122"/>
      <c r="T665" s="7"/>
      <c r="U665" s="17"/>
    </row>
    <row r="666" spans="1:22" s="5" customFormat="1" ht="14.25" customHeight="1" x14ac:dyDescent="0.2">
      <c r="A666" s="91"/>
      <c r="B666" s="135"/>
      <c r="C666" s="91"/>
      <c r="D666" s="91"/>
      <c r="E666" s="92"/>
      <c r="F666" s="91"/>
      <c r="G666" s="93"/>
      <c r="H666" s="91"/>
      <c r="I666" s="91"/>
      <c r="J666" s="92"/>
      <c r="K666" s="91"/>
      <c r="L666" s="91"/>
      <c r="M666" s="92"/>
      <c r="N666" s="91"/>
      <c r="O666" s="91"/>
      <c r="P666" s="91"/>
      <c r="Q666" s="91"/>
      <c r="R666" s="92"/>
      <c r="S666" s="91"/>
      <c r="U666" s="17"/>
    </row>
    <row r="667" spans="1:22" s="6" customFormat="1" ht="14.25" customHeight="1" x14ac:dyDescent="0.25">
      <c r="A667" s="94"/>
      <c r="B667" s="136" t="s">
        <v>18</v>
      </c>
      <c r="C667" s="95"/>
      <c r="D667" s="96"/>
      <c r="E667" s="97"/>
      <c r="F667" s="96"/>
      <c r="G667" s="98"/>
      <c r="H667" s="96"/>
      <c r="I667" s="96"/>
      <c r="J667" s="99" t="s">
        <v>18</v>
      </c>
      <c r="K667" s="96"/>
      <c r="L667" s="96"/>
      <c r="M667" s="97"/>
      <c r="N667" s="96"/>
      <c r="O667" s="96"/>
      <c r="P667" s="96"/>
      <c r="Q667" s="271" t="s">
        <v>0</v>
      </c>
      <c r="R667" s="271"/>
      <c r="S667" s="271"/>
      <c r="U667" s="18"/>
    </row>
    <row r="668" spans="1:22" s="6" customFormat="1" ht="14.25" customHeight="1" x14ac:dyDescent="0.25">
      <c r="A668" s="94"/>
      <c r="B668" s="136" t="s">
        <v>19</v>
      </c>
      <c r="C668" s="95"/>
      <c r="D668" s="96"/>
      <c r="E668" s="97"/>
      <c r="F668" s="96"/>
      <c r="G668" s="98"/>
      <c r="H668" s="96"/>
      <c r="I668" s="96"/>
      <c r="J668" s="99" t="s">
        <v>19</v>
      </c>
      <c r="K668" s="96"/>
      <c r="L668" s="96"/>
      <c r="M668" s="97"/>
      <c r="N668" s="96"/>
      <c r="O668" s="96"/>
      <c r="P668" s="96"/>
      <c r="Q668" s="271"/>
      <c r="R668" s="271"/>
      <c r="S668" s="271"/>
      <c r="U668" s="18"/>
    </row>
    <row r="669" spans="1:22" s="6" customFormat="1" ht="14.25" customHeight="1" x14ac:dyDescent="0.25">
      <c r="A669" s="94"/>
      <c r="B669" s="136"/>
      <c r="C669" s="95"/>
      <c r="D669" s="96"/>
      <c r="E669" s="97"/>
      <c r="F669" s="96"/>
      <c r="G669" s="98"/>
      <c r="H669" s="96"/>
      <c r="I669" s="96"/>
      <c r="J669" s="100"/>
      <c r="K669" s="96"/>
      <c r="L669" s="96"/>
      <c r="M669" s="97"/>
      <c r="N669" s="96"/>
      <c r="O669" s="96"/>
      <c r="P669" s="96"/>
      <c r="Q669" s="96"/>
      <c r="R669" s="97"/>
      <c r="S669" s="94"/>
      <c r="U669" s="18"/>
    </row>
    <row r="670" spans="1:22" s="5" customFormat="1" ht="14.25" customHeight="1" x14ac:dyDescent="0.2">
      <c r="A670" s="101" t="s">
        <v>1</v>
      </c>
      <c r="B670" s="137"/>
      <c r="C670" s="101" t="s">
        <v>3</v>
      </c>
      <c r="D670" s="103" t="str">
        <f>'FOR PRINT'!B37</f>
        <v>JAVAN, GIDEON</v>
      </c>
      <c r="E670" s="104"/>
      <c r="F670" s="105"/>
      <c r="G670" s="106"/>
      <c r="H670" s="105"/>
      <c r="I670" s="105" t="s">
        <v>1</v>
      </c>
      <c r="J670" s="104" t="s">
        <v>3</v>
      </c>
      <c r="K670" s="174" t="str">
        <f>'FOR PRINT'!B37</f>
        <v>JAVAN, GIDEON</v>
      </c>
      <c r="L670" s="105"/>
      <c r="M670" s="104"/>
      <c r="N670" s="105"/>
      <c r="O670" s="105"/>
      <c r="P670" s="105" t="s">
        <v>25</v>
      </c>
      <c r="Q670" s="105"/>
      <c r="R670" s="104" t="s">
        <v>3</v>
      </c>
      <c r="S670" s="107">
        <f>'FOR PRINT'!D37</f>
        <v>13</v>
      </c>
      <c r="U670" s="17"/>
    </row>
    <row r="671" spans="1:22" s="5" customFormat="1" ht="14.25" customHeight="1" x14ac:dyDescent="0.2">
      <c r="A671" s="101" t="s">
        <v>2</v>
      </c>
      <c r="B671" s="137"/>
      <c r="C671" s="101" t="s">
        <v>3</v>
      </c>
      <c r="D671" s="105" t="str">
        <f>'FOR PRINT'!R2</f>
        <v>OCTOBER 30,2017</v>
      </c>
      <c r="E671" s="104"/>
      <c r="F671" s="105"/>
      <c r="G671" s="106"/>
      <c r="H671" s="105"/>
      <c r="I671" s="105" t="s">
        <v>2</v>
      </c>
      <c r="J671" s="104" t="s">
        <v>3</v>
      </c>
      <c r="K671" s="105" t="str">
        <f>'FOR PRINT'!C37</f>
        <v>OCT 11- OCT 25,2017</v>
      </c>
      <c r="L671" s="105"/>
      <c r="M671" s="104"/>
      <c r="N671" s="105"/>
      <c r="O671" s="105"/>
      <c r="P671" s="105" t="s">
        <v>26</v>
      </c>
      <c r="Q671" s="105"/>
      <c r="R671" s="104" t="s">
        <v>3</v>
      </c>
      <c r="S671" s="107">
        <f>'FOR PRINT'!E37</f>
        <v>9.75</v>
      </c>
      <c r="U671" s="17"/>
    </row>
    <row r="672" spans="1:22" s="5" customFormat="1" ht="14.25" customHeight="1" x14ac:dyDescent="0.2">
      <c r="A672" s="101"/>
      <c r="B672" s="137"/>
      <c r="C672" s="101"/>
      <c r="D672" s="105"/>
      <c r="E672" s="104"/>
      <c r="F672" s="108"/>
      <c r="G672" s="109"/>
      <c r="H672" s="108"/>
      <c r="I672" s="110" t="s">
        <v>4</v>
      </c>
      <c r="J672" s="111"/>
      <c r="K672" s="110"/>
      <c r="L672" s="112" t="s">
        <v>22</v>
      </c>
      <c r="M672" s="111"/>
      <c r="N672" s="112" t="s">
        <v>23</v>
      </c>
      <c r="O672" s="113" t="s">
        <v>7</v>
      </c>
      <c r="P672" s="110"/>
      <c r="Q672" s="112" t="s">
        <v>22</v>
      </c>
      <c r="R672" s="111"/>
      <c r="S672" s="112" t="s">
        <v>23</v>
      </c>
      <c r="U672" s="17"/>
    </row>
    <row r="673" spans="1:22" s="5" customFormat="1" ht="14.25" customHeight="1" x14ac:dyDescent="0.2">
      <c r="A673" s="101" t="s">
        <v>20</v>
      </c>
      <c r="B673" s="137"/>
      <c r="C673" s="101"/>
      <c r="D673" s="105"/>
      <c r="E673" s="104" t="s">
        <v>3</v>
      </c>
      <c r="F673" s="108">
        <f>N682</f>
        <v>4102.5</v>
      </c>
      <c r="G673" s="109"/>
      <c r="H673" s="108"/>
      <c r="I673" s="105" t="s">
        <v>8</v>
      </c>
      <c r="J673" s="104"/>
      <c r="K673" s="105"/>
      <c r="L673" s="114">
        <f>S671*8</f>
        <v>78</v>
      </c>
      <c r="M673" s="115"/>
      <c r="N673" s="108">
        <f>L673*U673</f>
        <v>2925</v>
      </c>
      <c r="O673" s="116" t="s">
        <v>10</v>
      </c>
      <c r="P673" s="105"/>
      <c r="Q673" s="114"/>
      <c r="R673" s="115"/>
      <c r="S673" s="117">
        <f>'FOR PRINT'!G37</f>
        <v>0</v>
      </c>
      <c r="U673" s="17">
        <f>'FOR PRINT'!Q37</f>
        <v>37.5</v>
      </c>
      <c r="V673" s="1" t="s">
        <v>100</v>
      </c>
    </row>
    <row r="674" spans="1:22" s="5" customFormat="1" ht="14.25" customHeight="1" x14ac:dyDescent="0.2">
      <c r="A674" s="101" t="s">
        <v>21</v>
      </c>
      <c r="B674" s="137"/>
      <c r="C674" s="101"/>
      <c r="D674" s="105"/>
      <c r="E674" s="104" t="s">
        <v>3</v>
      </c>
      <c r="F674" s="108">
        <f>S682</f>
        <v>1000</v>
      </c>
      <c r="G674" s="106"/>
      <c r="H674" s="105"/>
      <c r="I674" s="105" t="s">
        <v>9</v>
      </c>
      <c r="J674" s="104"/>
      <c r="K674" s="105"/>
      <c r="L674" s="114">
        <f>'FOR PRINT'!F37</f>
        <v>22</v>
      </c>
      <c r="M674" s="115"/>
      <c r="N674" s="108">
        <f>L674*U674</f>
        <v>1031.25</v>
      </c>
      <c r="O674" s="116" t="s">
        <v>11</v>
      </c>
      <c r="P674" s="105"/>
      <c r="Q674" s="114"/>
      <c r="R674" s="115"/>
      <c r="S674" s="117">
        <f>'FOR PRINT'!H37</f>
        <v>0</v>
      </c>
      <c r="U674" s="12">
        <f>U673*1.25</f>
        <v>46.875</v>
      </c>
      <c r="V674" s="1" t="s">
        <v>101</v>
      </c>
    </row>
    <row r="675" spans="1:22" s="5" customFormat="1" ht="14.25" customHeight="1" x14ac:dyDescent="0.2">
      <c r="A675" s="101"/>
      <c r="B675" s="137"/>
      <c r="C675" s="101"/>
      <c r="D675" s="105"/>
      <c r="E675" s="104"/>
      <c r="F675" s="105"/>
      <c r="G675" s="106"/>
      <c r="H675" s="105"/>
      <c r="I675" s="67" t="s">
        <v>99</v>
      </c>
      <c r="J675" s="104"/>
      <c r="K675" s="105"/>
      <c r="L675" s="76">
        <f>'FOR PRINT'!P37</f>
        <v>3</v>
      </c>
      <c r="M675" s="115"/>
      <c r="N675" s="70">
        <f>L675*U675</f>
        <v>146.25</v>
      </c>
      <c r="O675" s="116" t="s">
        <v>12</v>
      </c>
      <c r="P675" s="105"/>
      <c r="Q675" s="114"/>
      <c r="R675" s="115"/>
      <c r="S675" s="117">
        <f>'FOR PRINT'!I37</f>
        <v>0</v>
      </c>
      <c r="U675" s="12">
        <f>U673*1.3</f>
        <v>48.75</v>
      </c>
      <c r="V675" s="1" t="s">
        <v>103</v>
      </c>
    </row>
    <row r="676" spans="1:22" s="5" customFormat="1" ht="14.25" customHeight="1" x14ac:dyDescent="0.2">
      <c r="A676" s="101"/>
      <c r="B676" s="137"/>
      <c r="C676" s="101"/>
      <c r="D676" s="105"/>
      <c r="E676" s="104"/>
      <c r="F676" s="105"/>
      <c r="G676" s="106"/>
      <c r="H676" s="105"/>
      <c r="I676" s="67" t="s">
        <v>152</v>
      </c>
      <c r="J676" s="66"/>
      <c r="K676" s="67"/>
      <c r="L676" s="76">
        <f>'FOR PRINT'!T37</f>
        <v>0</v>
      </c>
      <c r="M676" s="77"/>
      <c r="N676" s="70">
        <f>L676*U676</f>
        <v>0</v>
      </c>
      <c r="O676" s="116" t="s">
        <v>13</v>
      </c>
      <c r="P676" s="105"/>
      <c r="Q676" s="114"/>
      <c r="R676" s="115"/>
      <c r="S676" s="117">
        <f>'FOR PRINT'!J37</f>
        <v>0</v>
      </c>
      <c r="U676" s="12">
        <f>U673*1</f>
        <v>37.5</v>
      </c>
      <c r="V676" s="1" t="s">
        <v>134</v>
      </c>
    </row>
    <row r="677" spans="1:22" s="5" customFormat="1" ht="14.25" customHeight="1" x14ac:dyDescent="0.2">
      <c r="A677" s="140" t="s">
        <v>5</v>
      </c>
      <c r="B677" s="137"/>
      <c r="C677" s="140"/>
      <c r="D677" s="103"/>
      <c r="E677" s="141" t="s">
        <v>3</v>
      </c>
      <c r="F677" s="142">
        <f>S683</f>
        <v>3102.5</v>
      </c>
      <c r="G677" s="109"/>
      <c r="H677" s="108"/>
      <c r="I677" s="67" t="s">
        <v>147</v>
      </c>
      <c r="J677" s="66"/>
      <c r="K677" s="67"/>
      <c r="L677" s="76">
        <f>'FOR PRINT'!U37</f>
        <v>0</v>
      </c>
      <c r="M677" s="77"/>
      <c r="N677" s="70">
        <f>L677*U677</f>
        <v>0</v>
      </c>
      <c r="O677" s="116" t="s">
        <v>14</v>
      </c>
      <c r="P677" s="105"/>
      <c r="Q677" s="114"/>
      <c r="R677" s="115"/>
      <c r="S677" s="117">
        <f>'FOR PRINT'!K37</f>
        <v>0</v>
      </c>
      <c r="U677" s="12">
        <f>U673*1.3</f>
        <v>48.75</v>
      </c>
      <c r="V677" s="1" t="s">
        <v>136</v>
      </c>
    </row>
    <row r="678" spans="1:22" s="5" customFormat="1" ht="14.25" customHeight="1" x14ac:dyDescent="0.2">
      <c r="A678" s="101"/>
      <c r="B678" s="137"/>
      <c r="C678" s="101"/>
      <c r="D678" s="105"/>
      <c r="E678" s="104"/>
      <c r="F678" s="105"/>
      <c r="G678" s="106"/>
      <c r="H678" s="105"/>
      <c r="I678" s="105" t="s">
        <v>179</v>
      </c>
      <c r="J678" s="104"/>
      <c r="K678" s="243">
        <v>43028</v>
      </c>
      <c r="L678" s="114"/>
      <c r="M678" s="115"/>
      <c r="N678" s="108"/>
      <c r="O678" s="116" t="s">
        <v>16</v>
      </c>
      <c r="P678" s="105"/>
      <c r="Q678" s="114"/>
      <c r="R678" s="115"/>
      <c r="S678" s="117">
        <f>'FOR PRINT'!L37</f>
        <v>0</v>
      </c>
      <c r="U678" s="17"/>
    </row>
    <row r="679" spans="1:22" s="5" customFormat="1" ht="14.25" customHeight="1" x14ac:dyDescent="0.2">
      <c r="A679" s="101"/>
      <c r="B679" s="137"/>
      <c r="C679" s="101"/>
      <c r="D679" s="105"/>
      <c r="E679" s="104"/>
      <c r="F679" s="105"/>
      <c r="G679" s="106"/>
      <c r="H679" s="105"/>
      <c r="I679" s="105"/>
      <c r="J679" s="104"/>
      <c r="K679" s="105"/>
      <c r="L679" s="114"/>
      <c r="M679" s="115"/>
      <c r="N679" s="108"/>
      <c r="O679" s="116" t="s">
        <v>15</v>
      </c>
      <c r="P679" s="105"/>
      <c r="Q679" s="117">
        <f>'FOR PRINT'!M37</f>
        <v>0</v>
      </c>
      <c r="R679" s="115"/>
      <c r="S679" s="117">
        <f>Q679*U673</f>
        <v>0</v>
      </c>
      <c r="U679" s="17"/>
    </row>
    <row r="680" spans="1:22" s="5" customFormat="1" ht="14.25" customHeight="1" x14ac:dyDescent="0.2">
      <c r="A680" s="101"/>
      <c r="B680" s="137"/>
      <c r="C680" s="101"/>
      <c r="D680" s="105"/>
      <c r="E680" s="104"/>
      <c r="F680" s="105"/>
      <c r="G680" s="106"/>
      <c r="H680" s="105"/>
      <c r="I680" s="105"/>
      <c r="J680" s="104"/>
      <c r="K680" s="105"/>
      <c r="L680" s="114"/>
      <c r="M680" s="115"/>
      <c r="N680" s="108"/>
      <c r="O680" s="116" t="s">
        <v>38</v>
      </c>
      <c r="P680" s="105"/>
      <c r="Q680" s="114"/>
      <c r="R680" s="115"/>
      <c r="S680" s="117">
        <f>'FOR PRINT'!N37</f>
        <v>0</v>
      </c>
      <c r="U680" s="17"/>
    </row>
    <row r="681" spans="1:22" s="5" customFormat="1" ht="14.25" customHeight="1" x14ac:dyDescent="0.2">
      <c r="A681" s="101" t="s">
        <v>6</v>
      </c>
      <c r="B681" s="137"/>
      <c r="C681" s="101"/>
      <c r="D681" s="105"/>
      <c r="E681" s="104" t="s">
        <v>3</v>
      </c>
      <c r="F681" s="105"/>
      <c r="G681" s="106"/>
      <c r="H681" s="105"/>
      <c r="I681" s="105"/>
      <c r="J681" s="104"/>
      <c r="K681" s="105"/>
      <c r="L681" s="114"/>
      <c r="M681" s="115"/>
      <c r="N681" s="108"/>
      <c r="O681" s="118" t="s">
        <v>17</v>
      </c>
      <c r="P681" s="105"/>
      <c r="Q681" s="114"/>
      <c r="R681" s="115"/>
      <c r="S681" s="117">
        <f>'FOR PRINT'!O37</f>
        <v>1000</v>
      </c>
      <c r="U681" s="17"/>
    </row>
    <row r="682" spans="1:22" s="165" customFormat="1" ht="14.25" customHeight="1" x14ac:dyDescent="0.25">
      <c r="A682" s="102"/>
      <c r="B682" s="137"/>
      <c r="C682" s="102"/>
      <c r="D682" s="159"/>
      <c r="E682" s="104"/>
      <c r="F682" s="160"/>
      <c r="G682" s="161"/>
      <c r="H682" s="159"/>
      <c r="I682" s="110" t="s">
        <v>46</v>
      </c>
      <c r="J682" s="119"/>
      <c r="K682" s="162"/>
      <c r="L682" s="163"/>
      <c r="M682" s="120" t="s">
        <v>3</v>
      </c>
      <c r="N682" s="157">
        <f>SUM(N673:N680)</f>
        <v>4102.5</v>
      </c>
      <c r="O682" s="113" t="s">
        <v>45</v>
      </c>
      <c r="P682" s="162"/>
      <c r="Q682" s="162"/>
      <c r="R682" s="119" t="s">
        <v>3</v>
      </c>
      <c r="S682" s="164">
        <f>SUM(S673:S681)</f>
        <v>1000</v>
      </c>
      <c r="U682" s="166"/>
    </row>
    <row r="683" spans="1:22" s="5" customFormat="1" ht="14.25" customHeight="1" x14ac:dyDescent="0.2">
      <c r="A683" s="101" t="s">
        <v>24</v>
      </c>
      <c r="B683" s="137"/>
      <c r="C683" s="101"/>
      <c r="D683" s="105"/>
      <c r="E683" s="104" t="s">
        <v>3</v>
      </c>
      <c r="F683" s="121"/>
      <c r="G683" s="106"/>
      <c r="H683" s="105"/>
      <c r="I683" s="149"/>
      <c r="J683" s="150"/>
      <c r="K683" s="149"/>
      <c r="L683" s="151"/>
      <c r="M683" s="150"/>
      <c r="N683" s="149"/>
      <c r="O683" s="149"/>
      <c r="P683" s="170" t="s">
        <v>5</v>
      </c>
      <c r="Q683" s="171"/>
      <c r="R683" s="172" t="s">
        <v>3</v>
      </c>
      <c r="S683" s="170">
        <f>N682-S682</f>
        <v>3102.5</v>
      </c>
      <c r="U683" s="17"/>
    </row>
    <row r="684" spans="1:22" s="5" customFormat="1" ht="14.25" customHeight="1" x14ac:dyDescent="0.2">
      <c r="A684" s="122"/>
      <c r="B684" s="138"/>
      <c r="C684" s="122"/>
      <c r="D684" s="272"/>
      <c r="E684" s="272"/>
      <c r="F684" s="273"/>
      <c r="G684" s="123"/>
      <c r="H684" s="124"/>
      <c r="I684" s="122"/>
      <c r="J684" s="125"/>
      <c r="K684" s="122"/>
      <c r="L684" s="122"/>
      <c r="M684" s="125"/>
      <c r="N684" s="122"/>
      <c r="O684" s="122"/>
      <c r="P684" s="122"/>
      <c r="Q684" s="122"/>
      <c r="R684" s="125"/>
      <c r="S684" s="122"/>
      <c r="T684" s="7"/>
      <c r="U684" s="17"/>
    </row>
    <row r="685" spans="1:22" s="5" customFormat="1" ht="14.25" customHeight="1" x14ac:dyDescent="0.2">
      <c r="A685" s="91"/>
      <c r="B685" s="135"/>
      <c r="C685" s="91"/>
      <c r="D685" s="91"/>
      <c r="E685" s="92"/>
      <c r="F685" s="91"/>
      <c r="G685" s="93"/>
      <c r="H685" s="91"/>
      <c r="I685" s="91"/>
      <c r="J685" s="92"/>
      <c r="K685" s="91"/>
      <c r="L685" s="91"/>
      <c r="M685" s="92"/>
      <c r="N685" s="91"/>
      <c r="O685" s="91"/>
      <c r="P685" s="91"/>
      <c r="Q685" s="91"/>
      <c r="R685" s="92"/>
      <c r="S685" s="91"/>
      <c r="U685" s="17"/>
    </row>
    <row r="686" spans="1:22" s="6" customFormat="1" ht="14.25" customHeight="1" x14ac:dyDescent="0.25">
      <c r="A686" s="94"/>
      <c r="B686" s="136" t="s">
        <v>18</v>
      </c>
      <c r="C686" s="95"/>
      <c r="D686" s="96"/>
      <c r="E686" s="97"/>
      <c r="F686" s="96"/>
      <c r="G686" s="98"/>
      <c r="H686" s="96"/>
      <c r="I686" s="96"/>
      <c r="J686" s="99" t="s">
        <v>18</v>
      </c>
      <c r="K686" s="96"/>
      <c r="L686" s="96"/>
      <c r="M686" s="97"/>
      <c r="N686" s="96"/>
      <c r="O686" s="96"/>
      <c r="P686" s="96"/>
      <c r="Q686" s="271" t="s">
        <v>0</v>
      </c>
      <c r="R686" s="271"/>
      <c r="S686" s="271"/>
      <c r="U686" s="18"/>
    </row>
    <row r="687" spans="1:22" s="6" customFormat="1" ht="14.25" customHeight="1" x14ac:dyDescent="0.25">
      <c r="A687" s="94"/>
      <c r="B687" s="136" t="s">
        <v>19</v>
      </c>
      <c r="C687" s="95"/>
      <c r="D687" s="96"/>
      <c r="E687" s="97"/>
      <c r="F687" s="96"/>
      <c r="G687" s="98"/>
      <c r="H687" s="96"/>
      <c r="I687" s="96"/>
      <c r="J687" s="99" t="s">
        <v>19</v>
      </c>
      <c r="K687" s="96"/>
      <c r="L687" s="96"/>
      <c r="M687" s="97"/>
      <c r="N687" s="96"/>
      <c r="O687" s="96"/>
      <c r="P687" s="96"/>
      <c r="Q687" s="271"/>
      <c r="R687" s="271"/>
      <c r="S687" s="271"/>
      <c r="U687" s="18"/>
    </row>
    <row r="688" spans="1:22" s="6" customFormat="1" ht="14.25" customHeight="1" x14ac:dyDescent="0.25">
      <c r="A688" s="94"/>
      <c r="B688" s="136"/>
      <c r="C688" s="95"/>
      <c r="D688" s="96"/>
      <c r="E688" s="97"/>
      <c r="F688" s="96"/>
      <c r="G688" s="98"/>
      <c r="H688" s="96"/>
      <c r="I688" s="96"/>
      <c r="J688" s="100"/>
      <c r="K688" s="96"/>
      <c r="L688" s="96"/>
      <c r="M688" s="97"/>
      <c r="N688" s="96"/>
      <c r="O688" s="96"/>
      <c r="P688" s="96"/>
      <c r="Q688" s="96"/>
      <c r="R688" s="97"/>
      <c r="S688" s="94"/>
      <c r="U688" s="18"/>
    </row>
    <row r="689" spans="1:22" s="5" customFormat="1" ht="14.25" customHeight="1" x14ac:dyDescent="0.2">
      <c r="A689" s="101" t="s">
        <v>1</v>
      </c>
      <c r="B689" s="137"/>
      <c r="C689" s="101" t="s">
        <v>3</v>
      </c>
      <c r="D689" s="103" t="str">
        <f>'FOR PRINT'!B38</f>
        <v>JOROLAN, FELIX</v>
      </c>
      <c r="E689" s="104"/>
      <c r="F689" s="105"/>
      <c r="G689" s="106"/>
      <c r="H689" s="105"/>
      <c r="I689" s="105" t="s">
        <v>1</v>
      </c>
      <c r="J689" s="104" t="s">
        <v>3</v>
      </c>
      <c r="K689" s="174" t="str">
        <f>'FOR PRINT'!B38</f>
        <v>JOROLAN, FELIX</v>
      </c>
      <c r="L689" s="105"/>
      <c r="M689" s="104"/>
      <c r="N689" s="105"/>
      <c r="O689" s="105"/>
      <c r="P689" s="105" t="s">
        <v>25</v>
      </c>
      <c r="Q689" s="105"/>
      <c r="R689" s="104" t="s">
        <v>3</v>
      </c>
      <c r="S689" s="107">
        <f>'FOR PRINT'!D38</f>
        <v>13</v>
      </c>
      <c r="U689" s="17"/>
    </row>
    <row r="690" spans="1:22" s="5" customFormat="1" ht="14.25" customHeight="1" x14ac:dyDescent="0.2">
      <c r="A690" s="101" t="s">
        <v>2</v>
      </c>
      <c r="B690" s="137"/>
      <c r="C690" s="101" t="s">
        <v>3</v>
      </c>
      <c r="D690" s="105" t="str">
        <f>'FOR PRINT'!R2</f>
        <v>OCTOBER 30,2017</v>
      </c>
      <c r="E690" s="104"/>
      <c r="F690" s="105"/>
      <c r="G690" s="106"/>
      <c r="H690" s="105"/>
      <c r="I690" s="105" t="s">
        <v>2</v>
      </c>
      <c r="J690" s="104" t="s">
        <v>3</v>
      </c>
      <c r="K690" s="105" t="str">
        <f>'FOR PRINT'!C38</f>
        <v>OCT 11- OCT 25,2017</v>
      </c>
      <c r="L690" s="105"/>
      <c r="M690" s="104"/>
      <c r="N690" s="105"/>
      <c r="O690" s="105"/>
      <c r="P690" s="105" t="s">
        <v>26</v>
      </c>
      <c r="Q690" s="105"/>
      <c r="R690" s="104" t="s">
        <v>3</v>
      </c>
      <c r="S690" s="107">
        <f>'FOR PRINT'!E38</f>
        <v>12.75</v>
      </c>
      <c r="U690" s="17"/>
    </row>
    <row r="691" spans="1:22" s="5" customFormat="1" ht="14.25" customHeight="1" x14ac:dyDescent="0.2">
      <c r="A691" s="101"/>
      <c r="B691" s="137"/>
      <c r="C691" s="101"/>
      <c r="D691" s="105"/>
      <c r="E691" s="104"/>
      <c r="F691" s="108"/>
      <c r="G691" s="109"/>
      <c r="H691" s="108"/>
      <c r="I691" s="110" t="s">
        <v>4</v>
      </c>
      <c r="J691" s="111"/>
      <c r="K691" s="110"/>
      <c r="L691" s="112" t="s">
        <v>22</v>
      </c>
      <c r="M691" s="111"/>
      <c r="N691" s="112" t="s">
        <v>23</v>
      </c>
      <c r="O691" s="113" t="s">
        <v>7</v>
      </c>
      <c r="P691" s="110"/>
      <c r="Q691" s="112" t="s">
        <v>22</v>
      </c>
      <c r="R691" s="111"/>
      <c r="S691" s="112" t="s">
        <v>23</v>
      </c>
      <c r="U691" s="17"/>
    </row>
    <row r="692" spans="1:22" s="5" customFormat="1" ht="14.25" customHeight="1" x14ac:dyDescent="0.2">
      <c r="A692" s="101" t="s">
        <v>20</v>
      </c>
      <c r="B692" s="137"/>
      <c r="C692" s="101"/>
      <c r="D692" s="105"/>
      <c r="E692" s="104" t="s">
        <v>3</v>
      </c>
      <c r="F692" s="108">
        <f>N701</f>
        <v>6761.2453125000002</v>
      </c>
      <c r="G692" s="109"/>
      <c r="H692" s="108"/>
      <c r="I692" s="105" t="s">
        <v>8</v>
      </c>
      <c r="J692" s="104"/>
      <c r="K692" s="105"/>
      <c r="L692" s="114">
        <f>S690*8</f>
        <v>102</v>
      </c>
      <c r="M692" s="115"/>
      <c r="N692" s="108">
        <f>L692*U692</f>
        <v>4545.375</v>
      </c>
      <c r="O692" s="116" t="s">
        <v>10</v>
      </c>
      <c r="P692" s="105"/>
      <c r="Q692" s="114"/>
      <c r="R692" s="115"/>
      <c r="S692" s="117">
        <f>'FOR PRINT'!G38</f>
        <v>236.2</v>
      </c>
      <c r="U692" s="17">
        <f>'FOR PRINT'!Q38</f>
        <v>44.5625</v>
      </c>
      <c r="V692" s="1" t="s">
        <v>100</v>
      </c>
    </row>
    <row r="693" spans="1:22" s="5" customFormat="1" ht="14.25" customHeight="1" x14ac:dyDescent="0.2">
      <c r="A693" s="101" t="s">
        <v>21</v>
      </c>
      <c r="B693" s="137"/>
      <c r="C693" s="101"/>
      <c r="D693" s="105"/>
      <c r="E693" s="104" t="s">
        <v>3</v>
      </c>
      <c r="F693" s="108">
        <f>S701</f>
        <v>2342.4499999999998</v>
      </c>
      <c r="G693" s="106"/>
      <c r="H693" s="105"/>
      <c r="I693" s="105" t="s">
        <v>9</v>
      </c>
      <c r="J693" s="104"/>
      <c r="K693" s="105"/>
      <c r="L693" s="114">
        <f>'FOR PRINT'!F38</f>
        <v>32.5</v>
      </c>
      <c r="M693" s="115"/>
      <c r="N693" s="108">
        <f>L693*U693</f>
        <v>1810.3515625</v>
      </c>
      <c r="O693" s="116" t="s">
        <v>11</v>
      </c>
      <c r="P693" s="105"/>
      <c r="Q693" s="114"/>
      <c r="R693" s="115"/>
      <c r="S693" s="117">
        <f>'FOR PRINT'!H38</f>
        <v>0</v>
      </c>
      <c r="U693" s="12">
        <f>U692*1.25</f>
        <v>55.703125</v>
      </c>
      <c r="V693" s="1" t="s">
        <v>101</v>
      </c>
    </row>
    <row r="694" spans="1:22" s="5" customFormat="1" ht="14.25" customHeight="1" x14ac:dyDescent="0.2">
      <c r="A694" s="101"/>
      <c r="B694" s="137"/>
      <c r="C694" s="101"/>
      <c r="D694" s="105"/>
      <c r="E694" s="104"/>
      <c r="F694" s="105"/>
      <c r="G694" s="106"/>
      <c r="H694" s="105"/>
      <c r="I694" s="67" t="s">
        <v>99</v>
      </c>
      <c r="J694" s="104"/>
      <c r="K694" s="105"/>
      <c r="L694" s="76">
        <f>'FOR PRINT'!P38</f>
        <v>7</v>
      </c>
      <c r="M694" s="115"/>
      <c r="N694" s="70">
        <f>L694*U694</f>
        <v>405.51875000000001</v>
      </c>
      <c r="O694" s="116" t="s">
        <v>12</v>
      </c>
      <c r="P694" s="105"/>
      <c r="Q694" s="114"/>
      <c r="R694" s="115"/>
      <c r="S694" s="117">
        <f>'FOR PRINT'!I38</f>
        <v>50</v>
      </c>
      <c r="U694" s="12">
        <f>U692*1.3</f>
        <v>57.931249999999999</v>
      </c>
      <c r="V694" s="1" t="s">
        <v>103</v>
      </c>
    </row>
    <row r="695" spans="1:22" s="5" customFormat="1" ht="14.25" customHeight="1" x14ac:dyDescent="0.2">
      <c r="A695" s="101"/>
      <c r="B695" s="137"/>
      <c r="C695" s="101"/>
      <c r="D695" s="105"/>
      <c r="E695" s="104"/>
      <c r="F695" s="105"/>
      <c r="G695" s="106"/>
      <c r="H695" s="105"/>
      <c r="I695" s="67" t="s">
        <v>152</v>
      </c>
      <c r="J695" s="66"/>
      <c r="K695" s="67"/>
      <c r="L695" s="76">
        <f>'FOR PRINT'!T38</f>
        <v>0</v>
      </c>
      <c r="M695" s="77"/>
      <c r="N695" s="70">
        <f>L695*U695</f>
        <v>0</v>
      </c>
      <c r="O695" s="116" t="s">
        <v>13</v>
      </c>
      <c r="P695" s="105"/>
      <c r="Q695" s="114"/>
      <c r="R695" s="115"/>
      <c r="S695" s="117">
        <f>'FOR PRINT'!J38</f>
        <v>0</v>
      </c>
      <c r="U695" s="12">
        <f>U692*1</f>
        <v>44.5625</v>
      </c>
      <c r="V695" s="1" t="s">
        <v>134</v>
      </c>
    </row>
    <row r="696" spans="1:22" s="5" customFormat="1" ht="14.25" customHeight="1" x14ac:dyDescent="0.2">
      <c r="A696" s="140" t="s">
        <v>5</v>
      </c>
      <c r="B696" s="137"/>
      <c r="C696" s="140"/>
      <c r="D696" s="103"/>
      <c r="E696" s="141" t="s">
        <v>3</v>
      </c>
      <c r="F696" s="142">
        <f>S702</f>
        <v>4418.7953125000004</v>
      </c>
      <c r="G696" s="109"/>
      <c r="H696" s="108"/>
      <c r="I696" s="67" t="s">
        <v>147</v>
      </c>
      <c r="J696" s="66"/>
      <c r="K696" s="67"/>
      <c r="L696" s="76">
        <f>'FOR PRINT'!U38</f>
        <v>0</v>
      </c>
      <c r="M696" s="77"/>
      <c r="N696" s="70">
        <f>L696*U696</f>
        <v>0</v>
      </c>
      <c r="O696" s="116" t="s">
        <v>14</v>
      </c>
      <c r="P696" s="105"/>
      <c r="Q696" s="114"/>
      <c r="R696" s="115"/>
      <c r="S696" s="117">
        <f>'FOR PRINT'!K38</f>
        <v>56.25</v>
      </c>
      <c r="U696" s="12">
        <f>U692*1.3</f>
        <v>57.931249999999999</v>
      </c>
      <c r="V696" s="1" t="s">
        <v>136</v>
      </c>
    </row>
    <row r="697" spans="1:22" s="5" customFormat="1" ht="14.25" customHeight="1" x14ac:dyDescent="0.2">
      <c r="A697" s="101"/>
      <c r="B697" s="137"/>
      <c r="C697" s="101"/>
      <c r="D697" s="105"/>
      <c r="E697" s="104"/>
      <c r="F697" s="105"/>
      <c r="G697" s="106"/>
      <c r="H697" s="105"/>
      <c r="I697" s="105"/>
      <c r="J697" s="104"/>
      <c r="K697" s="105"/>
      <c r="L697" s="114"/>
      <c r="M697" s="115"/>
      <c r="N697" s="108"/>
      <c r="O697" s="116" t="s">
        <v>16</v>
      </c>
      <c r="P697" s="105"/>
      <c r="Q697" s="114"/>
      <c r="R697" s="115"/>
      <c r="S697" s="117">
        <f>'FOR PRINT'!L38</f>
        <v>0</v>
      </c>
      <c r="U697" s="17"/>
    </row>
    <row r="698" spans="1:22" s="5" customFormat="1" ht="14.25" customHeight="1" x14ac:dyDescent="0.2">
      <c r="A698" s="101"/>
      <c r="B698" s="137"/>
      <c r="C698" s="101"/>
      <c r="D698" s="105"/>
      <c r="E698" s="104"/>
      <c r="F698" s="105"/>
      <c r="G698" s="106"/>
      <c r="H698" s="105"/>
      <c r="I698" s="105"/>
      <c r="J698" s="104"/>
      <c r="K698" s="105"/>
      <c r="L698" s="114"/>
      <c r="M698" s="115"/>
      <c r="N698" s="108"/>
      <c r="O698" s="116" t="s">
        <v>15</v>
      </c>
      <c r="P698" s="105"/>
      <c r="Q698" s="117">
        <f>'FOR PRINT'!M38</f>
        <v>0</v>
      </c>
      <c r="R698" s="115"/>
      <c r="S698" s="117">
        <f>Q698*U692</f>
        <v>0</v>
      </c>
      <c r="U698" s="17"/>
    </row>
    <row r="699" spans="1:22" s="5" customFormat="1" ht="14.25" customHeight="1" x14ac:dyDescent="0.2">
      <c r="A699" s="101"/>
      <c r="B699" s="137"/>
      <c r="C699" s="101"/>
      <c r="D699" s="105"/>
      <c r="E699" s="104"/>
      <c r="F699" s="105"/>
      <c r="G699" s="106"/>
      <c r="H699" s="105"/>
      <c r="I699" s="105"/>
      <c r="J699" s="104"/>
      <c r="K699" s="105"/>
      <c r="L699" s="114"/>
      <c r="M699" s="115"/>
      <c r="N699" s="108"/>
      <c r="O699" s="116" t="s">
        <v>38</v>
      </c>
      <c r="P699" s="105"/>
      <c r="Q699" s="114"/>
      <c r="R699" s="115"/>
      <c r="S699" s="117">
        <f>'FOR PRINT'!N38</f>
        <v>0</v>
      </c>
      <c r="U699" s="17"/>
    </row>
    <row r="700" spans="1:22" s="5" customFormat="1" ht="14.25" customHeight="1" x14ac:dyDescent="0.2">
      <c r="A700" s="101" t="s">
        <v>6</v>
      </c>
      <c r="B700" s="137"/>
      <c r="C700" s="101"/>
      <c r="D700" s="105"/>
      <c r="E700" s="104" t="s">
        <v>3</v>
      </c>
      <c r="F700" s="105"/>
      <c r="G700" s="106"/>
      <c r="H700" s="105"/>
      <c r="I700" s="105"/>
      <c r="J700" s="104"/>
      <c r="K700" s="105"/>
      <c r="L700" s="114"/>
      <c r="M700" s="115"/>
      <c r="N700" s="108"/>
      <c r="O700" s="118" t="s">
        <v>17</v>
      </c>
      <c r="P700" s="105"/>
      <c r="Q700" s="114"/>
      <c r="R700" s="115"/>
      <c r="S700" s="117">
        <f>'FOR PRINT'!O38</f>
        <v>2000</v>
      </c>
      <c r="U700" s="17"/>
    </row>
    <row r="701" spans="1:22" s="165" customFormat="1" ht="14.25" customHeight="1" x14ac:dyDescent="0.25">
      <c r="A701" s="102"/>
      <c r="B701" s="137"/>
      <c r="C701" s="102"/>
      <c r="D701" s="159"/>
      <c r="E701" s="104"/>
      <c r="F701" s="160"/>
      <c r="G701" s="161"/>
      <c r="H701" s="159"/>
      <c r="I701" s="110" t="s">
        <v>46</v>
      </c>
      <c r="J701" s="119"/>
      <c r="K701" s="162"/>
      <c r="L701" s="163"/>
      <c r="M701" s="120" t="s">
        <v>3</v>
      </c>
      <c r="N701" s="157">
        <f>SUM(N692:N699)</f>
        <v>6761.2453125000002</v>
      </c>
      <c r="O701" s="113" t="s">
        <v>45</v>
      </c>
      <c r="P701" s="162"/>
      <c r="Q701" s="162"/>
      <c r="R701" s="119" t="s">
        <v>3</v>
      </c>
      <c r="S701" s="164">
        <f>SUM(S692:S700)</f>
        <v>2342.4499999999998</v>
      </c>
      <c r="U701" s="166"/>
    </row>
    <row r="702" spans="1:22" s="5" customFormat="1" ht="14.25" customHeight="1" x14ac:dyDescent="0.2">
      <c r="A702" s="101" t="s">
        <v>24</v>
      </c>
      <c r="B702" s="137"/>
      <c r="C702" s="101"/>
      <c r="D702" s="105"/>
      <c r="E702" s="104" t="s">
        <v>3</v>
      </c>
      <c r="F702" s="121"/>
      <c r="G702" s="106"/>
      <c r="H702" s="105"/>
      <c r="I702" s="149"/>
      <c r="J702" s="150"/>
      <c r="K702" s="149"/>
      <c r="L702" s="151"/>
      <c r="M702" s="150"/>
      <c r="N702" s="149"/>
      <c r="O702" s="149"/>
      <c r="P702" s="170" t="s">
        <v>5</v>
      </c>
      <c r="Q702" s="171"/>
      <c r="R702" s="172" t="s">
        <v>3</v>
      </c>
      <c r="S702" s="170">
        <f>N701-S701</f>
        <v>4418.7953125000004</v>
      </c>
      <c r="U702" s="17"/>
    </row>
    <row r="703" spans="1:22" s="5" customFormat="1" ht="14.25" customHeight="1" x14ac:dyDescent="0.2">
      <c r="A703" s="122"/>
      <c r="B703" s="138"/>
      <c r="C703" s="122"/>
      <c r="D703" s="272"/>
      <c r="E703" s="272"/>
      <c r="F703" s="273"/>
      <c r="G703" s="123"/>
      <c r="H703" s="124"/>
      <c r="I703" s="122"/>
      <c r="J703" s="125"/>
      <c r="K703" s="122"/>
      <c r="L703" s="122"/>
      <c r="M703" s="125"/>
      <c r="N703" s="122"/>
      <c r="O703" s="122"/>
      <c r="P703" s="122"/>
      <c r="Q703" s="122"/>
      <c r="R703" s="125"/>
      <c r="S703" s="122"/>
      <c r="T703" s="7"/>
      <c r="U703" s="17"/>
    </row>
    <row r="704" spans="1:22" ht="14.25" customHeight="1" x14ac:dyDescent="0.2">
      <c r="A704" s="54"/>
      <c r="B704" s="131"/>
      <c r="C704" s="54"/>
      <c r="D704" s="54"/>
      <c r="E704" s="55"/>
      <c r="F704" s="54"/>
      <c r="G704" s="56"/>
      <c r="H704" s="54"/>
      <c r="I704" s="54"/>
      <c r="J704" s="55"/>
      <c r="K704" s="54"/>
      <c r="L704" s="54"/>
      <c r="M704" s="55"/>
      <c r="N704" s="54"/>
      <c r="O704" s="54"/>
      <c r="P704" s="54"/>
      <c r="Q704" s="54"/>
      <c r="R704" s="55"/>
      <c r="S704" s="54"/>
    </row>
    <row r="705" spans="1:22" s="8" customFormat="1" ht="14.25" customHeight="1" x14ac:dyDescent="0.25">
      <c r="A705" s="42"/>
      <c r="B705" s="132" t="s">
        <v>18</v>
      </c>
      <c r="C705" s="57"/>
      <c r="D705" s="58"/>
      <c r="E705" s="59"/>
      <c r="F705" s="58"/>
      <c r="G705" s="60"/>
      <c r="H705" s="58"/>
      <c r="I705" s="58"/>
      <c r="J705" s="61" t="s">
        <v>18</v>
      </c>
      <c r="K705" s="58"/>
      <c r="L705" s="58"/>
      <c r="M705" s="59"/>
      <c r="N705" s="58"/>
      <c r="O705" s="58"/>
      <c r="P705" s="58"/>
      <c r="Q705" s="270" t="s">
        <v>0</v>
      </c>
      <c r="R705" s="270"/>
      <c r="S705" s="270"/>
      <c r="U705" s="20"/>
    </row>
    <row r="706" spans="1:22" s="8" customFormat="1" ht="14.25" customHeight="1" x14ac:dyDescent="0.25">
      <c r="A706" s="42"/>
      <c r="B706" s="132" t="s">
        <v>19</v>
      </c>
      <c r="C706" s="57"/>
      <c r="D706" s="58"/>
      <c r="E706" s="59"/>
      <c r="F706" s="58"/>
      <c r="G706" s="60"/>
      <c r="H706" s="58"/>
      <c r="I706" s="58"/>
      <c r="J706" s="61" t="s">
        <v>19</v>
      </c>
      <c r="K706" s="58"/>
      <c r="L706" s="58"/>
      <c r="M706" s="59"/>
      <c r="N706" s="58"/>
      <c r="O706" s="58"/>
      <c r="P706" s="58"/>
      <c r="Q706" s="270"/>
      <c r="R706" s="270"/>
      <c r="S706" s="270"/>
      <c r="U706" s="20"/>
    </row>
    <row r="707" spans="1:22" s="8" customFormat="1" ht="14.25" customHeight="1" x14ac:dyDescent="0.25">
      <c r="A707" s="42"/>
      <c r="B707" s="132"/>
      <c r="C707" s="57"/>
      <c r="D707" s="58"/>
      <c r="E707" s="59"/>
      <c r="F707" s="58"/>
      <c r="G707" s="60"/>
      <c r="H707" s="58"/>
      <c r="I707" s="58"/>
      <c r="J707" s="62"/>
      <c r="K707" s="58"/>
      <c r="L707" s="58"/>
      <c r="M707" s="59"/>
      <c r="N707" s="58"/>
      <c r="O707" s="58"/>
      <c r="P707" s="58"/>
      <c r="Q707" s="58"/>
      <c r="R707" s="59"/>
      <c r="S707" s="42"/>
      <c r="U707" s="20"/>
    </row>
    <row r="708" spans="1:22" ht="14.25" customHeight="1" x14ac:dyDescent="0.2">
      <c r="A708" s="63" t="s">
        <v>1</v>
      </c>
      <c r="C708" s="63" t="s">
        <v>3</v>
      </c>
      <c r="D708" s="65" t="str">
        <f>'FOR PRINT'!B39</f>
        <v>JUMAO-AS, JEROME</v>
      </c>
      <c r="E708" s="66"/>
      <c r="F708" s="67"/>
      <c r="G708" s="68"/>
      <c r="H708" s="67"/>
      <c r="I708" s="67" t="s">
        <v>1</v>
      </c>
      <c r="J708" s="66" t="s">
        <v>3</v>
      </c>
      <c r="K708" s="173" t="str">
        <f>'FOR PRINT'!B39</f>
        <v>JUMAO-AS, JEROME</v>
      </c>
      <c r="L708" s="67"/>
      <c r="M708" s="66"/>
      <c r="N708" s="67"/>
      <c r="O708" s="67"/>
      <c r="P708" s="67" t="s">
        <v>25</v>
      </c>
      <c r="Q708" s="67"/>
      <c r="R708" s="66" t="s">
        <v>3</v>
      </c>
      <c r="S708" s="69">
        <f>'FOR PRINT'!D39</f>
        <v>13</v>
      </c>
    </row>
    <row r="709" spans="1:22" ht="14.25" customHeight="1" x14ac:dyDescent="0.2">
      <c r="A709" s="63" t="s">
        <v>2</v>
      </c>
      <c r="C709" s="63" t="s">
        <v>3</v>
      </c>
      <c r="D709" s="67" t="str">
        <f>'FOR PRINT'!R2</f>
        <v>OCTOBER 30,2017</v>
      </c>
      <c r="E709" s="66"/>
      <c r="F709" s="67"/>
      <c r="G709" s="68"/>
      <c r="H709" s="67"/>
      <c r="I709" s="67" t="s">
        <v>2</v>
      </c>
      <c r="J709" s="66" t="s">
        <v>3</v>
      </c>
      <c r="K709" s="67" t="str">
        <f>'FOR PRINT'!C39</f>
        <v>OCT 11- OCT 25,2017</v>
      </c>
      <c r="L709" s="67"/>
      <c r="M709" s="66"/>
      <c r="N709" s="67"/>
      <c r="O709" s="67"/>
      <c r="P709" s="67" t="s">
        <v>26</v>
      </c>
      <c r="Q709" s="67"/>
      <c r="R709" s="66" t="s">
        <v>3</v>
      </c>
      <c r="S709" s="69">
        <f>'FOR PRINT'!E39</f>
        <v>13</v>
      </c>
    </row>
    <row r="710" spans="1:22" ht="14.25" customHeight="1" x14ac:dyDescent="0.2">
      <c r="D710" s="67"/>
      <c r="E710" s="66"/>
      <c r="F710" s="70"/>
      <c r="G710" s="71"/>
      <c r="H710" s="70"/>
      <c r="I710" s="72" t="s">
        <v>4</v>
      </c>
      <c r="J710" s="73"/>
      <c r="K710" s="72"/>
      <c r="L710" s="74" t="s">
        <v>22</v>
      </c>
      <c r="M710" s="73"/>
      <c r="N710" s="74" t="s">
        <v>23</v>
      </c>
      <c r="O710" s="75" t="s">
        <v>7</v>
      </c>
      <c r="P710" s="72"/>
      <c r="Q710" s="74" t="s">
        <v>22</v>
      </c>
      <c r="R710" s="73"/>
      <c r="S710" s="74" t="s">
        <v>23</v>
      </c>
    </row>
    <row r="711" spans="1:22" ht="14.25" customHeight="1" x14ac:dyDescent="0.2">
      <c r="A711" s="63" t="s">
        <v>20</v>
      </c>
      <c r="D711" s="67"/>
      <c r="E711" s="66" t="s">
        <v>3</v>
      </c>
      <c r="F711" s="70">
        <f>N720</f>
        <v>1040</v>
      </c>
      <c r="G711" s="71"/>
      <c r="H711" s="70"/>
      <c r="I711" s="67" t="s">
        <v>8</v>
      </c>
      <c r="J711" s="66"/>
      <c r="K711" s="67"/>
      <c r="L711" s="76">
        <f>S709*8</f>
        <v>104</v>
      </c>
      <c r="M711" s="77"/>
      <c r="N711" s="70">
        <f>L711*U711</f>
        <v>1040</v>
      </c>
      <c r="O711" s="78" t="s">
        <v>10</v>
      </c>
      <c r="P711" s="67"/>
      <c r="Q711" s="76"/>
      <c r="R711" s="77"/>
      <c r="S711" s="129">
        <f>'FOR PRINT'!G39</f>
        <v>0</v>
      </c>
      <c r="U711" s="12">
        <f>'FOR PRINT'!Q39</f>
        <v>10</v>
      </c>
      <c r="V711" s="1" t="s">
        <v>100</v>
      </c>
    </row>
    <row r="712" spans="1:22" ht="14.25" customHeight="1" x14ac:dyDescent="0.2">
      <c r="A712" s="63" t="s">
        <v>21</v>
      </c>
      <c r="D712" s="67"/>
      <c r="E712" s="66" t="s">
        <v>3</v>
      </c>
      <c r="F712" s="70">
        <f>S720</f>
        <v>0</v>
      </c>
      <c r="G712" s="68"/>
      <c r="H712" s="67"/>
      <c r="I712" s="67" t="s">
        <v>9</v>
      </c>
      <c r="J712" s="66"/>
      <c r="K712" s="67"/>
      <c r="L712" s="76">
        <f>'FOR PRINT'!F39</f>
        <v>0</v>
      </c>
      <c r="M712" s="77"/>
      <c r="N712" s="108">
        <f>L712*U712</f>
        <v>0</v>
      </c>
      <c r="O712" s="78" t="s">
        <v>11</v>
      </c>
      <c r="P712" s="67"/>
      <c r="Q712" s="76"/>
      <c r="R712" s="77"/>
      <c r="S712" s="129">
        <f>'FOR PRINT'!H39</f>
        <v>0</v>
      </c>
      <c r="U712" s="12">
        <f>U711*1.25</f>
        <v>12.5</v>
      </c>
      <c r="V712" s="1" t="s">
        <v>101</v>
      </c>
    </row>
    <row r="713" spans="1:22" ht="14.25" customHeight="1" x14ac:dyDescent="0.2">
      <c r="D713" s="67"/>
      <c r="E713" s="66"/>
      <c r="F713" s="67"/>
      <c r="G713" s="68"/>
      <c r="H713" s="67"/>
      <c r="I713" s="67" t="s">
        <v>99</v>
      </c>
      <c r="J713" s="66"/>
      <c r="K713" s="67"/>
      <c r="L713" s="76">
        <f>'FOR PRINT'!P39</f>
        <v>0</v>
      </c>
      <c r="M713" s="77"/>
      <c r="N713" s="70">
        <f>L713*U713</f>
        <v>0</v>
      </c>
      <c r="O713" s="78" t="s">
        <v>12</v>
      </c>
      <c r="P713" s="67"/>
      <c r="Q713" s="76"/>
      <c r="R713" s="77"/>
      <c r="S713" s="129">
        <f>'FOR PRINT'!I39</f>
        <v>0</v>
      </c>
      <c r="U713" s="12">
        <f>U711*1.3</f>
        <v>13</v>
      </c>
      <c r="V713" s="1" t="s">
        <v>103</v>
      </c>
    </row>
    <row r="714" spans="1:22" ht="14.25" customHeight="1" x14ac:dyDescent="0.2">
      <c r="D714" s="67"/>
      <c r="E714" s="66"/>
      <c r="F714" s="67"/>
      <c r="G714" s="68"/>
      <c r="H714" s="67"/>
      <c r="I714" s="67" t="s">
        <v>152</v>
      </c>
      <c r="J714" s="66"/>
      <c r="K714" s="67"/>
      <c r="L714" s="76">
        <f>'FOR PRINT'!T39</f>
        <v>0</v>
      </c>
      <c r="M714" s="77"/>
      <c r="N714" s="70">
        <f>L714*U714</f>
        <v>0</v>
      </c>
      <c r="O714" s="78" t="s">
        <v>13</v>
      </c>
      <c r="P714" s="67"/>
      <c r="Q714" s="76"/>
      <c r="R714" s="77"/>
      <c r="S714" s="129">
        <f>'FOR PRINT'!J39</f>
        <v>0</v>
      </c>
      <c r="U714" s="12">
        <f>U711*1</f>
        <v>10</v>
      </c>
      <c r="V714" s="1" t="s">
        <v>134</v>
      </c>
    </row>
    <row r="715" spans="1:22" ht="14.25" customHeight="1" x14ac:dyDescent="0.2">
      <c r="A715" s="143" t="s">
        <v>5</v>
      </c>
      <c r="C715" s="143"/>
      <c r="D715" s="65"/>
      <c r="E715" s="144" t="s">
        <v>3</v>
      </c>
      <c r="F715" s="145">
        <f>S721</f>
        <v>1040</v>
      </c>
      <c r="G715" s="71"/>
      <c r="H715" s="70"/>
      <c r="I715" s="67" t="s">
        <v>147</v>
      </c>
      <c r="J715" s="66"/>
      <c r="K715" s="67"/>
      <c r="L715" s="76">
        <f>'FOR PRINT'!U39</f>
        <v>0</v>
      </c>
      <c r="M715" s="77"/>
      <c r="N715" s="70">
        <f>L715*U715</f>
        <v>0</v>
      </c>
      <c r="O715" s="78" t="s">
        <v>14</v>
      </c>
      <c r="P715" s="67"/>
      <c r="Q715" s="76"/>
      <c r="R715" s="77"/>
      <c r="S715" s="129">
        <f>'FOR PRINT'!K39</f>
        <v>0</v>
      </c>
      <c r="U715" s="12">
        <f>U711*1.3</f>
        <v>13</v>
      </c>
      <c r="V715" s="1" t="s">
        <v>136</v>
      </c>
    </row>
    <row r="716" spans="1:22" ht="14.25" customHeight="1" x14ac:dyDescent="0.2">
      <c r="D716" s="67"/>
      <c r="E716" s="66"/>
      <c r="F716" s="67"/>
      <c r="G716" s="68"/>
      <c r="H716" s="67"/>
      <c r="I716" s="67"/>
      <c r="J716" s="66"/>
      <c r="K716" s="67"/>
      <c r="L716" s="76"/>
      <c r="M716" s="77"/>
      <c r="N716" s="70"/>
      <c r="O716" s="78" t="s">
        <v>16</v>
      </c>
      <c r="P716" s="67"/>
      <c r="Q716" s="76"/>
      <c r="R716" s="77"/>
      <c r="S716" s="129">
        <f>'FOR PRINT'!L39</f>
        <v>0</v>
      </c>
    </row>
    <row r="717" spans="1:22" ht="14.25" customHeight="1" x14ac:dyDescent="0.2">
      <c r="D717" s="67"/>
      <c r="E717" s="66"/>
      <c r="F717" s="67"/>
      <c r="G717" s="68"/>
      <c r="H717" s="67"/>
      <c r="I717" s="67"/>
      <c r="J717" s="66"/>
      <c r="K717" s="67"/>
      <c r="L717" s="76"/>
      <c r="M717" s="77"/>
      <c r="N717" s="70"/>
      <c r="O717" s="78" t="s">
        <v>15</v>
      </c>
      <c r="P717" s="67"/>
      <c r="Q717" s="129">
        <f>'FOR PRINT'!M39</f>
        <v>0</v>
      </c>
      <c r="R717" s="77"/>
      <c r="S717" s="129">
        <f>Q717*U711</f>
        <v>0</v>
      </c>
    </row>
    <row r="718" spans="1:22" ht="14.25" customHeight="1" x14ac:dyDescent="0.2">
      <c r="D718" s="67"/>
      <c r="E718" s="66"/>
      <c r="F718" s="67"/>
      <c r="G718" s="68"/>
      <c r="H718" s="67"/>
      <c r="I718" s="67"/>
      <c r="J718" s="66"/>
      <c r="K718" s="67"/>
      <c r="L718" s="76"/>
      <c r="M718" s="77"/>
      <c r="N718" s="70"/>
      <c r="O718" s="78" t="s">
        <v>38</v>
      </c>
      <c r="P718" s="67"/>
      <c r="Q718" s="76"/>
      <c r="R718" s="77"/>
      <c r="S718" s="129">
        <f>'FOR PRINT'!N39</f>
        <v>0</v>
      </c>
    </row>
    <row r="719" spans="1:22" ht="14.25" customHeight="1" x14ac:dyDescent="0.2">
      <c r="A719" s="63" t="s">
        <v>6</v>
      </c>
      <c r="D719" s="67"/>
      <c r="E719" s="66" t="s">
        <v>3</v>
      </c>
      <c r="F719" s="67"/>
      <c r="G719" s="68"/>
      <c r="H719" s="67"/>
      <c r="I719" s="67"/>
      <c r="J719" s="66"/>
      <c r="K719" s="67"/>
      <c r="L719" s="76"/>
      <c r="M719" s="77"/>
      <c r="N719" s="70"/>
      <c r="O719" s="90" t="s">
        <v>17</v>
      </c>
      <c r="P719" s="67"/>
      <c r="Q719" s="76"/>
      <c r="R719" s="77"/>
      <c r="S719" s="129">
        <f>'FOR PRINT'!O39</f>
        <v>0</v>
      </c>
    </row>
    <row r="720" spans="1:22" s="3" customFormat="1" ht="14.25" customHeight="1" x14ac:dyDescent="0.25">
      <c r="A720" s="64"/>
      <c r="B720" s="133"/>
      <c r="C720" s="64"/>
      <c r="D720" s="152"/>
      <c r="E720" s="66"/>
      <c r="F720" s="153"/>
      <c r="G720" s="154"/>
      <c r="H720" s="152"/>
      <c r="I720" s="72" t="s">
        <v>46</v>
      </c>
      <c r="J720" s="79"/>
      <c r="K720" s="155"/>
      <c r="L720" s="156"/>
      <c r="M720" s="80" t="s">
        <v>3</v>
      </c>
      <c r="N720" s="157">
        <f>SUM(N711:N718)</f>
        <v>1040</v>
      </c>
      <c r="O720" s="75" t="s">
        <v>45</v>
      </c>
      <c r="P720" s="155"/>
      <c r="Q720" s="155"/>
      <c r="R720" s="79" t="s">
        <v>3</v>
      </c>
      <c r="S720" s="157">
        <f>SUM(S711:S719)</f>
        <v>0</v>
      </c>
      <c r="U720" s="158"/>
    </row>
    <row r="721" spans="1:22" ht="14.25" customHeight="1" x14ac:dyDescent="0.2">
      <c r="A721" s="63" t="s">
        <v>24</v>
      </c>
      <c r="D721" s="67"/>
      <c r="E721" s="66" t="s">
        <v>3</v>
      </c>
      <c r="F721" s="81"/>
      <c r="G721" s="68"/>
      <c r="H721" s="67"/>
      <c r="I721" s="146"/>
      <c r="J721" s="147"/>
      <c r="K721" s="146"/>
      <c r="L721" s="148"/>
      <c r="M721" s="147"/>
      <c r="N721" s="146"/>
      <c r="O721" s="146"/>
      <c r="P721" s="167" t="s">
        <v>5</v>
      </c>
      <c r="Q721" s="168"/>
      <c r="R721" s="169" t="s">
        <v>3</v>
      </c>
      <c r="S721" s="167">
        <f>N720-S720</f>
        <v>1040</v>
      </c>
    </row>
    <row r="722" spans="1:22" ht="14.25" customHeight="1" x14ac:dyDescent="0.2">
      <c r="A722" s="82"/>
      <c r="B722" s="134"/>
      <c r="C722" s="82"/>
      <c r="D722" s="268"/>
      <c r="E722" s="268"/>
      <c r="F722" s="269"/>
      <c r="G722" s="83"/>
      <c r="H722" s="84"/>
      <c r="I722" s="82"/>
      <c r="J722" s="85"/>
      <c r="K722" s="82"/>
      <c r="L722" s="82"/>
      <c r="M722" s="85"/>
      <c r="N722" s="82"/>
      <c r="O722" s="82"/>
      <c r="P722" s="82"/>
      <c r="Q722" s="82"/>
      <c r="R722" s="85"/>
      <c r="S722" s="82"/>
      <c r="T722" s="2"/>
    </row>
    <row r="723" spans="1:22" ht="14.25" customHeight="1" x14ac:dyDescent="0.2">
      <c r="A723" s="54"/>
      <c r="B723" s="131"/>
      <c r="C723" s="54"/>
      <c r="D723" s="54"/>
      <c r="E723" s="55"/>
      <c r="F723" s="54"/>
      <c r="G723" s="56"/>
      <c r="H723" s="54"/>
      <c r="I723" s="54"/>
      <c r="J723" s="55"/>
      <c r="K723" s="54"/>
      <c r="L723" s="54"/>
      <c r="M723" s="55"/>
      <c r="N723" s="54"/>
      <c r="O723" s="54"/>
      <c r="P723" s="54"/>
      <c r="Q723" s="54"/>
      <c r="R723" s="55"/>
      <c r="S723" s="54"/>
    </row>
    <row r="724" spans="1:22" s="8" customFormat="1" ht="14.25" customHeight="1" x14ac:dyDescent="0.25">
      <c r="A724" s="42"/>
      <c r="B724" s="132" t="s">
        <v>18</v>
      </c>
      <c r="C724" s="57"/>
      <c r="D724" s="58"/>
      <c r="E724" s="59"/>
      <c r="F724" s="58"/>
      <c r="G724" s="60"/>
      <c r="H724" s="58"/>
      <c r="I724" s="58"/>
      <c r="J724" s="61" t="s">
        <v>18</v>
      </c>
      <c r="K724" s="58"/>
      <c r="L724" s="58"/>
      <c r="M724" s="59"/>
      <c r="N724" s="58"/>
      <c r="O724" s="58"/>
      <c r="P724" s="58"/>
      <c r="Q724" s="270" t="s">
        <v>0</v>
      </c>
      <c r="R724" s="270"/>
      <c r="S724" s="270"/>
      <c r="U724" s="20"/>
    </row>
    <row r="725" spans="1:22" s="8" customFormat="1" ht="14.25" customHeight="1" x14ac:dyDescent="0.25">
      <c r="A725" s="42"/>
      <c r="B725" s="132" t="s">
        <v>19</v>
      </c>
      <c r="C725" s="57"/>
      <c r="D725" s="58"/>
      <c r="E725" s="59"/>
      <c r="F725" s="58"/>
      <c r="G725" s="60"/>
      <c r="H725" s="58"/>
      <c r="I725" s="58"/>
      <c r="J725" s="61" t="s">
        <v>19</v>
      </c>
      <c r="K725" s="58"/>
      <c r="L725" s="58"/>
      <c r="M725" s="59"/>
      <c r="N725" s="58"/>
      <c r="O725" s="58"/>
      <c r="P725" s="58"/>
      <c r="Q725" s="270"/>
      <c r="R725" s="270"/>
      <c r="S725" s="270"/>
      <c r="U725" s="20"/>
    </row>
    <row r="726" spans="1:22" s="8" customFormat="1" ht="14.25" customHeight="1" x14ac:dyDescent="0.25">
      <c r="A726" s="42"/>
      <c r="B726" s="132"/>
      <c r="C726" s="57"/>
      <c r="D726" s="58"/>
      <c r="E726" s="59"/>
      <c r="F726" s="58"/>
      <c r="G726" s="60"/>
      <c r="H726" s="58"/>
      <c r="I726" s="58"/>
      <c r="J726" s="62"/>
      <c r="K726" s="58"/>
      <c r="L726" s="58"/>
      <c r="M726" s="59"/>
      <c r="N726" s="58"/>
      <c r="O726" s="58"/>
      <c r="P726" s="58"/>
      <c r="Q726" s="58"/>
      <c r="R726" s="59"/>
      <c r="S726" s="42"/>
      <c r="U726" s="20"/>
    </row>
    <row r="727" spans="1:22" ht="14.25" customHeight="1" x14ac:dyDescent="0.2">
      <c r="A727" s="63" t="s">
        <v>1</v>
      </c>
      <c r="C727" s="63" t="s">
        <v>3</v>
      </c>
      <c r="D727" s="65" t="str">
        <f>'FOR PRINT'!B40</f>
        <v>LLARENA, NILO</v>
      </c>
      <c r="E727" s="66"/>
      <c r="F727" s="67"/>
      <c r="G727" s="68"/>
      <c r="H727" s="67"/>
      <c r="I727" s="67" t="s">
        <v>1</v>
      </c>
      <c r="J727" s="66" t="s">
        <v>3</v>
      </c>
      <c r="K727" s="173" t="str">
        <f>'FOR PRINT'!B40</f>
        <v>LLARENA, NILO</v>
      </c>
      <c r="L727" s="67"/>
      <c r="M727" s="66"/>
      <c r="N727" s="67"/>
      <c r="O727" s="67"/>
      <c r="P727" s="67" t="s">
        <v>25</v>
      </c>
      <c r="Q727" s="67"/>
      <c r="R727" s="66" t="s">
        <v>3</v>
      </c>
      <c r="S727" s="69">
        <f>'FOR PRINT'!D40</f>
        <v>13</v>
      </c>
    </row>
    <row r="728" spans="1:22" ht="14.25" customHeight="1" x14ac:dyDescent="0.2">
      <c r="A728" s="63" t="s">
        <v>2</v>
      </c>
      <c r="C728" s="63" t="s">
        <v>3</v>
      </c>
      <c r="D728" s="67" t="str">
        <f>'FOR PRINT'!R2</f>
        <v>OCTOBER 30,2017</v>
      </c>
      <c r="E728" s="66"/>
      <c r="F728" s="67"/>
      <c r="G728" s="68"/>
      <c r="H728" s="67"/>
      <c r="I728" s="67" t="s">
        <v>2</v>
      </c>
      <c r="J728" s="66" t="s">
        <v>3</v>
      </c>
      <c r="K728" s="67" t="str">
        <f>'FOR PRINT'!C40</f>
        <v>OCT 11- OCT 25,2017</v>
      </c>
      <c r="L728" s="67"/>
      <c r="M728" s="66"/>
      <c r="N728" s="67"/>
      <c r="O728" s="67"/>
      <c r="P728" s="67" t="s">
        <v>26</v>
      </c>
      <c r="Q728" s="67"/>
      <c r="R728" s="66" t="s">
        <v>3</v>
      </c>
      <c r="S728" s="69">
        <f>'FOR PRINT'!E40</f>
        <v>12.75</v>
      </c>
    </row>
    <row r="729" spans="1:22" ht="14.25" customHeight="1" x14ac:dyDescent="0.2">
      <c r="D729" s="67"/>
      <c r="E729" s="66"/>
      <c r="F729" s="70"/>
      <c r="G729" s="71"/>
      <c r="H729" s="70"/>
      <c r="I729" s="72" t="s">
        <v>4</v>
      </c>
      <c r="J729" s="73"/>
      <c r="K729" s="72"/>
      <c r="L729" s="74" t="s">
        <v>22</v>
      </c>
      <c r="M729" s="73"/>
      <c r="N729" s="74" t="s">
        <v>23</v>
      </c>
      <c r="O729" s="75" t="s">
        <v>7</v>
      </c>
      <c r="P729" s="72"/>
      <c r="Q729" s="74" t="s">
        <v>22</v>
      </c>
      <c r="R729" s="73"/>
      <c r="S729" s="74" t="s">
        <v>23</v>
      </c>
    </row>
    <row r="730" spans="1:22" ht="14.25" customHeight="1" x14ac:dyDescent="0.2">
      <c r="A730" s="63" t="s">
        <v>20</v>
      </c>
      <c r="D730" s="67"/>
      <c r="E730" s="66" t="s">
        <v>3</v>
      </c>
      <c r="F730" s="70">
        <f>N739</f>
        <v>8612.5</v>
      </c>
      <c r="G730" s="71"/>
      <c r="H730" s="70"/>
      <c r="I730" s="67" t="s">
        <v>8</v>
      </c>
      <c r="J730" s="66"/>
      <c r="K730" s="67"/>
      <c r="L730" s="76">
        <f>S728*8</f>
        <v>102</v>
      </c>
      <c r="M730" s="77"/>
      <c r="N730" s="70">
        <f>L730*U730</f>
        <v>6375</v>
      </c>
      <c r="O730" s="78" t="s">
        <v>10</v>
      </c>
      <c r="P730" s="67"/>
      <c r="Q730" s="76"/>
      <c r="R730" s="77"/>
      <c r="S730" s="129">
        <f>'FOR PRINT'!G40</f>
        <v>0</v>
      </c>
      <c r="U730" s="12">
        <f>'FOR PRINT'!Q40</f>
        <v>62.5</v>
      </c>
      <c r="V730" s="1" t="s">
        <v>100</v>
      </c>
    </row>
    <row r="731" spans="1:22" ht="14.25" customHeight="1" x14ac:dyDescent="0.2">
      <c r="A731" s="63" t="s">
        <v>21</v>
      </c>
      <c r="D731" s="67"/>
      <c r="E731" s="66" t="s">
        <v>3</v>
      </c>
      <c r="F731" s="70">
        <f>S739</f>
        <v>2171.875</v>
      </c>
      <c r="G731" s="68"/>
      <c r="H731" s="67"/>
      <c r="I731" s="67" t="s">
        <v>9</v>
      </c>
      <c r="J731" s="66"/>
      <c r="K731" s="67"/>
      <c r="L731" s="76">
        <f>'FOR PRINT'!F40</f>
        <v>25</v>
      </c>
      <c r="M731" s="77"/>
      <c r="N731" s="108">
        <f>L731*U731</f>
        <v>1953.125</v>
      </c>
      <c r="O731" s="78" t="s">
        <v>11</v>
      </c>
      <c r="P731" s="67"/>
      <c r="Q731" s="76"/>
      <c r="R731" s="77"/>
      <c r="S731" s="129">
        <f>'FOR PRINT'!H40</f>
        <v>0</v>
      </c>
      <c r="U731" s="12">
        <f>U730*1.25</f>
        <v>78.125</v>
      </c>
      <c r="V731" s="1" t="s">
        <v>101</v>
      </c>
    </row>
    <row r="732" spans="1:22" ht="14.25" customHeight="1" x14ac:dyDescent="0.2">
      <c r="D732" s="67"/>
      <c r="E732" s="66"/>
      <c r="F732" s="67"/>
      <c r="G732" s="68"/>
      <c r="H732" s="67"/>
      <c r="I732" s="67" t="s">
        <v>99</v>
      </c>
      <c r="J732" s="66"/>
      <c r="K732" s="67"/>
      <c r="L732" s="76">
        <f>'FOR PRINT'!P40</f>
        <v>3.5</v>
      </c>
      <c r="M732" s="77"/>
      <c r="N732" s="70">
        <f>L732*U732</f>
        <v>284.375</v>
      </c>
      <c r="O732" s="78" t="s">
        <v>12</v>
      </c>
      <c r="P732" s="67"/>
      <c r="Q732" s="76"/>
      <c r="R732" s="77"/>
      <c r="S732" s="129">
        <f>'FOR PRINT'!I40</f>
        <v>0</v>
      </c>
      <c r="U732" s="12">
        <f>U730*1.3</f>
        <v>81.25</v>
      </c>
      <c r="V732" s="1" t="s">
        <v>103</v>
      </c>
    </row>
    <row r="733" spans="1:22" ht="14.25" customHeight="1" x14ac:dyDescent="0.2">
      <c r="D733" s="67"/>
      <c r="E733" s="66"/>
      <c r="F733" s="67"/>
      <c r="G733" s="68"/>
      <c r="H733" s="67"/>
      <c r="I733" s="67" t="s">
        <v>152</v>
      </c>
      <c r="J733" s="66"/>
      <c r="K733" s="67"/>
      <c r="L733" s="76">
        <f>'FOR PRINT'!T40</f>
        <v>0</v>
      </c>
      <c r="M733" s="77"/>
      <c r="N733" s="70">
        <f>L733*U733</f>
        <v>0</v>
      </c>
      <c r="O733" s="78" t="s">
        <v>13</v>
      </c>
      <c r="P733" s="67"/>
      <c r="Q733" s="76"/>
      <c r="R733" s="77"/>
      <c r="S733" s="129">
        <f>'FOR PRINT'!J40</f>
        <v>0</v>
      </c>
      <c r="U733" s="12">
        <f>U730*1</f>
        <v>62.5</v>
      </c>
      <c r="V733" s="1" t="s">
        <v>134</v>
      </c>
    </row>
    <row r="734" spans="1:22" ht="14.25" customHeight="1" x14ac:dyDescent="0.2">
      <c r="A734" s="143" t="s">
        <v>5</v>
      </c>
      <c r="C734" s="143"/>
      <c r="D734" s="65"/>
      <c r="E734" s="144" t="s">
        <v>3</v>
      </c>
      <c r="F734" s="145">
        <f>S740</f>
        <v>6440.625</v>
      </c>
      <c r="G734" s="71"/>
      <c r="H734" s="70"/>
      <c r="I734" s="67" t="s">
        <v>147</v>
      </c>
      <c r="J734" s="66"/>
      <c r="K734" s="67"/>
      <c r="L734" s="76">
        <f>'FOR PRINT'!U40</f>
        <v>0</v>
      </c>
      <c r="M734" s="77"/>
      <c r="N734" s="70">
        <f>L734*U734</f>
        <v>0</v>
      </c>
      <c r="O734" s="78" t="s">
        <v>14</v>
      </c>
      <c r="P734" s="67"/>
      <c r="Q734" s="76"/>
      <c r="R734" s="77"/>
      <c r="S734" s="129">
        <f>'FOR PRINT'!K40</f>
        <v>0</v>
      </c>
      <c r="U734" s="12">
        <f>U730*1.3</f>
        <v>81.25</v>
      </c>
      <c r="V734" s="1" t="s">
        <v>136</v>
      </c>
    </row>
    <row r="735" spans="1:22" ht="14.25" customHeight="1" x14ac:dyDescent="0.2">
      <c r="D735" s="67"/>
      <c r="E735" s="66"/>
      <c r="F735" s="67"/>
      <c r="G735" s="68"/>
      <c r="H735" s="67"/>
      <c r="I735" s="67"/>
      <c r="J735" s="66"/>
      <c r="K735" s="67"/>
      <c r="L735" s="76"/>
      <c r="M735" s="77"/>
      <c r="N735" s="70"/>
      <c r="O735" s="78" t="s">
        <v>16</v>
      </c>
      <c r="P735" s="67"/>
      <c r="Q735" s="76"/>
      <c r="R735" s="77"/>
      <c r="S735" s="129">
        <f>'FOR PRINT'!L40</f>
        <v>0</v>
      </c>
    </row>
    <row r="736" spans="1:22" ht="14.25" customHeight="1" x14ac:dyDescent="0.2">
      <c r="D736" s="67"/>
      <c r="E736" s="66"/>
      <c r="F736" s="67"/>
      <c r="G736" s="68"/>
      <c r="H736" s="67"/>
      <c r="I736" s="67"/>
      <c r="J736" s="66"/>
      <c r="K736" s="67"/>
      <c r="L736" s="76"/>
      <c r="M736" s="77"/>
      <c r="N736" s="70"/>
      <c r="O736" s="78" t="s">
        <v>15</v>
      </c>
      <c r="P736" s="67"/>
      <c r="Q736" s="129">
        <f>'FOR PRINT'!M40</f>
        <v>2.75</v>
      </c>
      <c r="R736" s="77"/>
      <c r="S736" s="129">
        <f>Q736*U730</f>
        <v>171.875</v>
      </c>
    </row>
    <row r="737" spans="1:22" ht="14.25" customHeight="1" x14ac:dyDescent="0.2">
      <c r="D737" s="67"/>
      <c r="E737" s="66"/>
      <c r="F737" s="67"/>
      <c r="G737" s="68"/>
      <c r="H737" s="67"/>
      <c r="I737" s="67"/>
      <c r="J737" s="66"/>
      <c r="K737" s="67"/>
      <c r="L737" s="76"/>
      <c r="M737" s="77"/>
      <c r="N737" s="70"/>
      <c r="O737" s="78" t="s">
        <v>38</v>
      </c>
      <c r="P737" s="67"/>
      <c r="Q737" s="76"/>
      <c r="R737" s="77"/>
      <c r="S737" s="129">
        <f>'FOR PRINT'!N40</f>
        <v>0</v>
      </c>
    </row>
    <row r="738" spans="1:22" ht="14.25" customHeight="1" x14ac:dyDescent="0.2">
      <c r="A738" s="63" t="s">
        <v>6</v>
      </c>
      <c r="D738" s="67"/>
      <c r="E738" s="66" t="s">
        <v>3</v>
      </c>
      <c r="F738" s="67"/>
      <c r="G738" s="68"/>
      <c r="H738" s="67"/>
      <c r="I738" s="67"/>
      <c r="J738" s="66"/>
      <c r="K738" s="67"/>
      <c r="L738" s="76"/>
      <c r="M738" s="77"/>
      <c r="N738" s="70"/>
      <c r="O738" s="90" t="s">
        <v>17</v>
      </c>
      <c r="P738" s="67"/>
      <c r="Q738" s="76"/>
      <c r="R738" s="77"/>
      <c r="S738" s="129">
        <f>'FOR PRINT'!O40</f>
        <v>2000</v>
      </c>
    </row>
    <row r="739" spans="1:22" s="3" customFormat="1" ht="14.25" customHeight="1" x14ac:dyDescent="0.25">
      <c r="A739" s="64"/>
      <c r="B739" s="133"/>
      <c r="C739" s="64"/>
      <c r="D739" s="152"/>
      <c r="E739" s="66"/>
      <c r="F739" s="153"/>
      <c r="G739" s="154"/>
      <c r="H739" s="152"/>
      <c r="I739" s="72" t="s">
        <v>46</v>
      </c>
      <c r="J739" s="79"/>
      <c r="K739" s="155"/>
      <c r="L739" s="156"/>
      <c r="M739" s="80" t="s">
        <v>3</v>
      </c>
      <c r="N739" s="157">
        <f>SUM(N730:N737)</f>
        <v>8612.5</v>
      </c>
      <c r="O739" s="75" t="s">
        <v>45</v>
      </c>
      <c r="P739" s="155"/>
      <c r="Q739" s="155"/>
      <c r="R739" s="79" t="s">
        <v>3</v>
      </c>
      <c r="S739" s="157">
        <f>SUM(S730:S738)</f>
        <v>2171.875</v>
      </c>
      <c r="U739" s="158"/>
    </row>
    <row r="740" spans="1:22" ht="14.25" customHeight="1" x14ac:dyDescent="0.2">
      <c r="A740" s="63" t="s">
        <v>24</v>
      </c>
      <c r="D740" s="67"/>
      <c r="E740" s="66" t="s">
        <v>3</v>
      </c>
      <c r="F740" s="81"/>
      <c r="G740" s="68"/>
      <c r="H740" s="67"/>
      <c r="I740" s="146"/>
      <c r="J740" s="147"/>
      <c r="K740" s="146"/>
      <c r="L740" s="148"/>
      <c r="M740" s="147"/>
      <c r="N740" s="146"/>
      <c r="O740" s="146"/>
      <c r="P740" s="167" t="s">
        <v>5</v>
      </c>
      <c r="Q740" s="168"/>
      <c r="R740" s="169" t="s">
        <v>3</v>
      </c>
      <c r="S740" s="167">
        <f>N739-S739</f>
        <v>6440.625</v>
      </c>
    </row>
    <row r="741" spans="1:22" ht="14.25" customHeight="1" x14ac:dyDescent="0.2">
      <c r="A741" s="82"/>
      <c r="B741" s="134"/>
      <c r="C741" s="82"/>
      <c r="D741" s="268"/>
      <c r="E741" s="268"/>
      <c r="F741" s="269"/>
      <c r="G741" s="83"/>
      <c r="H741" s="84"/>
      <c r="I741" s="82"/>
      <c r="J741" s="85"/>
      <c r="K741" s="82"/>
      <c r="L741" s="82"/>
      <c r="M741" s="85"/>
      <c r="N741" s="82"/>
      <c r="O741" s="82"/>
      <c r="P741" s="82"/>
      <c r="Q741" s="82"/>
      <c r="R741" s="85"/>
      <c r="S741" s="82"/>
      <c r="T741" s="2"/>
    </row>
    <row r="742" spans="1:22" ht="14.25" customHeight="1" x14ac:dyDescent="0.2">
      <c r="A742" s="54"/>
      <c r="B742" s="131"/>
      <c r="C742" s="54"/>
      <c r="D742" s="54"/>
      <c r="E742" s="55"/>
      <c r="F742" s="54"/>
      <c r="G742" s="56"/>
      <c r="H742" s="54"/>
      <c r="I742" s="54"/>
      <c r="J742" s="55"/>
      <c r="K742" s="54"/>
      <c r="L742" s="54"/>
      <c r="M742" s="55"/>
      <c r="N742" s="54"/>
      <c r="O742" s="54"/>
      <c r="P742" s="54"/>
      <c r="Q742" s="54"/>
      <c r="R742" s="55"/>
      <c r="S742" s="54"/>
    </row>
    <row r="743" spans="1:22" s="8" customFormat="1" ht="14.25" customHeight="1" x14ac:dyDescent="0.25">
      <c r="A743" s="42"/>
      <c r="B743" s="132" t="s">
        <v>18</v>
      </c>
      <c r="C743" s="57"/>
      <c r="D743" s="58"/>
      <c r="E743" s="59"/>
      <c r="F743" s="58"/>
      <c r="G743" s="60"/>
      <c r="H743" s="58"/>
      <c r="I743" s="58"/>
      <c r="J743" s="61" t="s">
        <v>18</v>
      </c>
      <c r="K743" s="58"/>
      <c r="L743" s="58"/>
      <c r="M743" s="59"/>
      <c r="N743" s="58"/>
      <c r="O743" s="58"/>
      <c r="P743" s="58"/>
      <c r="Q743" s="270" t="s">
        <v>0</v>
      </c>
      <c r="R743" s="270"/>
      <c r="S743" s="270"/>
      <c r="U743" s="20"/>
    </row>
    <row r="744" spans="1:22" s="8" customFormat="1" ht="14.25" customHeight="1" x14ac:dyDescent="0.25">
      <c r="A744" s="42"/>
      <c r="B744" s="132" t="s">
        <v>19</v>
      </c>
      <c r="C744" s="57"/>
      <c r="D744" s="58"/>
      <c r="E744" s="59"/>
      <c r="F744" s="58"/>
      <c r="G744" s="60"/>
      <c r="H744" s="58"/>
      <c r="I744" s="58"/>
      <c r="J744" s="61" t="s">
        <v>19</v>
      </c>
      <c r="K744" s="58"/>
      <c r="L744" s="58"/>
      <c r="M744" s="59"/>
      <c r="N744" s="58"/>
      <c r="O744" s="58"/>
      <c r="P744" s="58"/>
      <c r="Q744" s="270"/>
      <c r="R744" s="270"/>
      <c r="S744" s="270"/>
      <c r="U744" s="20"/>
    </row>
    <row r="745" spans="1:22" s="8" customFormat="1" ht="14.25" customHeight="1" x14ac:dyDescent="0.25">
      <c r="A745" s="42"/>
      <c r="B745" s="132"/>
      <c r="C745" s="57"/>
      <c r="D745" s="58"/>
      <c r="E745" s="59"/>
      <c r="F745" s="58"/>
      <c r="G745" s="60"/>
      <c r="H745" s="58"/>
      <c r="I745" s="58"/>
      <c r="J745" s="62"/>
      <c r="K745" s="58"/>
      <c r="L745" s="58"/>
      <c r="M745" s="59"/>
      <c r="N745" s="58"/>
      <c r="O745" s="58"/>
      <c r="P745" s="58"/>
      <c r="Q745" s="58"/>
      <c r="R745" s="59"/>
      <c r="S745" s="42"/>
      <c r="U745" s="20"/>
    </row>
    <row r="746" spans="1:22" ht="14.25" customHeight="1" x14ac:dyDescent="0.2">
      <c r="A746" s="63" t="s">
        <v>1</v>
      </c>
      <c r="C746" s="63" t="s">
        <v>3</v>
      </c>
      <c r="D746" s="65" t="str">
        <f>'FOR PRINT'!B41</f>
        <v>MANALO, ULYSSES VINCENT</v>
      </c>
      <c r="E746" s="66"/>
      <c r="F746" s="67"/>
      <c r="G746" s="68"/>
      <c r="H746" s="67"/>
      <c r="I746" s="67" t="s">
        <v>1</v>
      </c>
      <c r="J746" s="66" t="s">
        <v>3</v>
      </c>
      <c r="K746" s="173" t="str">
        <f>'FOR PRINT'!B41</f>
        <v>MANALO, ULYSSES VINCENT</v>
      </c>
      <c r="L746" s="67"/>
      <c r="M746" s="66"/>
      <c r="N746" s="67"/>
      <c r="O746" s="67"/>
      <c r="P746" s="67" t="s">
        <v>25</v>
      </c>
      <c r="Q746" s="67"/>
      <c r="R746" s="66" t="s">
        <v>3</v>
      </c>
      <c r="S746" s="69">
        <f>'FOR PRINT'!D41</f>
        <v>13</v>
      </c>
    </row>
    <row r="747" spans="1:22" ht="14.25" customHeight="1" x14ac:dyDescent="0.2">
      <c r="A747" s="63" t="s">
        <v>2</v>
      </c>
      <c r="C747" s="63" t="s">
        <v>3</v>
      </c>
      <c r="D747" s="67" t="str">
        <f>'FOR PRINT'!R2</f>
        <v>OCTOBER 30,2017</v>
      </c>
      <c r="E747" s="66"/>
      <c r="F747" s="67"/>
      <c r="G747" s="68"/>
      <c r="H747" s="67"/>
      <c r="I747" s="67" t="s">
        <v>2</v>
      </c>
      <c r="J747" s="66" t="s">
        <v>3</v>
      </c>
      <c r="K747" s="67" t="str">
        <f>'FOR PRINT'!C41</f>
        <v>OCT 11- OCT 25,2017</v>
      </c>
      <c r="L747" s="67"/>
      <c r="M747" s="66"/>
      <c r="N747" s="67"/>
      <c r="O747" s="67"/>
      <c r="P747" s="67" t="s">
        <v>26</v>
      </c>
      <c r="Q747" s="67"/>
      <c r="R747" s="66" t="s">
        <v>3</v>
      </c>
      <c r="S747" s="69">
        <f>'FOR PRINT'!E41</f>
        <v>13</v>
      </c>
    </row>
    <row r="748" spans="1:22" ht="14.25" customHeight="1" x14ac:dyDescent="0.2">
      <c r="D748" s="67"/>
      <c r="E748" s="66"/>
      <c r="F748" s="70"/>
      <c r="G748" s="71"/>
      <c r="H748" s="70"/>
      <c r="I748" s="72" t="s">
        <v>4</v>
      </c>
      <c r="J748" s="73"/>
      <c r="K748" s="72"/>
      <c r="L748" s="74" t="s">
        <v>22</v>
      </c>
      <c r="M748" s="73"/>
      <c r="N748" s="74" t="s">
        <v>23</v>
      </c>
      <c r="O748" s="75" t="s">
        <v>7</v>
      </c>
      <c r="P748" s="72"/>
      <c r="Q748" s="74" t="s">
        <v>22</v>
      </c>
      <c r="R748" s="73"/>
      <c r="S748" s="74" t="s">
        <v>23</v>
      </c>
    </row>
    <row r="749" spans="1:22" ht="14.25" customHeight="1" x14ac:dyDescent="0.2">
      <c r="A749" s="63" t="s">
        <v>20</v>
      </c>
      <c r="D749" s="67"/>
      <c r="E749" s="66" t="s">
        <v>3</v>
      </c>
      <c r="F749" s="70">
        <f>N758</f>
        <v>7818.75</v>
      </c>
      <c r="G749" s="71"/>
      <c r="H749" s="70"/>
      <c r="I749" s="67" t="s">
        <v>8</v>
      </c>
      <c r="J749" s="66"/>
      <c r="K749" s="67"/>
      <c r="L749" s="76">
        <f>S747*8</f>
        <v>104</v>
      </c>
      <c r="M749" s="77"/>
      <c r="N749" s="70">
        <f>L749*U749</f>
        <v>5850</v>
      </c>
      <c r="O749" s="78" t="s">
        <v>10</v>
      </c>
      <c r="P749" s="67"/>
      <c r="Q749" s="76"/>
      <c r="R749" s="77"/>
      <c r="S749" s="129">
        <f>'FOR PRINT'!G41</f>
        <v>0</v>
      </c>
      <c r="U749" s="12">
        <f>'FOR PRINT'!Q41</f>
        <v>56.25</v>
      </c>
      <c r="V749" s="1" t="s">
        <v>100</v>
      </c>
    </row>
    <row r="750" spans="1:22" ht="14.25" customHeight="1" x14ac:dyDescent="0.2">
      <c r="A750" s="63" t="s">
        <v>21</v>
      </c>
      <c r="D750" s="67"/>
      <c r="E750" s="66" t="s">
        <v>3</v>
      </c>
      <c r="F750" s="70">
        <f>S758</f>
        <v>0</v>
      </c>
      <c r="G750" s="68"/>
      <c r="H750" s="67"/>
      <c r="I750" s="67" t="s">
        <v>9</v>
      </c>
      <c r="J750" s="66"/>
      <c r="K750" s="67"/>
      <c r="L750" s="76">
        <f>'FOR PRINT'!F41</f>
        <v>28</v>
      </c>
      <c r="M750" s="77"/>
      <c r="N750" s="108">
        <f>L750*U750</f>
        <v>1968.75</v>
      </c>
      <c r="O750" s="78" t="s">
        <v>11</v>
      </c>
      <c r="P750" s="67"/>
      <c r="Q750" s="76"/>
      <c r="R750" s="77"/>
      <c r="S750" s="129">
        <f>'FOR PRINT'!H41</f>
        <v>0</v>
      </c>
      <c r="U750" s="12">
        <f>U749*1.25</f>
        <v>70.3125</v>
      </c>
      <c r="V750" s="1" t="s">
        <v>101</v>
      </c>
    </row>
    <row r="751" spans="1:22" ht="14.25" customHeight="1" x14ac:dyDescent="0.2">
      <c r="D751" s="67"/>
      <c r="E751" s="66"/>
      <c r="F751" s="67"/>
      <c r="G751" s="68"/>
      <c r="H751" s="67"/>
      <c r="I751" s="67" t="s">
        <v>99</v>
      </c>
      <c r="J751" s="66"/>
      <c r="K751" s="67"/>
      <c r="L751" s="76">
        <f>'FOR PRINT'!P41</f>
        <v>0</v>
      </c>
      <c r="M751" s="77"/>
      <c r="N751" s="70">
        <f>L751*U751</f>
        <v>0</v>
      </c>
      <c r="O751" s="78" t="s">
        <v>12</v>
      </c>
      <c r="P751" s="67"/>
      <c r="Q751" s="76"/>
      <c r="R751" s="77"/>
      <c r="S751" s="129">
        <f>'FOR PRINT'!I41</f>
        <v>0</v>
      </c>
      <c r="U751" s="12">
        <f>U749*1.3</f>
        <v>73.125</v>
      </c>
      <c r="V751" s="1" t="s">
        <v>103</v>
      </c>
    </row>
    <row r="752" spans="1:22" ht="14.25" customHeight="1" x14ac:dyDescent="0.2">
      <c r="D752" s="67"/>
      <c r="E752" s="66"/>
      <c r="F752" s="67"/>
      <c r="G752" s="68"/>
      <c r="H752" s="67"/>
      <c r="I752" s="67" t="s">
        <v>152</v>
      </c>
      <c r="J752" s="66"/>
      <c r="K752" s="67"/>
      <c r="L752" s="76">
        <f>'FOR PRINT'!T41</f>
        <v>0</v>
      </c>
      <c r="M752" s="77"/>
      <c r="N752" s="70">
        <f>L752*U752</f>
        <v>0</v>
      </c>
      <c r="O752" s="78" t="s">
        <v>13</v>
      </c>
      <c r="P752" s="67"/>
      <c r="Q752" s="76"/>
      <c r="R752" s="77"/>
      <c r="S752" s="129">
        <f>'FOR PRINT'!J41</f>
        <v>0</v>
      </c>
      <c r="U752" s="12">
        <f>U749*1</f>
        <v>56.25</v>
      </c>
      <c r="V752" s="1" t="s">
        <v>134</v>
      </c>
    </row>
    <row r="753" spans="1:22" ht="14.25" customHeight="1" x14ac:dyDescent="0.2">
      <c r="A753" s="143" t="s">
        <v>5</v>
      </c>
      <c r="C753" s="143"/>
      <c r="D753" s="65"/>
      <c r="E753" s="144" t="s">
        <v>3</v>
      </c>
      <c r="F753" s="145">
        <f>S759</f>
        <v>7818.75</v>
      </c>
      <c r="G753" s="71"/>
      <c r="H753" s="70"/>
      <c r="I753" s="67" t="s">
        <v>147</v>
      </c>
      <c r="J753" s="66"/>
      <c r="K753" s="67"/>
      <c r="L753" s="76">
        <f>'FOR PRINT'!U41</f>
        <v>0</v>
      </c>
      <c r="M753" s="77"/>
      <c r="N753" s="70">
        <f>L753*U753</f>
        <v>0</v>
      </c>
      <c r="O753" s="78" t="s">
        <v>14</v>
      </c>
      <c r="P753" s="67"/>
      <c r="Q753" s="76"/>
      <c r="R753" s="77"/>
      <c r="S753" s="129">
        <f>'FOR PRINT'!K41</f>
        <v>0</v>
      </c>
      <c r="U753" s="12">
        <f>U749*1.3</f>
        <v>73.125</v>
      </c>
      <c r="V753" s="1" t="s">
        <v>136</v>
      </c>
    </row>
    <row r="754" spans="1:22" ht="14.25" customHeight="1" x14ac:dyDescent="0.2">
      <c r="D754" s="67"/>
      <c r="E754" s="66"/>
      <c r="F754" s="67"/>
      <c r="G754" s="68"/>
      <c r="H754" s="67"/>
      <c r="I754" s="67"/>
      <c r="J754" s="66"/>
      <c r="K754" s="67"/>
      <c r="L754" s="76"/>
      <c r="M754" s="77"/>
      <c r="N754" s="70"/>
      <c r="O754" s="78" t="s">
        <v>16</v>
      </c>
      <c r="P754" s="67"/>
      <c r="Q754" s="76"/>
      <c r="R754" s="77"/>
      <c r="S754" s="129">
        <f>'FOR PRINT'!L41</f>
        <v>0</v>
      </c>
    </row>
    <row r="755" spans="1:22" ht="14.25" customHeight="1" x14ac:dyDescent="0.2">
      <c r="D755" s="67"/>
      <c r="E755" s="66"/>
      <c r="F755" s="67"/>
      <c r="G755" s="68"/>
      <c r="H755" s="67"/>
      <c r="I755" s="67"/>
      <c r="J755" s="66"/>
      <c r="K755" s="67"/>
      <c r="L755" s="76"/>
      <c r="M755" s="77"/>
      <c r="N755" s="70"/>
      <c r="O755" s="78" t="s">
        <v>15</v>
      </c>
      <c r="P755" s="67"/>
      <c r="Q755" s="129">
        <f>'FOR PRINT'!M41</f>
        <v>0</v>
      </c>
      <c r="R755" s="77"/>
      <c r="S755" s="129">
        <f>Q755*U749</f>
        <v>0</v>
      </c>
    </row>
    <row r="756" spans="1:22" ht="14.25" customHeight="1" x14ac:dyDescent="0.2">
      <c r="D756" s="67"/>
      <c r="E756" s="66"/>
      <c r="F756" s="67"/>
      <c r="G756" s="68"/>
      <c r="H756" s="67"/>
      <c r="I756" s="67"/>
      <c r="J756" s="66"/>
      <c r="K756" s="67"/>
      <c r="L756" s="76"/>
      <c r="M756" s="77"/>
      <c r="N756" s="70"/>
      <c r="O756" s="78" t="s">
        <v>38</v>
      </c>
      <c r="P756" s="67"/>
      <c r="Q756" s="76"/>
      <c r="R756" s="77"/>
      <c r="S756" s="129">
        <f>'FOR PRINT'!N41</f>
        <v>0</v>
      </c>
    </row>
    <row r="757" spans="1:22" ht="14.25" customHeight="1" x14ac:dyDescent="0.2">
      <c r="A757" s="63" t="s">
        <v>6</v>
      </c>
      <c r="D757" s="67"/>
      <c r="E757" s="66" t="s">
        <v>3</v>
      </c>
      <c r="F757" s="67"/>
      <c r="G757" s="68"/>
      <c r="H757" s="67"/>
      <c r="I757" s="67"/>
      <c r="J757" s="66"/>
      <c r="K757" s="67"/>
      <c r="L757" s="76"/>
      <c r="M757" s="77"/>
      <c r="N757" s="70"/>
      <c r="O757" s="78" t="s">
        <v>17</v>
      </c>
      <c r="P757" s="67"/>
      <c r="Q757" s="76"/>
      <c r="R757" s="77"/>
      <c r="S757" s="129">
        <f>'FOR PRINT'!O41</f>
        <v>0</v>
      </c>
    </row>
    <row r="758" spans="1:22" s="3" customFormat="1" ht="14.25" customHeight="1" x14ac:dyDescent="0.25">
      <c r="A758" s="64"/>
      <c r="B758" s="133"/>
      <c r="C758" s="64"/>
      <c r="D758" s="152"/>
      <c r="E758" s="66"/>
      <c r="F758" s="153"/>
      <c r="G758" s="154"/>
      <c r="H758" s="152"/>
      <c r="I758" s="72" t="s">
        <v>46</v>
      </c>
      <c r="J758" s="79"/>
      <c r="K758" s="155"/>
      <c r="L758" s="156"/>
      <c r="M758" s="80" t="s">
        <v>3</v>
      </c>
      <c r="N758" s="157">
        <f>SUM(N749:N756)</f>
        <v>7818.75</v>
      </c>
      <c r="O758" s="75" t="s">
        <v>45</v>
      </c>
      <c r="P758" s="155"/>
      <c r="Q758" s="155"/>
      <c r="R758" s="79" t="s">
        <v>3</v>
      </c>
      <c r="S758" s="157">
        <f>SUM(S749:S757)</f>
        <v>0</v>
      </c>
      <c r="U758" s="158"/>
    </row>
    <row r="759" spans="1:22" ht="14.25" customHeight="1" x14ac:dyDescent="0.2">
      <c r="A759" s="63" t="s">
        <v>24</v>
      </c>
      <c r="D759" s="67"/>
      <c r="E759" s="66" t="s">
        <v>3</v>
      </c>
      <c r="F759" s="81"/>
      <c r="G759" s="68"/>
      <c r="H759" s="67"/>
      <c r="I759" s="146"/>
      <c r="J759" s="147"/>
      <c r="K759" s="146"/>
      <c r="L759" s="148"/>
      <c r="M759" s="147"/>
      <c r="N759" s="146"/>
      <c r="O759" s="146"/>
      <c r="P759" s="167" t="s">
        <v>5</v>
      </c>
      <c r="Q759" s="168"/>
      <c r="R759" s="169" t="s">
        <v>3</v>
      </c>
      <c r="S759" s="167">
        <f>N758-S758</f>
        <v>7818.75</v>
      </c>
    </row>
    <row r="760" spans="1:22" ht="14.25" customHeight="1" x14ac:dyDescent="0.2">
      <c r="A760" s="82"/>
      <c r="B760" s="134"/>
      <c r="C760" s="82"/>
      <c r="D760" s="268"/>
      <c r="E760" s="268"/>
      <c r="F760" s="269"/>
      <c r="G760" s="83"/>
      <c r="H760" s="84"/>
      <c r="I760" s="82"/>
      <c r="J760" s="85"/>
      <c r="K760" s="82"/>
      <c r="L760" s="82"/>
      <c r="M760" s="85"/>
      <c r="N760" s="82"/>
      <c r="O760" s="82"/>
      <c r="P760" s="82"/>
      <c r="Q760" s="82"/>
      <c r="R760" s="85"/>
      <c r="S760" s="82"/>
      <c r="T760" s="2"/>
    </row>
    <row r="761" spans="1:22" ht="14.25" customHeight="1" x14ac:dyDescent="0.2">
      <c r="A761" s="54"/>
      <c r="B761" s="131"/>
      <c r="C761" s="54"/>
      <c r="D761" s="54"/>
      <c r="E761" s="55"/>
      <c r="F761" s="54"/>
      <c r="G761" s="56"/>
      <c r="H761" s="54"/>
      <c r="I761" s="54"/>
      <c r="J761" s="55"/>
      <c r="K761" s="54"/>
      <c r="L761" s="54"/>
      <c r="M761" s="55"/>
      <c r="N761" s="54"/>
      <c r="O761" s="54"/>
      <c r="P761" s="54"/>
      <c r="Q761" s="54"/>
      <c r="R761" s="55"/>
      <c r="S761" s="54"/>
    </row>
    <row r="762" spans="1:22" s="8" customFormat="1" ht="14.25" customHeight="1" x14ac:dyDescent="0.25">
      <c r="A762" s="42"/>
      <c r="B762" s="132" t="s">
        <v>18</v>
      </c>
      <c r="C762" s="57"/>
      <c r="D762" s="58"/>
      <c r="E762" s="59"/>
      <c r="F762" s="58"/>
      <c r="G762" s="60"/>
      <c r="H762" s="58"/>
      <c r="I762" s="58"/>
      <c r="J762" s="61" t="s">
        <v>18</v>
      </c>
      <c r="K762" s="58"/>
      <c r="L762" s="58"/>
      <c r="M762" s="59"/>
      <c r="N762" s="58"/>
      <c r="O762" s="58"/>
      <c r="P762" s="58"/>
      <c r="Q762" s="270" t="s">
        <v>0</v>
      </c>
      <c r="R762" s="270"/>
      <c r="S762" s="270"/>
      <c r="U762" s="20"/>
    </row>
    <row r="763" spans="1:22" s="8" customFormat="1" ht="14.25" customHeight="1" x14ac:dyDescent="0.25">
      <c r="A763" s="42"/>
      <c r="B763" s="132" t="s">
        <v>19</v>
      </c>
      <c r="C763" s="57"/>
      <c r="D763" s="58"/>
      <c r="E763" s="59"/>
      <c r="F763" s="58"/>
      <c r="G763" s="60"/>
      <c r="H763" s="58"/>
      <c r="I763" s="58"/>
      <c r="J763" s="61" t="s">
        <v>19</v>
      </c>
      <c r="K763" s="58"/>
      <c r="L763" s="58"/>
      <c r="M763" s="59"/>
      <c r="N763" s="58"/>
      <c r="O763" s="58"/>
      <c r="P763" s="58"/>
      <c r="Q763" s="270"/>
      <c r="R763" s="270"/>
      <c r="S763" s="270"/>
      <c r="U763" s="20"/>
    </row>
    <row r="764" spans="1:22" s="8" customFormat="1" ht="14.25" customHeight="1" x14ac:dyDescent="0.25">
      <c r="A764" s="42"/>
      <c r="B764" s="132"/>
      <c r="C764" s="57"/>
      <c r="D764" s="58"/>
      <c r="E764" s="59"/>
      <c r="F764" s="58"/>
      <c r="G764" s="60"/>
      <c r="H764" s="58"/>
      <c r="I764" s="58"/>
      <c r="J764" s="62"/>
      <c r="K764" s="58"/>
      <c r="L764" s="58"/>
      <c r="M764" s="59"/>
      <c r="N764" s="58"/>
      <c r="O764" s="58"/>
      <c r="P764" s="58"/>
      <c r="Q764" s="58"/>
      <c r="R764" s="59"/>
      <c r="S764" s="42"/>
      <c r="U764" s="20"/>
    </row>
    <row r="765" spans="1:22" ht="14.25" customHeight="1" x14ac:dyDescent="0.2">
      <c r="A765" s="63" t="s">
        <v>1</v>
      </c>
      <c r="C765" s="63" t="s">
        <v>3</v>
      </c>
      <c r="D765" s="65" t="str">
        <f>'FOR PRINT'!B42</f>
        <v>MARCAIDA, MARVIN</v>
      </c>
      <c r="E765" s="66"/>
      <c r="F765" s="67"/>
      <c r="G765" s="68"/>
      <c r="H765" s="67"/>
      <c r="I765" s="67" t="s">
        <v>1</v>
      </c>
      <c r="J765" s="66" t="s">
        <v>3</v>
      </c>
      <c r="K765" s="173" t="str">
        <f>'FOR PRINT'!B42</f>
        <v>MARCAIDA, MARVIN</v>
      </c>
      <c r="L765" s="67"/>
      <c r="M765" s="66"/>
      <c r="N765" s="67"/>
      <c r="O765" s="67"/>
      <c r="P765" s="67" t="s">
        <v>25</v>
      </c>
      <c r="Q765" s="67"/>
      <c r="R765" s="66" t="s">
        <v>3</v>
      </c>
      <c r="S765" s="69">
        <f>'FOR PRINT'!D42</f>
        <v>13</v>
      </c>
    </row>
    <row r="766" spans="1:22" ht="14.25" customHeight="1" x14ac:dyDescent="0.2">
      <c r="A766" s="63" t="s">
        <v>2</v>
      </c>
      <c r="C766" s="63" t="s">
        <v>3</v>
      </c>
      <c r="D766" s="67" t="str">
        <f>'FOR PRINT'!R2</f>
        <v>OCTOBER 30,2017</v>
      </c>
      <c r="E766" s="66"/>
      <c r="F766" s="67"/>
      <c r="G766" s="68"/>
      <c r="H766" s="67"/>
      <c r="I766" s="67" t="s">
        <v>2</v>
      </c>
      <c r="J766" s="66" t="s">
        <v>3</v>
      </c>
      <c r="K766" s="67" t="str">
        <f>'FOR PRINT'!C42</f>
        <v>OCT 11- OCT 25,2017</v>
      </c>
      <c r="L766" s="67"/>
      <c r="M766" s="66"/>
      <c r="N766" s="67"/>
      <c r="O766" s="67"/>
      <c r="P766" s="67" t="s">
        <v>26</v>
      </c>
      <c r="Q766" s="67"/>
      <c r="R766" s="66" t="s">
        <v>3</v>
      </c>
      <c r="S766" s="69">
        <f>'FOR PRINT'!E42</f>
        <v>13</v>
      </c>
    </row>
    <row r="767" spans="1:22" ht="14.25" customHeight="1" x14ac:dyDescent="0.2">
      <c r="D767" s="67"/>
      <c r="E767" s="66"/>
      <c r="F767" s="70"/>
      <c r="G767" s="71"/>
      <c r="H767" s="70"/>
      <c r="I767" s="72" t="s">
        <v>4</v>
      </c>
      <c r="J767" s="73"/>
      <c r="K767" s="72"/>
      <c r="L767" s="74" t="s">
        <v>22</v>
      </c>
      <c r="M767" s="73"/>
      <c r="N767" s="74" t="s">
        <v>23</v>
      </c>
      <c r="O767" s="75" t="s">
        <v>7</v>
      </c>
      <c r="P767" s="72"/>
      <c r="Q767" s="74" t="s">
        <v>22</v>
      </c>
      <c r="R767" s="73"/>
      <c r="S767" s="74" t="s">
        <v>23</v>
      </c>
    </row>
    <row r="768" spans="1:22" ht="14.25" customHeight="1" x14ac:dyDescent="0.2">
      <c r="A768" s="63" t="s">
        <v>20</v>
      </c>
      <c r="D768" s="67"/>
      <c r="E768" s="66" t="s">
        <v>3</v>
      </c>
      <c r="F768" s="70">
        <f>N777</f>
        <v>1027</v>
      </c>
      <c r="G768" s="71"/>
      <c r="H768" s="70"/>
      <c r="I768" s="67" t="s">
        <v>8</v>
      </c>
      <c r="J768" s="66"/>
      <c r="K768" s="67"/>
      <c r="L768" s="76">
        <f>S766*8</f>
        <v>104</v>
      </c>
      <c r="M768" s="77"/>
      <c r="N768" s="70">
        <f>L768*U768</f>
        <v>1027</v>
      </c>
      <c r="O768" s="78" t="s">
        <v>10</v>
      </c>
      <c r="P768" s="67"/>
      <c r="Q768" s="76"/>
      <c r="R768" s="77"/>
      <c r="S768" s="129">
        <f>'FOR PRINT'!G42</f>
        <v>0</v>
      </c>
      <c r="U768" s="12">
        <f>'FOR PRINT'!Q42</f>
        <v>9.875</v>
      </c>
      <c r="V768" s="1" t="s">
        <v>100</v>
      </c>
    </row>
    <row r="769" spans="1:22" ht="14.25" customHeight="1" x14ac:dyDescent="0.2">
      <c r="A769" s="63" t="s">
        <v>21</v>
      </c>
      <c r="D769" s="67"/>
      <c r="E769" s="66" t="s">
        <v>3</v>
      </c>
      <c r="F769" s="70">
        <f>S777</f>
        <v>0</v>
      </c>
      <c r="G769" s="68"/>
      <c r="H769" s="67"/>
      <c r="I769" s="67" t="s">
        <v>9</v>
      </c>
      <c r="J769" s="66"/>
      <c r="K769" s="67"/>
      <c r="L769" s="76">
        <f>'FOR PRINT'!F42</f>
        <v>0</v>
      </c>
      <c r="M769" s="77"/>
      <c r="N769" s="108">
        <f>L769*U769</f>
        <v>0</v>
      </c>
      <c r="O769" s="78" t="s">
        <v>11</v>
      </c>
      <c r="P769" s="67"/>
      <c r="Q769" s="76"/>
      <c r="R769" s="77"/>
      <c r="S769" s="129">
        <f>'FOR PRINT'!H42</f>
        <v>0</v>
      </c>
      <c r="U769" s="12">
        <f>U768*1.25</f>
        <v>12.34375</v>
      </c>
      <c r="V769" s="1" t="s">
        <v>101</v>
      </c>
    </row>
    <row r="770" spans="1:22" ht="14.25" customHeight="1" x14ac:dyDescent="0.2">
      <c r="D770" s="67"/>
      <c r="E770" s="66"/>
      <c r="F770" s="67"/>
      <c r="G770" s="68"/>
      <c r="H770" s="67"/>
      <c r="I770" s="67" t="s">
        <v>99</v>
      </c>
      <c r="J770" s="66"/>
      <c r="K770" s="67"/>
      <c r="L770" s="76">
        <f>'FOR PRINT'!P42</f>
        <v>0</v>
      </c>
      <c r="M770" s="77"/>
      <c r="N770" s="70">
        <f>L770*U770</f>
        <v>0</v>
      </c>
      <c r="O770" s="78" t="s">
        <v>12</v>
      </c>
      <c r="P770" s="67"/>
      <c r="Q770" s="76"/>
      <c r="R770" s="77"/>
      <c r="S770" s="129">
        <f>'FOR PRINT'!I42</f>
        <v>0</v>
      </c>
      <c r="U770" s="12">
        <f>U768*1.3</f>
        <v>12.8375</v>
      </c>
      <c r="V770" s="1" t="s">
        <v>103</v>
      </c>
    </row>
    <row r="771" spans="1:22" ht="14.25" customHeight="1" x14ac:dyDescent="0.2">
      <c r="D771" s="67"/>
      <c r="E771" s="66"/>
      <c r="F771" s="67"/>
      <c r="G771" s="68"/>
      <c r="H771" s="67"/>
      <c r="I771" s="67" t="s">
        <v>152</v>
      </c>
      <c r="J771" s="66"/>
      <c r="K771" s="67"/>
      <c r="L771" s="76">
        <f>'FOR PRINT'!T42</f>
        <v>0</v>
      </c>
      <c r="M771" s="77"/>
      <c r="N771" s="70">
        <f>L771*U771</f>
        <v>0</v>
      </c>
      <c r="O771" s="78" t="s">
        <v>13</v>
      </c>
      <c r="P771" s="67"/>
      <c r="Q771" s="76"/>
      <c r="R771" s="77"/>
      <c r="S771" s="129">
        <f>'FOR PRINT'!J42</f>
        <v>0</v>
      </c>
      <c r="U771" s="12">
        <f>U768*1</f>
        <v>9.875</v>
      </c>
      <c r="V771" s="1" t="s">
        <v>134</v>
      </c>
    </row>
    <row r="772" spans="1:22" ht="14.25" customHeight="1" x14ac:dyDescent="0.2">
      <c r="A772" s="143" t="s">
        <v>5</v>
      </c>
      <c r="C772" s="143"/>
      <c r="D772" s="65"/>
      <c r="E772" s="144" t="s">
        <v>3</v>
      </c>
      <c r="F772" s="145">
        <f>S778</f>
        <v>1027</v>
      </c>
      <c r="G772" s="71"/>
      <c r="H772" s="70"/>
      <c r="I772" s="67" t="s">
        <v>147</v>
      </c>
      <c r="J772" s="66"/>
      <c r="K772" s="67"/>
      <c r="L772" s="76">
        <f>'FOR PRINT'!U42</f>
        <v>0</v>
      </c>
      <c r="M772" s="77"/>
      <c r="N772" s="70">
        <f>L772*U772</f>
        <v>0</v>
      </c>
      <c r="O772" s="78" t="s">
        <v>14</v>
      </c>
      <c r="P772" s="67"/>
      <c r="Q772" s="76"/>
      <c r="R772" s="77"/>
      <c r="S772" s="129">
        <f>'FOR PRINT'!K42</f>
        <v>0</v>
      </c>
      <c r="U772" s="12">
        <f>U768*1.3</f>
        <v>12.8375</v>
      </c>
      <c r="V772" s="1" t="s">
        <v>136</v>
      </c>
    </row>
    <row r="773" spans="1:22" ht="14.25" customHeight="1" x14ac:dyDescent="0.2">
      <c r="D773" s="67"/>
      <c r="E773" s="66"/>
      <c r="F773" s="67"/>
      <c r="G773" s="68"/>
      <c r="H773" s="67"/>
      <c r="I773" s="67"/>
      <c r="J773" s="66"/>
      <c r="K773" s="67"/>
      <c r="L773" s="76"/>
      <c r="M773" s="77"/>
      <c r="N773" s="70"/>
      <c r="O773" s="78" t="s">
        <v>16</v>
      </c>
      <c r="P773" s="67"/>
      <c r="Q773" s="76"/>
      <c r="R773" s="77"/>
      <c r="S773" s="129">
        <f>'FOR PRINT'!L42</f>
        <v>0</v>
      </c>
    </row>
    <row r="774" spans="1:22" ht="14.25" customHeight="1" x14ac:dyDescent="0.2">
      <c r="D774" s="67"/>
      <c r="E774" s="66"/>
      <c r="F774" s="67"/>
      <c r="G774" s="68"/>
      <c r="H774" s="67"/>
      <c r="I774" s="67"/>
      <c r="J774" s="66"/>
      <c r="K774" s="67"/>
      <c r="L774" s="76"/>
      <c r="M774" s="77"/>
      <c r="N774" s="70"/>
      <c r="O774" s="78" t="s">
        <v>15</v>
      </c>
      <c r="P774" s="67"/>
      <c r="Q774" s="129">
        <f>'FOR PRINT'!M42</f>
        <v>0</v>
      </c>
      <c r="R774" s="77"/>
      <c r="S774" s="129">
        <f>Q774*U768</f>
        <v>0</v>
      </c>
    </row>
    <row r="775" spans="1:22" ht="14.25" customHeight="1" x14ac:dyDescent="0.2">
      <c r="D775" s="67"/>
      <c r="E775" s="66"/>
      <c r="F775" s="67"/>
      <c r="G775" s="68"/>
      <c r="H775" s="67"/>
      <c r="I775" s="67" t="s">
        <v>157</v>
      </c>
      <c r="J775" s="66"/>
      <c r="K775" s="67"/>
      <c r="L775" s="76"/>
      <c r="M775" s="77"/>
      <c r="N775" s="70"/>
      <c r="O775" s="78" t="s">
        <v>38</v>
      </c>
      <c r="P775" s="67"/>
      <c r="Q775" s="76"/>
      <c r="R775" s="77"/>
      <c r="S775" s="129">
        <f>'FOR PRINT'!N42</f>
        <v>0</v>
      </c>
    </row>
    <row r="776" spans="1:22" ht="14.25" customHeight="1" x14ac:dyDescent="0.2">
      <c r="A776" s="63" t="s">
        <v>6</v>
      </c>
      <c r="D776" s="67"/>
      <c r="E776" s="66" t="s">
        <v>3</v>
      </c>
      <c r="F776" s="67"/>
      <c r="G776" s="68"/>
      <c r="H776" s="67"/>
      <c r="I776" s="67"/>
      <c r="J776" s="66"/>
      <c r="K776" s="67"/>
      <c r="L776" s="76"/>
      <c r="M776" s="77"/>
      <c r="N776" s="70"/>
      <c r="O776" s="90" t="s">
        <v>17</v>
      </c>
      <c r="P776" s="67"/>
      <c r="Q776" s="76"/>
      <c r="R776" s="77"/>
      <c r="S776" s="129">
        <f>'FOR PRINT'!O42</f>
        <v>0</v>
      </c>
    </row>
    <row r="777" spans="1:22" s="3" customFormat="1" ht="14.25" customHeight="1" x14ac:dyDescent="0.25">
      <c r="A777" s="64"/>
      <c r="B777" s="133"/>
      <c r="C777" s="64"/>
      <c r="D777" s="152"/>
      <c r="E777" s="66"/>
      <c r="F777" s="153"/>
      <c r="G777" s="154"/>
      <c r="H777" s="152"/>
      <c r="I777" s="72" t="s">
        <v>46</v>
      </c>
      <c r="J777" s="79"/>
      <c r="K777" s="155"/>
      <c r="L777" s="156"/>
      <c r="M777" s="80" t="s">
        <v>3</v>
      </c>
      <c r="N777" s="157">
        <f>SUM(N768:N775)</f>
        <v>1027</v>
      </c>
      <c r="O777" s="75" t="s">
        <v>45</v>
      </c>
      <c r="P777" s="155"/>
      <c r="Q777" s="155"/>
      <c r="R777" s="79" t="s">
        <v>3</v>
      </c>
      <c r="S777" s="157">
        <f>SUM(S768:S776)</f>
        <v>0</v>
      </c>
      <c r="U777" s="158"/>
    </row>
    <row r="778" spans="1:22" ht="14.25" customHeight="1" x14ac:dyDescent="0.2">
      <c r="A778" s="63" t="s">
        <v>24</v>
      </c>
      <c r="D778" s="67"/>
      <c r="E778" s="66" t="s">
        <v>3</v>
      </c>
      <c r="F778" s="81"/>
      <c r="G778" s="68"/>
      <c r="H778" s="67"/>
      <c r="I778" s="146"/>
      <c r="J778" s="147"/>
      <c r="K778" s="146"/>
      <c r="L778" s="148"/>
      <c r="M778" s="147"/>
      <c r="N778" s="146"/>
      <c r="O778" s="146"/>
      <c r="P778" s="167" t="s">
        <v>5</v>
      </c>
      <c r="Q778" s="168"/>
      <c r="R778" s="169" t="s">
        <v>3</v>
      </c>
      <c r="S778" s="167">
        <f>N777-S777</f>
        <v>1027</v>
      </c>
    </row>
    <row r="779" spans="1:22" ht="14.25" customHeight="1" x14ac:dyDescent="0.2">
      <c r="A779" s="82"/>
      <c r="B779" s="134"/>
      <c r="C779" s="82"/>
      <c r="D779" s="268"/>
      <c r="E779" s="268"/>
      <c r="F779" s="269"/>
      <c r="G779" s="83"/>
      <c r="H779" s="84"/>
      <c r="I779" s="82"/>
      <c r="J779" s="85"/>
      <c r="K779" s="82"/>
      <c r="L779" s="82"/>
      <c r="M779" s="85"/>
      <c r="N779" s="82"/>
      <c r="O779" s="82"/>
      <c r="P779" s="82"/>
      <c r="Q779" s="82"/>
      <c r="R779" s="85"/>
      <c r="S779" s="82"/>
      <c r="T779" s="2"/>
    </row>
    <row r="780" spans="1:22" ht="14.25" customHeight="1" x14ac:dyDescent="0.2">
      <c r="A780" s="54"/>
      <c r="B780" s="131"/>
      <c r="C780" s="54"/>
      <c r="D780" s="54"/>
      <c r="E780" s="55"/>
      <c r="F780" s="54"/>
      <c r="G780" s="56"/>
      <c r="H780" s="54"/>
      <c r="I780" s="54"/>
      <c r="J780" s="55"/>
      <c r="K780" s="54"/>
      <c r="L780" s="54"/>
      <c r="M780" s="55"/>
      <c r="N780" s="54"/>
      <c r="O780" s="54"/>
      <c r="P780" s="54"/>
      <c r="Q780" s="54"/>
      <c r="R780" s="55"/>
      <c r="S780" s="54"/>
    </row>
    <row r="781" spans="1:22" s="8" customFormat="1" ht="14.25" customHeight="1" x14ac:dyDescent="0.25">
      <c r="A781" s="42"/>
      <c r="B781" s="132" t="s">
        <v>18</v>
      </c>
      <c r="C781" s="57"/>
      <c r="D781" s="58"/>
      <c r="E781" s="59"/>
      <c r="F781" s="58"/>
      <c r="G781" s="60"/>
      <c r="H781" s="58"/>
      <c r="I781" s="58"/>
      <c r="J781" s="61" t="s">
        <v>18</v>
      </c>
      <c r="K781" s="58"/>
      <c r="L781" s="58"/>
      <c r="M781" s="59"/>
      <c r="N781" s="58"/>
      <c r="O781" s="58"/>
      <c r="P781" s="58"/>
      <c r="Q781" s="270" t="s">
        <v>0</v>
      </c>
      <c r="R781" s="270"/>
      <c r="S781" s="270"/>
      <c r="U781" s="20"/>
    </row>
    <row r="782" spans="1:22" s="8" customFormat="1" ht="14.25" customHeight="1" x14ac:dyDescent="0.25">
      <c r="A782" s="42"/>
      <c r="B782" s="132" t="s">
        <v>19</v>
      </c>
      <c r="C782" s="57"/>
      <c r="D782" s="58"/>
      <c r="E782" s="59"/>
      <c r="F782" s="58"/>
      <c r="G782" s="60"/>
      <c r="H782" s="58"/>
      <c r="I782" s="58"/>
      <c r="J782" s="61" t="s">
        <v>19</v>
      </c>
      <c r="K782" s="58"/>
      <c r="L782" s="58"/>
      <c r="M782" s="59"/>
      <c r="N782" s="58"/>
      <c r="O782" s="58"/>
      <c r="P782" s="58"/>
      <c r="Q782" s="270"/>
      <c r="R782" s="270"/>
      <c r="S782" s="270"/>
      <c r="U782" s="20"/>
    </row>
    <row r="783" spans="1:22" s="8" customFormat="1" ht="14.25" customHeight="1" x14ac:dyDescent="0.25">
      <c r="A783" s="42"/>
      <c r="B783" s="132"/>
      <c r="C783" s="57"/>
      <c r="D783" s="58"/>
      <c r="E783" s="59"/>
      <c r="F783" s="58"/>
      <c r="G783" s="60"/>
      <c r="H783" s="58"/>
      <c r="I783" s="58"/>
      <c r="J783" s="62"/>
      <c r="K783" s="58"/>
      <c r="L783" s="58"/>
      <c r="M783" s="59"/>
      <c r="N783" s="58"/>
      <c r="O783" s="58"/>
      <c r="P783" s="58"/>
      <c r="Q783" s="58"/>
      <c r="R783" s="59"/>
      <c r="S783" s="42"/>
      <c r="U783" s="20"/>
    </row>
    <row r="784" spans="1:22" ht="14.25" customHeight="1" x14ac:dyDescent="0.2">
      <c r="A784" s="63" t="s">
        <v>1</v>
      </c>
      <c r="C784" s="63" t="s">
        <v>3</v>
      </c>
      <c r="D784" s="65" t="str">
        <f>'FOR PRINT'!B43</f>
        <v>MATUZ, MICHEL</v>
      </c>
      <c r="E784" s="66"/>
      <c r="F784" s="67"/>
      <c r="G784" s="68"/>
      <c r="H784" s="67"/>
      <c r="I784" s="67" t="s">
        <v>1</v>
      </c>
      <c r="J784" s="66" t="s">
        <v>3</v>
      </c>
      <c r="K784" s="173" t="str">
        <f>'FOR PRINT'!B43</f>
        <v>MATUZ, MICHEL</v>
      </c>
      <c r="L784" s="67"/>
      <c r="M784" s="66"/>
      <c r="N784" s="67"/>
      <c r="O784" s="67"/>
      <c r="P784" s="67" t="s">
        <v>25</v>
      </c>
      <c r="Q784" s="67"/>
      <c r="R784" s="66" t="s">
        <v>3</v>
      </c>
      <c r="S784" s="69">
        <f>'FOR PRINT'!D43</f>
        <v>13</v>
      </c>
    </row>
    <row r="785" spans="1:22" ht="14.25" customHeight="1" x14ac:dyDescent="0.2">
      <c r="A785" s="63" t="s">
        <v>2</v>
      </c>
      <c r="C785" s="63" t="s">
        <v>3</v>
      </c>
      <c r="D785" s="67" t="str">
        <f>'FOR PRINT'!R2</f>
        <v>OCTOBER 30,2017</v>
      </c>
      <c r="E785" s="66"/>
      <c r="F785" s="67"/>
      <c r="G785" s="68"/>
      <c r="H785" s="67"/>
      <c r="I785" s="67" t="s">
        <v>2</v>
      </c>
      <c r="J785" s="66" t="s">
        <v>3</v>
      </c>
      <c r="K785" s="67" t="str">
        <f>'FOR PRINT'!C43</f>
        <v>OCT 11- OCT 25,2017</v>
      </c>
      <c r="L785" s="67"/>
      <c r="M785" s="66"/>
      <c r="N785" s="67"/>
      <c r="O785" s="67"/>
      <c r="P785" s="67" t="s">
        <v>26</v>
      </c>
      <c r="Q785" s="67"/>
      <c r="R785" s="66" t="s">
        <v>3</v>
      </c>
      <c r="S785" s="69">
        <f>'FOR PRINT'!E43</f>
        <v>12.25</v>
      </c>
    </row>
    <row r="786" spans="1:22" ht="14.25" customHeight="1" x14ac:dyDescent="0.2">
      <c r="D786" s="67"/>
      <c r="E786" s="66"/>
      <c r="F786" s="70"/>
      <c r="G786" s="71"/>
      <c r="H786" s="70"/>
      <c r="I786" s="72" t="s">
        <v>4</v>
      </c>
      <c r="J786" s="73"/>
      <c r="K786" s="72"/>
      <c r="L786" s="74" t="s">
        <v>22</v>
      </c>
      <c r="M786" s="73"/>
      <c r="N786" s="74" t="s">
        <v>23</v>
      </c>
      <c r="O786" s="75" t="s">
        <v>7</v>
      </c>
      <c r="P786" s="72"/>
      <c r="Q786" s="74" t="s">
        <v>22</v>
      </c>
      <c r="R786" s="73"/>
      <c r="S786" s="74" t="s">
        <v>23</v>
      </c>
    </row>
    <row r="787" spans="1:22" ht="14.25" customHeight="1" x14ac:dyDescent="0.2">
      <c r="A787" s="63" t="s">
        <v>20</v>
      </c>
      <c r="D787" s="67"/>
      <c r="E787" s="66" t="s">
        <v>3</v>
      </c>
      <c r="F787" s="70">
        <f>N796</f>
        <v>4612.5</v>
      </c>
      <c r="G787" s="71"/>
      <c r="H787" s="70"/>
      <c r="I787" s="67" t="s">
        <v>8</v>
      </c>
      <c r="J787" s="66"/>
      <c r="K787" s="67"/>
      <c r="L787" s="76">
        <f>S785*8</f>
        <v>98</v>
      </c>
      <c r="M787" s="77"/>
      <c r="N787" s="70">
        <f>L787*U787</f>
        <v>3675</v>
      </c>
      <c r="O787" s="78" t="s">
        <v>10</v>
      </c>
      <c r="P787" s="67"/>
      <c r="Q787" s="76"/>
      <c r="R787" s="77"/>
      <c r="S787" s="129">
        <f>'FOR PRINT'!G43</f>
        <v>0</v>
      </c>
      <c r="U787" s="12">
        <f>'FOR PRINT'!Q43</f>
        <v>37.5</v>
      </c>
      <c r="V787" s="1" t="s">
        <v>100</v>
      </c>
    </row>
    <row r="788" spans="1:22" ht="14.25" customHeight="1" x14ac:dyDescent="0.2">
      <c r="A788" s="63" t="s">
        <v>21</v>
      </c>
      <c r="D788" s="67"/>
      <c r="E788" s="66" t="s">
        <v>3</v>
      </c>
      <c r="F788" s="70">
        <f>S796</f>
        <v>1500</v>
      </c>
      <c r="G788" s="68"/>
      <c r="H788" s="67"/>
      <c r="I788" s="67" t="s">
        <v>9</v>
      </c>
      <c r="J788" s="66"/>
      <c r="K788" s="67"/>
      <c r="L788" s="76">
        <f>'FOR PRINT'!F43</f>
        <v>20</v>
      </c>
      <c r="M788" s="77"/>
      <c r="N788" s="108">
        <f>L788*U788</f>
        <v>937.5</v>
      </c>
      <c r="O788" s="78" t="s">
        <v>11</v>
      </c>
      <c r="P788" s="67"/>
      <c r="Q788" s="76"/>
      <c r="R788" s="77"/>
      <c r="S788" s="129">
        <f>'FOR PRINT'!H43</f>
        <v>0</v>
      </c>
      <c r="U788" s="12">
        <f>U787*1.25</f>
        <v>46.875</v>
      </c>
      <c r="V788" s="1" t="s">
        <v>101</v>
      </c>
    </row>
    <row r="789" spans="1:22" ht="14.25" customHeight="1" x14ac:dyDescent="0.2">
      <c r="D789" s="67"/>
      <c r="E789" s="66"/>
      <c r="F789" s="67"/>
      <c r="G789" s="68"/>
      <c r="H789" s="67"/>
      <c r="I789" s="67" t="s">
        <v>99</v>
      </c>
      <c r="J789" s="66"/>
      <c r="K789" s="67"/>
      <c r="L789" s="76">
        <f>'FOR PRINT'!P43</f>
        <v>0</v>
      </c>
      <c r="M789" s="77"/>
      <c r="N789" s="70">
        <f>L789*U789</f>
        <v>0</v>
      </c>
      <c r="O789" s="78" t="s">
        <v>12</v>
      </c>
      <c r="P789" s="67"/>
      <c r="Q789" s="76"/>
      <c r="R789" s="77"/>
      <c r="S789" s="129">
        <f>'FOR PRINT'!I43</f>
        <v>0</v>
      </c>
      <c r="U789" s="12">
        <f>U787*1.3</f>
        <v>48.75</v>
      </c>
      <c r="V789" s="1" t="s">
        <v>103</v>
      </c>
    </row>
    <row r="790" spans="1:22" ht="14.25" customHeight="1" x14ac:dyDescent="0.2">
      <c r="D790" s="67"/>
      <c r="E790" s="66"/>
      <c r="F790" s="67"/>
      <c r="G790" s="68"/>
      <c r="H790" s="67"/>
      <c r="I790" s="67" t="s">
        <v>152</v>
      </c>
      <c r="J790" s="66"/>
      <c r="K790" s="67"/>
      <c r="L790" s="76">
        <f>'FOR PRINT'!T43</f>
        <v>0</v>
      </c>
      <c r="M790" s="77"/>
      <c r="N790" s="70">
        <f>L790*U790</f>
        <v>0</v>
      </c>
      <c r="O790" s="78" t="s">
        <v>13</v>
      </c>
      <c r="P790" s="67"/>
      <c r="Q790" s="76"/>
      <c r="R790" s="77"/>
      <c r="S790" s="129">
        <f>'FOR PRINT'!J43</f>
        <v>0</v>
      </c>
      <c r="U790" s="12">
        <f>U787*1</f>
        <v>37.5</v>
      </c>
      <c r="V790" s="1" t="s">
        <v>134</v>
      </c>
    </row>
    <row r="791" spans="1:22" ht="14.25" customHeight="1" x14ac:dyDescent="0.2">
      <c r="A791" s="143" t="s">
        <v>5</v>
      </c>
      <c r="C791" s="143"/>
      <c r="D791" s="65"/>
      <c r="E791" s="144" t="s">
        <v>3</v>
      </c>
      <c r="F791" s="145">
        <f>S797</f>
        <v>3112.5</v>
      </c>
      <c r="G791" s="71"/>
      <c r="H791" s="70"/>
      <c r="I791" s="67" t="s">
        <v>147</v>
      </c>
      <c r="J791" s="66"/>
      <c r="K791" s="67"/>
      <c r="L791" s="76">
        <f>'FOR PRINT'!U43</f>
        <v>0</v>
      </c>
      <c r="M791" s="77"/>
      <c r="N791" s="70">
        <f>L791*U791</f>
        <v>0</v>
      </c>
      <c r="O791" s="78" t="s">
        <v>14</v>
      </c>
      <c r="P791" s="67"/>
      <c r="Q791" s="76"/>
      <c r="R791" s="77"/>
      <c r="S791" s="129">
        <f>'FOR PRINT'!K43</f>
        <v>0</v>
      </c>
      <c r="U791" s="12">
        <f>U787*1.3</f>
        <v>48.75</v>
      </c>
      <c r="V791" s="1" t="s">
        <v>136</v>
      </c>
    </row>
    <row r="792" spans="1:22" ht="14.25" customHeight="1" x14ac:dyDescent="0.2">
      <c r="D792" s="67"/>
      <c r="E792" s="66"/>
      <c r="F792" s="67"/>
      <c r="G792" s="68"/>
      <c r="H792" s="67"/>
      <c r="I792" s="67"/>
      <c r="J792" s="66"/>
      <c r="K792" s="67"/>
      <c r="L792" s="76"/>
      <c r="M792" s="77"/>
      <c r="N792" s="70"/>
      <c r="O792" s="78" t="s">
        <v>16</v>
      </c>
      <c r="P792" s="67"/>
      <c r="Q792" s="76"/>
      <c r="R792" s="77"/>
      <c r="S792" s="129">
        <f>'FOR PRINT'!L43</f>
        <v>0</v>
      </c>
    </row>
    <row r="793" spans="1:22" ht="14.25" customHeight="1" x14ac:dyDescent="0.2">
      <c r="D793" s="67"/>
      <c r="E793" s="66"/>
      <c r="F793" s="67"/>
      <c r="G793" s="68"/>
      <c r="H793" s="67"/>
      <c r="I793" s="67"/>
      <c r="J793" s="66"/>
      <c r="K793" s="67"/>
      <c r="L793" s="76"/>
      <c r="M793" s="77"/>
      <c r="N793" s="70"/>
      <c r="O793" s="78" t="s">
        <v>15</v>
      </c>
      <c r="P793" s="67"/>
      <c r="Q793" s="129">
        <f>'FOR PRINT'!M43</f>
        <v>0</v>
      </c>
      <c r="R793" s="77"/>
      <c r="S793" s="129">
        <f>Q793*U787</f>
        <v>0</v>
      </c>
    </row>
    <row r="794" spans="1:22" ht="14.25" customHeight="1" x14ac:dyDescent="0.2">
      <c r="D794" s="67"/>
      <c r="E794" s="66"/>
      <c r="F794" s="67"/>
      <c r="G794" s="68"/>
      <c r="H794" s="67"/>
      <c r="I794" s="67"/>
      <c r="J794" s="66"/>
      <c r="K794" s="67"/>
      <c r="L794" s="76"/>
      <c r="M794" s="77"/>
      <c r="N794" s="70"/>
      <c r="O794" s="78" t="s">
        <v>38</v>
      </c>
      <c r="P794" s="67"/>
      <c r="Q794" s="76"/>
      <c r="R794" s="77"/>
      <c r="S794" s="129">
        <f>'FOR PRINT'!N43</f>
        <v>0</v>
      </c>
    </row>
    <row r="795" spans="1:22" ht="14.25" customHeight="1" x14ac:dyDescent="0.2">
      <c r="A795" s="63" t="s">
        <v>6</v>
      </c>
      <c r="D795" s="67"/>
      <c r="E795" s="66" t="s">
        <v>3</v>
      </c>
      <c r="F795" s="67"/>
      <c r="G795" s="68"/>
      <c r="H795" s="67"/>
      <c r="I795" s="67"/>
      <c r="J795" s="66"/>
      <c r="K795" s="67"/>
      <c r="L795" s="76"/>
      <c r="M795" s="77"/>
      <c r="N795" s="70"/>
      <c r="O795" s="90" t="s">
        <v>17</v>
      </c>
      <c r="P795" s="67"/>
      <c r="Q795" s="76"/>
      <c r="R795" s="77"/>
      <c r="S795" s="129">
        <f>'FOR PRINT'!O43</f>
        <v>1500</v>
      </c>
    </row>
    <row r="796" spans="1:22" s="3" customFormat="1" ht="14.25" customHeight="1" x14ac:dyDescent="0.25">
      <c r="A796" s="64"/>
      <c r="B796" s="133"/>
      <c r="C796" s="64"/>
      <c r="D796" s="152"/>
      <c r="E796" s="66"/>
      <c r="F796" s="153"/>
      <c r="G796" s="154"/>
      <c r="H796" s="152"/>
      <c r="I796" s="72" t="s">
        <v>46</v>
      </c>
      <c r="J796" s="79"/>
      <c r="K796" s="155"/>
      <c r="L796" s="156"/>
      <c r="M796" s="80" t="s">
        <v>3</v>
      </c>
      <c r="N796" s="157">
        <f>SUM(N787:N794)</f>
        <v>4612.5</v>
      </c>
      <c r="O796" s="75" t="s">
        <v>45</v>
      </c>
      <c r="P796" s="155"/>
      <c r="Q796" s="155"/>
      <c r="R796" s="79" t="s">
        <v>3</v>
      </c>
      <c r="S796" s="157">
        <f>SUM(S787:S795)</f>
        <v>1500</v>
      </c>
      <c r="U796" s="158"/>
    </row>
    <row r="797" spans="1:22" ht="14.25" customHeight="1" x14ac:dyDescent="0.2">
      <c r="A797" s="63" t="s">
        <v>24</v>
      </c>
      <c r="D797" s="67"/>
      <c r="E797" s="66" t="s">
        <v>3</v>
      </c>
      <c r="F797" s="81"/>
      <c r="G797" s="68"/>
      <c r="H797" s="67"/>
      <c r="I797" s="146"/>
      <c r="J797" s="147"/>
      <c r="K797" s="146"/>
      <c r="L797" s="148"/>
      <c r="M797" s="147"/>
      <c r="N797" s="146"/>
      <c r="O797" s="146"/>
      <c r="P797" s="167" t="s">
        <v>5</v>
      </c>
      <c r="Q797" s="168"/>
      <c r="R797" s="169" t="s">
        <v>3</v>
      </c>
      <c r="S797" s="167">
        <f>N796-S796</f>
        <v>3112.5</v>
      </c>
    </row>
    <row r="798" spans="1:22" ht="14.25" customHeight="1" x14ac:dyDescent="0.2">
      <c r="A798" s="82"/>
      <c r="B798" s="134"/>
      <c r="C798" s="82"/>
      <c r="D798" s="268"/>
      <c r="E798" s="268"/>
      <c r="F798" s="269"/>
      <c r="G798" s="83"/>
      <c r="H798" s="84"/>
      <c r="I798" s="82"/>
      <c r="J798" s="85"/>
      <c r="K798" s="82"/>
      <c r="L798" s="82"/>
      <c r="M798" s="85"/>
      <c r="N798" s="82"/>
      <c r="O798" s="82"/>
      <c r="P798" s="82"/>
      <c r="Q798" s="82"/>
      <c r="R798" s="85"/>
      <c r="S798" s="82"/>
      <c r="T798" s="2"/>
    </row>
    <row r="799" spans="1:22" ht="14.25" customHeight="1" x14ac:dyDescent="0.2">
      <c r="A799" s="54"/>
      <c r="B799" s="131"/>
      <c r="C799" s="54"/>
      <c r="D799" s="54"/>
      <c r="E799" s="55"/>
      <c r="F799" s="54"/>
      <c r="G799" s="56"/>
      <c r="H799" s="54"/>
      <c r="I799" s="54"/>
      <c r="J799" s="55"/>
      <c r="K799" s="54"/>
      <c r="L799" s="54"/>
      <c r="M799" s="55"/>
      <c r="N799" s="54"/>
      <c r="O799" s="54"/>
      <c r="P799" s="54"/>
      <c r="Q799" s="54"/>
      <c r="R799" s="55"/>
      <c r="S799" s="54"/>
    </row>
    <row r="800" spans="1:22" s="8" customFormat="1" ht="14.25" customHeight="1" x14ac:dyDescent="0.25">
      <c r="A800" s="42"/>
      <c r="B800" s="132" t="s">
        <v>18</v>
      </c>
      <c r="C800" s="57"/>
      <c r="D800" s="58"/>
      <c r="E800" s="59"/>
      <c r="F800" s="58"/>
      <c r="G800" s="60"/>
      <c r="H800" s="58"/>
      <c r="I800" s="58"/>
      <c r="J800" s="61" t="s">
        <v>18</v>
      </c>
      <c r="K800" s="58"/>
      <c r="L800" s="58"/>
      <c r="M800" s="59"/>
      <c r="N800" s="58"/>
      <c r="O800" s="58"/>
      <c r="P800" s="58"/>
      <c r="Q800" s="270" t="s">
        <v>0</v>
      </c>
      <c r="R800" s="270"/>
      <c r="S800" s="270"/>
      <c r="U800" s="20"/>
    </row>
    <row r="801" spans="1:22" s="8" customFormat="1" ht="14.25" customHeight="1" x14ac:dyDescent="0.25">
      <c r="A801" s="42"/>
      <c r="B801" s="132" t="s">
        <v>19</v>
      </c>
      <c r="C801" s="57"/>
      <c r="D801" s="58"/>
      <c r="E801" s="59"/>
      <c r="F801" s="58"/>
      <c r="G801" s="60"/>
      <c r="H801" s="58"/>
      <c r="I801" s="58"/>
      <c r="J801" s="61" t="s">
        <v>19</v>
      </c>
      <c r="K801" s="58"/>
      <c r="L801" s="58"/>
      <c r="M801" s="59"/>
      <c r="N801" s="58"/>
      <c r="O801" s="58"/>
      <c r="P801" s="58"/>
      <c r="Q801" s="270"/>
      <c r="R801" s="270"/>
      <c r="S801" s="270"/>
      <c r="U801" s="20"/>
    </row>
    <row r="802" spans="1:22" s="8" customFormat="1" ht="14.25" customHeight="1" x14ac:dyDescent="0.25">
      <c r="A802" s="42"/>
      <c r="B802" s="132"/>
      <c r="C802" s="57"/>
      <c r="D802" s="58"/>
      <c r="E802" s="59"/>
      <c r="F802" s="58"/>
      <c r="G802" s="60"/>
      <c r="H802" s="58"/>
      <c r="I802" s="58"/>
      <c r="J802" s="62"/>
      <c r="K802" s="58"/>
      <c r="L802" s="58"/>
      <c r="M802" s="59"/>
      <c r="N802" s="58"/>
      <c r="O802" s="58"/>
      <c r="P802" s="58"/>
      <c r="Q802" s="58"/>
      <c r="R802" s="59"/>
      <c r="S802" s="42"/>
      <c r="U802" s="20"/>
    </row>
    <row r="803" spans="1:22" ht="14.25" customHeight="1" x14ac:dyDescent="0.2">
      <c r="A803" s="63" t="s">
        <v>1</v>
      </c>
      <c r="C803" s="63" t="s">
        <v>3</v>
      </c>
      <c r="D803" s="65" t="str">
        <f>'FOR PRINT'!B44</f>
        <v>MEDINA, JAY</v>
      </c>
      <c r="E803" s="66"/>
      <c r="F803" s="67"/>
      <c r="G803" s="68"/>
      <c r="H803" s="67"/>
      <c r="I803" s="67" t="s">
        <v>1</v>
      </c>
      <c r="J803" s="66" t="s">
        <v>3</v>
      </c>
      <c r="K803" s="173" t="str">
        <f>'FOR PRINT'!B44</f>
        <v>MEDINA, JAY</v>
      </c>
      <c r="L803" s="67"/>
      <c r="M803" s="66"/>
      <c r="N803" s="67"/>
      <c r="O803" s="67"/>
      <c r="P803" s="67" t="s">
        <v>25</v>
      </c>
      <c r="Q803" s="67"/>
      <c r="R803" s="66" t="s">
        <v>3</v>
      </c>
      <c r="S803" s="69">
        <f>'FOR PRINT'!D44</f>
        <v>13</v>
      </c>
    </row>
    <row r="804" spans="1:22" ht="14.25" customHeight="1" x14ac:dyDescent="0.2">
      <c r="A804" s="63" t="s">
        <v>2</v>
      </c>
      <c r="C804" s="63" t="s">
        <v>3</v>
      </c>
      <c r="D804" s="67" t="str">
        <f>'FOR PRINT'!R2</f>
        <v>OCTOBER 30,2017</v>
      </c>
      <c r="E804" s="66"/>
      <c r="F804" s="67"/>
      <c r="G804" s="68"/>
      <c r="H804" s="67"/>
      <c r="I804" s="67" t="s">
        <v>2</v>
      </c>
      <c r="J804" s="66" t="s">
        <v>3</v>
      </c>
      <c r="K804" s="67" t="str">
        <f>'FOR PRINT'!C44</f>
        <v>OCT 11- OCT 25,2017</v>
      </c>
      <c r="L804" s="67"/>
      <c r="M804" s="66"/>
      <c r="N804" s="67"/>
      <c r="O804" s="67"/>
      <c r="P804" s="67" t="s">
        <v>26</v>
      </c>
      <c r="Q804" s="67"/>
      <c r="R804" s="66" t="s">
        <v>3</v>
      </c>
      <c r="S804" s="69">
        <f>'FOR PRINT'!E44</f>
        <v>11.5</v>
      </c>
    </row>
    <row r="805" spans="1:22" ht="14.25" customHeight="1" x14ac:dyDescent="0.2">
      <c r="D805" s="67"/>
      <c r="E805" s="66"/>
      <c r="F805" s="70"/>
      <c r="G805" s="71"/>
      <c r="H805" s="70"/>
      <c r="I805" s="72" t="s">
        <v>4</v>
      </c>
      <c r="J805" s="73"/>
      <c r="K805" s="72"/>
      <c r="L805" s="74" t="s">
        <v>22</v>
      </c>
      <c r="M805" s="73"/>
      <c r="N805" s="74" t="s">
        <v>23</v>
      </c>
      <c r="O805" s="75" t="s">
        <v>7</v>
      </c>
      <c r="P805" s="72"/>
      <c r="Q805" s="74" t="s">
        <v>22</v>
      </c>
      <c r="R805" s="73"/>
      <c r="S805" s="74" t="s">
        <v>23</v>
      </c>
    </row>
    <row r="806" spans="1:22" ht="14.25" customHeight="1" x14ac:dyDescent="0.2">
      <c r="A806" s="63" t="s">
        <v>20</v>
      </c>
      <c r="D806" s="67"/>
      <c r="E806" s="66" t="s">
        <v>3</v>
      </c>
      <c r="F806" s="70">
        <f>N815</f>
        <v>5270</v>
      </c>
      <c r="G806" s="71"/>
      <c r="H806" s="70"/>
      <c r="I806" s="67" t="s">
        <v>8</v>
      </c>
      <c r="J806" s="66"/>
      <c r="K806" s="67"/>
      <c r="L806" s="76">
        <f>S804*8</f>
        <v>92</v>
      </c>
      <c r="M806" s="77"/>
      <c r="N806" s="70">
        <f>L806*U806</f>
        <v>4600</v>
      </c>
      <c r="O806" s="78" t="s">
        <v>10</v>
      </c>
      <c r="P806" s="67"/>
      <c r="Q806" s="76"/>
      <c r="R806" s="77"/>
      <c r="S806" s="129">
        <f>'FOR PRINT'!G44</f>
        <v>0</v>
      </c>
      <c r="U806" s="12">
        <f>'FOR PRINT'!Q44</f>
        <v>50</v>
      </c>
      <c r="V806" s="1" t="s">
        <v>100</v>
      </c>
    </row>
    <row r="807" spans="1:22" ht="14.25" customHeight="1" x14ac:dyDescent="0.2">
      <c r="A807" s="63" t="s">
        <v>21</v>
      </c>
      <c r="D807" s="67"/>
      <c r="E807" s="66" t="s">
        <v>3</v>
      </c>
      <c r="F807" s="70">
        <f>S815</f>
        <v>2512.5</v>
      </c>
      <c r="G807" s="68"/>
      <c r="H807" s="67"/>
      <c r="I807" s="67" t="s">
        <v>9</v>
      </c>
      <c r="J807" s="66"/>
      <c r="K807" s="67"/>
      <c r="L807" s="76">
        <f>'FOR PRINT'!F44</f>
        <v>5</v>
      </c>
      <c r="M807" s="77"/>
      <c r="N807" s="108">
        <f>L807*U807</f>
        <v>312.5</v>
      </c>
      <c r="O807" s="78" t="s">
        <v>11</v>
      </c>
      <c r="P807" s="67"/>
      <c r="Q807" s="76"/>
      <c r="R807" s="77"/>
      <c r="S807" s="129">
        <f>'FOR PRINT'!H44</f>
        <v>0</v>
      </c>
      <c r="U807" s="12">
        <f>U806*1.25</f>
        <v>62.5</v>
      </c>
      <c r="V807" s="1" t="s">
        <v>101</v>
      </c>
    </row>
    <row r="808" spans="1:22" ht="14.25" customHeight="1" x14ac:dyDescent="0.2">
      <c r="D808" s="67"/>
      <c r="E808" s="66"/>
      <c r="F808" s="67"/>
      <c r="G808" s="68"/>
      <c r="H808" s="67"/>
      <c r="I808" s="67" t="s">
        <v>99</v>
      </c>
      <c r="J808" s="66"/>
      <c r="K808" s="67"/>
      <c r="L808" s="76">
        <f>'FOR PRINT'!P44</f>
        <v>5.5</v>
      </c>
      <c r="M808" s="77"/>
      <c r="N808" s="70">
        <f>L808*U808</f>
        <v>357.5</v>
      </c>
      <c r="O808" s="78" t="s">
        <v>12</v>
      </c>
      <c r="P808" s="67"/>
      <c r="Q808" s="76"/>
      <c r="R808" s="77"/>
      <c r="S808" s="129">
        <f>'FOR PRINT'!I44</f>
        <v>0</v>
      </c>
      <c r="U808" s="12">
        <f>U806*1.3</f>
        <v>65</v>
      </c>
      <c r="V808" s="1" t="s">
        <v>103</v>
      </c>
    </row>
    <row r="809" spans="1:22" ht="14.25" customHeight="1" x14ac:dyDescent="0.2">
      <c r="D809" s="67"/>
      <c r="E809" s="66"/>
      <c r="F809" s="67"/>
      <c r="G809" s="68"/>
      <c r="H809" s="67"/>
      <c r="I809" s="67" t="s">
        <v>152</v>
      </c>
      <c r="J809" s="66"/>
      <c r="K809" s="67"/>
      <c r="L809" s="76">
        <f>'FOR PRINT'!T44</f>
        <v>0</v>
      </c>
      <c r="M809" s="77"/>
      <c r="N809" s="70">
        <f>L809*U809</f>
        <v>0</v>
      </c>
      <c r="O809" s="78" t="s">
        <v>13</v>
      </c>
      <c r="P809" s="67"/>
      <c r="Q809" s="76"/>
      <c r="R809" s="77"/>
      <c r="S809" s="129">
        <f>'FOR PRINT'!J44</f>
        <v>0</v>
      </c>
      <c r="U809" s="12">
        <f>U806*1</f>
        <v>50</v>
      </c>
      <c r="V809" s="1" t="s">
        <v>134</v>
      </c>
    </row>
    <row r="810" spans="1:22" ht="14.25" customHeight="1" x14ac:dyDescent="0.2">
      <c r="A810" s="143" t="s">
        <v>5</v>
      </c>
      <c r="C810" s="143"/>
      <c r="D810" s="65"/>
      <c r="E810" s="144" t="s">
        <v>3</v>
      </c>
      <c r="F810" s="145">
        <f>S816</f>
        <v>2757.5</v>
      </c>
      <c r="G810" s="71"/>
      <c r="H810" s="70"/>
      <c r="I810" s="67" t="s">
        <v>147</v>
      </c>
      <c r="J810" s="66"/>
      <c r="K810" s="67"/>
      <c r="L810" s="76">
        <f>'FOR PRINT'!U44</f>
        <v>0</v>
      </c>
      <c r="M810" s="77"/>
      <c r="N810" s="70">
        <f>L810*U810</f>
        <v>0</v>
      </c>
      <c r="O810" s="78" t="s">
        <v>14</v>
      </c>
      <c r="P810" s="67"/>
      <c r="Q810" s="76"/>
      <c r="R810" s="77"/>
      <c r="S810" s="129">
        <f>'FOR PRINT'!K44</f>
        <v>0</v>
      </c>
      <c r="U810" s="12">
        <f>U806*1.3</f>
        <v>65</v>
      </c>
      <c r="V810" s="1" t="s">
        <v>136</v>
      </c>
    </row>
    <row r="811" spans="1:22" ht="14.25" customHeight="1" x14ac:dyDescent="0.2">
      <c r="D811" s="67"/>
      <c r="E811" s="66"/>
      <c r="F811" s="67"/>
      <c r="G811" s="68"/>
      <c r="H811" s="67"/>
      <c r="I811" s="67"/>
      <c r="J811" s="66"/>
      <c r="K811" s="67"/>
      <c r="L811" s="76"/>
      <c r="M811" s="77"/>
      <c r="N811" s="70"/>
      <c r="O811" s="78" t="s">
        <v>16</v>
      </c>
      <c r="P811" s="67"/>
      <c r="Q811" s="76"/>
      <c r="R811" s="77"/>
      <c r="S811" s="129">
        <f>'FOR PRINT'!L44</f>
        <v>0</v>
      </c>
    </row>
    <row r="812" spans="1:22" ht="14.25" customHeight="1" x14ac:dyDescent="0.2">
      <c r="D812" s="67"/>
      <c r="E812" s="66"/>
      <c r="F812" s="67"/>
      <c r="G812" s="68"/>
      <c r="H812" s="67"/>
      <c r="I812" s="67"/>
      <c r="J812" s="66"/>
      <c r="K812" s="67"/>
      <c r="L812" s="76"/>
      <c r="M812" s="77"/>
      <c r="N812" s="70"/>
      <c r="O812" s="78" t="s">
        <v>120</v>
      </c>
      <c r="P812" s="67"/>
      <c r="Q812" s="129">
        <f>'FOR PRINT'!M44</f>
        <v>0.25</v>
      </c>
      <c r="R812" s="77"/>
      <c r="S812" s="129">
        <f>Q812*U806</f>
        <v>12.5</v>
      </c>
    </row>
    <row r="813" spans="1:22" ht="14.25" customHeight="1" x14ac:dyDescent="0.2">
      <c r="D813" s="67"/>
      <c r="E813" s="66"/>
      <c r="F813" s="67"/>
      <c r="G813" s="68"/>
      <c r="H813" s="67"/>
      <c r="I813" s="67"/>
      <c r="J813" s="66"/>
      <c r="K813" s="67"/>
      <c r="L813" s="76"/>
      <c r="M813" s="77"/>
      <c r="N813" s="70"/>
      <c r="O813" s="78" t="s">
        <v>38</v>
      </c>
      <c r="P813" s="67"/>
      <c r="Q813" s="76"/>
      <c r="R813" s="77"/>
      <c r="S813" s="129">
        <f>'FOR PRINT'!N44</f>
        <v>0</v>
      </c>
    </row>
    <row r="814" spans="1:22" ht="14.25" customHeight="1" x14ac:dyDescent="0.2">
      <c r="A814" s="63" t="s">
        <v>6</v>
      </c>
      <c r="D814" s="67"/>
      <c r="E814" s="66" t="s">
        <v>3</v>
      </c>
      <c r="F814" s="67"/>
      <c r="G814" s="68"/>
      <c r="H814" s="67"/>
      <c r="I814" s="67"/>
      <c r="J814" s="66"/>
      <c r="K814" s="67"/>
      <c r="L814" s="76"/>
      <c r="M814" s="77"/>
      <c r="N814" s="70"/>
      <c r="O814" s="90" t="s">
        <v>17</v>
      </c>
      <c r="P814" s="67"/>
      <c r="Q814" s="76"/>
      <c r="R814" s="77"/>
      <c r="S814" s="129">
        <f>'FOR PRINT'!O44</f>
        <v>2500</v>
      </c>
    </row>
    <row r="815" spans="1:22" s="3" customFormat="1" ht="14.25" customHeight="1" x14ac:dyDescent="0.25">
      <c r="A815" s="64"/>
      <c r="B815" s="133"/>
      <c r="C815" s="64"/>
      <c r="D815" s="152"/>
      <c r="E815" s="66"/>
      <c r="F815" s="153"/>
      <c r="G815" s="154"/>
      <c r="H815" s="152"/>
      <c r="I815" s="72" t="s">
        <v>46</v>
      </c>
      <c r="J815" s="79"/>
      <c r="K815" s="155"/>
      <c r="L815" s="156"/>
      <c r="M815" s="80" t="s">
        <v>3</v>
      </c>
      <c r="N815" s="157">
        <f>SUM(N806:N813)</f>
        <v>5270</v>
      </c>
      <c r="O815" s="75" t="s">
        <v>45</v>
      </c>
      <c r="P815" s="155"/>
      <c r="Q815" s="155"/>
      <c r="R815" s="79" t="s">
        <v>3</v>
      </c>
      <c r="S815" s="157">
        <f>SUM(S806:S814)</f>
        <v>2512.5</v>
      </c>
      <c r="U815" s="158"/>
    </row>
    <row r="816" spans="1:22" ht="14.25" customHeight="1" x14ac:dyDescent="0.2">
      <c r="A816" s="63" t="s">
        <v>24</v>
      </c>
      <c r="D816" s="67"/>
      <c r="E816" s="66" t="s">
        <v>3</v>
      </c>
      <c r="F816" s="81"/>
      <c r="G816" s="68"/>
      <c r="H816" s="67"/>
      <c r="I816" s="146"/>
      <c r="J816" s="147"/>
      <c r="K816" s="146"/>
      <c r="L816" s="148"/>
      <c r="M816" s="147"/>
      <c r="N816" s="146"/>
      <c r="O816" s="146"/>
      <c r="P816" s="167" t="s">
        <v>5</v>
      </c>
      <c r="Q816" s="168"/>
      <c r="R816" s="169" t="s">
        <v>3</v>
      </c>
      <c r="S816" s="167">
        <f>N815-S815</f>
        <v>2757.5</v>
      </c>
    </row>
    <row r="817" spans="1:22" ht="14.25" customHeight="1" x14ac:dyDescent="0.2">
      <c r="A817" s="82"/>
      <c r="B817" s="134"/>
      <c r="C817" s="82"/>
      <c r="D817" s="268"/>
      <c r="E817" s="268"/>
      <c r="F817" s="269"/>
      <c r="G817" s="83"/>
      <c r="H817" s="84"/>
      <c r="I817" s="82"/>
      <c r="J817" s="85"/>
      <c r="K817" s="82"/>
      <c r="L817" s="82"/>
      <c r="M817" s="85"/>
      <c r="N817" s="82"/>
      <c r="O817" s="82"/>
      <c r="P817" s="82"/>
      <c r="Q817" s="82"/>
      <c r="R817" s="85"/>
      <c r="S817" s="82"/>
      <c r="T817" s="2"/>
    </row>
    <row r="818" spans="1:22" ht="14.25" customHeight="1" x14ac:dyDescent="0.2">
      <c r="A818" s="54"/>
      <c r="B818" s="131"/>
      <c r="C818" s="54"/>
      <c r="D818" s="54"/>
      <c r="E818" s="55"/>
      <c r="F818" s="54"/>
      <c r="G818" s="56"/>
      <c r="H818" s="54"/>
      <c r="I818" s="54"/>
      <c r="J818" s="55"/>
      <c r="K818" s="54"/>
      <c r="L818" s="54"/>
      <c r="M818" s="55"/>
      <c r="N818" s="54"/>
      <c r="O818" s="54"/>
      <c r="P818" s="54"/>
      <c r="Q818" s="54"/>
      <c r="R818" s="55"/>
      <c r="S818" s="54"/>
    </row>
    <row r="819" spans="1:22" s="8" customFormat="1" ht="14.25" customHeight="1" x14ac:dyDescent="0.25">
      <c r="A819" s="42"/>
      <c r="B819" s="132" t="s">
        <v>18</v>
      </c>
      <c r="C819" s="57"/>
      <c r="D819" s="58"/>
      <c r="E819" s="59"/>
      <c r="F819" s="58"/>
      <c r="G819" s="60"/>
      <c r="H819" s="58"/>
      <c r="I819" s="58"/>
      <c r="J819" s="61" t="s">
        <v>18</v>
      </c>
      <c r="K819" s="58"/>
      <c r="L819" s="58"/>
      <c r="M819" s="59"/>
      <c r="N819" s="58"/>
      <c r="O819" s="58"/>
      <c r="P819" s="58"/>
      <c r="Q819" s="270" t="s">
        <v>0</v>
      </c>
      <c r="R819" s="270"/>
      <c r="S819" s="270"/>
      <c r="U819" s="20"/>
    </row>
    <row r="820" spans="1:22" s="8" customFormat="1" ht="14.25" customHeight="1" x14ac:dyDescent="0.25">
      <c r="A820" s="42"/>
      <c r="B820" s="132" t="s">
        <v>19</v>
      </c>
      <c r="C820" s="57"/>
      <c r="D820" s="58"/>
      <c r="E820" s="59"/>
      <c r="F820" s="58"/>
      <c r="G820" s="60"/>
      <c r="H820" s="58"/>
      <c r="I820" s="58"/>
      <c r="J820" s="61" t="s">
        <v>19</v>
      </c>
      <c r="K820" s="58"/>
      <c r="L820" s="58"/>
      <c r="M820" s="59"/>
      <c r="N820" s="58"/>
      <c r="O820" s="58"/>
      <c r="P820" s="58"/>
      <c r="Q820" s="270"/>
      <c r="R820" s="270"/>
      <c r="S820" s="270"/>
      <c r="U820" s="20"/>
    </row>
    <row r="821" spans="1:22" s="8" customFormat="1" ht="14.25" customHeight="1" x14ac:dyDescent="0.25">
      <c r="A821" s="42"/>
      <c r="B821" s="132"/>
      <c r="C821" s="57"/>
      <c r="D821" s="58"/>
      <c r="E821" s="59"/>
      <c r="F821" s="58"/>
      <c r="G821" s="60"/>
      <c r="H821" s="58"/>
      <c r="I821" s="58"/>
      <c r="J821" s="62"/>
      <c r="K821" s="58"/>
      <c r="L821" s="58"/>
      <c r="M821" s="59"/>
      <c r="N821" s="58"/>
      <c r="O821" s="58"/>
      <c r="P821" s="58"/>
      <c r="Q821" s="58"/>
      <c r="R821" s="59"/>
      <c r="S821" s="42"/>
      <c r="U821" s="20"/>
    </row>
    <row r="822" spans="1:22" ht="14.25" customHeight="1" x14ac:dyDescent="0.2">
      <c r="A822" s="63" t="s">
        <v>1</v>
      </c>
      <c r="C822" s="63" t="s">
        <v>3</v>
      </c>
      <c r="D822" s="65" t="str">
        <f>'FOR PRINT'!B45</f>
        <v>MENES, ANTHONY</v>
      </c>
      <c r="E822" s="66"/>
      <c r="F822" s="67"/>
      <c r="G822" s="68"/>
      <c r="H822" s="67"/>
      <c r="I822" s="67" t="s">
        <v>1</v>
      </c>
      <c r="J822" s="66" t="s">
        <v>3</v>
      </c>
      <c r="K822" s="173" t="str">
        <f>'FOR PRINT'!B45</f>
        <v>MENES, ANTHONY</v>
      </c>
      <c r="L822" s="67"/>
      <c r="M822" s="66"/>
      <c r="N822" s="67"/>
      <c r="O822" s="67"/>
      <c r="P822" s="67" t="s">
        <v>25</v>
      </c>
      <c r="Q822" s="67"/>
      <c r="R822" s="66" t="s">
        <v>3</v>
      </c>
      <c r="S822" s="69">
        <f>'FOR PRINT'!D45</f>
        <v>13</v>
      </c>
    </row>
    <row r="823" spans="1:22" ht="14.25" customHeight="1" x14ac:dyDescent="0.2">
      <c r="A823" s="63" t="s">
        <v>2</v>
      </c>
      <c r="C823" s="63" t="s">
        <v>3</v>
      </c>
      <c r="D823" s="67" t="str">
        <f>'FOR PRINT'!R2</f>
        <v>OCTOBER 30,2017</v>
      </c>
      <c r="E823" s="66"/>
      <c r="F823" s="67"/>
      <c r="G823" s="68"/>
      <c r="H823" s="67"/>
      <c r="I823" s="67" t="s">
        <v>2</v>
      </c>
      <c r="J823" s="66" t="s">
        <v>3</v>
      </c>
      <c r="K823" s="67" t="str">
        <f>'FOR PRINT'!C45</f>
        <v>OCT 11- OCT 25,2017</v>
      </c>
      <c r="L823" s="67"/>
      <c r="M823" s="66"/>
      <c r="N823" s="67"/>
      <c r="O823" s="67"/>
      <c r="P823" s="67" t="s">
        <v>26</v>
      </c>
      <c r="Q823" s="67"/>
      <c r="R823" s="66" t="s">
        <v>3</v>
      </c>
      <c r="S823" s="69">
        <f>'FOR PRINT'!E45</f>
        <v>12.5</v>
      </c>
    </row>
    <row r="824" spans="1:22" ht="14.25" customHeight="1" x14ac:dyDescent="0.2">
      <c r="D824" s="67"/>
      <c r="E824" s="66"/>
      <c r="F824" s="70"/>
      <c r="G824" s="71"/>
      <c r="H824" s="70"/>
      <c r="I824" s="72" t="s">
        <v>4</v>
      </c>
      <c r="J824" s="73"/>
      <c r="K824" s="72"/>
      <c r="L824" s="74" t="s">
        <v>22</v>
      </c>
      <c r="M824" s="73"/>
      <c r="N824" s="74" t="s">
        <v>23</v>
      </c>
      <c r="O824" s="75" t="s">
        <v>7</v>
      </c>
      <c r="P824" s="72"/>
      <c r="Q824" s="74" t="s">
        <v>22</v>
      </c>
      <c r="R824" s="73"/>
      <c r="S824" s="74" t="s">
        <v>23</v>
      </c>
    </row>
    <row r="825" spans="1:22" ht="14.25" customHeight="1" x14ac:dyDescent="0.2">
      <c r="A825" s="63" t="s">
        <v>20</v>
      </c>
      <c r="D825" s="67"/>
      <c r="E825" s="66" t="s">
        <v>3</v>
      </c>
      <c r="F825" s="70">
        <f>N834</f>
        <v>11054.6875</v>
      </c>
      <c r="G825" s="71"/>
      <c r="H825" s="70"/>
      <c r="I825" s="67" t="s">
        <v>8</v>
      </c>
      <c r="J825" s="66"/>
      <c r="K825" s="67"/>
      <c r="L825" s="76">
        <f>S823*8</f>
        <v>100</v>
      </c>
      <c r="M825" s="77"/>
      <c r="N825" s="70">
        <f>L825*U825</f>
        <v>6250</v>
      </c>
      <c r="O825" s="78" t="s">
        <v>10</v>
      </c>
      <c r="P825" s="67"/>
      <c r="Q825" s="76"/>
      <c r="R825" s="77"/>
      <c r="S825" s="129">
        <f>'FOR PRINT'!G45</f>
        <v>308.8</v>
      </c>
      <c r="U825" s="12">
        <f>'FOR PRINT'!Q45</f>
        <v>62.5</v>
      </c>
      <c r="V825" s="1" t="s">
        <v>100</v>
      </c>
    </row>
    <row r="826" spans="1:22" ht="14.25" customHeight="1" x14ac:dyDescent="0.2">
      <c r="A826" s="63" t="s">
        <v>21</v>
      </c>
      <c r="D826" s="67"/>
      <c r="E826" s="66" t="s">
        <v>3</v>
      </c>
      <c r="F826" s="70">
        <f>S834</f>
        <v>6015.05</v>
      </c>
      <c r="G826" s="68"/>
      <c r="H826" s="67"/>
      <c r="I826" s="67" t="s">
        <v>9</v>
      </c>
      <c r="J826" s="66"/>
      <c r="K826" s="67"/>
      <c r="L826" s="76">
        <f>'FOR PRINT'!F45</f>
        <v>61.5</v>
      </c>
      <c r="M826" s="77"/>
      <c r="N826" s="108">
        <f>L826*U826</f>
        <v>4804.6875</v>
      </c>
      <c r="O826" s="78" t="s">
        <v>11</v>
      </c>
      <c r="P826" s="67"/>
      <c r="Q826" s="76"/>
      <c r="R826" s="77"/>
      <c r="S826" s="129">
        <f>'FOR PRINT'!H45</f>
        <v>0</v>
      </c>
      <c r="U826" s="12">
        <f>U825*1.25</f>
        <v>78.125</v>
      </c>
      <c r="V826" s="1" t="s">
        <v>101</v>
      </c>
    </row>
    <row r="827" spans="1:22" ht="14.25" customHeight="1" x14ac:dyDescent="0.2">
      <c r="D827" s="67"/>
      <c r="E827" s="66"/>
      <c r="F827" s="67"/>
      <c r="G827" s="68"/>
      <c r="H827" s="67"/>
      <c r="I827" s="67" t="s">
        <v>99</v>
      </c>
      <c r="J827" s="66"/>
      <c r="K827" s="67"/>
      <c r="L827" s="76">
        <f>'FOR PRINT'!P45</f>
        <v>0</v>
      </c>
      <c r="M827" s="77"/>
      <c r="N827" s="70">
        <f>L827*U827</f>
        <v>0</v>
      </c>
      <c r="O827" s="78" t="s">
        <v>12</v>
      </c>
      <c r="P827" s="67"/>
      <c r="Q827" s="76"/>
      <c r="R827" s="77"/>
      <c r="S827" s="129">
        <f>'FOR PRINT'!I45</f>
        <v>50</v>
      </c>
      <c r="U827" s="12">
        <f>U825*1.3</f>
        <v>81.25</v>
      </c>
      <c r="V827" s="1" t="s">
        <v>103</v>
      </c>
    </row>
    <row r="828" spans="1:22" ht="14.25" customHeight="1" x14ac:dyDescent="0.2">
      <c r="D828" s="67"/>
      <c r="E828" s="66"/>
      <c r="F828" s="67"/>
      <c r="G828" s="68"/>
      <c r="H828" s="67"/>
      <c r="I828" s="67" t="s">
        <v>152</v>
      </c>
      <c r="J828" s="66"/>
      <c r="K828" s="67"/>
      <c r="L828" s="76">
        <f>'FOR PRINT'!T45</f>
        <v>0</v>
      </c>
      <c r="M828" s="77"/>
      <c r="N828" s="70">
        <f>L828*U828</f>
        <v>0</v>
      </c>
      <c r="O828" s="78" t="s">
        <v>13</v>
      </c>
      <c r="P828" s="67"/>
      <c r="Q828" s="76"/>
      <c r="R828" s="77"/>
      <c r="S828" s="129">
        <f>'FOR PRINT'!J45</f>
        <v>0</v>
      </c>
      <c r="U828" s="12">
        <f>U825*1</f>
        <v>62.5</v>
      </c>
      <c r="V828" s="1" t="s">
        <v>134</v>
      </c>
    </row>
    <row r="829" spans="1:22" ht="14.25" customHeight="1" x14ac:dyDescent="0.2">
      <c r="A829" s="143" t="s">
        <v>5</v>
      </c>
      <c r="C829" s="143"/>
      <c r="D829" s="65"/>
      <c r="E829" s="144" t="s">
        <v>3</v>
      </c>
      <c r="F829" s="145">
        <f>S835</f>
        <v>5039.6374999999998</v>
      </c>
      <c r="G829" s="71"/>
      <c r="H829" s="70"/>
      <c r="I829" s="67" t="s">
        <v>147</v>
      </c>
      <c r="J829" s="66"/>
      <c r="K829" s="67"/>
      <c r="L829" s="76">
        <f>'FOR PRINT'!U45</f>
        <v>0</v>
      </c>
      <c r="M829" s="77"/>
      <c r="N829" s="70">
        <f>L829*U829</f>
        <v>0</v>
      </c>
      <c r="O829" s="78" t="s">
        <v>14</v>
      </c>
      <c r="P829" s="67"/>
      <c r="Q829" s="76"/>
      <c r="R829" s="77"/>
      <c r="S829" s="129">
        <f>'FOR PRINT'!K45</f>
        <v>81.25</v>
      </c>
      <c r="U829" s="12">
        <f>U825*1.3</f>
        <v>81.25</v>
      </c>
      <c r="V829" s="1" t="s">
        <v>136</v>
      </c>
    </row>
    <row r="830" spans="1:22" ht="14.25" customHeight="1" x14ac:dyDescent="0.2">
      <c r="D830" s="67"/>
      <c r="E830" s="66"/>
      <c r="F830" s="67"/>
      <c r="G830" s="68"/>
      <c r="H830" s="67"/>
      <c r="I830" s="67"/>
      <c r="J830" s="66"/>
      <c r="K830" s="67"/>
      <c r="L830" s="76"/>
      <c r="M830" s="77"/>
      <c r="N830" s="70"/>
      <c r="O830" s="78" t="s">
        <v>16</v>
      </c>
      <c r="P830" s="67"/>
      <c r="Q830" s="76"/>
      <c r="R830" s="77"/>
      <c r="S830" s="129">
        <f>'FOR PRINT'!L45</f>
        <v>0</v>
      </c>
    </row>
    <row r="831" spans="1:22" ht="14.25" customHeight="1" x14ac:dyDescent="0.2">
      <c r="D831" s="67"/>
      <c r="E831" s="66"/>
      <c r="F831" s="67"/>
      <c r="G831" s="68"/>
      <c r="H831" s="67"/>
      <c r="I831" s="67"/>
      <c r="J831" s="66"/>
      <c r="K831" s="67"/>
      <c r="L831" s="76"/>
      <c r="M831" s="77"/>
      <c r="N831" s="70"/>
      <c r="O831" s="78" t="s">
        <v>15</v>
      </c>
      <c r="P831" s="67"/>
      <c r="Q831" s="129">
        <f>'FOR PRINT'!M45</f>
        <v>1.2</v>
      </c>
      <c r="R831" s="77"/>
      <c r="S831" s="129">
        <f>Q831*U825</f>
        <v>75</v>
      </c>
    </row>
    <row r="832" spans="1:22" ht="14.25" customHeight="1" x14ac:dyDescent="0.2">
      <c r="D832" s="67"/>
      <c r="E832" s="66"/>
      <c r="F832" s="67"/>
      <c r="G832" s="68"/>
      <c r="H832" s="67"/>
      <c r="I832" s="67"/>
      <c r="J832" s="66"/>
      <c r="K832" s="67"/>
      <c r="L832" s="76"/>
      <c r="M832" s="77"/>
      <c r="N832" s="70"/>
      <c r="O832" s="78" t="s">
        <v>38</v>
      </c>
      <c r="P832" s="67"/>
      <c r="Q832" s="76"/>
      <c r="R832" s="77"/>
      <c r="S832" s="129">
        <f>'FOR PRINT'!N45</f>
        <v>0</v>
      </c>
    </row>
    <row r="833" spans="1:22" ht="14.25" customHeight="1" x14ac:dyDescent="0.2">
      <c r="A833" s="63" t="s">
        <v>6</v>
      </c>
      <c r="D833" s="67"/>
      <c r="E833" s="66" t="s">
        <v>3</v>
      </c>
      <c r="F833" s="67"/>
      <c r="G833" s="68"/>
      <c r="H833" s="67"/>
      <c r="I833" s="67"/>
      <c r="J833" s="66"/>
      <c r="K833" s="67"/>
      <c r="L833" s="76"/>
      <c r="M833" s="77"/>
      <c r="N833" s="70"/>
      <c r="O833" s="90" t="s">
        <v>17</v>
      </c>
      <c r="P833" s="67"/>
      <c r="Q833" s="76"/>
      <c r="R833" s="77"/>
      <c r="S833" s="129">
        <f>'FOR PRINT'!O45</f>
        <v>5500</v>
      </c>
    </row>
    <row r="834" spans="1:22" s="3" customFormat="1" ht="14.25" customHeight="1" x14ac:dyDescent="0.25">
      <c r="A834" s="64"/>
      <c r="B834" s="133"/>
      <c r="C834" s="64"/>
      <c r="D834" s="152"/>
      <c r="E834" s="66"/>
      <c r="F834" s="153"/>
      <c r="G834" s="154"/>
      <c r="H834" s="152"/>
      <c r="I834" s="72" t="s">
        <v>46</v>
      </c>
      <c r="J834" s="79"/>
      <c r="K834" s="155"/>
      <c r="L834" s="156"/>
      <c r="M834" s="80" t="s">
        <v>3</v>
      </c>
      <c r="N834" s="157">
        <f>SUM(N825:N832)</f>
        <v>11054.6875</v>
      </c>
      <c r="O834" s="75" t="s">
        <v>45</v>
      </c>
      <c r="P834" s="155"/>
      <c r="Q834" s="155"/>
      <c r="R834" s="79" t="s">
        <v>3</v>
      </c>
      <c r="S834" s="157">
        <f>SUM(S825:S833)</f>
        <v>6015.05</v>
      </c>
      <c r="U834" s="158"/>
    </row>
    <row r="835" spans="1:22" ht="14.25" customHeight="1" x14ac:dyDescent="0.2">
      <c r="A835" s="63" t="s">
        <v>24</v>
      </c>
      <c r="D835" s="67"/>
      <c r="E835" s="66" t="s">
        <v>3</v>
      </c>
      <c r="F835" s="81"/>
      <c r="G835" s="68"/>
      <c r="H835" s="67"/>
      <c r="I835" s="146"/>
      <c r="J835" s="147"/>
      <c r="K835" s="146"/>
      <c r="L835" s="148"/>
      <c r="M835" s="147"/>
      <c r="N835" s="146"/>
      <c r="O835" s="146"/>
      <c r="P835" s="167" t="s">
        <v>5</v>
      </c>
      <c r="Q835" s="168"/>
      <c r="R835" s="169" t="s">
        <v>3</v>
      </c>
      <c r="S835" s="167">
        <f>N834-S834</f>
        <v>5039.6374999999998</v>
      </c>
    </row>
    <row r="836" spans="1:22" ht="14.25" customHeight="1" x14ac:dyDescent="0.2">
      <c r="A836" s="82"/>
      <c r="B836" s="134"/>
      <c r="C836" s="82"/>
      <c r="D836" s="268"/>
      <c r="E836" s="268"/>
      <c r="F836" s="269"/>
      <c r="G836" s="83"/>
      <c r="H836" s="84"/>
      <c r="I836" s="82"/>
      <c r="J836" s="85"/>
      <c r="K836" s="82"/>
      <c r="L836" s="82"/>
      <c r="M836" s="85"/>
      <c r="N836" s="82"/>
      <c r="O836" s="82"/>
      <c r="P836" s="82"/>
      <c r="Q836" s="82"/>
      <c r="R836" s="85"/>
      <c r="S836" s="82"/>
      <c r="T836" s="2"/>
    </row>
    <row r="837" spans="1:22" ht="14.25" customHeight="1" x14ac:dyDescent="0.2">
      <c r="A837" s="54"/>
      <c r="B837" s="131"/>
      <c r="C837" s="54"/>
      <c r="D837" s="54"/>
      <c r="E837" s="55"/>
      <c r="F837" s="54"/>
      <c r="G837" s="56"/>
      <c r="H837" s="54"/>
      <c r="I837" s="54"/>
      <c r="J837" s="55"/>
      <c r="K837" s="54"/>
      <c r="L837" s="54"/>
      <c r="M837" s="55"/>
      <c r="N837" s="54"/>
      <c r="O837" s="54"/>
      <c r="P837" s="54"/>
      <c r="Q837" s="54"/>
      <c r="R837" s="55"/>
      <c r="S837" s="54"/>
    </row>
    <row r="838" spans="1:22" s="8" customFormat="1" ht="14.25" customHeight="1" x14ac:dyDescent="0.25">
      <c r="A838" s="42"/>
      <c r="B838" s="132" t="s">
        <v>18</v>
      </c>
      <c r="C838" s="57"/>
      <c r="D838" s="58"/>
      <c r="E838" s="59"/>
      <c r="F838" s="58"/>
      <c r="G838" s="60"/>
      <c r="H838" s="58"/>
      <c r="I838" s="58"/>
      <c r="J838" s="61" t="s">
        <v>18</v>
      </c>
      <c r="K838" s="58"/>
      <c r="L838" s="58"/>
      <c r="M838" s="59"/>
      <c r="N838" s="58"/>
      <c r="O838" s="58"/>
      <c r="P838" s="58"/>
      <c r="Q838" s="270" t="s">
        <v>0</v>
      </c>
      <c r="R838" s="270"/>
      <c r="S838" s="270"/>
      <c r="U838" s="20"/>
    </row>
    <row r="839" spans="1:22" s="8" customFormat="1" ht="14.25" customHeight="1" x14ac:dyDescent="0.25">
      <c r="A839" s="42"/>
      <c r="B839" s="132" t="s">
        <v>19</v>
      </c>
      <c r="C839" s="57"/>
      <c r="D839" s="58"/>
      <c r="E839" s="59"/>
      <c r="F839" s="58"/>
      <c r="G839" s="60"/>
      <c r="H839" s="58"/>
      <c r="I839" s="58"/>
      <c r="J839" s="61" t="s">
        <v>19</v>
      </c>
      <c r="K839" s="58"/>
      <c r="L839" s="58"/>
      <c r="M839" s="59"/>
      <c r="N839" s="58"/>
      <c r="O839" s="58"/>
      <c r="P839" s="58"/>
      <c r="Q839" s="270"/>
      <c r="R839" s="270"/>
      <c r="S839" s="270"/>
      <c r="U839" s="20"/>
    </row>
    <row r="840" spans="1:22" s="8" customFormat="1" ht="14.25" customHeight="1" x14ac:dyDescent="0.25">
      <c r="A840" s="42"/>
      <c r="B840" s="132"/>
      <c r="C840" s="57"/>
      <c r="D840" s="58"/>
      <c r="E840" s="59"/>
      <c r="F840" s="58"/>
      <c r="G840" s="60"/>
      <c r="H840" s="58"/>
      <c r="I840" s="58"/>
      <c r="J840" s="62"/>
      <c r="K840" s="58"/>
      <c r="L840" s="58"/>
      <c r="M840" s="59"/>
      <c r="N840" s="58"/>
      <c r="O840" s="58"/>
      <c r="P840" s="58"/>
      <c r="Q840" s="58"/>
      <c r="R840" s="59"/>
      <c r="S840" s="42"/>
      <c r="U840" s="20"/>
    </row>
    <row r="841" spans="1:22" ht="14.25" customHeight="1" x14ac:dyDescent="0.2">
      <c r="A841" s="63" t="s">
        <v>1</v>
      </c>
      <c r="C841" s="63" t="s">
        <v>3</v>
      </c>
      <c r="D841" s="65" t="str">
        <f>'FOR PRINT'!B46</f>
        <v>OBOSA, ALVIN</v>
      </c>
      <c r="E841" s="66"/>
      <c r="F841" s="67"/>
      <c r="G841" s="68"/>
      <c r="H841" s="67"/>
      <c r="I841" s="67" t="s">
        <v>1</v>
      </c>
      <c r="J841" s="66" t="s">
        <v>3</v>
      </c>
      <c r="K841" s="173" t="str">
        <f>'FOR PRINT'!B46</f>
        <v>OBOSA, ALVIN</v>
      </c>
      <c r="L841" s="67"/>
      <c r="M841" s="66"/>
      <c r="N841" s="67"/>
      <c r="O841" s="67"/>
      <c r="P841" s="67" t="s">
        <v>25</v>
      </c>
      <c r="Q841" s="67"/>
      <c r="R841" s="66" t="s">
        <v>3</v>
      </c>
      <c r="S841" s="69">
        <f>'FOR PRINT'!D46</f>
        <v>13</v>
      </c>
    </row>
    <row r="842" spans="1:22" ht="14.25" customHeight="1" x14ac:dyDescent="0.2">
      <c r="A842" s="63" t="s">
        <v>2</v>
      </c>
      <c r="C842" s="63" t="s">
        <v>3</v>
      </c>
      <c r="D842" s="67" t="str">
        <f>'FOR PRINT'!R2</f>
        <v>OCTOBER 30,2017</v>
      </c>
      <c r="E842" s="66"/>
      <c r="F842" s="67"/>
      <c r="G842" s="68"/>
      <c r="H842" s="67"/>
      <c r="I842" s="67" t="s">
        <v>2</v>
      </c>
      <c r="J842" s="66" t="s">
        <v>3</v>
      </c>
      <c r="K842" s="67" t="str">
        <f>'FOR PRINT'!C46</f>
        <v>OCT 11- OCT 25,2017</v>
      </c>
      <c r="L842" s="67"/>
      <c r="M842" s="66"/>
      <c r="N842" s="67"/>
      <c r="O842" s="67"/>
      <c r="P842" s="67" t="s">
        <v>26</v>
      </c>
      <c r="Q842" s="67"/>
      <c r="R842" s="66" t="s">
        <v>3</v>
      </c>
      <c r="S842" s="69">
        <f>'FOR PRINT'!E46</f>
        <v>13</v>
      </c>
    </row>
    <row r="843" spans="1:22" ht="14.25" customHeight="1" x14ac:dyDescent="0.2">
      <c r="D843" s="67"/>
      <c r="E843" s="66"/>
      <c r="F843" s="70"/>
      <c r="G843" s="71"/>
      <c r="H843" s="70"/>
      <c r="I843" s="72" t="s">
        <v>4</v>
      </c>
      <c r="J843" s="73"/>
      <c r="K843" s="72"/>
      <c r="L843" s="74" t="s">
        <v>22</v>
      </c>
      <c r="M843" s="73"/>
      <c r="N843" s="74" t="s">
        <v>23</v>
      </c>
      <c r="O843" s="75" t="s">
        <v>7</v>
      </c>
      <c r="P843" s="72"/>
      <c r="Q843" s="74" t="s">
        <v>22</v>
      </c>
      <c r="R843" s="73"/>
      <c r="S843" s="74" t="s">
        <v>23</v>
      </c>
    </row>
    <row r="844" spans="1:22" ht="14.25" customHeight="1" x14ac:dyDescent="0.2">
      <c r="A844" s="63" t="s">
        <v>20</v>
      </c>
      <c r="D844" s="67"/>
      <c r="E844" s="66" t="s">
        <v>3</v>
      </c>
      <c r="F844" s="70">
        <f>N853</f>
        <v>7340</v>
      </c>
      <c r="G844" s="71"/>
      <c r="H844" s="70"/>
      <c r="I844" s="67" t="s">
        <v>8</v>
      </c>
      <c r="J844" s="66"/>
      <c r="K844" s="67"/>
      <c r="L844" s="76">
        <f>S842*8</f>
        <v>104</v>
      </c>
      <c r="M844" s="77"/>
      <c r="N844" s="70">
        <f>L844*U844</f>
        <v>5200</v>
      </c>
      <c r="O844" s="78" t="s">
        <v>10</v>
      </c>
      <c r="P844" s="67"/>
      <c r="Q844" s="76"/>
      <c r="R844" s="77"/>
      <c r="S844" s="129">
        <f>'FOR PRINT'!G46</f>
        <v>254.3</v>
      </c>
      <c r="U844" s="12">
        <f>'FOR PRINT'!Q46</f>
        <v>50</v>
      </c>
      <c r="V844" s="1" t="s">
        <v>100</v>
      </c>
    </row>
    <row r="845" spans="1:22" ht="14.25" customHeight="1" x14ac:dyDescent="0.2">
      <c r="A845" s="63" t="s">
        <v>21</v>
      </c>
      <c r="D845" s="67"/>
      <c r="E845" s="66" t="s">
        <v>3</v>
      </c>
      <c r="F845" s="70">
        <f>S853</f>
        <v>4391.8</v>
      </c>
      <c r="G845" s="68"/>
      <c r="H845" s="67"/>
      <c r="I845" s="67" t="s">
        <v>9</v>
      </c>
      <c r="J845" s="66"/>
      <c r="K845" s="67"/>
      <c r="L845" s="76">
        <f>'FOR PRINT'!F46</f>
        <v>28</v>
      </c>
      <c r="M845" s="77"/>
      <c r="N845" s="108">
        <f>L845*U845</f>
        <v>1750</v>
      </c>
      <c r="O845" s="78" t="s">
        <v>11</v>
      </c>
      <c r="P845" s="67"/>
      <c r="Q845" s="76"/>
      <c r="R845" s="77"/>
      <c r="S845" s="129">
        <f>'FOR PRINT'!H46</f>
        <v>0</v>
      </c>
      <c r="U845" s="12">
        <f>U844*1.25</f>
        <v>62.5</v>
      </c>
      <c r="V845" s="1" t="s">
        <v>101</v>
      </c>
    </row>
    <row r="846" spans="1:22" ht="14.25" customHeight="1" x14ac:dyDescent="0.2">
      <c r="D846" s="67"/>
      <c r="E846" s="66"/>
      <c r="F846" s="67"/>
      <c r="G846" s="68"/>
      <c r="H846" s="67"/>
      <c r="I846" s="67" t="s">
        <v>99</v>
      </c>
      <c r="J846" s="66"/>
      <c r="K846" s="67"/>
      <c r="L846" s="76">
        <f>'FOR PRINT'!P46</f>
        <v>6</v>
      </c>
      <c r="M846" s="77"/>
      <c r="N846" s="70">
        <f>L846*U846</f>
        <v>390</v>
      </c>
      <c r="O846" s="78" t="s">
        <v>12</v>
      </c>
      <c r="P846" s="67"/>
      <c r="Q846" s="76"/>
      <c r="R846" s="77"/>
      <c r="S846" s="129">
        <f>'FOR PRINT'!I46</f>
        <v>50</v>
      </c>
      <c r="U846" s="12">
        <f>U844*1.3</f>
        <v>65</v>
      </c>
      <c r="V846" s="1" t="s">
        <v>103</v>
      </c>
    </row>
    <row r="847" spans="1:22" ht="14.25" customHeight="1" x14ac:dyDescent="0.2">
      <c r="D847" s="67"/>
      <c r="E847" s="66"/>
      <c r="F847" s="67"/>
      <c r="G847" s="68"/>
      <c r="H847" s="67"/>
      <c r="I847" s="67" t="s">
        <v>152</v>
      </c>
      <c r="J847" s="66"/>
      <c r="K847" s="67"/>
      <c r="L847" s="76">
        <f>'FOR PRINT'!T46</f>
        <v>0</v>
      </c>
      <c r="M847" s="77"/>
      <c r="N847" s="70">
        <f>L847*U847</f>
        <v>0</v>
      </c>
      <c r="O847" s="78" t="s">
        <v>13</v>
      </c>
      <c r="P847" s="67"/>
      <c r="Q847" s="76"/>
      <c r="R847" s="77"/>
      <c r="S847" s="129">
        <f>'FOR PRINT'!J46</f>
        <v>0</v>
      </c>
      <c r="U847" s="12">
        <f>U844*1</f>
        <v>50</v>
      </c>
      <c r="V847" s="1" t="s">
        <v>134</v>
      </c>
    </row>
    <row r="848" spans="1:22" ht="14.25" customHeight="1" x14ac:dyDescent="0.2">
      <c r="A848" s="143" t="s">
        <v>5</v>
      </c>
      <c r="C848" s="143"/>
      <c r="D848" s="65"/>
      <c r="E848" s="144" t="s">
        <v>3</v>
      </c>
      <c r="F848" s="145">
        <f>S854</f>
        <v>2948.2</v>
      </c>
      <c r="G848" s="71"/>
      <c r="H848" s="70"/>
      <c r="I848" s="67" t="s">
        <v>147</v>
      </c>
      <c r="J848" s="66"/>
      <c r="K848" s="67"/>
      <c r="L848" s="76">
        <f>'FOR PRINT'!U46</f>
        <v>0</v>
      </c>
      <c r="M848" s="77"/>
      <c r="N848" s="70">
        <f>L848*U848</f>
        <v>0</v>
      </c>
      <c r="O848" s="78" t="s">
        <v>14</v>
      </c>
      <c r="P848" s="67"/>
      <c r="Q848" s="76"/>
      <c r="R848" s="77"/>
      <c r="S848" s="129">
        <f>'FOR PRINT'!K46</f>
        <v>62.5</v>
      </c>
      <c r="U848" s="12">
        <f>U844*1.3</f>
        <v>65</v>
      </c>
      <c r="V848" s="1" t="s">
        <v>136</v>
      </c>
    </row>
    <row r="849" spans="1:22" ht="14.25" customHeight="1" x14ac:dyDescent="0.2">
      <c r="D849" s="67"/>
      <c r="E849" s="66"/>
      <c r="F849" s="67"/>
      <c r="G849" s="68"/>
      <c r="H849" s="67"/>
      <c r="I849" s="67"/>
      <c r="J849" s="66"/>
      <c r="K849" s="67"/>
      <c r="L849" s="76"/>
      <c r="M849" s="77"/>
      <c r="N849" s="70"/>
      <c r="O849" s="78" t="s">
        <v>16</v>
      </c>
      <c r="P849" s="67"/>
      <c r="Q849" s="76"/>
      <c r="R849" s="77"/>
      <c r="S849" s="129">
        <f>'FOR PRINT'!L46</f>
        <v>0</v>
      </c>
    </row>
    <row r="850" spans="1:22" ht="14.25" customHeight="1" x14ac:dyDescent="0.2">
      <c r="D850" s="67"/>
      <c r="E850" s="66"/>
      <c r="F850" s="67"/>
      <c r="G850" s="68"/>
      <c r="H850" s="67"/>
      <c r="I850" s="67"/>
      <c r="J850" s="66"/>
      <c r="K850" s="67"/>
      <c r="L850" s="76"/>
      <c r="M850" s="77"/>
      <c r="N850" s="70"/>
      <c r="O850" s="78" t="s">
        <v>15</v>
      </c>
      <c r="P850" s="67"/>
      <c r="Q850" s="129">
        <f>'FOR PRINT'!M46</f>
        <v>0.5</v>
      </c>
      <c r="R850" s="77"/>
      <c r="S850" s="129">
        <f>Q850*U844</f>
        <v>25</v>
      </c>
    </row>
    <row r="851" spans="1:22" ht="14.25" customHeight="1" x14ac:dyDescent="0.2">
      <c r="D851" s="67"/>
      <c r="E851" s="66"/>
      <c r="F851" s="67"/>
      <c r="G851" s="68"/>
      <c r="H851" s="67"/>
      <c r="I851" s="67"/>
      <c r="J851" s="66"/>
      <c r="K851" s="67"/>
      <c r="L851" s="76"/>
      <c r="M851" s="77"/>
      <c r="N851" s="70"/>
      <c r="O851" s="78" t="s">
        <v>38</v>
      </c>
      <c r="P851" s="67"/>
      <c r="Q851" s="76"/>
      <c r="R851" s="77"/>
      <c r="S851" s="129">
        <f>'FOR PRINT'!N46</f>
        <v>0</v>
      </c>
    </row>
    <row r="852" spans="1:22" ht="14.25" customHeight="1" x14ac:dyDescent="0.2">
      <c r="A852" s="63" t="s">
        <v>6</v>
      </c>
      <c r="D852" s="67"/>
      <c r="E852" s="66" t="s">
        <v>3</v>
      </c>
      <c r="F852" s="67"/>
      <c r="G852" s="68"/>
      <c r="H852" s="67"/>
      <c r="I852" s="67"/>
      <c r="J852" s="66"/>
      <c r="K852" s="67"/>
      <c r="L852" s="76"/>
      <c r="M852" s="77"/>
      <c r="N852" s="70"/>
      <c r="O852" s="90" t="s">
        <v>17</v>
      </c>
      <c r="P852" s="67"/>
      <c r="Q852" s="76"/>
      <c r="R852" s="77"/>
      <c r="S852" s="129">
        <f>'FOR PRINT'!O46</f>
        <v>4000</v>
      </c>
    </row>
    <row r="853" spans="1:22" s="3" customFormat="1" ht="14.25" customHeight="1" x14ac:dyDescent="0.25">
      <c r="A853" s="64"/>
      <c r="B853" s="133"/>
      <c r="C853" s="64"/>
      <c r="D853" s="152"/>
      <c r="E853" s="66"/>
      <c r="F853" s="153"/>
      <c r="G853" s="154"/>
      <c r="H853" s="152"/>
      <c r="I853" s="72" t="s">
        <v>46</v>
      </c>
      <c r="J853" s="79"/>
      <c r="K853" s="155"/>
      <c r="L853" s="156"/>
      <c r="M853" s="80" t="s">
        <v>3</v>
      </c>
      <c r="N853" s="157">
        <f>SUM(N844:N851)</f>
        <v>7340</v>
      </c>
      <c r="O853" s="75" t="s">
        <v>45</v>
      </c>
      <c r="P853" s="155"/>
      <c r="Q853" s="155"/>
      <c r="R853" s="79" t="s">
        <v>3</v>
      </c>
      <c r="S853" s="157">
        <f>SUM(S844:S852)</f>
        <v>4391.8</v>
      </c>
      <c r="U853" s="158"/>
    </row>
    <row r="854" spans="1:22" ht="14.25" customHeight="1" x14ac:dyDescent="0.2">
      <c r="A854" s="63" t="s">
        <v>24</v>
      </c>
      <c r="D854" s="67"/>
      <c r="E854" s="66" t="s">
        <v>3</v>
      </c>
      <c r="F854" s="81"/>
      <c r="G854" s="68"/>
      <c r="H854" s="67"/>
      <c r="I854" s="146"/>
      <c r="J854" s="147"/>
      <c r="K854" s="146"/>
      <c r="L854" s="148"/>
      <c r="M854" s="147"/>
      <c r="N854" s="146"/>
      <c r="O854" s="146"/>
      <c r="P854" s="167" t="s">
        <v>5</v>
      </c>
      <c r="Q854" s="168"/>
      <c r="R854" s="169" t="s">
        <v>3</v>
      </c>
      <c r="S854" s="167">
        <f>N853-S853</f>
        <v>2948.2</v>
      </c>
    </row>
    <row r="855" spans="1:22" ht="14.25" customHeight="1" x14ac:dyDescent="0.2">
      <c r="A855" s="82"/>
      <c r="B855" s="134"/>
      <c r="C855" s="82"/>
      <c r="D855" s="268"/>
      <c r="E855" s="268"/>
      <c r="F855" s="269"/>
      <c r="G855" s="83"/>
      <c r="H855" s="84"/>
      <c r="I855" s="82"/>
      <c r="J855" s="85"/>
      <c r="K855" s="82"/>
      <c r="L855" s="82"/>
      <c r="M855" s="85"/>
      <c r="N855" s="82"/>
      <c r="O855" s="82"/>
      <c r="P855" s="82"/>
      <c r="Q855" s="82"/>
      <c r="R855" s="85"/>
      <c r="S855" s="82"/>
      <c r="T855" s="2"/>
    </row>
    <row r="856" spans="1:22" ht="14.25" customHeight="1" x14ac:dyDescent="0.2">
      <c r="A856" s="54"/>
      <c r="B856" s="131"/>
      <c r="C856" s="54"/>
      <c r="D856" s="54"/>
      <c r="E856" s="55"/>
      <c r="F856" s="54"/>
      <c r="G856" s="56"/>
      <c r="H856" s="54"/>
      <c r="I856" s="54"/>
      <c r="J856" s="55"/>
      <c r="K856" s="54"/>
      <c r="L856" s="54"/>
      <c r="M856" s="55"/>
      <c r="N856" s="54"/>
      <c r="O856" s="54"/>
      <c r="P856" s="54"/>
      <c r="Q856" s="54"/>
      <c r="R856" s="55"/>
      <c r="S856" s="54"/>
    </row>
    <row r="857" spans="1:22" s="8" customFormat="1" ht="14.25" customHeight="1" x14ac:dyDescent="0.25">
      <c r="A857" s="42"/>
      <c r="B857" s="132" t="s">
        <v>18</v>
      </c>
      <c r="C857" s="57"/>
      <c r="D857" s="58"/>
      <c r="E857" s="59"/>
      <c r="F857" s="58"/>
      <c r="G857" s="60"/>
      <c r="H857" s="58"/>
      <c r="I857" s="58"/>
      <c r="J857" s="61" t="s">
        <v>18</v>
      </c>
      <c r="K857" s="58"/>
      <c r="L857" s="58"/>
      <c r="M857" s="59"/>
      <c r="N857" s="58"/>
      <c r="O857" s="58"/>
      <c r="P857" s="58"/>
      <c r="Q857" s="270" t="s">
        <v>0</v>
      </c>
      <c r="R857" s="270"/>
      <c r="S857" s="270"/>
      <c r="U857" s="20"/>
    </row>
    <row r="858" spans="1:22" s="8" customFormat="1" ht="14.25" customHeight="1" x14ac:dyDescent="0.25">
      <c r="A858" s="42"/>
      <c r="B858" s="132" t="s">
        <v>19</v>
      </c>
      <c r="C858" s="57"/>
      <c r="D858" s="58"/>
      <c r="E858" s="59"/>
      <c r="F858" s="58"/>
      <c r="G858" s="60"/>
      <c r="H858" s="58"/>
      <c r="I858" s="58"/>
      <c r="J858" s="61" t="s">
        <v>19</v>
      </c>
      <c r="K858" s="58"/>
      <c r="L858" s="58"/>
      <c r="M858" s="59"/>
      <c r="N858" s="58"/>
      <c r="O858" s="58"/>
      <c r="P858" s="58"/>
      <c r="Q858" s="270"/>
      <c r="R858" s="270"/>
      <c r="S858" s="270"/>
      <c r="U858" s="20"/>
    </row>
    <row r="859" spans="1:22" s="8" customFormat="1" ht="14.25" customHeight="1" x14ac:dyDescent="0.25">
      <c r="A859" s="42"/>
      <c r="B859" s="132"/>
      <c r="C859" s="57"/>
      <c r="D859" s="58"/>
      <c r="E859" s="59"/>
      <c r="F859" s="58"/>
      <c r="G859" s="60"/>
      <c r="H859" s="58"/>
      <c r="I859" s="58"/>
      <c r="J859" s="62"/>
      <c r="K859" s="58"/>
      <c r="L859" s="58"/>
      <c r="M859" s="59"/>
      <c r="N859" s="58"/>
      <c r="O859" s="58"/>
      <c r="P859" s="58"/>
      <c r="Q859" s="58"/>
      <c r="R859" s="59"/>
      <c r="S859" s="42"/>
      <c r="U859" s="20"/>
    </row>
    <row r="860" spans="1:22" ht="14.25" customHeight="1" x14ac:dyDescent="0.2">
      <c r="A860" s="63" t="s">
        <v>1</v>
      </c>
      <c r="C860" s="63" t="s">
        <v>3</v>
      </c>
      <c r="D860" s="65" t="str">
        <f>'FOR PRINT'!B47</f>
        <v>OBOSA, FLORO JR</v>
      </c>
      <c r="E860" s="66"/>
      <c r="F860" s="67"/>
      <c r="G860" s="68"/>
      <c r="H860" s="67"/>
      <c r="I860" s="67" t="s">
        <v>1</v>
      </c>
      <c r="J860" s="66" t="s">
        <v>3</v>
      </c>
      <c r="K860" s="173" t="str">
        <f>'FOR PRINT'!B47</f>
        <v>OBOSA, FLORO JR</v>
      </c>
      <c r="L860" s="67"/>
      <c r="M860" s="66"/>
      <c r="N860" s="67"/>
      <c r="O860" s="67"/>
      <c r="P860" s="67" t="s">
        <v>25</v>
      </c>
      <c r="Q860" s="67"/>
      <c r="R860" s="66" t="s">
        <v>3</v>
      </c>
      <c r="S860" s="69">
        <f>'FOR PRINT'!D47</f>
        <v>13</v>
      </c>
    </row>
    <row r="861" spans="1:22" ht="14.25" customHeight="1" x14ac:dyDescent="0.2">
      <c r="A861" s="63" t="s">
        <v>2</v>
      </c>
      <c r="C861" s="63" t="s">
        <v>3</v>
      </c>
      <c r="D861" s="67" t="str">
        <f>'FOR PRINT'!R2</f>
        <v>OCTOBER 30,2017</v>
      </c>
      <c r="E861" s="66"/>
      <c r="F861" s="67"/>
      <c r="G861" s="68"/>
      <c r="H861" s="67"/>
      <c r="I861" s="67" t="s">
        <v>2</v>
      </c>
      <c r="J861" s="66" t="s">
        <v>3</v>
      </c>
      <c r="K861" s="67" t="str">
        <f>'FOR PRINT'!C47</f>
        <v>OCT 11- OCT 25,2017</v>
      </c>
      <c r="L861" s="67"/>
      <c r="M861" s="66"/>
      <c r="N861" s="67"/>
      <c r="O861" s="67"/>
      <c r="P861" s="67" t="s">
        <v>26</v>
      </c>
      <c r="Q861" s="67"/>
      <c r="R861" s="66" t="s">
        <v>3</v>
      </c>
      <c r="S861" s="69">
        <f>'FOR PRINT'!E47</f>
        <v>13</v>
      </c>
    </row>
    <row r="862" spans="1:22" ht="14.25" customHeight="1" x14ac:dyDescent="0.2">
      <c r="D862" s="67"/>
      <c r="E862" s="66"/>
      <c r="F862" s="70"/>
      <c r="G862" s="71"/>
      <c r="H862" s="70"/>
      <c r="I862" s="72" t="s">
        <v>4</v>
      </c>
      <c r="J862" s="73"/>
      <c r="K862" s="72"/>
      <c r="L862" s="74" t="s">
        <v>22</v>
      </c>
      <c r="M862" s="73"/>
      <c r="N862" s="74" t="s">
        <v>23</v>
      </c>
      <c r="O862" s="75" t="s">
        <v>7</v>
      </c>
      <c r="P862" s="72"/>
      <c r="Q862" s="74" t="s">
        <v>22</v>
      </c>
      <c r="R862" s="73"/>
      <c r="S862" s="74" t="s">
        <v>23</v>
      </c>
    </row>
    <row r="863" spans="1:22" ht="14.25" customHeight="1" x14ac:dyDescent="0.2">
      <c r="A863" s="63" t="s">
        <v>20</v>
      </c>
      <c r="D863" s="67"/>
      <c r="E863" s="66" t="s">
        <v>3</v>
      </c>
      <c r="F863" s="70">
        <f>N872</f>
        <v>7537.5</v>
      </c>
      <c r="G863" s="71"/>
      <c r="H863" s="70"/>
      <c r="I863" s="67" t="s">
        <v>8</v>
      </c>
      <c r="J863" s="66"/>
      <c r="K863" s="67"/>
      <c r="L863" s="76">
        <f>S861*8</f>
        <v>104</v>
      </c>
      <c r="M863" s="77"/>
      <c r="N863" s="70">
        <f>L863*U863</f>
        <v>5850</v>
      </c>
      <c r="O863" s="78" t="s">
        <v>10</v>
      </c>
      <c r="P863" s="67"/>
      <c r="Q863" s="76"/>
      <c r="R863" s="77"/>
      <c r="S863" s="129">
        <f>'FOR PRINT'!G47</f>
        <v>272.5</v>
      </c>
      <c r="U863" s="12">
        <f>'FOR PRINT'!Q47</f>
        <v>56.25</v>
      </c>
      <c r="V863" s="1" t="s">
        <v>100</v>
      </c>
    </row>
    <row r="864" spans="1:22" ht="14.25" customHeight="1" x14ac:dyDescent="0.2">
      <c r="A864" s="63" t="s">
        <v>21</v>
      </c>
      <c r="D864" s="67"/>
      <c r="E864" s="66" t="s">
        <v>3</v>
      </c>
      <c r="F864" s="70">
        <f>S872</f>
        <v>393.48</v>
      </c>
      <c r="G864" s="68"/>
      <c r="H864" s="67"/>
      <c r="I864" s="67" t="s">
        <v>9</v>
      </c>
      <c r="J864" s="66"/>
      <c r="K864" s="67"/>
      <c r="L864" s="76">
        <f>'FOR PRINT'!F47</f>
        <v>24</v>
      </c>
      <c r="M864" s="77"/>
      <c r="N864" s="108">
        <f>L864*U864</f>
        <v>1687.5</v>
      </c>
      <c r="O864" s="78" t="s">
        <v>11</v>
      </c>
      <c r="P864" s="67"/>
      <c r="Q864" s="76"/>
      <c r="R864" s="77"/>
      <c r="S864" s="129">
        <f>'FOR PRINT'!H47</f>
        <v>0</v>
      </c>
      <c r="U864" s="12">
        <f>U863*1.25</f>
        <v>70.3125</v>
      </c>
      <c r="V864" s="1" t="s">
        <v>101</v>
      </c>
    </row>
    <row r="865" spans="1:22" ht="14.25" customHeight="1" x14ac:dyDescent="0.2">
      <c r="D865" s="67"/>
      <c r="E865" s="66"/>
      <c r="F865" s="67"/>
      <c r="G865" s="68"/>
      <c r="H865" s="67"/>
      <c r="I865" s="67" t="s">
        <v>99</v>
      </c>
      <c r="J865" s="66"/>
      <c r="K865" s="67"/>
      <c r="L865" s="76">
        <f>'FOR PRINT'!P47</f>
        <v>0</v>
      </c>
      <c r="M865" s="77"/>
      <c r="N865" s="70">
        <f>L865*U865</f>
        <v>0</v>
      </c>
      <c r="O865" s="78" t="s">
        <v>12</v>
      </c>
      <c r="P865" s="67"/>
      <c r="Q865" s="76"/>
      <c r="R865" s="77"/>
      <c r="S865" s="129">
        <f>'FOR PRINT'!I47</f>
        <v>50</v>
      </c>
      <c r="U865" s="12">
        <f>U863*1.3</f>
        <v>73.125</v>
      </c>
      <c r="V865" s="1" t="s">
        <v>103</v>
      </c>
    </row>
    <row r="866" spans="1:22" ht="14.25" customHeight="1" x14ac:dyDescent="0.2">
      <c r="D866" s="67"/>
      <c r="E866" s="66"/>
      <c r="F866" s="67"/>
      <c r="G866" s="68"/>
      <c r="H866" s="67"/>
      <c r="I866" s="67" t="s">
        <v>152</v>
      </c>
      <c r="J866" s="66"/>
      <c r="K866" s="67"/>
      <c r="L866" s="76">
        <f>'FOR PRINT'!T47</f>
        <v>0</v>
      </c>
      <c r="M866" s="77"/>
      <c r="N866" s="70">
        <f>L866*U866</f>
        <v>0</v>
      </c>
      <c r="O866" s="78" t="s">
        <v>13</v>
      </c>
      <c r="P866" s="67"/>
      <c r="Q866" s="76"/>
      <c r="R866" s="77"/>
      <c r="S866" s="129">
        <f>'FOR PRINT'!J47</f>
        <v>0</v>
      </c>
      <c r="U866" s="12">
        <f>U863*1</f>
        <v>56.25</v>
      </c>
      <c r="V866" s="1" t="s">
        <v>134</v>
      </c>
    </row>
    <row r="867" spans="1:22" ht="14.25" customHeight="1" x14ac:dyDescent="0.2">
      <c r="A867" s="143" t="s">
        <v>5</v>
      </c>
      <c r="C867" s="143"/>
      <c r="D867" s="65"/>
      <c r="E867" s="144" t="s">
        <v>3</v>
      </c>
      <c r="F867" s="145">
        <f>S873</f>
        <v>7144.02</v>
      </c>
      <c r="G867" s="71"/>
      <c r="H867" s="70"/>
      <c r="I867" s="67" t="s">
        <v>147</v>
      </c>
      <c r="J867" s="66"/>
      <c r="K867" s="67"/>
      <c r="L867" s="76">
        <f>'FOR PRINT'!U47</f>
        <v>0</v>
      </c>
      <c r="M867" s="77"/>
      <c r="N867" s="70">
        <f>L867*U867</f>
        <v>0</v>
      </c>
      <c r="O867" s="78" t="s">
        <v>14</v>
      </c>
      <c r="P867" s="67"/>
      <c r="Q867" s="76"/>
      <c r="R867" s="77"/>
      <c r="S867" s="129">
        <f>'FOR PRINT'!K47</f>
        <v>68.75</v>
      </c>
      <c r="U867" s="12">
        <f>U863*1.3</f>
        <v>73.125</v>
      </c>
      <c r="V867" s="1" t="s">
        <v>136</v>
      </c>
    </row>
    <row r="868" spans="1:22" ht="14.25" customHeight="1" x14ac:dyDescent="0.2">
      <c r="D868" s="67"/>
      <c r="E868" s="66"/>
      <c r="F868" s="67"/>
      <c r="G868" s="68"/>
      <c r="H868" s="67"/>
      <c r="I868" s="67"/>
      <c r="J868" s="66"/>
      <c r="K868" s="67"/>
      <c r="L868" s="76"/>
      <c r="M868" s="77"/>
      <c r="N868" s="70"/>
      <c r="O868" s="78" t="s">
        <v>16</v>
      </c>
      <c r="P868" s="67"/>
      <c r="Q868" s="76"/>
      <c r="R868" s="77"/>
      <c r="S868" s="129">
        <f>'FOR PRINT'!L47</f>
        <v>2.23</v>
      </c>
    </row>
    <row r="869" spans="1:22" ht="14.25" customHeight="1" x14ac:dyDescent="0.2">
      <c r="D869" s="67"/>
      <c r="E869" s="66"/>
      <c r="F869" s="67"/>
      <c r="G869" s="68"/>
      <c r="H869" s="67"/>
      <c r="I869" s="67"/>
      <c r="J869" s="66"/>
      <c r="K869" s="67"/>
      <c r="L869" s="76"/>
      <c r="M869" s="77"/>
      <c r="N869" s="70"/>
      <c r="O869" s="78" t="s">
        <v>15</v>
      </c>
      <c r="P869" s="67"/>
      <c r="Q869" s="129">
        <f>'FOR PRINT'!M47</f>
        <v>0</v>
      </c>
      <c r="R869" s="77"/>
      <c r="S869" s="129">
        <f>Q869*U863</f>
        <v>0</v>
      </c>
    </row>
    <row r="870" spans="1:22" ht="14.25" customHeight="1" x14ac:dyDescent="0.2">
      <c r="D870" s="67"/>
      <c r="E870" s="66"/>
      <c r="F870" s="67"/>
      <c r="G870" s="68"/>
      <c r="H870" s="67"/>
      <c r="I870" s="67"/>
      <c r="J870" s="66"/>
      <c r="K870" s="67"/>
      <c r="L870" s="76"/>
      <c r="M870" s="77"/>
      <c r="N870" s="70"/>
      <c r="O870" s="78" t="s">
        <v>38</v>
      </c>
      <c r="P870" s="67"/>
      <c r="Q870" s="76"/>
      <c r="R870" s="77"/>
      <c r="S870" s="129">
        <f>'FOR PRINT'!N47</f>
        <v>0</v>
      </c>
    </row>
    <row r="871" spans="1:22" ht="14.25" customHeight="1" x14ac:dyDescent="0.2">
      <c r="A871" s="63" t="s">
        <v>6</v>
      </c>
      <c r="D871" s="67"/>
      <c r="E871" s="66" t="s">
        <v>3</v>
      </c>
      <c r="F871" s="67"/>
      <c r="G871" s="68"/>
      <c r="H871" s="67"/>
      <c r="I871" s="67"/>
      <c r="J871" s="66"/>
      <c r="K871" s="67"/>
      <c r="L871" s="76"/>
      <c r="M871" s="77"/>
      <c r="N871" s="70"/>
      <c r="O871" s="90" t="s">
        <v>17</v>
      </c>
      <c r="P871" s="67"/>
      <c r="Q871" s="76"/>
      <c r="R871" s="77"/>
      <c r="S871" s="129">
        <f>'FOR PRINT'!O47</f>
        <v>0</v>
      </c>
    </row>
    <row r="872" spans="1:22" s="3" customFormat="1" ht="14.25" customHeight="1" x14ac:dyDescent="0.25">
      <c r="A872" s="64"/>
      <c r="B872" s="133"/>
      <c r="C872" s="64"/>
      <c r="D872" s="152"/>
      <c r="E872" s="66"/>
      <c r="F872" s="153"/>
      <c r="G872" s="154"/>
      <c r="H872" s="152"/>
      <c r="I872" s="72" t="s">
        <v>46</v>
      </c>
      <c r="J872" s="79"/>
      <c r="K872" s="155"/>
      <c r="L872" s="156"/>
      <c r="M872" s="80" t="s">
        <v>3</v>
      </c>
      <c r="N872" s="157">
        <f>SUM(N863:N870)</f>
        <v>7537.5</v>
      </c>
      <c r="O872" s="75" t="s">
        <v>45</v>
      </c>
      <c r="P872" s="155"/>
      <c r="Q872" s="155"/>
      <c r="R872" s="79" t="s">
        <v>3</v>
      </c>
      <c r="S872" s="157">
        <f>SUM(S863:S871)</f>
        <v>393.48</v>
      </c>
      <c r="U872" s="158"/>
    </row>
    <row r="873" spans="1:22" ht="14.25" customHeight="1" x14ac:dyDescent="0.2">
      <c r="A873" s="63" t="s">
        <v>24</v>
      </c>
      <c r="D873" s="67"/>
      <c r="E873" s="66" t="s">
        <v>3</v>
      </c>
      <c r="F873" s="81"/>
      <c r="G873" s="68"/>
      <c r="H873" s="67"/>
      <c r="I873" s="146"/>
      <c r="J873" s="147"/>
      <c r="K873" s="146"/>
      <c r="L873" s="148"/>
      <c r="M873" s="147"/>
      <c r="N873" s="146"/>
      <c r="O873" s="146"/>
      <c r="P873" s="167" t="s">
        <v>5</v>
      </c>
      <c r="Q873" s="168"/>
      <c r="R873" s="169" t="s">
        <v>3</v>
      </c>
      <c r="S873" s="167">
        <f>N872-S872</f>
        <v>7144.02</v>
      </c>
    </row>
    <row r="874" spans="1:22" ht="14.25" customHeight="1" x14ac:dyDescent="0.2">
      <c r="A874" s="82"/>
      <c r="B874" s="134"/>
      <c r="C874" s="82"/>
      <c r="D874" s="268"/>
      <c r="E874" s="268"/>
      <c r="F874" s="269"/>
      <c r="G874" s="83"/>
      <c r="H874" s="84"/>
      <c r="I874" s="82"/>
      <c r="J874" s="85"/>
      <c r="K874" s="82"/>
      <c r="L874" s="82"/>
      <c r="M874" s="85"/>
      <c r="N874" s="82"/>
      <c r="O874" s="82"/>
      <c r="P874" s="82"/>
      <c r="Q874" s="82"/>
      <c r="R874" s="85"/>
      <c r="S874" s="82"/>
      <c r="T874" s="2"/>
    </row>
    <row r="875" spans="1:22" ht="14.25" customHeight="1" x14ac:dyDescent="0.2">
      <c r="A875" s="54"/>
      <c r="B875" s="131"/>
      <c r="C875" s="54"/>
      <c r="D875" s="54"/>
      <c r="E875" s="55"/>
      <c r="F875" s="54"/>
      <c r="G875" s="56"/>
      <c r="H875" s="54"/>
      <c r="I875" s="54"/>
      <c r="J875" s="55"/>
      <c r="K875" s="54"/>
      <c r="L875" s="54"/>
      <c r="M875" s="55"/>
      <c r="N875" s="54"/>
      <c r="O875" s="54"/>
      <c r="P875" s="54"/>
      <c r="Q875" s="54"/>
      <c r="R875" s="55"/>
      <c r="S875" s="54"/>
    </row>
    <row r="876" spans="1:22" s="8" customFormat="1" ht="14.25" customHeight="1" x14ac:dyDescent="0.25">
      <c r="A876" s="42"/>
      <c r="B876" s="132" t="s">
        <v>18</v>
      </c>
      <c r="C876" s="57"/>
      <c r="D876" s="58"/>
      <c r="E876" s="59"/>
      <c r="F876" s="58"/>
      <c r="G876" s="60"/>
      <c r="H876" s="58"/>
      <c r="I876" s="58"/>
      <c r="J876" s="61" t="s">
        <v>18</v>
      </c>
      <c r="K876" s="58"/>
      <c r="L876" s="58"/>
      <c r="M876" s="59"/>
      <c r="N876" s="58"/>
      <c r="O876" s="58"/>
      <c r="P876" s="58"/>
      <c r="Q876" s="270" t="s">
        <v>0</v>
      </c>
      <c r="R876" s="270"/>
      <c r="S876" s="270"/>
      <c r="U876" s="20"/>
    </row>
    <row r="877" spans="1:22" s="8" customFormat="1" ht="14.25" customHeight="1" x14ac:dyDescent="0.25">
      <c r="A877" s="42"/>
      <c r="B877" s="132" t="s">
        <v>19</v>
      </c>
      <c r="C877" s="57"/>
      <c r="D877" s="58"/>
      <c r="E877" s="59"/>
      <c r="F877" s="58"/>
      <c r="G877" s="60"/>
      <c r="H877" s="58"/>
      <c r="I877" s="58"/>
      <c r="J877" s="61" t="s">
        <v>19</v>
      </c>
      <c r="K877" s="58"/>
      <c r="L877" s="58"/>
      <c r="M877" s="59"/>
      <c r="N877" s="58"/>
      <c r="O877" s="58"/>
      <c r="P877" s="58"/>
      <c r="Q877" s="270"/>
      <c r="R877" s="270"/>
      <c r="S877" s="270"/>
      <c r="U877" s="20"/>
    </row>
    <row r="878" spans="1:22" s="8" customFormat="1" ht="14.25" customHeight="1" x14ac:dyDescent="0.25">
      <c r="A878" s="42"/>
      <c r="B878" s="132"/>
      <c r="C878" s="57"/>
      <c r="D878" s="58"/>
      <c r="E878" s="59"/>
      <c r="F878" s="58"/>
      <c r="G878" s="60"/>
      <c r="H878" s="58"/>
      <c r="I878" s="58"/>
      <c r="J878" s="62"/>
      <c r="K878" s="58"/>
      <c r="L878" s="58"/>
      <c r="M878" s="59"/>
      <c r="N878" s="58"/>
      <c r="O878" s="58"/>
      <c r="P878" s="58"/>
      <c r="Q878" s="58"/>
      <c r="R878" s="59"/>
      <c r="S878" s="42"/>
      <c r="U878" s="20"/>
    </row>
    <row r="879" spans="1:22" ht="14.25" customHeight="1" x14ac:dyDescent="0.2">
      <c r="A879" s="63" t="s">
        <v>1</v>
      </c>
      <c r="C879" s="63" t="s">
        <v>3</v>
      </c>
      <c r="D879" s="65" t="str">
        <f>'FOR PRINT'!B48</f>
        <v>OBOSA, JIMMY</v>
      </c>
      <c r="E879" s="66"/>
      <c r="F879" s="67"/>
      <c r="G879" s="68"/>
      <c r="H879" s="67"/>
      <c r="I879" s="67" t="s">
        <v>1</v>
      </c>
      <c r="J879" s="66" t="s">
        <v>3</v>
      </c>
      <c r="K879" s="173" t="str">
        <f>'FOR PRINT'!B48</f>
        <v>OBOSA, JIMMY</v>
      </c>
      <c r="L879" s="67"/>
      <c r="M879" s="66"/>
      <c r="N879" s="67"/>
      <c r="O879" s="67"/>
      <c r="P879" s="67" t="s">
        <v>25</v>
      </c>
      <c r="Q879" s="67"/>
      <c r="R879" s="66" t="s">
        <v>3</v>
      </c>
      <c r="S879" s="69">
        <f>'FOR PRINT'!D48</f>
        <v>13</v>
      </c>
    </row>
    <row r="880" spans="1:22" ht="14.25" customHeight="1" x14ac:dyDescent="0.2">
      <c r="A880" s="63" t="s">
        <v>2</v>
      </c>
      <c r="C880" s="63" t="s">
        <v>3</v>
      </c>
      <c r="D880" s="67" t="str">
        <f>'FOR PRINT'!R2</f>
        <v>OCTOBER 30,2017</v>
      </c>
      <c r="E880" s="66"/>
      <c r="F880" s="67"/>
      <c r="G880" s="68"/>
      <c r="H880" s="67"/>
      <c r="I880" s="67" t="s">
        <v>2</v>
      </c>
      <c r="J880" s="66" t="s">
        <v>3</v>
      </c>
      <c r="K880" s="67" t="str">
        <f>'FOR PRINT'!C48</f>
        <v>OCT 11- OCT 25,2017</v>
      </c>
      <c r="L880" s="67"/>
      <c r="M880" s="66"/>
      <c r="N880" s="67"/>
      <c r="O880" s="67"/>
      <c r="P880" s="67" t="s">
        <v>26</v>
      </c>
      <c r="Q880" s="67"/>
      <c r="R880" s="66" t="s">
        <v>3</v>
      </c>
      <c r="S880" s="69">
        <f>'FOR PRINT'!E48</f>
        <v>13</v>
      </c>
    </row>
    <row r="881" spans="1:22" ht="14.25" customHeight="1" x14ac:dyDescent="0.2">
      <c r="D881" s="67"/>
      <c r="E881" s="66"/>
      <c r="F881" s="70"/>
      <c r="G881" s="71"/>
      <c r="H881" s="70"/>
      <c r="I881" s="72" t="s">
        <v>4</v>
      </c>
      <c r="J881" s="73"/>
      <c r="K881" s="72"/>
      <c r="L881" s="74" t="s">
        <v>22</v>
      </c>
      <c r="M881" s="73"/>
      <c r="N881" s="74" t="s">
        <v>23</v>
      </c>
      <c r="O881" s="75" t="s">
        <v>7</v>
      </c>
      <c r="P881" s="72"/>
      <c r="Q881" s="74" t="s">
        <v>22</v>
      </c>
      <c r="R881" s="73"/>
      <c r="S881" s="74" t="s">
        <v>23</v>
      </c>
    </row>
    <row r="882" spans="1:22" ht="14.25" customHeight="1" x14ac:dyDescent="0.2">
      <c r="A882" s="63" t="s">
        <v>20</v>
      </c>
      <c r="D882" s="67"/>
      <c r="E882" s="66" t="s">
        <v>3</v>
      </c>
      <c r="F882" s="70">
        <f>N891</f>
        <v>10226.5625</v>
      </c>
      <c r="G882" s="71"/>
      <c r="H882" s="70"/>
      <c r="I882" s="67" t="s">
        <v>8</v>
      </c>
      <c r="J882" s="66"/>
      <c r="K882" s="67"/>
      <c r="L882" s="76">
        <f>S880*8</f>
        <v>104</v>
      </c>
      <c r="M882" s="77"/>
      <c r="N882" s="70">
        <f>L882*U882</f>
        <v>7150</v>
      </c>
      <c r="O882" s="78" t="s">
        <v>10</v>
      </c>
      <c r="P882" s="67"/>
      <c r="Q882" s="76"/>
      <c r="R882" s="77"/>
      <c r="S882" s="129">
        <f>'FOR PRINT'!G48</f>
        <v>236.1</v>
      </c>
      <c r="U882" s="12">
        <f>'FOR PRINT'!Q48</f>
        <v>68.75</v>
      </c>
      <c r="V882" s="1" t="s">
        <v>100</v>
      </c>
    </row>
    <row r="883" spans="1:22" ht="14.25" customHeight="1" x14ac:dyDescent="0.2">
      <c r="A883" s="63" t="s">
        <v>21</v>
      </c>
      <c r="D883" s="67"/>
      <c r="E883" s="66" t="s">
        <v>3</v>
      </c>
      <c r="F883" s="70">
        <f>S891</f>
        <v>5373.6</v>
      </c>
      <c r="G883" s="68"/>
      <c r="H883" s="67"/>
      <c r="I883" s="67" t="s">
        <v>9</v>
      </c>
      <c r="J883" s="66"/>
      <c r="K883" s="67"/>
      <c r="L883" s="76">
        <f>'FOR PRINT'!F48</f>
        <v>28</v>
      </c>
      <c r="M883" s="77"/>
      <c r="N883" s="108">
        <f>L883*U883</f>
        <v>2406.25</v>
      </c>
      <c r="O883" s="78" t="s">
        <v>11</v>
      </c>
      <c r="P883" s="67"/>
      <c r="Q883" s="76"/>
      <c r="R883" s="77"/>
      <c r="S883" s="129">
        <f>'FOR PRINT'!H48</f>
        <v>0</v>
      </c>
      <c r="U883" s="12">
        <f>U882*1.25</f>
        <v>85.9375</v>
      </c>
      <c r="V883" s="1" t="s">
        <v>101</v>
      </c>
    </row>
    <row r="884" spans="1:22" ht="14.25" customHeight="1" x14ac:dyDescent="0.2">
      <c r="D884" s="67"/>
      <c r="E884" s="66"/>
      <c r="F884" s="67"/>
      <c r="G884" s="68"/>
      <c r="H884" s="67"/>
      <c r="I884" s="67" t="s">
        <v>99</v>
      </c>
      <c r="J884" s="66"/>
      <c r="K884" s="67"/>
      <c r="L884" s="76">
        <f>'FOR PRINT'!P48</f>
        <v>7.5</v>
      </c>
      <c r="M884" s="77"/>
      <c r="N884" s="70">
        <f>L884*U884</f>
        <v>670.3125</v>
      </c>
      <c r="O884" s="78" t="s">
        <v>12</v>
      </c>
      <c r="P884" s="67"/>
      <c r="Q884" s="76"/>
      <c r="R884" s="77"/>
      <c r="S884" s="129">
        <f>'FOR PRINT'!I48</f>
        <v>50</v>
      </c>
      <c r="U884" s="12">
        <f>U882*1.3</f>
        <v>89.375</v>
      </c>
      <c r="V884" s="1" t="s">
        <v>103</v>
      </c>
    </row>
    <row r="885" spans="1:22" ht="14.25" customHeight="1" x14ac:dyDescent="0.2">
      <c r="D885" s="67"/>
      <c r="E885" s="66"/>
      <c r="F885" s="67"/>
      <c r="G885" s="68"/>
      <c r="H885" s="67"/>
      <c r="I885" s="67" t="s">
        <v>152</v>
      </c>
      <c r="J885" s="66"/>
      <c r="K885" s="67"/>
      <c r="L885" s="76">
        <f>'FOR PRINT'!T48</f>
        <v>0</v>
      </c>
      <c r="M885" s="77"/>
      <c r="N885" s="70">
        <f>L885*U885</f>
        <v>0</v>
      </c>
      <c r="O885" s="78" t="s">
        <v>13</v>
      </c>
      <c r="P885" s="67"/>
      <c r="Q885" s="76"/>
      <c r="R885" s="77"/>
      <c r="S885" s="129">
        <f>'FOR PRINT'!J48</f>
        <v>0</v>
      </c>
      <c r="U885" s="12">
        <f>U882*1</f>
        <v>68.75</v>
      </c>
      <c r="V885" s="1" t="s">
        <v>134</v>
      </c>
    </row>
    <row r="886" spans="1:22" ht="14.25" customHeight="1" x14ac:dyDescent="0.2">
      <c r="A886" s="143" t="s">
        <v>5</v>
      </c>
      <c r="C886" s="143"/>
      <c r="D886" s="65"/>
      <c r="E886" s="144" t="s">
        <v>3</v>
      </c>
      <c r="F886" s="145">
        <f>S892</f>
        <v>4852.9624999999996</v>
      </c>
      <c r="G886" s="71"/>
      <c r="H886" s="70"/>
      <c r="I886" s="67" t="s">
        <v>147</v>
      </c>
      <c r="J886" s="66"/>
      <c r="K886" s="67"/>
      <c r="L886" s="76">
        <f>'FOR PRINT'!U48</f>
        <v>0</v>
      </c>
      <c r="M886" s="77"/>
      <c r="N886" s="70">
        <f>L886*U886</f>
        <v>0</v>
      </c>
      <c r="O886" s="78" t="s">
        <v>14</v>
      </c>
      <c r="P886" s="67"/>
      <c r="Q886" s="76"/>
      <c r="R886" s="77"/>
      <c r="S886" s="129">
        <f>'FOR PRINT'!K48</f>
        <v>87.5</v>
      </c>
      <c r="U886" s="12">
        <f>U882*1.3</f>
        <v>89.375</v>
      </c>
      <c r="V886" s="1" t="s">
        <v>136</v>
      </c>
    </row>
    <row r="887" spans="1:22" ht="14.25" customHeight="1" x14ac:dyDescent="0.2">
      <c r="D887" s="67"/>
      <c r="E887" s="66"/>
      <c r="F887" s="67"/>
      <c r="G887" s="68"/>
      <c r="H887" s="67"/>
      <c r="I887" s="67"/>
      <c r="J887" s="66"/>
      <c r="K887" s="67"/>
      <c r="L887" s="76"/>
      <c r="M887" s="77"/>
      <c r="N887" s="70"/>
      <c r="O887" s="78" t="s">
        <v>16</v>
      </c>
      <c r="P887" s="67"/>
      <c r="Q887" s="76"/>
      <c r="R887" s="77"/>
      <c r="S887" s="129">
        <f>'FOR PRINT'!L48</f>
        <v>0</v>
      </c>
    </row>
    <row r="888" spans="1:22" ht="14.25" customHeight="1" x14ac:dyDescent="0.2">
      <c r="D888" s="67"/>
      <c r="E888" s="66"/>
      <c r="F888" s="67"/>
      <c r="G888" s="68"/>
      <c r="H888" s="67"/>
      <c r="I888" s="67"/>
      <c r="J888" s="66"/>
      <c r="K888" s="67"/>
      <c r="L888" s="76"/>
      <c r="M888" s="77"/>
      <c r="N888" s="70"/>
      <c r="O888" s="78" t="s">
        <v>15</v>
      </c>
      <c r="P888" s="67"/>
      <c r="Q888" s="129">
        <f>'FOR PRINT'!M48</f>
        <v>0</v>
      </c>
      <c r="R888" s="77"/>
      <c r="S888" s="129">
        <f>Q888*U882</f>
        <v>0</v>
      </c>
    </row>
    <row r="889" spans="1:22" ht="14.25" customHeight="1" x14ac:dyDescent="0.2">
      <c r="D889" s="67"/>
      <c r="E889" s="66"/>
      <c r="F889" s="67"/>
      <c r="G889" s="68"/>
      <c r="H889" s="67"/>
      <c r="I889" s="67"/>
      <c r="J889" s="66"/>
      <c r="K889" s="67"/>
      <c r="L889" s="76"/>
      <c r="M889" s="77"/>
      <c r="N889" s="70"/>
      <c r="O889" s="78" t="s">
        <v>38</v>
      </c>
      <c r="P889" s="67"/>
      <c r="Q889" s="76"/>
      <c r="R889" s="77"/>
      <c r="S889" s="129">
        <f>'FOR PRINT'!N48</f>
        <v>0</v>
      </c>
    </row>
    <row r="890" spans="1:22" ht="14.25" customHeight="1" x14ac:dyDescent="0.2">
      <c r="A890" s="63" t="s">
        <v>6</v>
      </c>
      <c r="D890" s="67"/>
      <c r="E890" s="66" t="s">
        <v>3</v>
      </c>
      <c r="F890" s="67"/>
      <c r="G890" s="68"/>
      <c r="H890" s="67"/>
      <c r="I890" s="67"/>
      <c r="J890" s="66"/>
      <c r="K890" s="67"/>
      <c r="L890" s="76"/>
      <c r="M890" s="77"/>
      <c r="N890" s="70"/>
      <c r="O890" s="90" t="s">
        <v>17</v>
      </c>
      <c r="P890" s="67"/>
      <c r="Q890" s="76"/>
      <c r="R890" s="77"/>
      <c r="S890" s="129">
        <f>'FOR PRINT'!O48</f>
        <v>5000</v>
      </c>
    </row>
    <row r="891" spans="1:22" s="3" customFormat="1" ht="14.25" customHeight="1" x14ac:dyDescent="0.25">
      <c r="A891" s="64"/>
      <c r="B891" s="133"/>
      <c r="C891" s="64"/>
      <c r="D891" s="152"/>
      <c r="E891" s="66"/>
      <c r="F891" s="153"/>
      <c r="G891" s="154"/>
      <c r="H891" s="152"/>
      <c r="I891" s="72" t="s">
        <v>46</v>
      </c>
      <c r="J891" s="79"/>
      <c r="K891" s="155"/>
      <c r="L891" s="156"/>
      <c r="M891" s="80" t="s">
        <v>3</v>
      </c>
      <c r="N891" s="157">
        <f>SUM(N882:N889)</f>
        <v>10226.5625</v>
      </c>
      <c r="O891" s="75" t="s">
        <v>45</v>
      </c>
      <c r="P891" s="155"/>
      <c r="Q891" s="155"/>
      <c r="R891" s="79" t="s">
        <v>3</v>
      </c>
      <c r="S891" s="157">
        <f>SUM(S882:S890)</f>
        <v>5373.6</v>
      </c>
      <c r="U891" s="158"/>
    </row>
    <row r="892" spans="1:22" ht="14.25" customHeight="1" x14ac:dyDescent="0.2">
      <c r="A892" s="63" t="s">
        <v>24</v>
      </c>
      <c r="D892" s="67"/>
      <c r="E892" s="66" t="s">
        <v>3</v>
      </c>
      <c r="F892" s="81"/>
      <c r="G892" s="68"/>
      <c r="H892" s="67"/>
      <c r="I892" s="146"/>
      <c r="J892" s="147"/>
      <c r="K892" s="146"/>
      <c r="L892" s="148"/>
      <c r="M892" s="147"/>
      <c r="N892" s="146"/>
      <c r="O892" s="146"/>
      <c r="P892" s="167" t="s">
        <v>5</v>
      </c>
      <c r="Q892" s="168"/>
      <c r="R892" s="169" t="s">
        <v>3</v>
      </c>
      <c r="S892" s="167">
        <f>N891-S891</f>
        <v>4852.9624999999996</v>
      </c>
    </row>
    <row r="893" spans="1:22" ht="14.25" customHeight="1" x14ac:dyDescent="0.2">
      <c r="A893" s="82"/>
      <c r="B893" s="134"/>
      <c r="C893" s="82"/>
      <c r="D893" s="268"/>
      <c r="E893" s="268"/>
      <c r="F893" s="269"/>
      <c r="G893" s="83"/>
      <c r="H893" s="84"/>
      <c r="I893" s="82"/>
      <c r="J893" s="85"/>
      <c r="K893" s="82"/>
      <c r="L893" s="82"/>
      <c r="M893" s="85"/>
      <c r="N893" s="82"/>
      <c r="O893" s="82"/>
      <c r="P893" s="82"/>
      <c r="Q893" s="82"/>
      <c r="R893" s="85"/>
      <c r="S893" s="82"/>
      <c r="T893" s="2"/>
    </row>
    <row r="894" spans="1:22" ht="14.25" customHeight="1" x14ac:dyDescent="0.2">
      <c r="A894" s="54"/>
      <c r="B894" s="131"/>
      <c r="C894" s="54"/>
      <c r="D894" s="54"/>
      <c r="E894" s="55"/>
      <c r="F894" s="54"/>
      <c r="G894" s="56"/>
      <c r="H894" s="54"/>
      <c r="I894" s="54"/>
      <c r="J894" s="55"/>
      <c r="K894" s="54"/>
      <c r="L894" s="54"/>
      <c r="M894" s="55"/>
      <c r="N894" s="54"/>
      <c r="O894" s="54"/>
      <c r="P894" s="54"/>
      <c r="Q894" s="54"/>
      <c r="R894" s="55"/>
      <c r="S894" s="54"/>
    </row>
    <row r="895" spans="1:22" s="8" customFormat="1" ht="14.25" customHeight="1" x14ac:dyDescent="0.25">
      <c r="A895" s="42"/>
      <c r="B895" s="132" t="s">
        <v>18</v>
      </c>
      <c r="C895" s="57"/>
      <c r="D895" s="58"/>
      <c r="E895" s="59"/>
      <c r="F895" s="58"/>
      <c r="G895" s="60"/>
      <c r="H895" s="58"/>
      <c r="I895" s="58"/>
      <c r="J895" s="61" t="s">
        <v>18</v>
      </c>
      <c r="K895" s="58"/>
      <c r="L895" s="58"/>
      <c r="M895" s="59"/>
      <c r="N895" s="58"/>
      <c r="O895" s="58"/>
      <c r="P895" s="58"/>
      <c r="Q895" s="270" t="s">
        <v>0</v>
      </c>
      <c r="R895" s="270"/>
      <c r="S895" s="270"/>
      <c r="U895" s="20"/>
    </row>
    <row r="896" spans="1:22" s="8" customFormat="1" ht="14.25" customHeight="1" x14ac:dyDescent="0.25">
      <c r="A896" s="42"/>
      <c r="B896" s="132" t="s">
        <v>19</v>
      </c>
      <c r="C896" s="57"/>
      <c r="D896" s="58"/>
      <c r="E896" s="59"/>
      <c r="F896" s="58"/>
      <c r="G896" s="60"/>
      <c r="H896" s="58"/>
      <c r="I896" s="58"/>
      <c r="J896" s="61" t="s">
        <v>19</v>
      </c>
      <c r="K896" s="58"/>
      <c r="L896" s="58"/>
      <c r="M896" s="59"/>
      <c r="N896" s="58"/>
      <c r="O896" s="58"/>
      <c r="P896" s="58"/>
      <c r="Q896" s="270"/>
      <c r="R896" s="270"/>
      <c r="S896" s="270"/>
      <c r="U896" s="20"/>
    </row>
    <row r="897" spans="1:22" s="8" customFormat="1" ht="14.25" customHeight="1" x14ac:dyDescent="0.25">
      <c r="A897" s="42"/>
      <c r="B897" s="132"/>
      <c r="C897" s="57"/>
      <c r="D897" s="58"/>
      <c r="E897" s="59"/>
      <c r="F897" s="58"/>
      <c r="G897" s="60"/>
      <c r="H897" s="58"/>
      <c r="I897" s="58"/>
      <c r="J897" s="62"/>
      <c r="K897" s="58"/>
      <c r="L897" s="58"/>
      <c r="M897" s="59"/>
      <c r="N897" s="58"/>
      <c r="O897" s="58"/>
      <c r="P897" s="58"/>
      <c r="Q897" s="58"/>
      <c r="R897" s="59"/>
      <c r="S897" s="42"/>
      <c r="U897" s="20"/>
    </row>
    <row r="898" spans="1:22" ht="14.25" customHeight="1" x14ac:dyDescent="0.2">
      <c r="A898" s="63" t="s">
        <v>1</v>
      </c>
      <c r="C898" s="63" t="s">
        <v>3</v>
      </c>
      <c r="D898" s="65" t="str">
        <f>'FOR PRINT'!B49</f>
        <v>OBOSA, LESTER</v>
      </c>
      <c r="E898" s="66"/>
      <c r="F898" s="67"/>
      <c r="G898" s="68"/>
      <c r="H898" s="67"/>
      <c r="I898" s="67" t="s">
        <v>1</v>
      </c>
      <c r="J898" s="66" t="s">
        <v>3</v>
      </c>
      <c r="K898" s="173" t="str">
        <f>'FOR PRINT'!B49</f>
        <v>OBOSA, LESTER</v>
      </c>
      <c r="L898" s="67"/>
      <c r="M898" s="66"/>
      <c r="N898" s="67"/>
      <c r="O898" s="67"/>
      <c r="P898" s="67" t="s">
        <v>25</v>
      </c>
      <c r="Q898" s="67"/>
      <c r="R898" s="66" t="s">
        <v>3</v>
      </c>
      <c r="S898" s="69">
        <f>'FOR PRINT'!D49</f>
        <v>13</v>
      </c>
    </row>
    <row r="899" spans="1:22" ht="14.25" customHeight="1" x14ac:dyDescent="0.2">
      <c r="A899" s="63" t="s">
        <v>2</v>
      </c>
      <c r="C899" s="63" t="s">
        <v>3</v>
      </c>
      <c r="D899" s="67" t="str">
        <f>'FOR PRINT'!R2</f>
        <v>OCTOBER 30,2017</v>
      </c>
      <c r="E899" s="66"/>
      <c r="F899" s="67"/>
      <c r="G899" s="68"/>
      <c r="H899" s="67"/>
      <c r="I899" s="67" t="s">
        <v>2</v>
      </c>
      <c r="J899" s="66" t="s">
        <v>3</v>
      </c>
      <c r="K899" s="67" t="str">
        <f>'FOR PRINT'!C49</f>
        <v>OCT 11- OCT 25,2017</v>
      </c>
      <c r="L899" s="67"/>
      <c r="M899" s="66"/>
      <c r="N899" s="67"/>
      <c r="O899" s="67"/>
      <c r="P899" s="67" t="s">
        <v>26</v>
      </c>
      <c r="Q899" s="67"/>
      <c r="R899" s="66" t="s">
        <v>3</v>
      </c>
      <c r="S899" s="69">
        <f>'FOR PRINT'!E49</f>
        <v>11.5</v>
      </c>
    </row>
    <row r="900" spans="1:22" ht="14.25" customHeight="1" x14ac:dyDescent="0.2">
      <c r="D900" s="67"/>
      <c r="E900" s="66"/>
      <c r="F900" s="70"/>
      <c r="G900" s="71"/>
      <c r="H900" s="70"/>
      <c r="I900" s="72" t="s">
        <v>4</v>
      </c>
      <c r="J900" s="73"/>
      <c r="K900" s="72"/>
      <c r="L900" s="74" t="s">
        <v>22</v>
      </c>
      <c r="M900" s="73"/>
      <c r="N900" s="74" t="s">
        <v>23</v>
      </c>
      <c r="O900" s="75" t="s">
        <v>7</v>
      </c>
      <c r="P900" s="72"/>
      <c r="Q900" s="74" t="s">
        <v>22</v>
      </c>
      <c r="R900" s="73"/>
      <c r="S900" s="74" t="s">
        <v>23</v>
      </c>
    </row>
    <row r="901" spans="1:22" ht="14.25" customHeight="1" x14ac:dyDescent="0.2">
      <c r="A901" s="63" t="s">
        <v>20</v>
      </c>
      <c r="D901" s="67"/>
      <c r="E901" s="66" t="s">
        <v>3</v>
      </c>
      <c r="F901" s="70">
        <f>N910</f>
        <v>5556.9437500000004</v>
      </c>
      <c r="G901" s="71"/>
      <c r="H901" s="70"/>
      <c r="I901" s="67" t="s">
        <v>8</v>
      </c>
      <c r="J901" s="66"/>
      <c r="K901" s="67"/>
      <c r="L901" s="76">
        <f>S899*8</f>
        <v>92</v>
      </c>
      <c r="M901" s="77"/>
      <c r="N901" s="70">
        <f>L901*U901</f>
        <v>4099.75</v>
      </c>
      <c r="O901" s="78" t="s">
        <v>10</v>
      </c>
      <c r="P901" s="67"/>
      <c r="Q901" s="76"/>
      <c r="R901" s="77"/>
      <c r="S901" s="129">
        <f>'FOR PRINT'!G49</f>
        <v>199.8</v>
      </c>
      <c r="U901" s="12">
        <f>'FOR PRINT'!Q49</f>
        <v>44.5625</v>
      </c>
      <c r="V901" s="1" t="s">
        <v>100</v>
      </c>
    </row>
    <row r="902" spans="1:22" ht="14.25" customHeight="1" x14ac:dyDescent="0.2">
      <c r="A902" s="63" t="s">
        <v>21</v>
      </c>
      <c r="D902" s="67"/>
      <c r="E902" s="66" t="s">
        <v>3</v>
      </c>
      <c r="F902" s="70">
        <f>S910</f>
        <v>306.05</v>
      </c>
      <c r="G902" s="68"/>
      <c r="H902" s="67"/>
      <c r="I902" s="67" t="s">
        <v>9</v>
      </c>
      <c r="J902" s="66"/>
      <c r="K902" s="67"/>
      <c r="L902" s="76">
        <f>'FOR PRINT'!F49</f>
        <v>22</v>
      </c>
      <c r="M902" s="77"/>
      <c r="N902" s="108">
        <f>L902*U902</f>
        <v>1225.46875</v>
      </c>
      <c r="O902" s="78" t="s">
        <v>11</v>
      </c>
      <c r="P902" s="67"/>
      <c r="Q902" s="76"/>
      <c r="R902" s="77"/>
      <c r="S902" s="129">
        <f>'FOR PRINT'!H49</f>
        <v>0</v>
      </c>
      <c r="U902" s="12">
        <f>U901*1.25</f>
        <v>55.703125</v>
      </c>
      <c r="V902" s="1" t="s">
        <v>101</v>
      </c>
    </row>
    <row r="903" spans="1:22" ht="14.25" customHeight="1" x14ac:dyDescent="0.2">
      <c r="D903" s="67"/>
      <c r="E903" s="66"/>
      <c r="F903" s="67"/>
      <c r="G903" s="68"/>
      <c r="H903" s="67"/>
      <c r="I903" s="67" t="s">
        <v>99</v>
      </c>
      <c r="J903" s="66"/>
      <c r="K903" s="67"/>
      <c r="L903" s="76">
        <f>'FOR PRINT'!P49</f>
        <v>4</v>
      </c>
      <c r="M903" s="77"/>
      <c r="N903" s="70">
        <f>L903*U903</f>
        <v>231.72499999999999</v>
      </c>
      <c r="O903" s="78" t="s">
        <v>12</v>
      </c>
      <c r="P903" s="67"/>
      <c r="Q903" s="76"/>
      <c r="R903" s="77"/>
      <c r="S903" s="129">
        <f>'FOR PRINT'!I49</f>
        <v>50</v>
      </c>
      <c r="U903" s="12">
        <f>U901*1.3</f>
        <v>57.931249999999999</v>
      </c>
      <c r="V903" s="1" t="s">
        <v>103</v>
      </c>
    </row>
    <row r="904" spans="1:22" ht="14.25" customHeight="1" x14ac:dyDescent="0.2">
      <c r="D904" s="67"/>
      <c r="E904" s="66"/>
      <c r="F904" s="67"/>
      <c r="G904" s="68"/>
      <c r="H904" s="67"/>
      <c r="I904" s="67" t="s">
        <v>152</v>
      </c>
      <c r="J904" s="66"/>
      <c r="K904" s="67"/>
      <c r="L904" s="76">
        <f>'FOR PRINT'!T49</f>
        <v>0</v>
      </c>
      <c r="M904" s="77"/>
      <c r="N904" s="70">
        <f>L904*U904</f>
        <v>0</v>
      </c>
      <c r="O904" s="78" t="s">
        <v>13</v>
      </c>
      <c r="P904" s="67"/>
      <c r="Q904" s="76"/>
      <c r="R904" s="77"/>
      <c r="S904" s="129">
        <f>'FOR PRINT'!J49</f>
        <v>0</v>
      </c>
      <c r="U904" s="12">
        <f>U901*1</f>
        <v>44.5625</v>
      </c>
      <c r="V904" s="1" t="s">
        <v>134</v>
      </c>
    </row>
    <row r="905" spans="1:22" ht="14.25" customHeight="1" x14ac:dyDescent="0.2">
      <c r="A905" s="143" t="s">
        <v>5</v>
      </c>
      <c r="C905" s="143"/>
      <c r="D905" s="65"/>
      <c r="E905" s="144" t="s">
        <v>3</v>
      </c>
      <c r="F905" s="145">
        <f>S911</f>
        <v>5250.8937500000002</v>
      </c>
      <c r="G905" s="71"/>
      <c r="H905" s="70"/>
      <c r="I905" s="67" t="s">
        <v>147</v>
      </c>
      <c r="J905" s="66"/>
      <c r="K905" s="67"/>
      <c r="L905" s="76">
        <f>'FOR PRINT'!U49</f>
        <v>0</v>
      </c>
      <c r="M905" s="77"/>
      <c r="N905" s="70">
        <f>L905*U905</f>
        <v>0</v>
      </c>
      <c r="O905" s="78" t="s">
        <v>14</v>
      </c>
      <c r="P905" s="67"/>
      <c r="Q905" s="76"/>
      <c r="R905" s="77"/>
      <c r="S905" s="129">
        <f>'FOR PRINT'!K49</f>
        <v>56.25</v>
      </c>
      <c r="U905" s="12">
        <f>U901*1.3</f>
        <v>57.931249999999999</v>
      </c>
      <c r="V905" s="1" t="s">
        <v>136</v>
      </c>
    </row>
    <row r="906" spans="1:22" ht="14.25" customHeight="1" x14ac:dyDescent="0.2">
      <c r="D906" s="67"/>
      <c r="E906" s="66"/>
      <c r="F906" s="67"/>
      <c r="G906" s="68"/>
      <c r="H906" s="67"/>
      <c r="I906" s="67"/>
      <c r="J906" s="66"/>
      <c r="K906" s="67"/>
      <c r="L906" s="76"/>
      <c r="M906" s="77"/>
      <c r="N906" s="70"/>
      <c r="O906" s="78" t="s">
        <v>16</v>
      </c>
      <c r="P906" s="67"/>
      <c r="Q906" s="76"/>
      <c r="R906" s="77"/>
      <c r="S906" s="129">
        <f>'FOR PRINT'!L49</f>
        <v>0</v>
      </c>
    </row>
    <row r="907" spans="1:22" ht="14.25" customHeight="1" x14ac:dyDescent="0.2">
      <c r="D907" s="67"/>
      <c r="E907" s="66"/>
      <c r="F907" s="67"/>
      <c r="G907" s="68"/>
      <c r="H907" s="67"/>
      <c r="I907" s="67"/>
      <c r="J907" s="66"/>
      <c r="K907" s="67"/>
      <c r="L907" s="76"/>
      <c r="M907" s="77"/>
      <c r="N907" s="70"/>
      <c r="O907" s="78" t="s">
        <v>15</v>
      </c>
      <c r="P907" s="67"/>
      <c r="Q907" s="129">
        <f>'FOR PRINT'!M49</f>
        <v>0</v>
      </c>
      <c r="R907" s="77"/>
      <c r="S907" s="129">
        <f>Q907*U901</f>
        <v>0</v>
      </c>
    </row>
    <row r="908" spans="1:22" ht="14.25" customHeight="1" x14ac:dyDescent="0.2">
      <c r="D908" s="67"/>
      <c r="E908" s="66"/>
      <c r="F908" s="67"/>
      <c r="G908" s="68"/>
      <c r="H908" s="67"/>
      <c r="I908" s="67"/>
      <c r="J908" s="66"/>
      <c r="K908" s="67"/>
      <c r="L908" s="76"/>
      <c r="M908" s="77"/>
      <c r="N908" s="70"/>
      <c r="O908" s="78" t="s">
        <v>38</v>
      </c>
      <c r="P908" s="67"/>
      <c r="Q908" s="234" t="s">
        <v>172</v>
      </c>
      <c r="R908" s="77"/>
      <c r="S908" s="129">
        <f>'FOR PRINT'!N49</f>
        <v>0</v>
      </c>
    </row>
    <row r="909" spans="1:22" ht="14.25" customHeight="1" x14ac:dyDescent="0.2">
      <c r="A909" s="63" t="s">
        <v>6</v>
      </c>
      <c r="D909" s="67"/>
      <c r="E909" s="66" t="s">
        <v>3</v>
      </c>
      <c r="F909" s="67"/>
      <c r="G909" s="68"/>
      <c r="H909" s="67"/>
      <c r="I909" s="67"/>
      <c r="J909" s="66"/>
      <c r="K909" s="67"/>
      <c r="L909" s="76"/>
      <c r="M909" s="77"/>
      <c r="N909" s="70"/>
      <c r="O909" s="90" t="s">
        <v>17</v>
      </c>
      <c r="P909" s="67"/>
      <c r="Q909" s="76"/>
      <c r="R909" s="77"/>
      <c r="S909" s="129">
        <f>'FOR PRINT'!O49</f>
        <v>0</v>
      </c>
    </row>
    <row r="910" spans="1:22" s="3" customFormat="1" ht="14.25" customHeight="1" x14ac:dyDescent="0.25">
      <c r="A910" s="64"/>
      <c r="B910" s="133"/>
      <c r="C910" s="64"/>
      <c r="D910" s="152"/>
      <c r="E910" s="66"/>
      <c r="F910" s="153"/>
      <c r="G910" s="154"/>
      <c r="H910" s="152"/>
      <c r="I910" s="72" t="s">
        <v>46</v>
      </c>
      <c r="J910" s="79"/>
      <c r="K910" s="155"/>
      <c r="L910" s="156"/>
      <c r="M910" s="80" t="s">
        <v>3</v>
      </c>
      <c r="N910" s="157">
        <f>SUM(N901:N908)</f>
        <v>5556.9437500000004</v>
      </c>
      <c r="O910" s="75" t="s">
        <v>45</v>
      </c>
      <c r="P910" s="155"/>
      <c r="Q910" s="155"/>
      <c r="R910" s="79" t="s">
        <v>3</v>
      </c>
      <c r="S910" s="157">
        <f>SUM(S901:S909)</f>
        <v>306.05</v>
      </c>
      <c r="U910" s="158"/>
    </row>
    <row r="911" spans="1:22" ht="14.25" customHeight="1" x14ac:dyDescent="0.2">
      <c r="A911" s="63" t="s">
        <v>24</v>
      </c>
      <c r="D911" s="67"/>
      <c r="E911" s="66" t="s">
        <v>3</v>
      </c>
      <c r="F911" s="81"/>
      <c r="G911" s="68"/>
      <c r="H911" s="67"/>
      <c r="I911" s="146"/>
      <c r="J911" s="147"/>
      <c r="K911" s="146"/>
      <c r="L911" s="148"/>
      <c r="M911" s="147"/>
      <c r="N911" s="146"/>
      <c r="O911" s="146"/>
      <c r="P911" s="167" t="s">
        <v>5</v>
      </c>
      <c r="Q911" s="168"/>
      <c r="R911" s="169" t="s">
        <v>3</v>
      </c>
      <c r="S911" s="167">
        <f>N910-S910</f>
        <v>5250.8937500000002</v>
      </c>
    </row>
    <row r="912" spans="1:22" ht="14.25" customHeight="1" x14ac:dyDescent="0.2">
      <c r="A912" s="82"/>
      <c r="B912" s="134"/>
      <c r="C912" s="82"/>
      <c r="D912" s="268"/>
      <c r="E912" s="268"/>
      <c r="F912" s="269"/>
      <c r="G912" s="83"/>
      <c r="H912" s="84"/>
      <c r="I912" s="82"/>
      <c r="J912" s="85"/>
      <c r="K912" s="82"/>
      <c r="L912" s="82"/>
      <c r="M912" s="85"/>
      <c r="N912" s="82"/>
      <c r="O912" s="82"/>
      <c r="P912" s="82"/>
      <c r="Q912" s="82"/>
      <c r="R912" s="85"/>
      <c r="S912" s="82"/>
      <c r="T912" s="2"/>
    </row>
    <row r="913" spans="1:22" ht="14.25" customHeight="1" x14ac:dyDescent="0.2">
      <c r="A913" s="54"/>
      <c r="B913" s="131"/>
      <c r="C913" s="54"/>
      <c r="D913" s="54"/>
      <c r="E913" s="55"/>
      <c r="F913" s="54"/>
      <c r="G913" s="56"/>
      <c r="H913" s="54"/>
      <c r="I913" s="54"/>
      <c r="J913" s="55"/>
      <c r="K913" s="54"/>
      <c r="L913" s="54"/>
      <c r="M913" s="55"/>
      <c r="N913" s="54"/>
      <c r="O913" s="54"/>
      <c r="P913" s="54"/>
      <c r="Q913" s="54"/>
      <c r="R913" s="55"/>
      <c r="S913" s="54"/>
    </row>
    <row r="914" spans="1:22" s="8" customFormat="1" ht="14.25" customHeight="1" x14ac:dyDescent="0.25">
      <c r="A914" s="42"/>
      <c r="B914" s="132" t="s">
        <v>18</v>
      </c>
      <c r="C914" s="57"/>
      <c r="D914" s="58"/>
      <c r="E914" s="59"/>
      <c r="F914" s="58"/>
      <c r="G914" s="60"/>
      <c r="H914" s="58"/>
      <c r="I914" s="58"/>
      <c r="J914" s="61" t="s">
        <v>18</v>
      </c>
      <c r="K914" s="58"/>
      <c r="L914" s="58"/>
      <c r="M914" s="59"/>
      <c r="N914" s="58"/>
      <c r="O914" s="58"/>
      <c r="P914" s="58"/>
      <c r="Q914" s="270" t="s">
        <v>0</v>
      </c>
      <c r="R914" s="270"/>
      <c r="S914" s="270"/>
      <c r="U914" s="20"/>
    </row>
    <row r="915" spans="1:22" s="8" customFormat="1" ht="14.25" customHeight="1" x14ac:dyDescent="0.25">
      <c r="A915" s="42"/>
      <c r="B915" s="132" t="s">
        <v>19</v>
      </c>
      <c r="C915" s="57"/>
      <c r="D915" s="58"/>
      <c r="E915" s="59"/>
      <c r="F915" s="58"/>
      <c r="G915" s="60"/>
      <c r="H915" s="58"/>
      <c r="I915" s="58"/>
      <c r="J915" s="61" t="s">
        <v>19</v>
      </c>
      <c r="K915" s="58"/>
      <c r="L915" s="58"/>
      <c r="M915" s="59"/>
      <c r="N915" s="58"/>
      <c r="O915" s="58"/>
      <c r="P915" s="58"/>
      <c r="Q915" s="270"/>
      <c r="R915" s="270"/>
      <c r="S915" s="270"/>
      <c r="U915" s="20"/>
    </row>
    <row r="916" spans="1:22" s="8" customFormat="1" ht="14.25" customHeight="1" x14ac:dyDescent="0.25">
      <c r="A916" s="42"/>
      <c r="B916" s="132"/>
      <c r="C916" s="57"/>
      <c r="D916" s="58"/>
      <c r="E916" s="59"/>
      <c r="F916" s="58"/>
      <c r="G916" s="60"/>
      <c r="H916" s="58"/>
      <c r="I916" s="58"/>
      <c r="J916" s="62"/>
      <c r="K916" s="58"/>
      <c r="L916" s="58"/>
      <c r="M916" s="59"/>
      <c r="N916" s="58"/>
      <c r="O916" s="58"/>
      <c r="P916" s="58"/>
      <c r="Q916" s="58"/>
      <c r="R916" s="59"/>
      <c r="S916" s="42"/>
      <c r="U916" s="20"/>
    </row>
    <row r="917" spans="1:22" ht="14.25" customHeight="1" x14ac:dyDescent="0.2">
      <c r="A917" s="63" t="s">
        <v>1</v>
      </c>
      <c r="C917" s="63" t="s">
        <v>3</v>
      </c>
      <c r="D917" s="65" t="str">
        <f>'FOR PRINT'!B50</f>
        <v>OBOSA, MICHAEL</v>
      </c>
      <c r="E917" s="66"/>
      <c r="F917" s="67"/>
      <c r="G917" s="68"/>
      <c r="H917" s="67"/>
      <c r="I917" s="67" t="s">
        <v>1</v>
      </c>
      <c r="J917" s="66" t="s">
        <v>3</v>
      </c>
      <c r="K917" s="173" t="str">
        <f>'FOR PRINT'!B50</f>
        <v>OBOSA, MICHAEL</v>
      </c>
      <c r="L917" s="67"/>
      <c r="M917" s="66"/>
      <c r="N917" s="67"/>
      <c r="O917" s="67"/>
      <c r="P917" s="67" t="s">
        <v>25</v>
      </c>
      <c r="Q917" s="67"/>
      <c r="R917" s="66" t="s">
        <v>3</v>
      </c>
      <c r="S917" s="69">
        <f>'FOR PRINT'!D50</f>
        <v>13</v>
      </c>
    </row>
    <row r="918" spans="1:22" ht="14.25" customHeight="1" x14ac:dyDescent="0.2">
      <c r="A918" s="63" t="s">
        <v>2</v>
      </c>
      <c r="C918" s="63" t="s">
        <v>3</v>
      </c>
      <c r="D918" s="67" t="str">
        <f>'FOR PRINT'!R2</f>
        <v>OCTOBER 30,2017</v>
      </c>
      <c r="E918" s="66"/>
      <c r="F918" s="67"/>
      <c r="G918" s="68"/>
      <c r="H918" s="67"/>
      <c r="I918" s="67" t="s">
        <v>2</v>
      </c>
      <c r="J918" s="66" t="s">
        <v>3</v>
      </c>
      <c r="K918" s="67" t="str">
        <f>'FOR PRINT'!C50</f>
        <v>OCT 11- OCT 25,2017</v>
      </c>
      <c r="L918" s="67"/>
      <c r="M918" s="66"/>
      <c r="N918" s="67"/>
      <c r="O918" s="67"/>
      <c r="P918" s="67" t="s">
        <v>26</v>
      </c>
      <c r="Q918" s="67"/>
      <c r="R918" s="66" t="s">
        <v>3</v>
      </c>
      <c r="S918" s="69">
        <f>'FOR PRINT'!E50</f>
        <v>12.75</v>
      </c>
    </row>
    <row r="919" spans="1:22" ht="14.25" customHeight="1" x14ac:dyDescent="0.2">
      <c r="D919" s="67"/>
      <c r="E919" s="66"/>
      <c r="F919" s="70"/>
      <c r="G919" s="71"/>
      <c r="H919" s="70"/>
      <c r="I919" s="72" t="s">
        <v>4</v>
      </c>
      <c r="J919" s="73"/>
      <c r="K919" s="72"/>
      <c r="L919" s="74" t="s">
        <v>22</v>
      </c>
      <c r="M919" s="73"/>
      <c r="N919" s="74" t="s">
        <v>23</v>
      </c>
      <c r="O919" s="75" t="s">
        <v>7</v>
      </c>
      <c r="P919" s="72"/>
      <c r="Q919" s="74" t="s">
        <v>22</v>
      </c>
      <c r="R919" s="73"/>
      <c r="S919" s="74" t="s">
        <v>23</v>
      </c>
    </row>
    <row r="920" spans="1:22" ht="14.25" customHeight="1" x14ac:dyDescent="0.2">
      <c r="A920" s="63" t="s">
        <v>20</v>
      </c>
      <c r="D920" s="67"/>
      <c r="E920" s="66" t="s">
        <v>3</v>
      </c>
      <c r="F920" s="70">
        <f>N929</f>
        <v>6628.671875</v>
      </c>
      <c r="G920" s="71"/>
      <c r="H920" s="70"/>
      <c r="I920" s="67" t="s">
        <v>8</v>
      </c>
      <c r="J920" s="66"/>
      <c r="K920" s="67"/>
      <c r="L920" s="76">
        <f>S918*8</f>
        <v>102</v>
      </c>
      <c r="M920" s="77"/>
      <c r="N920" s="70">
        <f>L920*U920</f>
        <v>4545.375</v>
      </c>
      <c r="O920" s="78" t="s">
        <v>10</v>
      </c>
      <c r="P920" s="67"/>
      <c r="Q920" s="76"/>
      <c r="R920" s="77"/>
      <c r="S920" s="129">
        <f>'FOR PRINT'!G50</f>
        <v>218</v>
      </c>
      <c r="U920" s="12">
        <f>'FOR PRINT'!Q50</f>
        <v>44.5625</v>
      </c>
      <c r="V920" s="1" t="s">
        <v>100</v>
      </c>
    </row>
    <row r="921" spans="1:22" ht="14.25" customHeight="1" x14ac:dyDescent="0.2">
      <c r="A921" s="63" t="s">
        <v>21</v>
      </c>
      <c r="D921" s="67"/>
      <c r="E921" s="66" t="s">
        <v>3</v>
      </c>
      <c r="F921" s="70">
        <f>S929</f>
        <v>2824.25</v>
      </c>
      <c r="G921" s="68"/>
      <c r="H921" s="67"/>
      <c r="I921" s="67" t="s">
        <v>9</v>
      </c>
      <c r="J921" s="66"/>
      <c r="K921" s="67"/>
      <c r="L921" s="76">
        <f>'FOR PRINT'!F50</f>
        <v>27</v>
      </c>
      <c r="M921" s="77"/>
      <c r="N921" s="108">
        <f>L921*U921</f>
        <v>1503.984375</v>
      </c>
      <c r="O921" s="78" t="s">
        <v>11</v>
      </c>
      <c r="P921" s="67"/>
      <c r="Q921" s="76"/>
      <c r="R921" s="77"/>
      <c r="S921" s="129">
        <f>'FOR PRINT'!H50</f>
        <v>0</v>
      </c>
      <c r="U921" s="12">
        <f>U920*1.25</f>
        <v>55.703125</v>
      </c>
      <c r="V921" s="1" t="s">
        <v>101</v>
      </c>
    </row>
    <row r="922" spans="1:22" ht="14.25" customHeight="1" x14ac:dyDescent="0.2">
      <c r="D922" s="67"/>
      <c r="E922" s="66"/>
      <c r="F922" s="67"/>
      <c r="G922" s="68"/>
      <c r="H922" s="67"/>
      <c r="I922" s="67" t="s">
        <v>99</v>
      </c>
      <c r="J922" s="66"/>
      <c r="K922" s="67"/>
      <c r="L922" s="76">
        <f>'FOR PRINT'!P50</f>
        <v>10</v>
      </c>
      <c r="M922" s="77"/>
      <c r="N922" s="70">
        <f>L922*U922</f>
        <v>579.3125</v>
      </c>
      <c r="O922" s="78" t="s">
        <v>12</v>
      </c>
      <c r="P922" s="67"/>
      <c r="Q922" s="76"/>
      <c r="R922" s="77"/>
      <c r="S922" s="129">
        <f>'FOR PRINT'!I50</f>
        <v>50</v>
      </c>
      <c r="U922" s="12">
        <f>U920*1.3</f>
        <v>57.931249999999999</v>
      </c>
      <c r="V922" s="1" t="s">
        <v>103</v>
      </c>
    </row>
    <row r="923" spans="1:22" ht="14.25" customHeight="1" x14ac:dyDescent="0.2">
      <c r="D923" s="67"/>
      <c r="E923" s="66"/>
      <c r="F923" s="67"/>
      <c r="G923" s="68"/>
      <c r="H923" s="67"/>
      <c r="I923" s="67" t="s">
        <v>152</v>
      </c>
      <c r="J923" s="66"/>
      <c r="K923" s="67"/>
      <c r="L923" s="76">
        <f>'FOR PRINT'!T50</f>
        <v>0</v>
      </c>
      <c r="M923" s="77"/>
      <c r="N923" s="70">
        <f>L923*U923</f>
        <v>0</v>
      </c>
      <c r="O923" s="78" t="s">
        <v>13</v>
      </c>
      <c r="P923" s="67"/>
      <c r="Q923" s="76"/>
      <c r="R923" s="77"/>
      <c r="S923" s="129">
        <f>'FOR PRINT'!J50</f>
        <v>0</v>
      </c>
      <c r="U923" s="12">
        <f>U920*1</f>
        <v>44.5625</v>
      </c>
      <c r="V923" s="1" t="s">
        <v>134</v>
      </c>
    </row>
    <row r="924" spans="1:22" ht="14.25" customHeight="1" x14ac:dyDescent="0.2">
      <c r="A924" s="143" t="s">
        <v>5</v>
      </c>
      <c r="C924" s="143"/>
      <c r="D924" s="65"/>
      <c r="E924" s="144" t="s">
        <v>3</v>
      </c>
      <c r="F924" s="145">
        <f>S930</f>
        <v>3804.421875</v>
      </c>
      <c r="G924" s="71"/>
      <c r="H924" s="70"/>
      <c r="I924" s="67" t="s">
        <v>147</v>
      </c>
      <c r="J924" s="66"/>
      <c r="K924" s="67"/>
      <c r="L924" s="76">
        <f>'FOR PRINT'!U50</f>
        <v>0</v>
      </c>
      <c r="M924" s="77"/>
      <c r="N924" s="70">
        <f>L924*U924</f>
        <v>0</v>
      </c>
      <c r="O924" s="78" t="s">
        <v>14</v>
      </c>
      <c r="P924" s="67"/>
      <c r="Q924" s="76"/>
      <c r="R924" s="77"/>
      <c r="S924" s="129">
        <f>'FOR PRINT'!K50</f>
        <v>56.25</v>
      </c>
      <c r="U924" s="12">
        <f>U920*1.3</f>
        <v>57.931249999999999</v>
      </c>
      <c r="V924" s="1" t="s">
        <v>136</v>
      </c>
    </row>
    <row r="925" spans="1:22" ht="14.25" customHeight="1" x14ac:dyDescent="0.2">
      <c r="D925" s="67"/>
      <c r="E925" s="66"/>
      <c r="F925" s="67"/>
      <c r="G925" s="68"/>
      <c r="H925" s="67"/>
      <c r="I925" s="67" t="s">
        <v>158</v>
      </c>
      <c r="J925" s="66"/>
      <c r="K925" s="67"/>
      <c r="L925" s="76"/>
      <c r="M925" s="77"/>
      <c r="N925" s="70">
        <v>0</v>
      </c>
      <c r="O925" s="78" t="s">
        <v>16</v>
      </c>
      <c r="P925" s="67"/>
      <c r="Q925" s="76"/>
      <c r="R925" s="77"/>
      <c r="S925" s="129">
        <f>'FOR PRINT'!L50</f>
        <v>0</v>
      </c>
    </row>
    <row r="926" spans="1:22" ht="14.25" customHeight="1" x14ac:dyDescent="0.2">
      <c r="D926" s="67"/>
      <c r="E926" s="66"/>
      <c r="F926" s="67"/>
      <c r="G926" s="68"/>
      <c r="H926" s="67"/>
      <c r="I926" s="67"/>
      <c r="J926" s="66"/>
      <c r="K926" s="67"/>
      <c r="L926" s="76"/>
      <c r="M926" s="77"/>
      <c r="N926" s="70"/>
      <c r="O926" s="78" t="s">
        <v>120</v>
      </c>
      <c r="P926" s="67"/>
      <c r="Q926" s="129">
        <f>'FOR PRINT'!M50</f>
        <v>0</v>
      </c>
      <c r="R926" s="77"/>
      <c r="S926" s="129">
        <f>Q926*U920</f>
        <v>0</v>
      </c>
    </row>
    <row r="927" spans="1:22" ht="14.25" customHeight="1" x14ac:dyDescent="0.2">
      <c r="D927" s="67"/>
      <c r="E927" s="66"/>
      <c r="F927" s="67"/>
      <c r="G927" s="68"/>
      <c r="H927" s="67"/>
      <c r="I927" s="67"/>
      <c r="J927" s="66"/>
      <c r="K927" s="67"/>
      <c r="L927" s="76"/>
      <c r="M927" s="77"/>
      <c r="N927" s="70"/>
      <c r="O927" s="78" t="s">
        <v>38</v>
      </c>
      <c r="P927" s="67"/>
      <c r="Q927" s="234" t="s">
        <v>168</v>
      </c>
      <c r="R927" s="77"/>
      <c r="S927" s="129">
        <f>'FOR PRINT'!N50</f>
        <v>0</v>
      </c>
    </row>
    <row r="928" spans="1:22" ht="14.25" customHeight="1" x14ac:dyDescent="0.2">
      <c r="A928" s="63" t="s">
        <v>6</v>
      </c>
      <c r="D928" s="67"/>
      <c r="E928" s="66" t="s">
        <v>3</v>
      </c>
      <c r="F928" s="67"/>
      <c r="G928" s="68"/>
      <c r="H928" s="67"/>
      <c r="I928" s="67"/>
      <c r="J928" s="66"/>
      <c r="K928" s="67"/>
      <c r="L928" s="76"/>
      <c r="M928" s="77"/>
      <c r="N928" s="70"/>
      <c r="O928" s="90" t="s">
        <v>17</v>
      </c>
      <c r="P928" s="67"/>
      <c r="Q928" s="76"/>
      <c r="R928" s="77"/>
      <c r="S928" s="129">
        <f>'FOR PRINT'!O50</f>
        <v>2500</v>
      </c>
    </row>
    <row r="929" spans="1:22" s="3" customFormat="1" ht="14.25" customHeight="1" x14ac:dyDescent="0.25">
      <c r="A929" s="64"/>
      <c r="B929" s="133"/>
      <c r="C929" s="64"/>
      <c r="D929" s="152"/>
      <c r="E929" s="66"/>
      <c r="F929" s="153"/>
      <c r="G929" s="154"/>
      <c r="H929" s="152"/>
      <c r="I929" s="72" t="s">
        <v>46</v>
      </c>
      <c r="J929" s="79"/>
      <c r="K929" s="155"/>
      <c r="L929" s="156"/>
      <c r="M929" s="80" t="s">
        <v>3</v>
      </c>
      <c r="N929" s="157">
        <f>SUM(N920:N927)</f>
        <v>6628.671875</v>
      </c>
      <c r="O929" s="75" t="s">
        <v>45</v>
      </c>
      <c r="P929" s="155"/>
      <c r="Q929" s="155"/>
      <c r="R929" s="79" t="s">
        <v>3</v>
      </c>
      <c r="S929" s="157">
        <f>SUM(S920:S928)</f>
        <v>2824.25</v>
      </c>
      <c r="U929" s="158"/>
    </row>
    <row r="930" spans="1:22" ht="14.25" customHeight="1" x14ac:dyDescent="0.2">
      <c r="A930" s="63" t="s">
        <v>24</v>
      </c>
      <c r="D930" s="67"/>
      <c r="E930" s="66" t="s">
        <v>3</v>
      </c>
      <c r="F930" s="81"/>
      <c r="G930" s="68"/>
      <c r="H930" s="67"/>
      <c r="I930" s="146"/>
      <c r="J930" s="147"/>
      <c r="K930" s="146"/>
      <c r="L930" s="148"/>
      <c r="M930" s="147"/>
      <c r="N930" s="146"/>
      <c r="O930" s="146"/>
      <c r="P930" s="167" t="s">
        <v>5</v>
      </c>
      <c r="Q930" s="168"/>
      <c r="R930" s="169" t="s">
        <v>3</v>
      </c>
      <c r="S930" s="167">
        <f>N929-S929</f>
        <v>3804.421875</v>
      </c>
    </row>
    <row r="931" spans="1:22" ht="14.25" customHeight="1" x14ac:dyDescent="0.2">
      <c r="A931" s="82"/>
      <c r="B931" s="134"/>
      <c r="C931" s="82"/>
      <c r="D931" s="268"/>
      <c r="E931" s="268"/>
      <c r="F931" s="269"/>
      <c r="G931" s="83"/>
      <c r="H931" s="84"/>
      <c r="I931" s="82"/>
      <c r="J931" s="85"/>
      <c r="K931" s="82"/>
      <c r="L931" s="82"/>
      <c r="M931" s="85"/>
      <c r="N931" s="82"/>
      <c r="O931" s="82"/>
      <c r="P931" s="82"/>
      <c r="Q931" s="82"/>
      <c r="R931" s="85"/>
      <c r="S931" s="82"/>
      <c r="T931" s="2"/>
    </row>
    <row r="932" spans="1:22" ht="14.25" customHeight="1" x14ac:dyDescent="0.2">
      <c r="A932" s="54"/>
      <c r="B932" s="131"/>
      <c r="C932" s="54"/>
      <c r="D932" s="54"/>
      <c r="E932" s="55"/>
      <c r="F932" s="54"/>
      <c r="G932" s="56"/>
      <c r="H932" s="54"/>
      <c r="I932" s="54"/>
      <c r="J932" s="55"/>
      <c r="K932" s="54"/>
      <c r="L932" s="54"/>
      <c r="M932" s="55"/>
      <c r="N932" s="54"/>
      <c r="O932" s="54"/>
      <c r="P932" s="54"/>
      <c r="Q932" s="54"/>
      <c r="R932" s="55"/>
      <c r="S932" s="54"/>
    </row>
    <row r="933" spans="1:22" s="8" customFormat="1" ht="14.25" customHeight="1" x14ac:dyDescent="0.25">
      <c r="A933" s="42"/>
      <c r="B933" s="132" t="s">
        <v>18</v>
      </c>
      <c r="C933" s="57"/>
      <c r="D933" s="58"/>
      <c r="E933" s="59"/>
      <c r="F933" s="58"/>
      <c r="G933" s="60"/>
      <c r="H933" s="58"/>
      <c r="I933" s="58"/>
      <c r="J933" s="61" t="s">
        <v>18</v>
      </c>
      <c r="K933" s="58"/>
      <c r="L933" s="58"/>
      <c r="M933" s="59"/>
      <c r="N933" s="58"/>
      <c r="O933" s="58"/>
      <c r="P933" s="58"/>
      <c r="Q933" s="270" t="s">
        <v>0</v>
      </c>
      <c r="R933" s="270"/>
      <c r="S933" s="270"/>
      <c r="U933" s="20"/>
    </row>
    <row r="934" spans="1:22" s="8" customFormat="1" ht="14.25" customHeight="1" x14ac:dyDescent="0.25">
      <c r="A934" s="42"/>
      <c r="B934" s="132" t="s">
        <v>19</v>
      </c>
      <c r="C934" s="57"/>
      <c r="D934" s="58"/>
      <c r="E934" s="59"/>
      <c r="F934" s="58"/>
      <c r="G934" s="60"/>
      <c r="H934" s="58"/>
      <c r="I934" s="58"/>
      <c r="J934" s="61" t="s">
        <v>19</v>
      </c>
      <c r="K934" s="58"/>
      <c r="L934" s="58"/>
      <c r="M934" s="59"/>
      <c r="N934" s="58"/>
      <c r="O934" s="58"/>
      <c r="P934" s="58"/>
      <c r="Q934" s="270"/>
      <c r="R934" s="270"/>
      <c r="S934" s="270"/>
      <c r="U934" s="20"/>
    </row>
    <row r="935" spans="1:22" s="8" customFormat="1" ht="14.25" customHeight="1" x14ac:dyDescent="0.25">
      <c r="A935" s="42"/>
      <c r="B935" s="132"/>
      <c r="C935" s="57"/>
      <c r="D935" s="58"/>
      <c r="E935" s="59"/>
      <c r="F935" s="58"/>
      <c r="G935" s="60"/>
      <c r="H935" s="58"/>
      <c r="I935" s="58"/>
      <c r="J935" s="62"/>
      <c r="K935" s="58"/>
      <c r="L935" s="58"/>
      <c r="M935" s="59"/>
      <c r="N935" s="58"/>
      <c r="O935" s="58"/>
      <c r="P935" s="58"/>
      <c r="Q935" s="58"/>
      <c r="R935" s="59"/>
      <c r="S935" s="42"/>
      <c r="U935" s="20"/>
    </row>
    <row r="936" spans="1:22" ht="14.25" customHeight="1" x14ac:dyDescent="0.2">
      <c r="A936" s="63" t="s">
        <v>1</v>
      </c>
      <c r="C936" s="63" t="s">
        <v>3</v>
      </c>
      <c r="D936" s="65" t="str">
        <f>'FOR PRINT'!B51</f>
        <v>OLINO, ALEX</v>
      </c>
      <c r="E936" s="66"/>
      <c r="F936" s="67"/>
      <c r="G936" s="68"/>
      <c r="H936" s="67"/>
      <c r="I936" s="67" t="s">
        <v>1</v>
      </c>
      <c r="J936" s="66" t="s">
        <v>3</v>
      </c>
      <c r="K936" s="173" t="str">
        <f>'FOR PRINT'!B51</f>
        <v>OLINO, ALEX</v>
      </c>
      <c r="L936" s="67"/>
      <c r="M936" s="66"/>
      <c r="N936" s="67"/>
      <c r="O936" s="67"/>
      <c r="P936" s="67" t="s">
        <v>25</v>
      </c>
      <c r="Q936" s="67"/>
      <c r="R936" s="66" t="s">
        <v>3</v>
      </c>
      <c r="S936" s="69">
        <f>'FOR PRINT'!D51</f>
        <v>13</v>
      </c>
    </row>
    <row r="937" spans="1:22" ht="14.25" customHeight="1" x14ac:dyDescent="0.2">
      <c r="A937" s="63" t="s">
        <v>2</v>
      </c>
      <c r="C937" s="63" t="s">
        <v>3</v>
      </c>
      <c r="D937" s="67" t="str">
        <f>'FOR PRINT'!R2</f>
        <v>OCTOBER 30,2017</v>
      </c>
      <c r="E937" s="66"/>
      <c r="F937" s="67"/>
      <c r="G937" s="68"/>
      <c r="H937" s="67"/>
      <c r="I937" s="67" t="s">
        <v>2</v>
      </c>
      <c r="J937" s="66" t="s">
        <v>3</v>
      </c>
      <c r="K937" s="67" t="str">
        <f>'FOR PRINT'!C51</f>
        <v>OCT 11- OCT 25,2017</v>
      </c>
      <c r="L937" s="67"/>
      <c r="M937" s="66"/>
      <c r="N937" s="67"/>
      <c r="O937" s="67"/>
      <c r="P937" s="67" t="s">
        <v>26</v>
      </c>
      <c r="Q937" s="67"/>
      <c r="R937" s="66" t="s">
        <v>3</v>
      </c>
      <c r="S937" s="69">
        <f>'FOR PRINT'!E51</f>
        <v>13</v>
      </c>
    </row>
    <row r="938" spans="1:22" ht="14.25" customHeight="1" x14ac:dyDescent="0.2">
      <c r="D938" s="67"/>
      <c r="E938" s="66"/>
      <c r="F938" s="70"/>
      <c r="G938" s="71"/>
      <c r="H938" s="70"/>
      <c r="I938" s="72" t="s">
        <v>4</v>
      </c>
      <c r="J938" s="73"/>
      <c r="K938" s="72"/>
      <c r="L938" s="74" t="s">
        <v>22</v>
      </c>
      <c r="M938" s="73"/>
      <c r="N938" s="74" t="s">
        <v>23</v>
      </c>
      <c r="O938" s="75" t="s">
        <v>7</v>
      </c>
      <c r="P938" s="72"/>
      <c r="Q938" s="74" t="s">
        <v>22</v>
      </c>
      <c r="R938" s="73"/>
      <c r="S938" s="74" t="s">
        <v>23</v>
      </c>
    </row>
    <row r="939" spans="1:22" ht="14.25" customHeight="1" x14ac:dyDescent="0.2">
      <c r="A939" s="63" t="s">
        <v>20</v>
      </c>
      <c r="D939" s="67"/>
      <c r="E939" s="66" t="s">
        <v>3</v>
      </c>
      <c r="F939" s="70">
        <f>N948</f>
        <v>10331.25</v>
      </c>
      <c r="G939" s="71"/>
      <c r="H939" s="70"/>
      <c r="I939" s="67" t="s">
        <v>8</v>
      </c>
      <c r="J939" s="66"/>
      <c r="K939" s="67"/>
      <c r="L939" s="76">
        <f>S937*8</f>
        <v>104</v>
      </c>
      <c r="M939" s="77"/>
      <c r="N939" s="70">
        <f>L939*U939</f>
        <v>7800</v>
      </c>
      <c r="O939" s="78" t="s">
        <v>10</v>
      </c>
      <c r="P939" s="67"/>
      <c r="Q939" s="76"/>
      <c r="R939" s="77"/>
      <c r="S939" s="129">
        <f>'FOR PRINT'!G51</f>
        <v>199.8</v>
      </c>
      <c r="U939" s="12">
        <f>'FOR PRINT'!Q51</f>
        <v>75</v>
      </c>
      <c r="V939" s="1" t="s">
        <v>100</v>
      </c>
    </row>
    <row r="940" spans="1:22" ht="14.25" customHeight="1" x14ac:dyDescent="0.2">
      <c r="A940" s="63" t="s">
        <v>21</v>
      </c>
      <c r="D940" s="67"/>
      <c r="E940" s="66" t="s">
        <v>3</v>
      </c>
      <c r="F940" s="70">
        <f>S948</f>
        <v>5735.63</v>
      </c>
      <c r="G940" s="68"/>
      <c r="H940" s="67"/>
      <c r="I940" s="67" t="s">
        <v>9</v>
      </c>
      <c r="J940" s="66"/>
      <c r="K940" s="67"/>
      <c r="L940" s="76">
        <f>'FOR PRINT'!F51</f>
        <v>27</v>
      </c>
      <c r="M940" s="77"/>
      <c r="N940" s="108">
        <f>L940*U940</f>
        <v>2531.25</v>
      </c>
      <c r="O940" s="78" t="s">
        <v>11</v>
      </c>
      <c r="P940" s="67"/>
      <c r="Q940" s="76"/>
      <c r="R940" s="77"/>
      <c r="S940" s="129">
        <f>'FOR PRINT'!H51</f>
        <v>0</v>
      </c>
      <c r="U940" s="12">
        <f>U939*1.25</f>
        <v>93.75</v>
      </c>
      <c r="V940" s="1" t="s">
        <v>101</v>
      </c>
    </row>
    <row r="941" spans="1:22" ht="14.25" customHeight="1" x14ac:dyDescent="0.2">
      <c r="D941" s="67"/>
      <c r="E941" s="66"/>
      <c r="F941" s="67"/>
      <c r="G941" s="68"/>
      <c r="H941" s="67"/>
      <c r="I941" s="67" t="s">
        <v>99</v>
      </c>
      <c r="J941" s="66"/>
      <c r="K941" s="67"/>
      <c r="L941" s="76">
        <f>'FOR PRINT'!P51</f>
        <v>0</v>
      </c>
      <c r="M941" s="77"/>
      <c r="N941" s="70">
        <f>L941*U941</f>
        <v>0</v>
      </c>
      <c r="O941" s="78" t="s">
        <v>12</v>
      </c>
      <c r="P941" s="67"/>
      <c r="Q941" s="76"/>
      <c r="R941" s="77"/>
      <c r="S941" s="129">
        <f>'FOR PRINT'!I51</f>
        <v>50</v>
      </c>
      <c r="U941" s="12">
        <f>U939*1.3</f>
        <v>97.5</v>
      </c>
      <c r="V941" s="1" t="s">
        <v>103</v>
      </c>
    </row>
    <row r="942" spans="1:22" ht="14.25" customHeight="1" x14ac:dyDescent="0.2">
      <c r="D942" s="67"/>
      <c r="E942" s="66"/>
      <c r="F942" s="67"/>
      <c r="G942" s="68"/>
      <c r="H942" s="67"/>
      <c r="I942" s="67" t="s">
        <v>152</v>
      </c>
      <c r="J942" s="66"/>
      <c r="K942" s="67"/>
      <c r="L942" s="76">
        <f>'FOR PRINT'!T51</f>
        <v>0</v>
      </c>
      <c r="M942" s="77"/>
      <c r="N942" s="70">
        <f>L942*U942</f>
        <v>0</v>
      </c>
      <c r="O942" s="78" t="s">
        <v>13</v>
      </c>
      <c r="P942" s="67"/>
      <c r="Q942" s="76"/>
      <c r="R942" s="77"/>
      <c r="S942" s="129">
        <f>'FOR PRINT'!J51</f>
        <v>0</v>
      </c>
      <c r="U942" s="12">
        <f>U939*1</f>
        <v>75</v>
      </c>
      <c r="V942" s="1" t="s">
        <v>134</v>
      </c>
    </row>
    <row r="943" spans="1:22" ht="14.25" customHeight="1" x14ac:dyDescent="0.2">
      <c r="A943" s="143" t="s">
        <v>5</v>
      </c>
      <c r="C943" s="143"/>
      <c r="D943" s="65"/>
      <c r="E943" s="144" t="s">
        <v>3</v>
      </c>
      <c r="F943" s="145">
        <f>S949</f>
        <v>4595.62</v>
      </c>
      <c r="G943" s="71"/>
      <c r="H943" s="70"/>
      <c r="I943" s="67" t="s">
        <v>147</v>
      </c>
      <c r="J943" s="66"/>
      <c r="K943" s="67"/>
      <c r="L943" s="76">
        <f>'FOR PRINT'!U51</f>
        <v>0</v>
      </c>
      <c r="M943" s="77"/>
      <c r="N943" s="70">
        <f>L943*U943</f>
        <v>0</v>
      </c>
      <c r="O943" s="78" t="s">
        <v>14</v>
      </c>
      <c r="P943" s="67"/>
      <c r="Q943" s="76"/>
      <c r="R943" s="77"/>
      <c r="S943" s="129">
        <f>'FOR PRINT'!K51</f>
        <v>93.75</v>
      </c>
      <c r="U943" s="12">
        <f>U939*1.3</f>
        <v>97.5</v>
      </c>
      <c r="V943" s="1" t="s">
        <v>136</v>
      </c>
    </row>
    <row r="944" spans="1:22" ht="14.25" customHeight="1" x14ac:dyDescent="0.2">
      <c r="D944" s="67"/>
      <c r="E944" s="66"/>
      <c r="F944" s="67"/>
      <c r="G944" s="68"/>
      <c r="H944" s="67"/>
      <c r="I944" s="67"/>
      <c r="J944" s="66"/>
      <c r="K944" s="67"/>
      <c r="L944" s="76"/>
      <c r="M944" s="77"/>
      <c r="N944" s="70"/>
      <c r="O944" s="78" t="s">
        <v>16</v>
      </c>
      <c r="P944" s="67"/>
      <c r="Q944" s="76"/>
      <c r="R944" s="77"/>
      <c r="S944" s="129">
        <f>'FOR PRINT'!L51</f>
        <v>283.33</v>
      </c>
    </row>
    <row r="945" spans="1:22" ht="14.25" customHeight="1" x14ac:dyDescent="0.2">
      <c r="D945" s="67"/>
      <c r="E945" s="66"/>
      <c r="F945" s="67"/>
      <c r="G945" s="68"/>
      <c r="H945" s="67"/>
      <c r="I945" s="67"/>
      <c r="J945" s="66"/>
      <c r="K945" s="67"/>
      <c r="L945" s="76"/>
      <c r="M945" s="77"/>
      <c r="N945" s="70"/>
      <c r="O945" s="78" t="s">
        <v>15</v>
      </c>
      <c r="P945" s="67"/>
      <c r="Q945" s="129">
        <f>'FOR PRINT'!M51</f>
        <v>1.45</v>
      </c>
      <c r="R945" s="77"/>
      <c r="S945" s="129">
        <f>Q945*U939</f>
        <v>108.75</v>
      </c>
    </row>
    <row r="946" spans="1:22" ht="14.25" customHeight="1" x14ac:dyDescent="0.2">
      <c r="D946" s="67"/>
      <c r="E946" s="66"/>
      <c r="F946" s="67"/>
      <c r="G946" s="68"/>
      <c r="H946" s="67"/>
      <c r="I946" s="67"/>
      <c r="J946" s="66"/>
      <c r="K946" s="67"/>
      <c r="L946" s="76"/>
      <c r="M946" s="77"/>
      <c r="N946" s="70"/>
      <c r="O946" s="78" t="s">
        <v>38</v>
      </c>
      <c r="P946" s="67"/>
      <c r="Q946" s="76"/>
      <c r="R946" s="77"/>
      <c r="S946" s="129">
        <f>'FOR PRINT'!N51</f>
        <v>0</v>
      </c>
    </row>
    <row r="947" spans="1:22" ht="14.25" customHeight="1" x14ac:dyDescent="0.2">
      <c r="A947" s="63" t="s">
        <v>6</v>
      </c>
      <c r="D947" s="67"/>
      <c r="E947" s="66" t="s">
        <v>3</v>
      </c>
      <c r="F947" s="67"/>
      <c r="G947" s="68"/>
      <c r="H947" s="67"/>
      <c r="I947" s="67"/>
      <c r="J947" s="66"/>
      <c r="K947" s="67"/>
      <c r="L947" s="76"/>
      <c r="M947" s="77"/>
      <c r="N947" s="70"/>
      <c r="O947" s="90" t="s">
        <v>17</v>
      </c>
      <c r="P947" s="67"/>
      <c r="Q947" s="76"/>
      <c r="R947" s="77"/>
      <c r="S947" s="129">
        <f>'FOR PRINT'!O51</f>
        <v>5000</v>
      </c>
    </row>
    <row r="948" spans="1:22" s="3" customFormat="1" ht="14.25" customHeight="1" x14ac:dyDescent="0.25">
      <c r="A948" s="64"/>
      <c r="B948" s="133"/>
      <c r="C948" s="64"/>
      <c r="D948" s="152"/>
      <c r="E948" s="66"/>
      <c r="F948" s="153"/>
      <c r="G948" s="154"/>
      <c r="H948" s="152"/>
      <c r="I948" s="72" t="s">
        <v>46</v>
      </c>
      <c r="J948" s="79"/>
      <c r="K948" s="155"/>
      <c r="L948" s="156"/>
      <c r="M948" s="80" t="s">
        <v>3</v>
      </c>
      <c r="N948" s="157">
        <f>SUM(N939:N946)</f>
        <v>10331.25</v>
      </c>
      <c r="O948" s="75" t="s">
        <v>45</v>
      </c>
      <c r="P948" s="155"/>
      <c r="Q948" s="155"/>
      <c r="R948" s="79" t="s">
        <v>3</v>
      </c>
      <c r="S948" s="157">
        <f>SUM(S939:S947)</f>
        <v>5735.63</v>
      </c>
      <c r="U948" s="158"/>
    </row>
    <row r="949" spans="1:22" ht="14.25" customHeight="1" x14ac:dyDescent="0.2">
      <c r="A949" s="63" t="s">
        <v>24</v>
      </c>
      <c r="D949" s="67"/>
      <c r="E949" s="66" t="s">
        <v>3</v>
      </c>
      <c r="F949" s="81"/>
      <c r="G949" s="68"/>
      <c r="H949" s="67"/>
      <c r="I949" s="146"/>
      <c r="J949" s="147"/>
      <c r="K949" s="146"/>
      <c r="L949" s="148"/>
      <c r="M949" s="147"/>
      <c r="N949" s="146"/>
      <c r="O949" s="146"/>
      <c r="P949" s="167" t="s">
        <v>5</v>
      </c>
      <c r="Q949" s="168"/>
      <c r="R949" s="169" t="s">
        <v>3</v>
      </c>
      <c r="S949" s="167">
        <f>N948-S948</f>
        <v>4595.62</v>
      </c>
    </row>
    <row r="950" spans="1:22" ht="14.25" customHeight="1" x14ac:dyDescent="0.2">
      <c r="A950" s="82"/>
      <c r="B950" s="134"/>
      <c r="C950" s="82"/>
      <c r="D950" s="268"/>
      <c r="E950" s="268"/>
      <c r="F950" s="269"/>
      <c r="G950" s="83"/>
      <c r="H950" s="84"/>
      <c r="I950" s="82"/>
      <c r="J950" s="85"/>
      <c r="K950" s="82"/>
      <c r="L950" s="82"/>
      <c r="M950" s="85"/>
      <c r="N950" s="82"/>
      <c r="O950" s="82"/>
      <c r="P950" s="82"/>
      <c r="Q950" s="82"/>
      <c r="R950" s="85"/>
      <c r="S950" s="82"/>
      <c r="T950" s="2"/>
    </row>
    <row r="951" spans="1:22" s="5" customFormat="1" ht="14.25" customHeight="1" x14ac:dyDescent="0.2">
      <c r="A951" s="91"/>
      <c r="B951" s="135"/>
      <c r="C951" s="91"/>
      <c r="D951" s="91"/>
      <c r="E951" s="92"/>
      <c r="F951" s="91"/>
      <c r="G951" s="93"/>
      <c r="H951" s="91"/>
      <c r="I951" s="91"/>
      <c r="J951" s="92"/>
      <c r="K951" s="91"/>
      <c r="L951" s="91"/>
      <c r="M951" s="92"/>
      <c r="N951" s="91"/>
      <c r="O951" s="91"/>
      <c r="P951" s="91"/>
      <c r="Q951" s="91"/>
      <c r="R951" s="92"/>
      <c r="S951" s="91"/>
      <c r="U951" s="17"/>
    </row>
    <row r="952" spans="1:22" s="6" customFormat="1" ht="14.25" customHeight="1" x14ac:dyDescent="0.25">
      <c r="A952" s="94"/>
      <c r="B952" s="136" t="s">
        <v>18</v>
      </c>
      <c r="C952" s="95"/>
      <c r="D952" s="96"/>
      <c r="E952" s="97"/>
      <c r="F952" s="96"/>
      <c r="G952" s="98"/>
      <c r="H952" s="96"/>
      <c r="I952" s="96"/>
      <c r="J952" s="99" t="s">
        <v>18</v>
      </c>
      <c r="K952" s="96"/>
      <c r="L952" s="96"/>
      <c r="M952" s="97"/>
      <c r="N952" s="96"/>
      <c r="O952" s="96"/>
      <c r="P952" s="96"/>
      <c r="Q952" s="271" t="s">
        <v>0</v>
      </c>
      <c r="R952" s="271"/>
      <c r="S952" s="271"/>
      <c r="U952" s="18"/>
    </row>
    <row r="953" spans="1:22" s="6" customFormat="1" ht="14.25" customHeight="1" x14ac:dyDescent="0.25">
      <c r="A953" s="94"/>
      <c r="B953" s="136" t="s">
        <v>19</v>
      </c>
      <c r="C953" s="95"/>
      <c r="D953" s="96"/>
      <c r="E953" s="97"/>
      <c r="F953" s="96"/>
      <c r="G953" s="98"/>
      <c r="H953" s="96"/>
      <c r="I953" s="96"/>
      <c r="J953" s="99" t="s">
        <v>19</v>
      </c>
      <c r="K953" s="96"/>
      <c r="L953" s="96"/>
      <c r="M953" s="97"/>
      <c r="N953" s="96"/>
      <c r="O953" s="96"/>
      <c r="P953" s="96"/>
      <c r="Q953" s="271"/>
      <c r="R953" s="271"/>
      <c r="S953" s="271"/>
      <c r="U953" s="18"/>
    </row>
    <row r="954" spans="1:22" s="6" customFormat="1" ht="14.25" customHeight="1" x14ac:dyDescent="0.25">
      <c r="A954" s="94"/>
      <c r="B954" s="136"/>
      <c r="C954" s="95"/>
      <c r="D954" s="96"/>
      <c r="E954" s="97"/>
      <c r="F954" s="96"/>
      <c r="G954" s="98"/>
      <c r="H954" s="96"/>
      <c r="I954" s="96"/>
      <c r="J954" s="100"/>
      <c r="K954" s="96"/>
      <c r="L954" s="96"/>
      <c r="M954" s="97"/>
      <c r="N954" s="96"/>
      <c r="O954" s="96"/>
      <c r="P954" s="96"/>
      <c r="Q954" s="96"/>
      <c r="R954" s="97"/>
      <c r="S954" s="94"/>
      <c r="U954" s="18"/>
    </row>
    <row r="955" spans="1:22" s="5" customFormat="1" ht="14.25" customHeight="1" x14ac:dyDescent="0.2">
      <c r="A955" s="101" t="s">
        <v>1</v>
      </c>
      <c r="B955" s="137"/>
      <c r="C955" s="101" t="s">
        <v>3</v>
      </c>
      <c r="D955" s="103" t="str">
        <f>'FOR PRINT'!B52</f>
        <v>OLINO, DJ PAUL</v>
      </c>
      <c r="E955" s="104"/>
      <c r="F955" s="105"/>
      <c r="G955" s="106"/>
      <c r="H955" s="105"/>
      <c r="I955" s="105" t="s">
        <v>1</v>
      </c>
      <c r="J955" s="104" t="s">
        <v>3</v>
      </c>
      <c r="K955" s="174" t="str">
        <f>'FOR PRINT'!B52</f>
        <v>OLINO, DJ PAUL</v>
      </c>
      <c r="L955" s="105"/>
      <c r="M955" s="104"/>
      <c r="N955" s="105"/>
      <c r="O955" s="105"/>
      <c r="P955" s="105" t="s">
        <v>25</v>
      </c>
      <c r="Q955" s="105"/>
      <c r="R955" s="104" t="s">
        <v>3</v>
      </c>
      <c r="S955" s="107">
        <f>'FOR PRINT'!D52</f>
        <v>13</v>
      </c>
      <c r="U955" s="17"/>
    </row>
    <row r="956" spans="1:22" s="5" customFormat="1" ht="14.25" customHeight="1" x14ac:dyDescent="0.2">
      <c r="A956" s="101" t="s">
        <v>2</v>
      </c>
      <c r="B956" s="137"/>
      <c r="C956" s="101" t="s">
        <v>3</v>
      </c>
      <c r="D956" s="105" t="str">
        <f>'FOR PRINT'!R2</f>
        <v>OCTOBER 30,2017</v>
      </c>
      <c r="E956" s="104"/>
      <c r="F956" s="105"/>
      <c r="G956" s="106"/>
      <c r="H956" s="105"/>
      <c r="I956" s="105" t="s">
        <v>2</v>
      </c>
      <c r="J956" s="104" t="s">
        <v>3</v>
      </c>
      <c r="K956" s="105" t="str">
        <f>'FOR PRINT'!C52</f>
        <v>OCT 11- OCT 25,2017</v>
      </c>
      <c r="L956" s="105"/>
      <c r="M956" s="104"/>
      <c r="N956" s="105"/>
      <c r="O956" s="105"/>
      <c r="P956" s="105" t="s">
        <v>26</v>
      </c>
      <c r="Q956" s="105"/>
      <c r="R956" s="104" t="s">
        <v>3</v>
      </c>
      <c r="S956" s="107">
        <f>'FOR PRINT'!E52</f>
        <v>12.75</v>
      </c>
      <c r="U956" s="17"/>
    </row>
    <row r="957" spans="1:22" s="5" customFormat="1" ht="14.25" customHeight="1" x14ac:dyDescent="0.2">
      <c r="A957" s="101"/>
      <c r="B957" s="137"/>
      <c r="C957" s="101"/>
      <c r="D957" s="105"/>
      <c r="E957" s="104"/>
      <c r="F957" s="108"/>
      <c r="G957" s="109"/>
      <c r="H957" s="108"/>
      <c r="I957" s="110" t="s">
        <v>4</v>
      </c>
      <c r="J957" s="111"/>
      <c r="K957" s="110"/>
      <c r="L957" s="112" t="s">
        <v>22</v>
      </c>
      <c r="M957" s="111"/>
      <c r="N957" s="112" t="s">
        <v>23</v>
      </c>
      <c r="O957" s="113" t="s">
        <v>7</v>
      </c>
      <c r="P957" s="110"/>
      <c r="Q957" s="112" t="s">
        <v>22</v>
      </c>
      <c r="R957" s="111"/>
      <c r="S957" s="112" t="s">
        <v>23</v>
      </c>
      <c r="U957" s="17"/>
    </row>
    <row r="958" spans="1:22" s="5" customFormat="1" ht="14.25" customHeight="1" x14ac:dyDescent="0.2">
      <c r="A958" s="101" t="s">
        <v>20</v>
      </c>
      <c r="B958" s="137"/>
      <c r="C958" s="101"/>
      <c r="D958" s="105"/>
      <c r="E958" s="104" t="s">
        <v>3</v>
      </c>
      <c r="F958" s="108">
        <f>N967</f>
        <v>5055</v>
      </c>
      <c r="G958" s="109"/>
      <c r="H958" s="108"/>
      <c r="I958" s="105" t="s">
        <v>8</v>
      </c>
      <c r="J958" s="104"/>
      <c r="K958" s="105"/>
      <c r="L958" s="114">
        <f>S956*8</f>
        <v>102</v>
      </c>
      <c r="M958" s="115"/>
      <c r="N958" s="108">
        <f>L958*U958</f>
        <v>3825</v>
      </c>
      <c r="O958" s="116" t="s">
        <v>10</v>
      </c>
      <c r="P958" s="105"/>
      <c r="Q958" s="114"/>
      <c r="R958" s="115"/>
      <c r="S958" s="117">
        <f>'FOR PRINT'!G52</f>
        <v>0</v>
      </c>
      <c r="U958" s="17">
        <f>'FOR PRINT'!Q52</f>
        <v>37.5</v>
      </c>
      <c r="V958" s="1" t="s">
        <v>100</v>
      </c>
    </row>
    <row r="959" spans="1:22" s="5" customFormat="1" ht="14.25" customHeight="1" x14ac:dyDescent="0.2">
      <c r="A959" s="101" t="s">
        <v>21</v>
      </c>
      <c r="B959" s="137"/>
      <c r="C959" s="101"/>
      <c r="D959" s="105"/>
      <c r="E959" s="104" t="s">
        <v>3</v>
      </c>
      <c r="F959" s="108">
        <f>S967</f>
        <v>1009.375</v>
      </c>
      <c r="G959" s="106"/>
      <c r="H959" s="105"/>
      <c r="I959" s="105" t="s">
        <v>9</v>
      </c>
      <c r="J959" s="104"/>
      <c r="K959" s="105"/>
      <c r="L959" s="114">
        <f>'FOR PRINT'!F52</f>
        <v>20</v>
      </c>
      <c r="M959" s="115"/>
      <c r="N959" s="108">
        <f>L959*U959</f>
        <v>937.5</v>
      </c>
      <c r="O959" s="116" t="s">
        <v>11</v>
      </c>
      <c r="P959" s="105"/>
      <c r="Q959" s="114"/>
      <c r="R959" s="115"/>
      <c r="S959" s="117">
        <f>'FOR PRINT'!H52</f>
        <v>0</v>
      </c>
      <c r="U959" s="17">
        <f>U958*1.25</f>
        <v>46.875</v>
      </c>
      <c r="V959" s="1" t="s">
        <v>101</v>
      </c>
    </row>
    <row r="960" spans="1:22" s="5" customFormat="1" ht="14.25" customHeight="1" x14ac:dyDescent="0.2">
      <c r="A960" s="101"/>
      <c r="B960" s="137"/>
      <c r="C960" s="101"/>
      <c r="D960" s="105"/>
      <c r="E960" s="104"/>
      <c r="F960" s="105"/>
      <c r="G960" s="106"/>
      <c r="H960" s="105"/>
      <c r="I960" s="105" t="s">
        <v>99</v>
      </c>
      <c r="J960" s="104"/>
      <c r="K960" s="105"/>
      <c r="L960" s="114">
        <f>'FOR PRINT'!P52</f>
        <v>6</v>
      </c>
      <c r="M960" s="115"/>
      <c r="N960" s="108">
        <f>L960*U960</f>
        <v>292.5</v>
      </c>
      <c r="O960" s="116" t="s">
        <v>12</v>
      </c>
      <c r="P960" s="105"/>
      <c r="Q960" s="114"/>
      <c r="R960" s="115"/>
      <c r="S960" s="117">
        <f>'FOR PRINT'!I52</f>
        <v>0</v>
      </c>
      <c r="U960" s="12">
        <f>U958*1.3</f>
        <v>48.75</v>
      </c>
      <c r="V960" s="1" t="s">
        <v>103</v>
      </c>
    </row>
    <row r="961" spans="1:22" s="5" customFormat="1" ht="14.25" customHeight="1" x14ac:dyDescent="0.2">
      <c r="A961" s="101"/>
      <c r="B961" s="137"/>
      <c r="C961" s="101"/>
      <c r="D961" s="105"/>
      <c r="E961" s="104"/>
      <c r="F961" s="105"/>
      <c r="G961" s="106"/>
      <c r="H961" s="105"/>
      <c r="I961" s="105" t="s">
        <v>152</v>
      </c>
      <c r="J961" s="104"/>
      <c r="K961" s="105"/>
      <c r="L961" s="114">
        <f>'FOR PRINT'!T52</f>
        <v>0</v>
      </c>
      <c r="M961" s="115"/>
      <c r="N961" s="108">
        <f>L961*U961</f>
        <v>0</v>
      </c>
      <c r="O961" s="116" t="s">
        <v>13</v>
      </c>
      <c r="P961" s="105"/>
      <c r="Q961" s="114"/>
      <c r="R961" s="115"/>
      <c r="S961" s="117">
        <f>'FOR PRINT'!J52</f>
        <v>0</v>
      </c>
      <c r="U961" s="17">
        <f>U958*1</f>
        <v>37.5</v>
      </c>
      <c r="V961" s="1" t="s">
        <v>134</v>
      </c>
    </row>
    <row r="962" spans="1:22" s="5" customFormat="1" ht="14.25" customHeight="1" x14ac:dyDescent="0.2">
      <c r="A962" s="140" t="s">
        <v>5</v>
      </c>
      <c r="B962" s="137"/>
      <c r="C962" s="140"/>
      <c r="D962" s="103"/>
      <c r="E962" s="141" t="s">
        <v>3</v>
      </c>
      <c r="F962" s="142">
        <f>S968</f>
        <v>4045.625</v>
      </c>
      <c r="G962" s="109"/>
      <c r="H962" s="108"/>
      <c r="I962" s="67" t="s">
        <v>147</v>
      </c>
      <c r="J962" s="66"/>
      <c r="K962" s="67"/>
      <c r="L962" s="76">
        <f>'FOR PRINT'!U52</f>
        <v>0</v>
      </c>
      <c r="M962" s="77"/>
      <c r="N962" s="70">
        <f>L962*U962</f>
        <v>0</v>
      </c>
      <c r="O962" s="116" t="s">
        <v>14</v>
      </c>
      <c r="P962" s="105"/>
      <c r="Q962" s="114"/>
      <c r="R962" s="115"/>
      <c r="S962" s="117">
        <f>'FOR PRINT'!K52</f>
        <v>0</v>
      </c>
      <c r="U962" s="12">
        <f>U958*1.3</f>
        <v>48.75</v>
      </c>
      <c r="V962" s="1" t="s">
        <v>136</v>
      </c>
    </row>
    <row r="963" spans="1:22" s="5" customFormat="1" ht="14.25" customHeight="1" x14ac:dyDescent="0.2">
      <c r="A963" s="101"/>
      <c r="B963" s="137"/>
      <c r="C963" s="101"/>
      <c r="D963" s="105"/>
      <c r="E963" s="104"/>
      <c r="F963" s="105"/>
      <c r="G963" s="106"/>
      <c r="H963" s="105"/>
      <c r="I963" s="105"/>
      <c r="J963" s="104"/>
      <c r="K963" s="105"/>
      <c r="L963" s="114"/>
      <c r="M963" s="115"/>
      <c r="N963" s="108"/>
      <c r="O963" s="116" t="s">
        <v>16</v>
      </c>
      <c r="P963" s="105"/>
      <c r="Q963" s="114"/>
      <c r="R963" s="115"/>
      <c r="S963" s="117">
        <f>'FOR PRINT'!L52</f>
        <v>0</v>
      </c>
      <c r="U963" s="17"/>
    </row>
    <row r="964" spans="1:22" s="5" customFormat="1" ht="14.25" customHeight="1" x14ac:dyDescent="0.2">
      <c r="A964" s="101"/>
      <c r="B964" s="137"/>
      <c r="C964" s="101"/>
      <c r="D964" s="105"/>
      <c r="E964" s="104"/>
      <c r="F964" s="105"/>
      <c r="G964" s="106"/>
      <c r="H964" s="105"/>
      <c r="I964" s="105"/>
      <c r="J964" s="104"/>
      <c r="K964" s="105"/>
      <c r="L964" s="114"/>
      <c r="M964" s="115"/>
      <c r="N964" s="108"/>
      <c r="O964" s="116" t="s">
        <v>15</v>
      </c>
      <c r="P964" s="105"/>
      <c r="Q964" s="117">
        <f>'FOR PRINT'!M52</f>
        <v>0.25</v>
      </c>
      <c r="R964" s="115"/>
      <c r="S964" s="117">
        <f>Q964*U958</f>
        <v>9.375</v>
      </c>
      <c r="U964" s="17"/>
    </row>
    <row r="965" spans="1:22" s="5" customFormat="1" ht="14.25" customHeight="1" x14ac:dyDescent="0.2">
      <c r="A965" s="101"/>
      <c r="B965" s="137"/>
      <c r="C965" s="101"/>
      <c r="D965" s="105"/>
      <c r="E965" s="104"/>
      <c r="F965" s="105"/>
      <c r="G965" s="106"/>
      <c r="H965" s="105"/>
      <c r="I965" s="105"/>
      <c r="J965" s="104"/>
      <c r="K965" s="105"/>
      <c r="L965" s="114"/>
      <c r="M965" s="115"/>
      <c r="N965" s="108"/>
      <c r="O965" s="116" t="s">
        <v>38</v>
      </c>
      <c r="P965" s="105"/>
      <c r="Q965" s="114"/>
      <c r="R965" s="115"/>
      <c r="S965" s="117">
        <f>'FOR PRINT'!N52</f>
        <v>0</v>
      </c>
      <c r="U965" s="17"/>
    </row>
    <row r="966" spans="1:22" s="5" customFormat="1" ht="14.25" customHeight="1" x14ac:dyDescent="0.2">
      <c r="A966" s="101" t="s">
        <v>6</v>
      </c>
      <c r="B966" s="137"/>
      <c r="C966" s="101"/>
      <c r="D966" s="105"/>
      <c r="E966" s="104" t="s">
        <v>3</v>
      </c>
      <c r="F966" s="105"/>
      <c r="G966" s="106"/>
      <c r="H966" s="105"/>
      <c r="I966" s="105"/>
      <c r="J966" s="104"/>
      <c r="K966" s="105"/>
      <c r="L966" s="114"/>
      <c r="M966" s="115"/>
      <c r="N966" s="108"/>
      <c r="O966" s="118" t="s">
        <v>17</v>
      </c>
      <c r="P966" s="105"/>
      <c r="Q966" s="114"/>
      <c r="R966" s="115"/>
      <c r="S966" s="117">
        <f>'FOR PRINT'!O52</f>
        <v>1000</v>
      </c>
      <c r="U966" s="17"/>
    </row>
    <row r="967" spans="1:22" s="165" customFormat="1" ht="14.25" customHeight="1" x14ac:dyDescent="0.25">
      <c r="A967" s="102"/>
      <c r="B967" s="137"/>
      <c r="C967" s="102"/>
      <c r="D967" s="159"/>
      <c r="E967" s="104"/>
      <c r="F967" s="160"/>
      <c r="G967" s="161"/>
      <c r="H967" s="159"/>
      <c r="I967" s="110" t="s">
        <v>46</v>
      </c>
      <c r="J967" s="119"/>
      <c r="K967" s="162"/>
      <c r="L967" s="163"/>
      <c r="M967" s="120" t="s">
        <v>3</v>
      </c>
      <c r="N967" s="164">
        <f>SUM(N958:N965)</f>
        <v>5055</v>
      </c>
      <c r="O967" s="113" t="s">
        <v>45</v>
      </c>
      <c r="P967" s="162"/>
      <c r="Q967" s="162"/>
      <c r="R967" s="119" t="s">
        <v>3</v>
      </c>
      <c r="S967" s="164">
        <f>SUM(S958:S966)</f>
        <v>1009.375</v>
      </c>
      <c r="U967" s="166"/>
    </row>
    <row r="968" spans="1:22" s="5" customFormat="1" ht="14.25" customHeight="1" x14ac:dyDescent="0.2">
      <c r="A968" s="101" t="s">
        <v>24</v>
      </c>
      <c r="B968" s="137"/>
      <c r="C968" s="101"/>
      <c r="D968" s="105"/>
      <c r="E968" s="104" t="s">
        <v>3</v>
      </c>
      <c r="F968" s="121"/>
      <c r="G968" s="106"/>
      <c r="H968" s="105"/>
      <c r="I968" s="149"/>
      <c r="J968" s="150"/>
      <c r="K968" s="149"/>
      <c r="L968" s="151"/>
      <c r="M968" s="150"/>
      <c r="N968" s="149"/>
      <c r="O968" s="149"/>
      <c r="P968" s="170" t="s">
        <v>5</v>
      </c>
      <c r="Q968" s="171"/>
      <c r="R968" s="172" t="s">
        <v>3</v>
      </c>
      <c r="S968" s="170">
        <f>N967-S967</f>
        <v>4045.625</v>
      </c>
      <c r="U968" s="17"/>
    </row>
    <row r="969" spans="1:22" s="5" customFormat="1" ht="14.25" customHeight="1" x14ac:dyDescent="0.2">
      <c r="A969" s="122"/>
      <c r="B969" s="138"/>
      <c r="C969" s="122"/>
      <c r="D969" s="272"/>
      <c r="E969" s="272"/>
      <c r="F969" s="273"/>
      <c r="G969" s="123"/>
      <c r="H969" s="124"/>
      <c r="I969" s="122"/>
      <c r="J969" s="125"/>
      <c r="K969" s="122"/>
      <c r="L969" s="122"/>
      <c r="M969" s="125"/>
      <c r="N969" s="122"/>
      <c r="O969" s="122"/>
      <c r="P969" s="122"/>
      <c r="Q969" s="122"/>
      <c r="R969" s="125"/>
      <c r="S969" s="122"/>
      <c r="T969" s="7"/>
      <c r="U969" s="17"/>
    </row>
    <row r="970" spans="1:22" s="5" customFormat="1" ht="14.25" customHeight="1" x14ac:dyDescent="0.2">
      <c r="A970" s="91"/>
      <c r="B970" s="135"/>
      <c r="C970" s="91"/>
      <c r="D970" s="91"/>
      <c r="E970" s="92"/>
      <c r="F970" s="91"/>
      <c r="G970" s="93"/>
      <c r="H970" s="91"/>
      <c r="I970" s="91"/>
      <c r="J970" s="92"/>
      <c r="K970" s="91"/>
      <c r="L970" s="91"/>
      <c r="M970" s="92"/>
      <c r="N970" s="91"/>
      <c r="O970" s="91"/>
      <c r="P970" s="91"/>
      <c r="Q970" s="91"/>
      <c r="R970" s="92"/>
      <c r="S970" s="91"/>
      <c r="U970" s="17"/>
    </row>
    <row r="971" spans="1:22" s="6" customFormat="1" ht="14.25" customHeight="1" x14ac:dyDescent="0.25">
      <c r="A971" s="94"/>
      <c r="B971" s="136" t="s">
        <v>18</v>
      </c>
      <c r="C971" s="95"/>
      <c r="D971" s="96"/>
      <c r="E971" s="97"/>
      <c r="F971" s="96"/>
      <c r="G971" s="98"/>
      <c r="H971" s="96"/>
      <c r="I971" s="96"/>
      <c r="J971" s="99" t="s">
        <v>18</v>
      </c>
      <c r="K971" s="96"/>
      <c r="L971" s="96"/>
      <c r="M971" s="97"/>
      <c r="N971" s="96"/>
      <c r="O971" s="96"/>
      <c r="P971" s="96"/>
      <c r="Q971" s="271" t="s">
        <v>0</v>
      </c>
      <c r="R971" s="271"/>
      <c r="S971" s="271"/>
      <c r="U971" s="18"/>
    </row>
    <row r="972" spans="1:22" s="6" customFormat="1" ht="14.25" customHeight="1" x14ac:dyDescent="0.25">
      <c r="A972" s="94"/>
      <c r="B972" s="136" t="s">
        <v>19</v>
      </c>
      <c r="C972" s="95"/>
      <c r="D972" s="96"/>
      <c r="E972" s="97"/>
      <c r="F972" s="96"/>
      <c r="G972" s="98"/>
      <c r="H972" s="96"/>
      <c r="I972" s="96"/>
      <c r="J972" s="99" t="s">
        <v>19</v>
      </c>
      <c r="K972" s="96"/>
      <c r="L972" s="96"/>
      <c r="M972" s="97"/>
      <c r="N972" s="96"/>
      <c r="O972" s="96"/>
      <c r="P972" s="96"/>
      <c r="Q972" s="271"/>
      <c r="R972" s="271"/>
      <c r="S972" s="271"/>
      <c r="U972" s="18"/>
    </row>
    <row r="973" spans="1:22" s="6" customFormat="1" ht="14.25" customHeight="1" x14ac:dyDescent="0.25">
      <c r="A973" s="94"/>
      <c r="B973" s="136"/>
      <c r="C973" s="95"/>
      <c r="D973" s="96"/>
      <c r="E973" s="97"/>
      <c r="F973" s="96"/>
      <c r="G973" s="98"/>
      <c r="H973" s="96"/>
      <c r="I973" s="96"/>
      <c r="J973" s="100"/>
      <c r="K973" s="96"/>
      <c r="L973" s="96"/>
      <c r="M973" s="97"/>
      <c r="N973" s="96"/>
      <c r="O973" s="96"/>
      <c r="P973" s="96"/>
      <c r="Q973" s="96"/>
      <c r="R973" s="97"/>
      <c r="S973" s="94"/>
      <c r="U973" s="18"/>
    </row>
    <row r="974" spans="1:22" s="5" customFormat="1" ht="14.25" customHeight="1" x14ac:dyDescent="0.2">
      <c r="A974" s="101" t="s">
        <v>1</v>
      </c>
      <c r="B974" s="137"/>
      <c r="C974" s="101" t="s">
        <v>3</v>
      </c>
      <c r="D974" s="103" t="str">
        <f>'FOR PRINT'!B53</f>
        <v>OLINO, LESTER DEN</v>
      </c>
      <c r="E974" s="104"/>
      <c r="F974" s="105"/>
      <c r="G974" s="106"/>
      <c r="H974" s="105"/>
      <c r="I974" s="105" t="s">
        <v>1</v>
      </c>
      <c r="J974" s="104" t="s">
        <v>3</v>
      </c>
      <c r="K974" s="174" t="str">
        <f>'FOR PRINT'!B53</f>
        <v>OLINO, LESTER DEN</v>
      </c>
      <c r="L974" s="105"/>
      <c r="M974" s="104"/>
      <c r="N974" s="105"/>
      <c r="O974" s="105"/>
      <c r="P974" s="105" t="s">
        <v>25</v>
      </c>
      <c r="Q974" s="105"/>
      <c r="R974" s="104" t="s">
        <v>3</v>
      </c>
      <c r="S974" s="107">
        <f>'FOR PRINT'!D53</f>
        <v>13</v>
      </c>
      <c r="U974" s="17"/>
    </row>
    <row r="975" spans="1:22" s="5" customFormat="1" ht="14.25" customHeight="1" x14ac:dyDescent="0.2">
      <c r="A975" s="101" t="s">
        <v>2</v>
      </c>
      <c r="B975" s="137"/>
      <c r="C975" s="101" t="s">
        <v>3</v>
      </c>
      <c r="D975" s="105" t="str">
        <f>'FOR PRINT'!R53</f>
        <v>OCTOBER 30,2017</v>
      </c>
      <c r="E975" s="104"/>
      <c r="F975" s="105"/>
      <c r="G975" s="106"/>
      <c r="H975" s="105"/>
      <c r="I975" s="105" t="s">
        <v>2</v>
      </c>
      <c r="J975" s="104" t="s">
        <v>3</v>
      </c>
      <c r="K975" s="105" t="str">
        <f>'FOR PRINT'!C53</f>
        <v>OCT 11- OCT 25,2017</v>
      </c>
      <c r="L975" s="105"/>
      <c r="M975" s="104"/>
      <c r="N975" s="105"/>
      <c r="O975" s="105"/>
      <c r="P975" s="105" t="s">
        <v>26</v>
      </c>
      <c r="Q975" s="105"/>
      <c r="R975" s="104" t="s">
        <v>3</v>
      </c>
      <c r="S975" s="107">
        <f>'FOR PRINT'!E53</f>
        <v>10.75</v>
      </c>
      <c r="U975" s="17"/>
    </row>
    <row r="976" spans="1:22" s="5" customFormat="1" ht="14.25" customHeight="1" x14ac:dyDescent="0.2">
      <c r="A976" s="101"/>
      <c r="B976" s="137"/>
      <c r="C976" s="101"/>
      <c r="D976" s="105"/>
      <c r="E976" s="104"/>
      <c r="F976" s="108"/>
      <c r="G976" s="109"/>
      <c r="H976" s="108"/>
      <c r="I976" s="110" t="s">
        <v>4</v>
      </c>
      <c r="J976" s="111"/>
      <c r="K976" s="110"/>
      <c r="L976" s="112" t="s">
        <v>22</v>
      </c>
      <c r="M976" s="111"/>
      <c r="N976" s="112" t="s">
        <v>23</v>
      </c>
      <c r="O976" s="113" t="s">
        <v>7</v>
      </c>
      <c r="P976" s="110"/>
      <c r="Q976" s="112" t="s">
        <v>22</v>
      </c>
      <c r="R976" s="111"/>
      <c r="S976" s="112" t="s">
        <v>23</v>
      </c>
      <c r="U976" s="17"/>
    </row>
    <row r="977" spans="1:22" s="5" customFormat="1" ht="14.25" customHeight="1" x14ac:dyDescent="0.2">
      <c r="A977" s="101" t="s">
        <v>20</v>
      </c>
      <c r="B977" s="137"/>
      <c r="C977" s="101"/>
      <c r="D977" s="105"/>
      <c r="E977" s="104" t="s">
        <v>3</v>
      </c>
      <c r="F977" s="108">
        <f>N986</f>
        <v>4667.921875</v>
      </c>
      <c r="G977" s="109"/>
      <c r="H977" s="108"/>
      <c r="I977" s="105" t="s">
        <v>8</v>
      </c>
      <c r="J977" s="104"/>
      <c r="K977" s="105"/>
      <c r="L977" s="114">
        <f>S975*8</f>
        <v>86</v>
      </c>
      <c r="M977" s="115"/>
      <c r="N977" s="108">
        <f>L977*U977</f>
        <v>3832.375</v>
      </c>
      <c r="O977" s="116" t="s">
        <v>10</v>
      </c>
      <c r="P977" s="105"/>
      <c r="Q977" s="114"/>
      <c r="R977" s="115"/>
      <c r="S977" s="117">
        <f>'FOR PRINT'!G53</f>
        <v>0</v>
      </c>
      <c r="U977" s="17">
        <f>'FOR PRINT'!Q53</f>
        <v>44.5625</v>
      </c>
      <c r="V977" s="1" t="s">
        <v>100</v>
      </c>
    </row>
    <row r="978" spans="1:22" s="5" customFormat="1" ht="14.25" customHeight="1" x14ac:dyDescent="0.2">
      <c r="A978" s="101" t="s">
        <v>21</v>
      </c>
      <c r="B978" s="137"/>
      <c r="C978" s="101"/>
      <c r="D978" s="105"/>
      <c r="E978" s="104" t="s">
        <v>3</v>
      </c>
      <c r="F978" s="108">
        <f>S986</f>
        <v>2022.28125</v>
      </c>
      <c r="G978" s="106"/>
      <c r="H978" s="105"/>
      <c r="I978" s="105" t="s">
        <v>9</v>
      </c>
      <c r="J978" s="104"/>
      <c r="K978" s="105"/>
      <c r="L978" s="114">
        <f>'FOR PRINT'!F53</f>
        <v>15</v>
      </c>
      <c r="M978" s="115"/>
      <c r="N978" s="108">
        <f>L978*U978</f>
        <v>835.546875</v>
      </c>
      <c r="O978" s="116" t="s">
        <v>11</v>
      </c>
      <c r="P978" s="105"/>
      <c r="Q978" s="114"/>
      <c r="R978" s="115"/>
      <c r="S978" s="117">
        <f>'FOR PRINT'!H53</f>
        <v>0</v>
      </c>
      <c r="U978" s="17">
        <f>U977*1.25</f>
        <v>55.703125</v>
      </c>
      <c r="V978" s="1" t="s">
        <v>101</v>
      </c>
    </row>
    <row r="979" spans="1:22" s="5" customFormat="1" ht="14.25" customHeight="1" x14ac:dyDescent="0.2">
      <c r="A979" s="101"/>
      <c r="B979" s="137"/>
      <c r="C979" s="101"/>
      <c r="D979" s="105"/>
      <c r="E979" s="104"/>
      <c r="F979" s="105"/>
      <c r="G979" s="106"/>
      <c r="H979" s="105"/>
      <c r="I979" s="105" t="s">
        <v>99</v>
      </c>
      <c r="J979" s="104"/>
      <c r="K979" s="105"/>
      <c r="L979" s="114">
        <f>'FOR PRINT'!P53</f>
        <v>0</v>
      </c>
      <c r="M979" s="115"/>
      <c r="N979" s="108">
        <f>L979*U979</f>
        <v>0</v>
      </c>
      <c r="O979" s="116" t="s">
        <v>12</v>
      </c>
      <c r="P979" s="105"/>
      <c r="Q979" s="114"/>
      <c r="R979" s="115"/>
      <c r="S979" s="117">
        <f>'FOR PRINT'!I53</f>
        <v>0</v>
      </c>
      <c r="U979" s="12">
        <f>U977*1.3</f>
        <v>57.931249999999999</v>
      </c>
      <c r="V979" s="1" t="s">
        <v>103</v>
      </c>
    </row>
    <row r="980" spans="1:22" s="5" customFormat="1" ht="14.25" customHeight="1" x14ac:dyDescent="0.2">
      <c r="A980" s="101"/>
      <c r="B980" s="137"/>
      <c r="C980" s="101"/>
      <c r="D980" s="105"/>
      <c r="E980" s="104"/>
      <c r="F980" s="105"/>
      <c r="G980" s="106"/>
      <c r="H980" s="105"/>
      <c r="I980" s="105" t="s">
        <v>152</v>
      </c>
      <c r="J980" s="104"/>
      <c r="K980" s="105"/>
      <c r="L980" s="114">
        <f>'FOR PRINT'!T53</f>
        <v>0</v>
      </c>
      <c r="M980" s="115"/>
      <c r="N980" s="108">
        <f>L980*U980</f>
        <v>0</v>
      </c>
      <c r="O980" s="116" t="s">
        <v>13</v>
      </c>
      <c r="P980" s="105"/>
      <c r="Q980" s="114"/>
      <c r="R980" s="115"/>
      <c r="S980" s="117">
        <f>'FOR PRINT'!J53</f>
        <v>0</v>
      </c>
      <c r="U980" s="17">
        <f>U977*1</f>
        <v>44.5625</v>
      </c>
      <c r="V980" s="1" t="s">
        <v>134</v>
      </c>
    </row>
    <row r="981" spans="1:22" s="5" customFormat="1" ht="14.25" customHeight="1" x14ac:dyDescent="0.2">
      <c r="A981" s="140" t="s">
        <v>5</v>
      </c>
      <c r="B981" s="137"/>
      <c r="C981" s="140"/>
      <c r="D981" s="103"/>
      <c r="E981" s="141" t="s">
        <v>3</v>
      </c>
      <c r="F981" s="142">
        <f>S987</f>
        <v>2645.640625</v>
      </c>
      <c r="G981" s="109"/>
      <c r="H981" s="108"/>
      <c r="I981" s="67" t="s">
        <v>147</v>
      </c>
      <c r="J981" s="66"/>
      <c r="K981" s="67"/>
      <c r="L981" s="76">
        <f>'FOR PRINT'!U53</f>
        <v>0</v>
      </c>
      <c r="M981" s="77"/>
      <c r="N981" s="70">
        <f>L981*U981</f>
        <v>0</v>
      </c>
      <c r="O981" s="116" t="s">
        <v>14</v>
      </c>
      <c r="P981" s="105"/>
      <c r="Q981" s="114"/>
      <c r="R981" s="115"/>
      <c r="S981" s="117">
        <f>'FOR PRINT'!K53</f>
        <v>0</v>
      </c>
      <c r="U981" s="12">
        <f>U977*1.3</f>
        <v>57.931249999999999</v>
      </c>
      <c r="V981" s="1" t="s">
        <v>136</v>
      </c>
    </row>
    <row r="982" spans="1:22" s="5" customFormat="1" ht="14.25" customHeight="1" x14ac:dyDescent="0.2">
      <c r="A982" s="101"/>
      <c r="B982" s="137"/>
      <c r="C982" s="101"/>
      <c r="D982" s="105"/>
      <c r="E982" s="104"/>
      <c r="F982" s="105"/>
      <c r="G982" s="106"/>
      <c r="H982" s="105"/>
      <c r="I982" s="105"/>
      <c r="J982" s="104"/>
      <c r="K982" s="105"/>
      <c r="L982" s="114"/>
      <c r="M982" s="115"/>
      <c r="N982" s="108"/>
      <c r="O982" s="116" t="s">
        <v>16</v>
      </c>
      <c r="P982" s="105"/>
      <c r="Q982" s="114"/>
      <c r="R982" s="115"/>
      <c r="S982" s="117">
        <f>'FOR PRINT'!L53</f>
        <v>0</v>
      </c>
      <c r="U982" s="17"/>
    </row>
    <row r="983" spans="1:22" s="5" customFormat="1" ht="14.25" customHeight="1" x14ac:dyDescent="0.2">
      <c r="A983" s="101"/>
      <c r="B983" s="137"/>
      <c r="C983" s="101"/>
      <c r="D983" s="105"/>
      <c r="E983" s="104"/>
      <c r="F983" s="105"/>
      <c r="G983" s="106"/>
      <c r="H983" s="105"/>
      <c r="I983" s="105"/>
      <c r="J983" s="104"/>
      <c r="K983" s="105"/>
      <c r="L983" s="114"/>
      <c r="M983" s="115"/>
      <c r="N983" s="108"/>
      <c r="O983" s="116" t="s">
        <v>15</v>
      </c>
      <c r="P983" s="105"/>
      <c r="Q983" s="117">
        <f>'FOR PRINT'!M53</f>
        <v>0.5</v>
      </c>
      <c r="R983" s="115"/>
      <c r="S983" s="117">
        <f>Q983*U977</f>
        <v>22.28125</v>
      </c>
      <c r="U983" s="17"/>
    </row>
    <row r="984" spans="1:22" s="5" customFormat="1" ht="14.25" customHeight="1" x14ac:dyDescent="0.2">
      <c r="A984" s="101"/>
      <c r="B984" s="137"/>
      <c r="C984" s="101"/>
      <c r="D984" s="105"/>
      <c r="E984" s="104"/>
      <c r="F984" s="105"/>
      <c r="G984" s="106"/>
      <c r="H984" s="105"/>
      <c r="I984" s="105"/>
      <c r="J984" s="104"/>
      <c r="K984" s="105"/>
      <c r="L984" s="114"/>
      <c r="M984" s="115"/>
      <c r="N984" s="108"/>
      <c r="O984" s="116" t="s">
        <v>38</v>
      </c>
      <c r="P984" s="105"/>
      <c r="Q984" s="114"/>
      <c r="R984" s="115"/>
      <c r="S984" s="117">
        <f>'FOR PRINT'!N53</f>
        <v>0</v>
      </c>
      <c r="U984" s="17"/>
    </row>
    <row r="985" spans="1:22" s="5" customFormat="1" ht="14.25" customHeight="1" x14ac:dyDescent="0.2">
      <c r="A985" s="101" t="s">
        <v>6</v>
      </c>
      <c r="B985" s="137"/>
      <c r="C985" s="101"/>
      <c r="D985" s="105"/>
      <c r="E985" s="104" t="s">
        <v>3</v>
      </c>
      <c r="F985" s="105"/>
      <c r="G985" s="106"/>
      <c r="H985" s="105"/>
      <c r="I985" s="105"/>
      <c r="J985" s="104"/>
      <c r="K985" s="105"/>
      <c r="L985" s="114"/>
      <c r="M985" s="115"/>
      <c r="N985" s="108"/>
      <c r="O985" s="118" t="s">
        <v>17</v>
      </c>
      <c r="P985" s="105"/>
      <c r="Q985" s="114"/>
      <c r="R985" s="115"/>
      <c r="S985" s="117">
        <f>'FOR PRINT'!O53</f>
        <v>2000</v>
      </c>
      <c r="U985" s="17"/>
    </row>
    <row r="986" spans="1:22" s="165" customFormat="1" ht="14.25" customHeight="1" x14ac:dyDescent="0.25">
      <c r="A986" s="102"/>
      <c r="B986" s="137"/>
      <c r="C986" s="102"/>
      <c r="D986" s="159"/>
      <c r="E986" s="104"/>
      <c r="F986" s="160"/>
      <c r="G986" s="161"/>
      <c r="H986" s="159"/>
      <c r="I986" s="110" t="s">
        <v>46</v>
      </c>
      <c r="J986" s="119"/>
      <c r="K986" s="162"/>
      <c r="L986" s="163"/>
      <c r="M986" s="120" t="s">
        <v>3</v>
      </c>
      <c r="N986" s="164">
        <f>SUM(N977:N984)</f>
        <v>4667.921875</v>
      </c>
      <c r="O986" s="113" t="s">
        <v>45</v>
      </c>
      <c r="P986" s="162"/>
      <c r="Q986" s="162"/>
      <c r="R986" s="119" t="s">
        <v>3</v>
      </c>
      <c r="S986" s="164">
        <f>SUM(S977:S985)</f>
        <v>2022.28125</v>
      </c>
      <c r="U986" s="166"/>
    </row>
    <row r="987" spans="1:22" s="5" customFormat="1" ht="14.25" customHeight="1" x14ac:dyDescent="0.2">
      <c r="A987" s="101" t="s">
        <v>24</v>
      </c>
      <c r="B987" s="137"/>
      <c r="C987" s="101"/>
      <c r="D987" s="105"/>
      <c r="E987" s="104" t="s">
        <v>3</v>
      </c>
      <c r="F987" s="121"/>
      <c r="G987" s="106"/>
      <c r="H987" s="105"/>
      <c r="I987" s="149"/>
      <c r="J987" s="150"/>
      <c r="K987" s="149"/>
      <c r="L987" s="151"/>
      <c r="M987" s="150"/>
      <c r="N987" s="149"/>
      <c r="O987" s="149"/>
      <c r="P987" s="170" t="s">
        <v>5</v>
      </c>
      <c r="Q987" s="171"/>
      <c r="R987" s="172" t="s">
        <v>3</v>
      </c>
      <c r="S987" s="170">
        <f>N986-S986</f>
        <v>2645.640625</v>
      </c>
      <c r="U987" s="17"/>
    </row>
    <row r="988" spans="1:22" s="5" customFormat="1" ht="14.25" customHeight="1" x14ac:dyDescent="0.2">
      <c r="A988" s="122"/>
      <c r="B988" s="138"/>
      <c r="C988" s="122"/>
      <c r="D988" s="272"/>
      <c r="E988" s="272"/>
      <c r="F988" s="273"/>
      <c r="G988" s="123"/>
      <c r="H988" s="124"/>
      <c r="I988" s="122"/>
      <c r="J988" s="125"/>
      <c r="K988" s="122"/>
      <c r="L988" s="122"/>
      <c r="M988" s="125"/>
      <c r="N988" s="122"/>
      <c r="O988" s="122"/>
      <c r="P988" s="122"/>
      <c r="Q988" s="122"/>
      <c r="R988" s="125"/>
      <c r="S988" s="122"/>
      <c r="T988" s="7"/>
      <c r="U988" s="17"/>
    </row>
    <row r="989" spans="1:22" s="5" customFormat="1" ht="14.25" customHeight="1" x14ac:dyDescent="0.2">
      <c r="A989" s="91"/>
      <c r="B989" s="135"/>
      <c r="C989" s="91"/>
      <c r="D989" s="91"/>
      <c r="E989" s="92"/>
      <c r="F989" s="91"/>
      <c r="G989" s="93"/>
      <c r="H989" s="91"/>
      <c r="I989" s="91"/>
      <c r="J989" s="92"/>
      <c r="K989" s="91"/>
      <c r="L989" s="91"/>
      <c r="M989" s="92"/>
      <c r="N989" s="91"/>
      <c r="O989" s="91"/>
      <c r="P989" s="91"/>
      <c r="Q989" s="91"/>
      <c r="R989" s="92"/>
      <c r="S989" s="91"/>
      <c r="U989" s="17"/>
    </row>
    <row r="990" spans="1:22" s="6" customFormat="1" ht="14.25" customHeight="1" x14ac:dyDescent="0.25">
      <c r="A990" s="94"/>
      <c r="B990" s="136" t="s">
        <v>18</v>
      </c>
      <c r="C990" s="95"/>
      <c r="D990" s="96"/>
      <c r="E990" s="97"/>
      <c r="F990" s="96"/>
      <c r="G990" s="98"/>
      <c r="H990" s="96"/>
      <c r="I990" s="96"/>
      <c r="J990" s="99" t="s">
        <v>18</v>
      </c>
      <c r="K990" s="96"/>
      <c r="L990" s="96"/>
      <c r="M990" s="97"/>
      <c r="N990" s="96"/>
      <c r="O990" s="96"/>
      <c r="P990" s="96"/>
      <c r="Q990" s="271" t="s">
        <v>0</v>
      </c>
      <c r="R990" s="271"/>
      <c r="S990" s="271"/>
      <c r="U990" s="18"/>
    </row>
    <row r="991" spans="1:22" s="6" customFormat="1" ht="14.25" customHeight="1" x14ac:dyDescent="0.25">
      <c r="A991" s="94"/>
      <c r="B991" s="136" t="s">
        <v>19</v>
      </c>
      <c r="C991" s="95"/>
      <c r="D991" s="96"/>
      <c r="E991" s="97"/>
      <c r="F991" s="96"/>
      <c r="G991" s="98"/>
      <c r="H991" s="96"/>
      <c r="I991" s="96"/>
      <c r="J991" s="99" t="s">
        <v>19</v>
      </c>
      <c r="K991" s="96"/>
      <c r="L991" s="96"/>
      <c r="M991" s="97"/>
      <c r="N991" s="96"/>
      <c r="O991" s="96"/>
      <c r="P991" s="96"/>
      <c r="Q991" s="271"/>
      <c r="R991" s="271"/>
      <c r="S991" s="271"/>
      <c r="U991" s="18"/>
    </row>
    <row r="992" spans="1:22" s="6" customFormat="1" ht="14.25" customHeight="1" x14ac:dyDescent="0.25">
      <c r="A992" s="94"/>
      <c r="B992" s="136"/>
      <c r="C992" s="95"/>
      <c r="D992" s="96"/>
      <c r="E992" s="97"/>
      <c r="F992" s="96"/>
      <c r="G992" s="98"/>
      <c r="H992" s="96"/>
      <c r="I992" s="96"/>
      <c r="J992" s="100"/>
      <c r="K992" s="96"/>
      <c r="L992" s="96"/>
      <c r="M992" s="97"/>
      <c r="N992" s="96"/>
      <c r="O992" s="96"/>
      <c r="P992" s="96"/>
      <c r="Q992" s="96"/>
      <c r="R992" s="97"/>
      <c r="S992" s="94"/>
      <c r="U992" s="18"/>
    </row>
    <row r="993" spans="1:22" s="5" customFormat="1" ht="14.25" customHeight="1" x14ac:dyDescent="0.2">
      <c r="A993" s="101" t="s">
        <v>1</v>
      </c>
      <c r="B993" s="137"/>
      <c r="C993" s="101" t="s">
        <v>3</v>
      </c>
      <c r="D993" s="103" t="str">
        <f>'FOR PRINT'!B54</f>
        <v>OLORES, VENIER</v>
      </c>
      <c r="E993" s="104"/>
      <c r="F993" s="105"/>
      <c r="G993" s="106"/>
      <c r="H993" s="105"/>
      <c r="I993" s="105" t="s">
        <v>1</v>
      </c>
      <c r="J993" s="104" t="s">
        <v>3</v>
      </c>
      <c r="K993" s="174" t="str">
        <f>'FOR PRINT'!B54</f>
        <v>OLORES, VENIER</v>
      </c>
      <c r="L993" s="105"/>
      <c r="M993" s="104"/>
      <c r="N993" s="105"/>
      <c r="O993" s="105"/>
      <c r="P993" s="105" t="s">
        <v>25</v>
      </c>
      <c r="Q993" s="105"/>
      <c r="R993" s="104" t="s">
        <v>3</v>
      </c>
      <c r="S993" s="107">
        <f>'FOR PRINT'!D54</f>
        <v>13</v>
      </c>
      <c r="U993" s="17"/>
    </row>
    <row r="994" spans="1:22" s="5" customFormat="1" ht="14.25" customHeight="1" x14ac:dyDescent="0.2">
      <c r="A994" s="101" t="s">
        <v>2</v>
      </c>
      <c r="B994" s="137"/>
      <c r="C994" s="101" t="s">
        <v>3</v>
      </c>
      <c r="D994" s="105" t="str">
        <f>'FOR PRINT'!R54</f>
        <v>OCTOBER 30,2017</v>
      </c>
      <c r="E994" s="104"/>
      <c r="F994" s="105"/>
      <c r="G994" s="106"/>
      <c r="H994" s="105"/>
      <c r="I994" s="105" t="s">
        <v>2</v>
      </c>
      <c r="J994" s="104" t="s">
        <v>3</v>
      </c>
      <c r="K994" s="105" t="str">
        <f>'FOR PRINT'!C54</f>
        <v>OCT 11- OCT 25,2017</v>
      </c>
      <c r="L994" s="105"/>
      <c r="M994" s="104"/>
      <c r="N994" s="105"/>
      <c r="O994" s="105"/>
      <c r="P994" s="105" t="s">
        <v>26</v>
      </c>
      <c r="Q994" s="105"/>
      <c r="R994" s="104" t="s">
        <v>3</v>
      </c>
      <c r="S994" s="107">
        <f>'FOR PRINT'!E54</f>
        <v>13</v>
      </c>
      <c r="U994" s="17"/>
    </row>
    <row r="995" spans="1:22" s="5" customFormat="1" ht="14.25" customHeight="1" x14ac:dyDescent="0.2">
      <c r="A995" s="101"/>
      <c r="B995" s="137"/>
      <c r="C995" s="101"/>
      <c r="D995" s="105"/>
      <c r="E995" s="104"/>
      <c r="F995" s="108"/>
      <c r="G995" s="109"/>
      <c r="H995" s="108"/>
      <c r="I995" s="110" t="s">
        <v>4</v>
      </c>
      <c r="J995" s="111"/>
      <c r="K995" s="110"/>
      <c r="L995" s="112" t="s">
        <v>22</v>
      </c>
      <c r="M995" s="111"/>
      <c r="N995" s="112" t="s">
        <v>23</v>
      </c>
      <c r="O995" s="113" t="s">
        <v>7</v>
      </c>
      <c r="P995" s="110"/>
      <c r="Q995" s="112" t="s">
        <v>22</v>
      </c>
      <c r="R995" s="111"/>
      <c r="S995" s="112" t="s">
        <v>23</v>
      </c>
      <c r="U995" s="17"/>
    </row>
    <row r="996" spans="1:22" s="5" customFormat="1" ht="14.25" customHeight="1" x14ac:dyDescent="0.2">
      <c r="A996" s="101" t="s">
        <v>20</v>
      </c>
      <c r="B996" s="137"/>
      <c r="C996" s="101"/>
      <c r="D996" s="105"/>
      <c r="E996" s="104" t="s">
        <v>3</v>
      </c>
      <c r="F996" s="108">
        <f>N1005</f>
        <v>3900</v>
      </c>
      <c r="G996" s="109"/>
      <c r="H996" s="108"/>
      <c r="I996" s="105" t="s">
        <v>8</v>
      </c>
      <c r="J996" s="104"/>
      <c r="K996" s="105"/>
      <c r="L996" s="114">
        <f>S994*8</f>
        <v>104</v>
      </c>
      <c r="M996" s="115"/>
      <c r="N996" s="108">
        <f>L996*U996</f>
        <v>3900</v>
      </c>
      <c r="O996" s="116" t="s">
        <v>10</v>
      </c>
      <c r="P996" s="105"/>
      <c r="Q996" s="114"/>
      <c r="R996" s="115"/>
      <c r="S996" s="117">
        <f>'FOR PRINT'!G54</f>
        <v>0</v>
      </c>
      <c r="U996" s="17">
        <f>'FOR PRINT'!Q54</f>
        <v>37.5</v>
      </c>
      <c r="V996" s="1" t="s">
        <v>100</v>
      </c>
    </row>
    <row r="997" spans="1:22" s="5" customFormat="1" ht="14.25" customHeight="1" x14ac:dyDescent="0.2">
      <c r="A997" s="101" t="s">
        <v>21</v>
      </c>
      <c r="B997" s="137"/>
      <c r="C997" s="101"/>
      <c r="D997" s="105"/>
      <c r="E997" s="104" t="s">
        <v>3</v>
      </c>
      <c r="F997" s="108">
        <f>S1005</f>
        <v>0</v>
      </c>
      <c r="G997" s="106"/>
      <c r="H997" s="105"/>
      <c r="I997" s="105" t="s">
        <v>9</v>
      </c>
      <c r="J997" s="104"/>
      <c r="K997" s="105"/>
      <c r="L997" s="114">
        <f>'FOR PRINT'!F54</f>
        <v>0</v>
      </c>
      <c r="M997" s="115"/>
      <c r="N997" s="108">
        <f>L997*U997</f>
        <v>0</v>
      </c>
      <c r="O997" s="116" t="s">
        <v>11</v>
      </c>
      <c r="P997" s="105"/>
      <c r="Q997" s="114"/>
      <c r="R997" s="115"/>
      <c r="S997" s="117">
        <f>'FOR PRINT'!H54</f>
        <v>0</v>
      </c>
      <c r="U997" s="17">
        <f>U996*1.25</f>
        <v>46.875</v>
      </c>
      <c r="V997" s="1" t="s">
        <v>101</v>
      </c>
    </row>
    <row r="998" spans="1:22" s="5" customFormat="1" ht="14.25" customHeight="1" x14ac:dyDescent="0.2">
      <c r="A998" s="101"/>
      <c r="B998" s="137"/>
      <c r="C998" s="101"/>
      <c r="D998" s="105"/>
      <c r="E998" s="104"/>
      <c r="F998" s="105"/>
      <c r="G998" s="106"/>
      <c r="H998" s="105"/>
      <c r="I998" s="105" t="s">
        <v>99</v>
      </c>
      <c r="J998" s="104"/>
      <c r="K998" s="105"/>
      <c r="L998" s="114">
        <f>'FOR PRINT'!P54</f>
        <v>0</v>
      </c>
      <c r="M998" s="115"/>
      <c r="N998" s="108">
        <f>L998*U998</f>
        <v>0</v>
      </c>
      <c r="O998" s="116" t="s">
        <v>12</v>
      </c>
      <c r="P998" s="105"/>
      <c r="Q998" s="114"/>
      <c r="R998" s="115"/>
      <c r="S998" s="117">
        <f>'FOR PRINT'!I54</f>
        <v>0</v>
      </c>
      <c r="U998" s="12">
        <f>U996*1.3</f>
        <v>48.75</v>
      </c>
      <c r="V998" s="1" t="s">
        <v>103</v>
      </c>
    </row>
    <row r="999" spans="1:22" s="5" customFormat="1" ht="14.25" customHeight="1" x14ac:dyDescent="0.2">
      <c r="A999" s="101"/>
      <c r="B999" s="137"/>
      <c r="C999" s="101"/>
      <c r="D999" s="105"/>
      <c r="E999" s="104"/>
      <c r="F999" s="105"/>
      <c r="G999" s="106"/>
      <c r="H999" s="105"/>
      <c r="I999" s="105" t="s">
        <v>152</v>
      </c>
      <c r="J999" s="104"/>
      <c r="K999" s="105"/>
      <c r="L999" s="114">
        <f>'FOR PRINT'!T54</f>
        <v>0</v>
      </c>
      <c r="M999" s="115"/>
      <c r="N999" s="108">
        <f>L999*U999</f>
        <v>0</v>
      </c>
      <c r="O999" s="116" t="s">
        <v>13</v>
      </c>
      <c r="P999" s="105"/>
      <c r="Q999" s="114"/>
      <c r="R999" s="115"/>
      <c r="S999" s="117">
        <f>'FOR PRINT'!J54</f>
        <v>0</v>
      </c>
      <c r="U999" s="17">
        <f>U996*1</f>
        <v>37.5</v>
      </c>
      <c r="V999" s="1" t="s">
        <v>134</v>
      </c>
    </row>
    <row r="1000" spans="1:22" s="5" customFormat="1" ht="14.25" customHeight="1" x14ac:dyDescent="0.2">
      <c r="A1000" s="140" t="s">
        <v>5</v>
      </c>
      <c r="B1000" s="137"/>
      <c r="C1000" s="140"/>
      <c r="D1000" s="103"/>
      <c r="E1000" s="141" t="s">
        <v>3</v>
      </c>
      <c r="F1000" s="142">
        <f>S1006</f>
        <v>3900</v>
      </c>
      <c r="G1000" s="109"/>
      <c r="H1000" s="108"/>
      <c r="I1000" s="67" t="s">
        <v>147</v>
      </c>
      <c r="J1000" s="66"/>
      <c r="K1000" s="67"/>
      <c r="L1000" s="76">
        <f>'FOR PRINT'!U54</f>
        <v>0</v>
      </c>
      <c r="M1000" s="77"/>
      <c r="N1000" s="70">
        <f>L1000*U1000</f>
        <v>0</v>
      </c>
      <c r="O1000" s="116" t="s">
        <v>14</v>
      </c>
      <c r="P1000" s="105"/>
      <c r="Q1000" s="114"/>
      <c r="R1000" s="115"/>
      <c r="S1000" s="117">
        <f>'FOR PRINT'!K54</f>
        <v>0</v>
      </c>
      <c r="U1000" s="12">
        <f>U996*1.3</f>
        <v>48.75</v>
      </c>
      <c r="V1000" s="1" t="s">
        <v>136</v>
      </c>
    </row>
    <row r="1001" spans="1:22" s="5" customFormat="1" ht="14.25" customHeight="1" x14ac:dyDescent="0.2">
      <c r="A1001" s="101"/>
      <c r="B1001" s="137"/>
      <c r="C1001" s="101"/>
      <c r="D1001" s="105"/>
      <c r="E1001" s="104"/>
      <c r="F1001" s="105"/>
      <c r="G1001" s="106"/>
      <c r="H1001" s="105"/>
      <c r="I1001" s="105"/>
      <c r="J1001" s="104"/>
      <c r="K1001" s="105"/>
      <c r="L1001" s="114"/>
      <c r="M1001" s="115"/>
      <c r="N1001" s="108"/>
      <c r="O1001" s="116" t="s">
        <v>16</v>
      </c>
      <c r="P1001" s="105"/>
      <c r="Q1001" s="114"/>
      <c r="R1001" s="115"/>
      <c r="S1001" s="117">
        <f>'FOR PRINT'!L54</f>
        <v>0</v>
      </c>
      <c r="U1001" s="17"/>
    </row>
    <row r="1002" spans="1:22" s="5" customFormat="1" ht="14.25" customHeight="1" x14ac:dyDescent="0.2">
      <c r="A1002" s="101"/>
      <c r="B1002" s="137"/>
      <c r="C1002" s="101"/>
      <c r="D1002" s="105"/>
      <c r="E1002" s="104"/>
      <c r="F1002" s="105"/>
      <c r="G1002" s="106"/>
      <c r="H1002" s="105"/>
      <c r="I1002" s="105"/>
      <c r="J1002" s="104"/>
      <c r="K1002" s="105"/>
      <c r="L1002" s="114"/>
      <c r="M1002" s="115"/>
      <c r="N1002" s="108"/>
      <c r="O1002" s="116" t="s">
        <v>15</v>
      </c>
      <c r="P1002" s="105"/>
      <c r="Q1002" s="117">
        <f>'FOR PRINT'!M54</f>
        <v>0</v>
      </c>
      <c r="R1002" s="115"/>
      <c r="S1002" s="117">
        <f>Q1002*U996</f>
        <v>0</v>
      </c>
      <c r="U1002" s="17"/>
    </row>
    <row r="1003" spans="1:22" s="5" customFormat="1" ht="14.25" customHeight="1" x14ac:dyDescent="0.2">
      <c r="A1003" s="101"/>
      <c r="B1003" s="137"/>
      <c r="C1003" s="101"/>
      <c r="D1003" s="105"/>
      <c r="E1003" s="104"/>
      <c r="F1003" s="105"/>
      <c r="G1003" s="106"/>
      <c r="H1003" s="105"/>
      <c r="I1003" s="105"/>
      <c r="J1003" s="104"/>
      <c r="K1003" s="105"/>
      <c r="L1003" s="114"/>
      <c r="M1003" s="115"/>
      <c r="N1003" s="108"/>
      <c r="O1003" s="116" t="s">
        <v>38</v>
      </c>
      <c r="P1003" s="105"/>
      <c r="Q1003" s="114"/>
      <c r="R1003" s="115"/>
      <c r="S1003" s="117">
        <f>'FOR PRINT'!N54</f>
        <v>0</v>
      </c>
      <c r="U1003" s="17"/>
    </row>
    <row r="1004" spans="1:22" s="5" customFormat="1" ht="14.25" customHeight="1" x14ac:dyDescent="0.2">
      <c r="A1004" s="101" t="s">
        <v>6</v>
      </c>
      <c r="B1004" s="137"/>
      <c r="C1004" s="101"/>
      <c r="D1004" s="105"/>
      <c r="E1004" s="104" t="s">
        <v>3</v>
      </c>
      <c r="F1004" s="105"/>
      <c r="G1004" s="106"/>
      <c r="H1004" s="105"/>
      <c r="I1004" s="105"/>
      <c r="J1004" s="104"/>
      <c r="K1004" s="105"/>
      <c r="L1004" s="114"/>
      <c r="M1004" s="115"/>
      <c r="N1004" s="108"/>
      <c r="O1004" s="118" t="s">
        <v>17</v>
      </c>
      <c r="P1004" s="105"/>
      <c r="Q1004" s="114"/>
      <c r="R1004" s="115"/>
      <c r="S1004" s="117">
        <f>'FOR PRINT'!O54</f>
        <v>0</v>
      </c>
      <c r="U1004" s="17"/>
    </row>
    <row r="1005" spans="1:22" s="165" customFormat="1" ht="14.25" customHeight="1" x14ac:dyDescent="0.25">
      <c r="A1005" s="102"/>
      <c r="B1005" s="137"/>
      <c r="C1005" s="102"/>
      <c r="D1005" s="159"/>
      <c r="E1005" s="104"/>
      <c r="F1005" s="160"/>
      <c r="G1005" s="161"/>
      <c r="H1005" s="159"/>
      <c r="I1005" s="110" t="s">
        <v>46</v>
      </c>
      <c r="J1005" s="119"/>
      <c r="K1005" s="162"/>
      <c r="L1005" s="163"/>
      <c r="M1005" s="120" t="s">
        <v>3</v>
      </c>
      <c r="N1005" s="164">
        <f>SUM(N996:N1003)</f>
        <v>3900</v>
      </c>
      <c r="O1005" s="113" t="s">
        <v>45</v>
      </c>
      <c r="P1005" s="162"/>
      <c r="Q1005" s="162"/>
      <c r="R1005" s="119" t="s">
        <v>3</v>
      </c>
      <c r="S1005" s="164">
        <f>SUM(S996:S1004)</f>
        <v>0</v>
      </c>
      <c r="U1005" s="166"/>
    </row>
    <row r="1006" spans="1:22" s="5" customFormat="1" ht="14.25" customHeight="1" x14ac:dyDescent="0.2">
      <c r="A1006" s="101" t="s">
        <v>24</v>
      </c>
      <c r="B1006" s="137"/>
      <c r="C1006" s="101"/>
      <c r="D1006" s="105"/>
      <c r="E1006" s="104" t="s">
        <v>3</v>
      </c>
      <c r="F1006" s="121"/>
      <c r="G1006" s="106"/>
      <c r="H1006" s="105"/>
      <c r="I1006" s="149"/>
      <c r="J1006" s="150"/>
      <c r="K1006" s="149"/>
      <c r="L1006" s="151"/>
      <c r="M1006" s="150"/>
      <c r="N1006" s="149"/>
      <c r="O1006" s="149"/>
      <c r="P1006" s="170" t="s">
        <v>5</v>
      </c>
      <c r="Q1006" s="171"/>
      <c r="R1006" s="172" t="s">
        <v>3</v>
      </c>
      <c r="S1006" s="170">
        <f>N1005-S1005</f>
        <v>3900</v>
      </c>
      <c r="U1006" s="17"/>
    </row>
    <row r="1007" spans="1:22" s="5" customFormat="1" ht="14.25" customHeight="1" x14ac:dyDescent="0.2">
      <c r="A1007" s="122"/>
      <c r="B1007" s="138"/>
      <c r="C1007" s="122"/>
      <c r="D1007" s="272"/>
      <c r="E1007" s="272"/>
      <c r="F1007" s="273"/>
      <c r="G1007" s="123"/>
      <c r="H1007" s="124"/>
      <c r="I1007" s="122"/>
      <c r="J1007" s="125"/>
      <c r="K1007" s="122"/>
      <c r="L1007" s="122"/>
      <c r="M1007" s="125"/>
      <c r="N1007" s="122"/>
      <c r="O1007" s="122"/>
      <c r="P1007" s="122"/>
      <c r="Q1007" s="122"/>
      <c r="R1007" s="125"/>
      <c r="S1007" s="122"/>
      <c r="T1007" s="7"/>
      <c r="U1007" s="17"/>
    </row>
    <row r="1008" spans="1:22" s="5" customFormat="1" ht="14.25" customHeight="1" x14ac:dyDescent="0.2">
      <c r="A1008" s="91"/>
      <c r="B1008" s="135"/>
      <c r="C1008" s="91"/>
      <c r="D1008" s="91"/>
      <c r="E1008" s="92"/>
      <c r="F1008" s="91"/>
      <c r="G1008" s="93"/>
      <c r="H1008" s="91"/>
      <c r="I1008" s="91"/>
      <c r="J1008" s="92"/>
      <c r="K1008" s="91"/>
      <c r="L1008" s="91"/>
      <c r="M1008" s="92"/>
      <c r="N1008" s="91"/>
      <c r="O1008" s="91"/>
      <c r="P1008" s="91"/>
      <c r="Q1008" s="91"/>
      <c r="R1008" s="92"/>
      <c r="S1008" s="91"/>
      <c r="U1008" s="17"/>
    </row>
    <row r="1009" spans="1:22" s="6" customFormat="1" ht="14.25" customHeight="1" x14ac:dyDescent="0.25">
      <c r="A1009" s="94"/>
      <c r="B1009" s="136" t="s">
        <v>18</v>
      </c>
      <c r="C1009" s="95"/>
      <c r="D1009" s="96"/>
      <c r="E1009" s="97"/>
      <c r="F1009" s="96"/>
      <c r="G1009" s="98"/>
      <c r="H1009" s="96"/>
      <c r="I1009" s="96"/>
      <c r="J1009" s="99" t="s">
        <v>18</v>
      </c>
      <c r="K1009" s="96"/>
      <c r="L1009" s="96"/>
      <c r="M1009" s="97"/>
      <c r="N1009" s="96"/>
      <c r="O1009" s="96"/>
      <c r="P1009" s="96"/>
      <c r="Q1009" s="271" t="s">
        <v>0</v>
      </c>
      <c r="R1009" s="271"/>
      <c r="S1009" s="271"/>
      <c r="U1009" s="18"/>
    </row>
    <row r="1010" spans="1:22" s="6" customFormat="1" ht="14.25" customHeight="1" x14ac:dyDescent="0.25">
      <c r="A1010" s="94"/>
      <c r="B1010" s="136" t="s">
        <v>19</v>
      </c>
      <c r="C1010" s="95"/>
      <c r="D1010" s="96"/>
      <c r="E1010" s="97"/>
      <c r="F1010" s="96"/>
      <c r="G1010" s="98"/>
      <c r="H1010" s="96"/>
      <c r="I1010" s="96"/>
      <c r="J1010" s="99" t="s">
        <v>19</v>
      </c>
      <c r="K1010" s="96"/>
      <c r="L1010" s="96"/>
      <c r="M1010" s="97"/>
      <c r="N1010" s="96"/>
      <c r="O1010" s="96"/>
      <c r="P1010" s="96"/>
      <c r="Q1010" s="271"/>
      <c r="R1010" s="271"/>
      <c r="S1010" s="271"/>
      <c r="U1010" s="18"/>
    </row>
    <row r="1011" spans="1:22" s="6" customFormat="1" ht="14.25" customHeight="1" x14ac:dyDescent="0.25">
      <c r="A1011" s="94"/>
      <c r="B1011" s="136"/>
      <c r="C1011" s="95"/>
      <c r="D1011" s="96"/>
      <c r="E1011" s="97"/>
      <c r="F1011" s="96"/>
      <c r="G1011" s="98"/>
      <c r="H1011" s="96"/>
      <c r="I1011" s="96"/>
      <c r="J1011" s="100"/>
      <c r="K1011" s="96"/>
      <c r="L1011" s="96"/>
      <c r="M1011" s="97"/>
      <c r="N1011" s="96"/>
      <c r="O1011" s="96"/>
      <c r="P1011" s="96"/>
      <c r="Q1011" s="96"/>
      <c r="R1011" s="97"/>
      <c r="S1011" s="94"/>
      <c r="U1011" s="18"/>
    </row>
    <row r="1012" spans="1:22" s="5" customFormat="1" ht="14.25" customHeight="1" x14ac:dyDescent="0.2">
      <c r="A1012" s="101" t="s">
        <v>1</v>
      </c>
      <c r="B1012" s="137"/>
      <c r="C1012" s="101" t="s">
        <v>3</v>
      </c>
      <c r="D1012" s="103" t="str">
        <f>'FOR PRINT'!B55</f>
        <v>ORDINADO, ANTHONY</v>
      </c>
      <c r="E1012" s="104"/>
      <c r="F1012" s="105"/>
      <c r="G1012" s="106"/>
      <c r="H1012" s="105"/>
      <c r="I1012" s="105" t="s">
        <v>1</v>
      </c>
      <c r="J1012" s="104" t="s">
        <v>3</v>
      </c>
      <c r="K1012" s="174" t="str">
        <f>'FOR PRINT'!B55</f>
        <v>ORDINADO, ANTHONY</v>
      </c>
      <c r="L1012" s="105"/>
      <c r="M1012" s="104"/>
      <c r="N1012" s="105"/>
      <c r="O1012" s="105"/>
      <c r="P1012" s="105" t="s">
        <v>25</v>
      </c>
      <c r="Q1012" s="105"/>
      <c r="R1012" s="104" t="s">
        <v>3</v>
      </c>
      <c r="S1012" s="107">
        <f>'FOR PRINT'!D55</f>
        <v>13</v>
      </c>
      <c r="U1012" s="17"/>
    </row>
    <row r="1013" spans="1:22" s="5" customFormat="1" ht="14.25" customHeight="1" x14ac:dyDescent="0.2">
      <c r="A1013" s="101" t="s">
        <v>2</v>
      </c>
      <c r="B1013" s="137"/>
      <c r="C1013" s="101" t="s">
        <v>3</v>
      </c>
      <c r="D1013" s="105" t="str">
        <f>'FOR PRINT'!R55</f>
        <v>OCTOBER 30,2017</v>
      </c>
      <c r="E1013" s="104"/>
      <c r="F1013" s="105"/>
      <c r="G1013" s="106"/>
      <c r="H1013" s="105"/>
      <c r="I1013" s="105" t="s">
        <v>2</v>
      </c>
      <c r="J1013" s="104" t="s">
        <v>3</v>
      </c>
      <c r="K1013" s="105" t="str">
        <f>'FOR PRINT'!C55</f>
        <v>OCT 11- OCT 25,2017</v>
      </c>
      <c r="L1013" s="105"/>
      <c r="M1013" s="104"/>
      <c r="N1013" s="105"/>
      <c r="O1013" s="105"/>
      <c r="P1013" s="105" t="s">
        <v>26</v>
      </c>
      <c r="Q1013" s="105"/>
      <c r="R1013" s="104" t="s">
        <v>3</v>
      </c>
      <c r="S1013" s="107">
        <f>'FOR PRINT'!E55</f>
        <v>10.75</v>
      </c>
      <c r="U1013" s="17"/>
    </row>
    <row r="1014" spans="1:22" s="5" customFormat="1" ht="14.25" customHeight="1" x14ac:dyDescent="0.2">
      <c r="A1014" s="101"/>
      <c r="B1014" s="137"/>
      <c r="C1014" s="101"/>
      <c r="D1014" s="105"/>
      <c r="E1014" s="104"/>
      <c r="F1014" s="108"/>
      <c r="G1014" s="109"/>
      <c r="H1014" s="108"/>
      <c r="I1014" s="110" t="s">
        <v>4</v>
      </c>
      <c r="J1014" s="111"/>
      <c r="K1014" s="110"/>
      <c r="L1014" s="112" t="s">
        <v>22</v>
      </c>
      <c r="M1014" s="111"/>
      <c r="N1014" s="112" t="s">
        <v>23</v>
      </c>
      <c r="O1014" s="113" t="s">
        <v>7</v>
      </c>
      <c r="P1014" s="110"/>
      <c r="Q1014" s="112" t="s">
        <v>22</v>
      </c>
      <c r="R1014" s="111"/>
      <c r="S1014" s="112" t="s">
        <v>23</v>
      </c>
      <c r="U1014" s="17"/>
    </row>
    <row r="1015" spans="1:22" s="5" customFormat="1" ht="14.25" customHeight="1" x14ac:dyDescent="0.2">
      <c r="A1015" s="101" t="s">
        <v>20</v>
      </c>
      <c r="B1015" s="137"/>
      <c r="C1015" s="101"/>
      <c r="D1015" s="105"/>
      <c r="E1015" s="104" t="s">
        <v>3</v>
      </c>
      <c r="F1015" s="108">
        <f>N1024</f>
        <v>4871.25</v>
      </c>
      <c r="G1015" s="109"/>
      <c r="H1015" s="108"/>
      <c r="I1015" s="105" t="s">
        <v>8</v>
      </c>
      <c r="J1015" s="104"/>
      <c r="K1015" s="105"/>
      <c r="L1015" s="114">
        <f>S1013*8</f>
        <v>86</v>
      </c>
      <c r="M1015" s="115"/>
      <c r="N1015" s="108">
        <f>L1015*U1015</f>
        <v>3225</v>
      </c>
      <c r="O1015" s="116" t="s">
        <v>10</v>
      </c>
      <c r="P1015" s="105"/>
      <c r="Q1015" s="114"/>
      <c r="R1015" s="115"/>
      <c r="S1015" s="117">
        <f>'FOR PRINT'!G55</f>
        <v>0</v>
      </c>
      <c r="U1015" s="17">
        <f>'FOR PRINT'!Q55</f>
        <v>37.5</v>
      </c>
      <c r="V1015" s="1" t="s">
        <v>100</v>
      </c>
    </row>
    <row r="1016" spans="1:22" s="5" customFormat="1" ht="14.25" customHeight="1" x14ac:dyDescent="0.2">
      <c r="A1016" s="101" t="s">
        <v>21</v>
      </c>
      <c r="B1016" s="137"/>
      <c r="C1016" s="101"/>
      <c r="D1016" s="105"/>
      <c r="E1016" s="104" t="s">
        <v>3</v>
      </c>
      <c r="F1016" s="108">
        <f>S1024</f>
        <v>1084.375</v>
      </c>
      <c r="G1016" s="106"/>
      <c r="H1016" s="105"/>
      <c r="I1016" s="105" t="s">
        <v>9</v>
      </c>
      <c r="J1016" s="104"/>
      <c r="K1016" s="105"/>
      <c r="L1016" s="114">
        <f>'FOR PRINT'!F55</f>
        <v>32</v>
      </c>
      <c r="M1016" s="115"/>
      <c r="N1016" s="108">
        <f>L1016*U1016</f>
        <v>1500</v>
      </c>
      <c r="O1016" s="116" t="s">
        <v>11</v>
      </c>
      <c r="P1016" s="105"/>
      <c r="Q1016" s="114"/>
      <c r="R1016" s="115"/>
      <c r="S1016" s="117">
        <f>'FOR PRINT'!H55</f>
        <v>0</v>
      </c>
      <c r="U1016" s="17">
        <f>U1015*1.25</f>
        <v>46.875</v>
      </c>
      <c r="V1016" s="1" t="s">
        <v>101</v>
      </c>
    </row>
    <row r="1017" spans="1:22" s="5" customFormat="1" ht="14.25" customHeight="1" x14ac:dyDescent="0.2">
      <c r="A1017" s="101"/>
      <c r="B1017" s="137"/>
      <c r="C1017" s="101"/>
      <c r="D1017" s="105"/>
      <c r="E1017" s="104"/>
      <c r="F1017" s="105"/>
      <c r="G1017" s="106"/>
      <c r="H1017" s="105"/>
      <c r="I1017" s="105" t="s">
        <v>99</v>
      </c>
      <c r="J1017" s="104"/>
      <c r="K1017" s="105"/>
      <c r="L1017" s="114">
        <f>'FOR PRINT'!P55</f>
        <v>3</v>
      </c>
      <c r="M1017" s="115"/>
      <c r="N1017" s="108">
        <f>L1017*U1017</f>
        <v>146.25</v>
      </c>
      <c r="O1017" s="116" t="s">
        <v>12</v>
      </c>
      <c r="P1017" s="105"/>
      <c r="Q1017" s="114"/>
      <c r="R1017" s="115"/>
      <c r="S1017" s="117">
        <f>'FOR PRINT'!I55</f>
        <v>0</v>
      </c>
      <c r="U1017" s="12">
        <f>U1015*1.3</f>
        <v>48.75</v>
      </c>
      <c r="V1017" s="1" t="s">
        <v>103</v>
      </c>
    </row>
    <row r="1018" spans="1:22" s="5" customFormat="1" ht="14.25" customHeight="1" x14ac:dyDescent="0.2">
      <c r="A1018" s="101"/>
      <c r="B1018" s="137"/>
      <c r="C1018" s="101"/>
      <c r="D1018" s="105"/>
      <c r="E1018" s="104"/>
      <c r="F1018" s="105"/>
      <c r="G1018" s="106"/>
      <c r="H1018" s="105"/>
      <c r="I1018" s="105" t="s">
        <v>152</v>
      </c>
      <c r="J1018" s="104"/>
      <c r="K1018" s="105"/>
      <c r="L1018" s="114">
        <f>'FOR PRINT'!T55</f>
        <v>0</v>
      </c>
      <c r="M1018" s="115"/>
      <c r="N1018" s="108">
        <f>L1018*U1018</f>
        <v>0</v>
      </c>
      <c r="O1018" s="116" t="s">
        <v>13</v>
      </c>
      <c r="P1018" s="105"/>
      <c r="Q1018" s="114"/>
      <c r="R1018" s="115"/>
      <c r="S1018" s="117">
        <f>'FOR PRINT'!J55</f>
        <v>0</v>
      </c>
      <c r="U1018" s="17">
        <f>U1015*1</f>
        <v>37.5</v>
      </c>
      <c r="V1018" s="1" t="s">
        <v>134</v>
      </c>
    </row>
    <row r="1019" spans="1:22" s="5" customFormat="1" ht="14.25" customHeight="1" x14ac:dyDescent="0.2">
      <c r="A1019" s="140" t="s">
        <v>5</v>
      </c>
      <c r="B1019" s="137"/>
      <c r="C1019" s="140"/>
      <c r="D1019" s="103"/>
      <c r="E1019" s="141" t="s">
        <v>3</v>
      </c>
      <c r="F1019" s="142">
        <f>S1025</f>
        <v>3786.875</v>
      </c>
      <c r="G1019" s="109"/>
      <c r="H1019" s="108"/>
      <c r="I1019" s="67" t="s">
        <v>147</v>
      </c>
      <c r="J1019" s="66"/>
      <c r="K1019" s="67"/>
      <c r="L1019" s="76">
        <f>'FOR PRINT'!U55</f>
        <v>0</v>
      </c>
      <c r="M1019" s="77"/>
      <c r="N1019" s="70">
        <f>L1019*U1019</f>
        <v>0</v>
      </c>
      <c r="O1019" s="116" t="s">
        <v>14</v>
      </c>
      <c r="P1019" s="105"/>
      <c r="Q1019" s="114"/>
      <c r="R1019" s="115"/>
      <c r="S1019" s="117">
        <f>'FOR PRINT'!K55</f>
        <v>0</v>
      </c>
      <c r="U1019" s="12">
        <f>U1015*1.3</f>
        <v>48.75</v>
      </c>
      <c r="V1019" s="1" t="s">
        <v>136</v>
      </c>
    </row>
    <row r="1020" spans="1:22" s="5" customFormat="1" ht="14.25" customHeight="1" x14ac:dyDescent="0.2">
      <c r="A1020" s="101"/>
      <c r="B1020" s="137"/>
      <c r="C1020" s="101"/>
      <c r="D1020" s="105"/>
      <c r="E1020" s="104"/>
      <c r="F1020" s="105"/>
      <c r="G1020" s="106"/>
      <c r="H1020" s="105"/>
      <c r="I1020" s="105"/>
      <c r="J1020" s="104"/>
      <c r="K1020" s="105"/>
      <c r="L1020" s="114"/>
      <c r="M1020" s="115"/>
      <c r="N1020" s="108"/>
      <c r="O1020" s="116" t="s">
        <v>16</v>
      </c>
      <c r="P1020" s="105"/>
      <c r="Q1020" s="114"/>
      <c r="R1020" s="115"/>
      <c r="S1020" s="117">
        <f>'FOR PRINT'!L55</f>
        <v>0</v>
      </c>
      <c r="U1020" s="17"/>
    </row>
    <row r="1021" spans="1:22" s="5" customFormat="1" ht="14.25" customHeight="1" x14ac:dyDescent="0.2">
      <c r="A1021" s="101"/>
      <c r="B1021" s="137"/>
      <c r="C1021" s="101"/>
      <c r="D1021" s="105"/>
      <c r="E1021" s="104"/>
      <c r="F1021" s="105"/>
      <c r="G1021" s="106"/>
      <c r="H1021" s="105"/>
      <c r="I1021" s="105"/>
      <c r="J1021" s="104"/>
      <c r="K1021" s="105"/>
      <c r="L1021" s="114"/>
      <c r="M1021" s="115"/>
      <c r="N1021" s="108"/>
      <c r="O1021" s="116" t="s">
        <v>15</v>
      </c>
      <c r="P1021" s="105"/>
      <c r="Q1021" s="117">
        <f>'FOR PRINT'!M55</f>
        <v>2.25</v>
      </c>
      <c r="R1021" s="115"/>
      <c r="S1021" s="117">
        <f>Q1021*U1015</f>
        <v>84.375</v>
      </c>
      <c r="U1021" s="17"/>
    </row>
    <row r="1022" spans="1:22" s="5" customFormat="1" ht="14.25" customHeight="1" x14ac:dyDescent="0.2">
      <c r="A1022" s="101"/>
      <c r="B1022" s="137"/>
      <c r="C1022" s="101"/>
      <c r="D1022" s="105"/>
      <c r="E1022" s="104"/>
      <c r="F1022" s="105"/>
      <c r="G1022" s="106"/>
      <c r="H1022" s="105"/>
      <c r="I1022" s="105"/>
      <c r="J1022" s="104"/>
      <c r="K1022" s="105"/>
      <c r="L1022" s="114"/>
      <c r="M1022" s="115"/>
      <c r="N1022" s="108"/>
      <c r="O1022" s="116" t="s">
        <v>38</v>
      </c>
      <c r="P1022" s="105"/>
      <c r="Q1022" s="114"/>
      <c r="R1022" s="115"/>
      <c r="S1022" s="117">
        <f>'FOR PRINT'!N55</f>
        <v>0</v>
      </c>
      <c r="U1022" s="17"/>
    </row>
    <row r="1023" spans="1:22" s="5" customFormat="1" ht="14.25" customHeight="1" x14ac:dyDescent="0.2">
      <c r="A1023" s="101" t="s">
        <v>6</v>
      </c>
      <c r="B1023" s="137"/>
      <c r="C1023" s="101"/>
      <c r="D1023" s="105"/>
      <c r="E1023" s="104" t="s">
        <v>3</v>
      </c>
      <c r="F1023" s="105"/>
      <c r="G1023" s="106"/>
      <c r="H1023" s="105"/>
      <c r="I1023" s="105"/>
      <c r="J1023" s="104"/>
      <c r="K1023" s="105"/>
      <c r="L1023" s="114"/>
      <c r="M1023" s="115"/>
      <c r="N1023" s="108"/>
      <c r="O1023" s="118" t="s">
        <v>17</v>
      </c>
      <c r="P1023" s="105"/>
      <c r="Q1023" s="114"/>
      <c r="R1023" s="115"/>
      <c r="S1023" s="117">
        <f>'FOR PRINT'!O55</f>
        <v>1000</v>
      </c>
      <c r="U1023" s="17"/>
    </row>
    <row r="1024" spans="1:22" s="165" customFormat="1" ht="14.25" customHeight="1" x14ac:dyDescent="0.25">
      <c r="A1024" s="102"/>
      <c r="B1024" s="137"/>
      <c r="C1024" s="102"/>
      <c r="D1024" s="159"/>
      <c r="E1024" s="104"/>
      <c r="F1024" s="160"/>
      <c r="G1024" s="161"/>
      <c r="H1024" s="159"/>
      <c r="I1024" s="110" t="s">
        <v>46</v>
      </c>
      <c r="J1024" s="119"/>
      <c r="K1024" s="162"/>
      <c r="L1024" s="163"/>
      <c r="M1024" s="120" t="s">
        <v>3</v>
      </c>
      <c r="N1024" s="164">
        <f>SUM(N1015:N1022)</f>
        <v>4871.25</v>
      </c>
      <c r="O1024" s="113" t="s">
        <v>45</v>
      </c>
      <c r="P1024" s="162"/>
      <c r="Q1024" s="162"/>
      <c r="R1024" s="119" t="s">
        <v>3</v>
      </c>
      <c r="S1024" s="164">
        <f>SUM(S1015:S1023)</f>
        <v>1084.375</v>
      </c>
      <c r="U1024" s="166"/>
    </row>
    <row r="1025" spans="1:22" s="5" customFormat="1" ht="14.25" customHeight="1" x14ac:dyDescent="0.2">
      <c r="A1025" s="101" t="s">
        <v>24</v>
      </c>
      <c r="B1025" s="137"/>
      <c r="C1025" s="101"/>
      <c r="D1025" s="105"/>
      <c r="E1025" s="104" t="s">
        <v>3</v>
      </c>
      <c r="F1025" s="121"/>
      <c r="G1025" s="106"/>
      <c r="H1025" s="105"/>
      <c r="I1025" s="149"/>
      <c r="J1025" s="150"/>
      <c r="K1025" s="149"/>
      <c r="L1025" s="151"/>
      <c r="M1025" s="150"/>
      <c r="N1025" s="149"/>
      <c r="O1025" s="149"/>
      <c r="P1025" s="170" t="s">
        <v>5</v>
      </c>
      <c r="Q1025" s="171"/>
      <c r="R1025" s="172" t="s">
        <v>3</v>
      </c>
      <c r="S1025" s="170">
        <f>N1024-S1024</f>
        <v>3786.875</v>
      </c>
      <c r="U1025" s="17"/>
    </row>
    <row r="1026" spans="1:22" s="5" customFormat="1" ht="14.25" customHeight="1" x14ac:dyDescent="0.2">
      <c r="A1026" s="122"/>
      <c r="B1026" s="138"/>
      <c r="C1026" s="122"/>
      <c r="D1026" s="272"/>
      <c r="E1026" s="272"/>
      <c r="F1026" s="273"/>
      <c r="G1026" s="123"/>
      <c r="H1026" s="124"/>
      <c r="I1026" s="122"/>
      <c r="J1026" s="125"/>
      <c r="K1026" s="122"/>
      <c r="L1026" s="122"/>
      <c r="M1026" s="125"/>
      <c r="N1026" s="122"/>
      <c r="O1026" s="122"/>
      <c r="P1026" s="122"/>
      <c r="Q1026" s="122"/>
      <c r="R1026" s="125"/>
      <c r="S1026" s="122"/>
      <c r="T1026" s="7"/>
      <c r="U1026" s="17"/>
    </row>
    <row r="1027" spans="1:22" s="5" customFormat="1" ht="14.25" customHeight="1" x14ac:dyDescent="0.2">
      <c r="A1027" s="91"/>
      <c r="B1027" s="135"/>
      <c r="C1027" s="91"/>
      <c r="D1027" s="91"/>
      <c r="E1027" s="92"/>
      <c r="F1027" s="91"/>
      <c r="G1027" s="93"/>
      <c r="H1027" s="91"/>
      <c r="I1027" s="91"/>
      <c r="J1027" s="92"/>
      <c r="K1027" s="91"/>
      <c r="L1027" s="91"/>
      <c r="M1027" s="92"/>
      <c r="N1027" s="91"/>
      <c r="O1027" s="91"/>
      <c r="P1027" s="91"/>
      <c r="Q1027" s="91"/>
      <c r="R1027" s="92"/>
      <c r="S1027" s="91"/>
      <c r="U1027" s="17"/>
    </row>
    <row r="1028" spans="1:22" s="6" customFormat="1" ht="14.25" customHeight="1" x14ac:dyDescent="0.25">
      <c r="A1028" s="94"/>
      <c r="B1028" s="136" t="s">
        <v>18</v>
      </c>
      <c r="C1028" s="95"/>
      <c r="D1028" s="96"/>
      <c r="E1028" s="97"/>
      <c r="F1028" s="96"/>
      <c r="G1028" s="98"/>
      <c r="H1028" s="96"/>
      <c r="I1028" s="96"/>
      <c r="J1028" s="99" t="s">
        <v>18</v>
      </c>
      <c r="K1028" s="96"/>
      <c r="L1028" s="96"/>
      <c r="M1028" s="97"/>
      <c r="N1028" s="96"/>
      <c r="O1028" s="96"/>
      <c r="P1028" s="96"/>
      <c r="Q1028" s="271" t="s">
        <v>0</v>
      </c>
      <c r="R1028" s="271"/>
      <c r="S1028" s="271"/>
      <c r="U1028" s="18"/>
    </row>
    <row r="1029" spans="1:22" s="6" customFormat="1" ht="14.25" customHeight="1" x14ac:dyDescent="0.25">
      <c r="A1029" s="94"/>
      <c r="B1029" s="136" t="s">
        <v>19</v>
      </c>
      <c r="C1029" s="95"/>
      <c r="D1029" s="96"/>
      <c r="E1029" s="97"/>
      <c r="F1029" s="96"/>
      <c r="G1029" s="98"/>
      <c r="H1029" s="96"/>
      <c r="I1029" s="96"/>
      <c r="J1029" s="99" t="s">
        <v>19</v>
      </c>
      <c r="K1029" s="96"/>
      <c r="L1029" s="96"/>
      <c r="M1029" s="97"/>
      <c r="N1029" s="96"/>
      <c r="O1029" s="96"/>
      <c r="P1029" s="96"/>
      <c r="Q1029" s="271"/>
      <c r="R1029" s="271"/>
      <c r="S1029" s="271"/>
      <c r="U1029" s="18"/>
    </row>
    <row r="1030" spans="1:22" s="6" customFormat="1" ht="14.25" customHeight="1" x14ac:dyDescent="0.25">
      <c r="A1030" s="94"/>
      <c r="B1030" s="136"/>
      <c r="C1030" s="95"/>
      <c r="D1030" s="96"/>
      <c r="E1030" s="97"/>
      <c r="F1030" s="96"/>
      <c r="G1030" s="98"/>
      <c r="H1030" s="96"/>
      <c r="I1030" s="96"/>
      <c r="J1030" s="100"/>
      <c r="K1030" s="96"/>
      <c r="L1030" s="96"/>
      <c r="M1030" s="97"/>
      <c r="N1030" s="96"/>
      <c r="O1030" s="96"/>
      <c r="P1030" s="96"/>
      <c r="Q1030" s="96"/>
      <c r="R1030" s="97"/>
      <c r="S1030" s="94"/>
      <c r="U1030" s="18"/>
    </row>
    <row r="1031" spans="1:22" s="5" customFormat="1" ht="14.25" customHeight="1" x14ac:dyDescent="0.2">
      <c r="A1031" s="101" t="s">
        <v>1</v>
      </c>
      <c r="B1031" s="137"/>
      <c r="C1031" s="101" t="s">
        <v>3</v>
      </c>
      <c r="D1031" s="103" t="str">
        <f>'FOR PRINT'!B56</f>
        <v>PARAISO, ARNEL</v>
      </c>
      <c r="E1031" s="104"/>
      <c r="F1031" s="105"/>
      <c r="G1031" s="106"/>
      <c r="H1031" s="105"/>
      <c r="I1031" s="105" t="s">
        <v>1</v>
      </c>
      <c r="J1031" s="104" t="s">
        <v>3</v>
      </c>
      <c r="K1031" s="174" t="str">
        <f>'FOR PRINT'!B56</f>
        <v>PARAISO, ARNEL</v>
      </c>
      <c r="L1031" s="105"/>
      <c r="M1031" s="104"/>
      <c r="N1031" s="105"/>
      <c r="O1031" s="105"/>
      <c r="P1031" s="105" t="s">
        <v>25</v>
      </c>
      <c r="Q1031" s="105"/>
      <c r="R1031" s="104" t="s">
        <v>3</v>
      </c>
      <c r="S1031" s="107">
        <f>'FOR PRINT'!D56</f>
        <v>13</v>
      </c>
      <c r="U1031" s="17"/>
    </row>
    <row r="1032" spans="1:22" s="5" customFormat="1" ht="14.25" customHeight="1" x14ac:dyDescent="0.2">
      <c r="A1032" s="101" t="s">
        <v>2</v>
      </c>
      <c r="B1032" s="137"/>
      <c r="C1032" s="101" t="s">
        <v>3</v>
      </c>
      <c r="D1032" s="105" t="str">
        <f>'FOR PRINT'!R56</f>
        <v>OCTOBER 30,2017</v>
      </c>
      <c r="E1032" s="104"/>
      <c r="F1032" s="105"/>
      <c r="G1032" s="106"/>
      <c r="H1032" s="105"/>
      <c r="I1032" s="105" t="s">
        <v>2</v>
      </c>
      <c r="J1032" s="104" t="s">
        <v>3</v>
      </c>
      <c r="K1032" s="105" t="str">
        <f>'FOR PRINT'!C56</f>
        <v>OCT 11- OCT 25,2017</v>
      </c>
      <c r="L1032" s="105"/>
      <c r="M1032" s="104"/>
      <c r="N1032" s="105"/>
      <c r="O1032" s="105"/>
      <c r="P1032" s="105" t="s">
        <v>26</v>
      </c>
      <c r="Q1032" s="105"/>
      <c r="R1032" s="104" t="s">
        <v>3</v>
      </c>
      <c r="S1032" s="107">
        <f>'FOR PRINT'!E56</f>
        <v>10</v>
      </c>
      <c r="U1032" s="17"/>
    </row>
    <row r="1033" spans="1:22" s="5" customFormat="1" ht="14.25" customHeight="1" x14ac:dyDescent="0.2">
      <c r="A1033" s="101"/>
      <c r="B1033" s="137"/>
      <c r="C1033" s="101"/>
      <c r="D1033" s="105"/>
      <c r="E1033" s="104"/>
      <c r="F1033" s="108"/>
      <c r="G1033" s="109"/>
      <c r="H1033" s="108"/>
      <c r="I1033" s="110" t="s">
        <v>4</v>
      </c>
      <c r="J1033" s="111"/>
      <c r="K1033" s="110"/>
      <c r="L1033" s="112" t="s">
        <v>22</v>
      </c>
      <c r="M1033" s="111"/>
      <c r="N1033" s="112" t="s">
        <v>23</v>
      </c>
      <c r="O1033" s="113" t="s">
        <v>7</v>
      </c>
      <c r="P1033" s="110"/>
      <c r="Q1033" s="112" t="s">
        <v>22</v>
      </c>
      <c r="R1033" s="111"/>
      <c r="S1033" s="112" t="s">
        <v>23</v>
      </c>
      <c r="U1033" s="17"/>
    </row>
    <row r="1034" spans="1:22" s="5" customFormat="1" ht="14.25" customHeight="1" x14ac:dyDescent="0.2">
      <c r="A1034" s="101" t="s">
        <v>20</v>
      </c>
      <c r="B1034" s="137"/>
      <c r="C1034" s="101"/>
      <c r="D1034" s="105"/>
      <c r="E1034" s="104" t="s">
        <v>3</v>
      </c>
      <c r="F1034" s="108">
        <f>N1043</f>
        <v>4265.625</v>
      </c>
      <c r="G1034" s="109"/>
      <c r="H1034" s="108"/>
      <c r="I1034" s="105" t="s">
        <v>8</v>
      </c>
      <c r="J1034" s="104"/>
      <c r="K1034" s="105"/>
      <c r="L1034" s="114">
        <f>S1032*8</f>
        <v>80</v>
      </c>
      <c r="M1034" s="115"/>
      <c r="N1034" s="108">
        <f>L1034*U1034</f>
        <v>3000</v>
      </c>
      <c r="O1034" s="116" t="s">
        <v>10</v>
      </c>
      <c r="P1034" s="105"/>
      <c r="Q1034" s="114"/>
      <c r="R1034" s="115"/>
      <c r="S1034" s="117">
        <f>'FOR PRINT'!G56</f>
        <v>0</v>
      </c>
      <c r="U1034" s="17">
        <f>'FOR PRINT'!Q56</f>
        <v>37.5</v>
      </c>
      <c r="V1034" s="1" t="s">
        <v>100</v>
      </c>
    </row>
    <row r="1035" spans="1:22" s="5" customFormat="1" ht="14.25" customHeight="1" x14ac:dyDescent="0.2">
      <c r="A1035" s="101" t="s">
        <v>21</v>
      </c>
      <c r="B1035" s="137"/>
      <c r="C1035" s="101"/>
      <c r="D1035" s="105"/>
      <c r="E1035" s="104" t="s">
        <v>3</v>
      </c>
      <c r="F1035" s="108">
        <f>S1043</f>
        <v>1509.375</v>
      </c>
      <c r="G1035" s="106"/>
      <c r="H1035" s="105"/>
      <c r="I1035" s="105" t="s">
        <v>9</v>
      </c>
      <c r="J1035" s="104"/>
      <c r="K1035" s="105"/>
      <c r="L1035" s="114">
        <f>'FOR PRINT'!F56</f>
        <v>27</v>
      </c>
      <c r="M1035" s="115"/>
      <c r="N1035" s="108">
        <f>L1035*U1035</f>
        <v>1265.625</v>
      </c>
      <c r="O1035" s="116" t="s">
        <v>11</v>
      </c>
      <c r="P1035" s="105"/>
      <c r="Q1035" s="114"/>
      <c r="R1035" s="115"/>
      <c r="S1035" s="117">
        <f>'FOR PRINT'!H56</f>
        <v>0</v>
      </c>
      <c r="U1035" s="17">
        <f>U1034*1.25</f>
        <v>46.875</v>
      </c>
      <c r="V1035" s="1" t="s">
        <v>101</v>
      </c>
    </row>
    <row r="1036" spans="1:22" s="5" customFormat="1" ht="14.25" customHeight="1" x14ac:dyDescent="0.2">
      <c r="A1036" s="101"/>
      <c r="B1036" s="137"/>
      <c r="C1036" s="101"/>
      <c r="D1036" s="105"/>
      <c r="E1036" s="104"/>
      <c r="F1036" s="105"/>
      <c r="G1036" s="106"/>
      <c r="H1036" s="105"/>
      <c r="I1036" s="105" t="s">
        <v>99</v>
      </c>
      <c r="J1036" s="104"/>
      <c r="K1036" s="105"/>
      <c r="L1036" s="114">
        <f>'FOR PRINT'!P56</f>
        <v>0</v>
      </c>
      <c r="M1036" s="115"/>
      <c r="N1036" s="108">
        <f>L1036*U1036</f>
        <v>0</v>
      </c>
      <c r="O1036" s="116" t="s">
        <v>12</v>
      </c>
      <c r="P1036" s="105"/>
      <c r="Q1036" s="114"/>
      <c r="R1036" s="115"/>
      <c r="S1036" s="117">
        <f>'FOR PRINT'!I56</f>
        <v>0</v>
      </c>
      <c r="U1036" s="12">
        <f>U1034*1.3</f>
        <v>48.75</v>
      </c>
      <c r="V1036" s="1" t="s">
        <v>103</v>
      </c>
    </row>
    <row r="1037" spans="1:22" s="5" customFormat="1" ht="14.25" customHeight="1" x14ac:dyDescent="0.2">
      <c r="A1037" s="101"/>
      <c r="B1037" s="137"/>
      <c r="C1037" s="101"/>
      <c r="D1037" s="105"/>
      <c r="E1037" s="104"/>
      <c r="F1037" s="105"/>
      <c r="G1037" s="106"/>
      <c r="H1037" s="105"/>
      <c r="I1037" s="105" t="s">
        <v>152</v>
      </c>
      <c r="J1037" s="104"/>
      <c r="K1037" s="105"/>
      <c r="L1037" s="114">
        <f>'FOR PRINT'!T56</f>
        <v>0</v>
      </c>
      <c r="M1037" s="115"/>
      <c r="N1037" s="108">
        <f>L1037*U1037</f>
        <v>0</v>
      </c>
      <c r="O1037" s="116" t="s">
        <v>13</v>
      </c>
      <c r="P1037" s="105"/>
      <c r="Q1037" s="114"/>
      <c r="R1037" s="115"/>
      <c r="S1037" s="117">
        <f>'FOR PRINT'!J56</f>
        <v>0</v>
      </c>
      <c r="U1037" s="17">
        <f>U1034*1</f>
        <v>37.5</v>
      </c>
      <c r="V1037" s="1" t="s">
        <v>134</v>
      </c>
    </row>
    <row r="1038" spans="1:22" s="5" customFormat="1" ht="14.25" customHeight="1" x14ac:dyDescent="0.2">
      <c r="A1038" s="140" t="s">
        <v>5</v>
      </c>
      <c r="B1038" s="137"/>
      <c r="C1038" s="140"/>
      <c r="D1038" s="103"/>
      <c r="E1038" s="141" t="s">
        <v>3</v>
      </c>
      <c r="F1038" s="142">
        <f>S1044</f>
        <v>2756.25</v>
      </c>
      <c r="G1038" s="109"/>
      <c r="H1038" s="108"/>
      <c r="I1038" s="67" t="s">
        <v>147</v>
      </c>
      <c r="J1038" s="66"/>
      <c r="K1038" s="67"/>
      <c r="L1038" s="76">
        <f>'FOR PRINT'!U56</f>
        <v>0</v>
      </c>
      <c r="M1038" s="77"/>
      <c r="N1038" s="70">
        <f>L1038*U1038</f>
        <v>0</v>
      </c>
      <c r="O1038" s="116" t="s">
        <v>14</v>
      </c>
      <c r="P1038" s="105"/>
      <c r="Q1038" s="114"/>
      <c r="R1038" s="115"/>
      <c r="S1038" s="117">
        <f>'FOR PRINT'!K56</f>
        <v>0</v>
      </c>
      <c r="U1038" s="12">
        <f>U1034*1.3</f>
        <v>48.75</v>
      </c>
      <c r="V1038" s="1" t="s">
        <v>136</v>
      </c>
    </row>
    <row r="1039" spans="1:22" s="5" customFormat="1" ht="14.25" customHeight="1" x14ac:dyDescent="0.2">
      <c r="A1039" s="101"/>
      <c r="B1039" s="137"/>
      <c r="C1039" s="101"/>
      <c r="D1039" s="105"/>
      <c r="E1039" s="104"/>
      <c r="F1039" s="105"/>
      <c r="G1039" s="106"/>
      <c r="H1039" s="105"/>
      <c r="I1039" s="105"/>
      <c r="J1039" s="104"/>
      <c r="K1039" s="105"/>
      <c r="L1039" s="114"/>
      <c r="M1039" s="115"/>
      <c r="N1039" s="108"/>
      <c r="O1039" s="116" t="s">
        <v>16</v>
      </c>
      <c r="P1039" s="105"/>
      <c r="Q1039" s="114"/>
      <c r="R1039" s="115"/>
      <c r="S1039" s="117">
        <f>'FOR PRINT'!L56</f>
        <v>0</v>
      </c>
      <c r="U1039" s="17"/>
    </row>
    <row r="1040" spans="1:22" s="5" customFormat="1" ht="14.25" customHeight="1" x14ac:dyDescent="0.2">
      <c r="A1040" s="101"/>
      <c r="B1040" s="137"/>
      <c r="C1040" s="101"/>
      <c r="D1040" s="105"/>
      <c r="E1040" s="104"/>
      <c r="F1040" s="105"/>
      <c r="G1040" s="106"/>
      <c r="H1040" s="105"/>
      <c r="I1040" s="105"/>
      <c r="J1040" s="104"/>
      <c r="K1040" s="105"/>
      <c r="L1040" s="114"/>
      <c r="M1040" s="115"/>
      <c r="N1040" s="108"/>
      <c r="O1040" s="116" t="s">
        <v>15</v>
      </c>
      <c r="P1040" s="105"/>
      <c r="Q1040" s="117">
        <f>'FOR PRINT'!M56</f>
        <v>0.25</v>
      </c>
      <c r="R1040" s="115"/>
      <c r="S1040" s="117">
        <f>Q1040*U1034</f>
        <v>9.375</v>
      </c>
      <c r="U1040" s="17"/>
    </row>
    <row r="1041" spans="1:22" s="5" customFormat="1" ht="14.25" customHeight="1" x14ac:dyDescent="0.2">
      <c r="A1041" s="101"/>
      <c r="B1041" s="137"/>
      <c r="C1041" s="101"/>
      <c r="D1041" s="105"/>
      <c r="E1041" s="104"/>
      <c r="F1041" s="105"/>
      <c r="G1041" s="106"/>
      <c r="H1041" s="105"/>
      <c r="I1041" s="105"/>
      <c r="J1041" s="104"/>
      <c r="K1041" s="105"/>
      <c r="L1041" s="114"/>
      <c r="M1041" s="115"/>
      <c r="N1041" s="108"/>
      <c r="O1041" s="116" t="s">
        <v>38</v>
      </c>
      <c r="P1041" s="105"/>
      <c r="Q1041" s="114"/>
      <c r="R1041" s="115"/>
      <c r="S1041" s="117">
        <f>'FOR PRINT'!N56</f>
        <v>0</v>
      </c>
      <c r="U1041" s="17"/>
    </row>
    <row r="1042" spans="1:22" s="5" customFormat="1" ht="14.25" customHeight="1" x14ac:dyDescent="0.2">
      <c r="A1042" s="101" t="s">
        <v>6</v>
      </c>
      <c r="B1042" s="137"/>
      <c r="C1042" s="101"/>
      <c r="D1042" s="105"/>
      <c r="E1042" s="104" t="s">
        <v>3</v>
      </c>
      <c r="F1042" s="105"/>
      <c r="G1042" s="106"/>
      <c r="H1042" s="105"/>
      <c r="I1042" s="105"/>
      <c r="J1042" s="104"/>
      <c r="K1042" s="105"/>
      <c r="L1042" s="114"/>
      <c r="M1042" s="115"/>
      <c r="N1042" s="108"/>
      <c r="O1042" s="118" t="s">
        <v>17</v>
      </c>
      <c r="P1042" s="105"/>
      <c r="Q1042" s="114"/>
      <c r="R1042" s="115"/>
      <c r="S1042" s="117">
        <f>'FOR PRINT'!O56</f>
        <v>1500</v>
      </c>
      <c r="U1042" s="17"/>
    </row>
    <row r="1043" spans="1:22" s="165" customFormat="1" ht="14.25" customHeight="1" x14ac:dyDescent="0.25">
      <c r="A1043" s="102"/>
      <c r="B1043" s="137"/>
      <c r="C1043" s="102"/>
      <c r="D1043" s="159"/>
      <c r="E1043" s="104"/>
      <c r="F1043" s="160"/>
      <c r="G1043" s="161"/>
      <c r="H1043" s="159"/>
      <c r="I1043" s="110" t="s">
        <v>46</v>
      </c>
      <c r="J1043" s="119"/>
      <c r="K1043" s="162"/>
      <c r="L1043" s="163"/>
      <c r="M1043" s="120" t="s">
        <v>3</v>
      </c>
      <c r="N1043" s="164">
        <f>SUM(N1034:N1041)</f>
        <v>4265.625</v>
      </c>
      <c r="O1043" s="113" t="s">
        <v>45</v>
      </c>
      <c r="P1043" s="162"/>
      <c r="Q1043" s="162"/>
      <c r="R1043" s="119" t="s">
        <v>3</v>
      </c>
      <c r="S1043" s="164">
        <f>SUM(S1034:S1042)</f>
        <v>1509.375</v>
      </c>
      <c r="U1043" s="166"/>
    </row>
    <row r="1044" spans="1:22" s="5" customFormat="1" ht="14.25" customHeight="1" x14ac:dyDescent="0.2">
      <c r="A1044" s="101" t="s">
        <v>24</v>
      </c>
      <c r="B1044" s="137"/>
      <c r="C1044" s="101"/>
      <c r="D1044" s="105"/>
      <c r="E1044" s="104" t="s">
        <v>3</v>
      </c>
      <c r="F1044" s="121"/>
      <c r="G1044" s="106"/>
      <c r="H1044" s="105"/>
      <c r="I1044" s="149"/>
      <c r="J1044" s="150"/>
      <c r="K1044" s="149"/>
      <c r="L1044" s="151"/>
      <c r="M1044" s="150"/>
      <c r="N1044" s="149"/>
      <c r="O1044" s="149"/>
      <c r="P1044" s="170" t="s">
        <v>5</v>
      </c>
      <c r="Q1044" s="171"/>
      <c r="R1044" s="172" t="s">
        <v>3</v>
      </c>
      <c r="S1044" s="170">
        <f>N1043-S1043</f>
        <v>2756.25</v>
      </c>
      <c r="U1044" s="17"/>
    </row>
    <row r="1045" spans="1:22" s="5" customFormat="1" ht="14.25" customHeight="1" x14ac:dyDescent="0.2">
      <c r="A1045" s="122"/>
      <c r="B1045" s="138"/>
      <c r="C1045" s="122"/>
      <c r="D1045" s="272"/>
      <c r="E1045" s="272"/>
      <c r="F1045" s="273"/>
      <c r="G1045" s="123"/>
      <c r="H1045" s="124"/>
      <c r="I1045" s="122"/>
      <c r="J1045" s="125"/>
      <c r="K1045" s="122"/>
      <c r="L1045" s="122"/>
      <c r="M1045" s="125"/>
      <c r="N1045" s="122"/>
      <c r="O1045" s="122"/>
      <c r="P1045" s="122"/>
      <c r="Q1045" s="122"/>
      <c r="R1045" s="125"/>
      <c r="S1045" s="122"/>
      <c r="T1045" s="7"/>
      <c r="U1045" s="17"/>
    </row>
    <row r="1046" spans="1:22" s="5" customFormat="1" ht="14.25" customHeight="1" x14ac:dyDescent="0.2">
      <c r="A1046" s="91"/>
      <c r="B1046" s="135"/>
      <c r="C1046" s="91"/>
      <c r="D1046" s="91"/>
      <c r="E1046" s="92"/>
      <c r="F1046" s="91"/>
      <c r="G1046" s="93"/>
      <c r="H1046" s="91"/>
      <c r="I1046" s="91"/>
      <c r="J1046" s="92"/>
      <c r="K1046" s="91"/>
      <c r="L1046" s="91"/>
      <c r="M1046" s="92"/>
      <c r="N1046" s="91"/>
      <c r="O1046" s="91"/>
      <c r="P1046" s="91"/>
      <c r="Q1046" s="91"/>
      <c r="R1046" s="92"/>
      <c r="S1046" s="91"/>
      <c r="U1046" s="17"/>
    </row>
    <row r="1047" spans="1:22" s="6" customFormat="1" ht="14.25" customHeight="1" x14ac:dyDescent="0.25">
      <c r="A1047" s="94"/>
      <c r="B1047" s="136" t="s">
        <v>18</v>
      </c>
      <c r="C1047" s="95"/>
      <c r="D1047" s="96"/>
      <c r="E1047" s="97"/>
      <c r="F1047" s="96"/>
      <c r="G1047" s="98"/>
      <c r="H1047" s="96"/>
      <c r="I1047" s="96"/>
      <c r="J1047" s="99" t="s">
        <v>18</v>
      </c>
      <c r="K1047" s="96"/>
      <c r="L1047" s="96"/>
      <c r="M1047" s="97"/>
      <c r="N1047" s="96"/>
      <c r="O1047" s="96"/>
      <c r="P1047" s="96"/>
      <c r="Q1047" s="271" t="s">
        <v>0</v>
      </c>
      <c r="R1047" s="271"/>
      <c r="S1047" s="271"/>
      <c r="U1047" s="18"/>
    </row>
    <row r="1048" spans="1:22" s="6" customFormat="1" ht="14.25" customHeight="1" x14ac:dyDescent="0.25">
      <c r="A1048" s="94"/>
      <c r="B1048" s="136" t="s">
        <v>19</v>
      </c>
      <c r="C1048" s="95"/>
      <c r="D1048" s="96"/>
      <c r="E1048" s="97"/>
      <c r="F1048" s="96"/>
      <c r="G1048" s="98"/>
      <c r="H1048" s="96"/>
      <c r="I1048" s="96"/>
      <c r="J1048" s="99" t="s">
        <v>19</v>
      </c>
      <c r="K1048" s="96"/>
      <c r="L1048" s="96"/>
      <c r="M1048" s="97"/>
      <c r="N1048" s="96"/>
      <c r="O1048" s="96"/>
      <c r="P1048" s="96"/>
      <c r="Q1048" s="271"/>
      <c r="R1048" s="271"/>
      <c r="S1048" s="271"/>
      <c r="U1048" s="18"/>
    </row>
    <row r="1049" spans="1:22" s="6" customFormat="1" ht="14.25" customHeight="1" x14ac:dyDescent="0.25">
      <c r="A1049" s="94"/>
      <c r="B1049" s="136"/>
      <c r="C1049" s="95"/>
      <c r="D1049" s="96"/>
      <c r="E1049" s="97"/>
      <c r="F1049" s="96"/>
      <c r="G1049" s="98"/>
      <c r="H1049" s="96"/>
      <c r="I1049" s="96"/>
      <c r="J1049" s="100"/>
      <c r="K1049" s="96"/>
      <c r="L1049" s="96"/>
      <c r="M1049" s="97"/>
      <c r="N1049" s="96"/>
      <c r="O1049" s="96"/>
      <c r="P1049" s="96"/>
      <c r="Q1049" s="96"/>
      <c r="R1049" s="97"/>
      <c r="S1049" s="94"/>
      <c r="U1049" s="18"/>
    </row>
    <row r="1050" spans="1:22" s="5" customFormat="1" ht="14.25" customHeight="1" x14ac:dyDescent="0.2">
      <c r="A1050" s="101" t="s">
        <v>1</v>
      </c>
      <c r="B1050" s="137"/>
      <c r="C1050" s="101" t="s">
        <v>3</v>
      </c>
      <c r="D1050" s="103" t="str">
        <f>'FOR PRINT'!B57</f>
        <v>PLANDO, MARITES</v>
      </c>
      <c r="E1050" s="104"/>
      <c r="F1050" s="105"/>
      <c r="G1050" s="106"/>
      <c r="H1050" s="105"/>
      <c r="I1050" s="105" t="s">
        <v>1</v>
      </c>
      <c r="J1050" s="104" t="s">
        <v>3</v>
      </c>
      <c r="K1050" s="174" t="str">
        <f>'FOR PRINT'!B57</f>
        <v>PLANDO, MARITES</v>
      </c>
      <c r="L1050" s="105"/>
      <c r="M1050" s="104"/>
      <c r="N1050" s="105"/>
      <c r="O1050" s="105"/>
      <c r="P1050" s="105" t="s">
        <v>25</v>
      </c>
      <c r="Q1050" s="105"/>
      <c r="R1050" s="104" t="s">
        <v>3</v>
      </c>
      <c r="S1050" s="107">
        <f>'FOR PRINT'!D57</f>
        <v>13</v>
      </c>
      <c r="U1050" s="17"/>
    </row>
    <row r="1051" spans="1:22" s="5" customFormat="1" ht="14.25" customHeight="1" x14ac:dyDescent="0.2">
      <c r="A1051" s="101" t="s">
        <v>2</v>
      </c>
      <c r="B1051" s="137"/>
      <c r="C1051" s="101" t="s">
        <v>3</v>
      </c>
      <c r="D1051" s="105" t="str">
        <f>'FOR PRINT'!R57</f>
        <v>OCTOBER 30,2017</v>
      </c>
      <c r="E1051" s="104"/>
      <c r="F1051" s="105"/>
      <c r="G1051" s="106"/>
      <c r="H1051" s="105"/>
      <c r="I1051" s="105" t="s">
        <v>2</v>
      </c>
      <c r="J1051" s="104" t="s">
        <v>3</v>
      </c>
      <c r="K1051" s="105" t="str">
        <f>'FOR PRINT'!C57</f>
        <v>OCT 11- OCT 25,2017</v>
      </c>
      <c r="L1051" s="105"/>
      <c r="M1051" s="104"/>
      <c r="N1051" s="105"/>
      <c r="O1051" s="105"/>
      <c r="P1051" s="105" t="s">
        <v>26</v>
      </c>
      <c r="Q1051" s="105"/>
      <c r="R1051" s="104" t="s">
        <v>3</v>
      </c>
      <c r="S1051" s="107">
        <f>'FOR PRINT'!E57</f>
        <v>13</v>
      </c>
      <c r="U1051" s="17"/>
    </row>
    <row r="1052" spans="1:22" s="5" customFormat="1" ht="14.25" customHeight="1" x14ac:dyDescent="0.2">
      <c r="A1052" s="101"/>
      <c r="B1052" s="137"/>
      <c r="C1052" s="101"/>
      <c r="D1052" s="105"/>
      <c r="E1052" s="104"/>
      <c r="F1052" s="108"/>
      <c r="G1052" s="109"/>
      <c r="H1052" s="108"/>
      <c r="I1052" s="110" t="s">
        <v>4</v>
      </c>
      <c r="J1052" s="111"/>
      <c r="K1052" s="110"/>
      <c r="L1052" s="112" t="s">
        <v>22</v>
      </c>
      <c r="M1052" s="111"/>
      <c r="N1052" s="112" t="s">
        <v>23</v>
      </c>
      <c r="O1052" s="113" t="s">
        <v>7</v>
      </c>
      <c r="P1052" s="110"/>
      <c r="Q1052" s="112" t="s">
        <v>22</v>
      </c>
      <c r="R1052" s="111"/>
      <c r="S1052" s="112" t="s">
        <v>23</v>
      </c>
      <c r="U1052" s="17"/>
    </row>
    <row r="1053" spans="1:22" s="5" customFormat="1" ht="14.25" customHeight="1" x14ac:dyDescent="0.2">
      <c r="A1053" s="101" t="s">
        <v>20</v>
      </c>
      <c r="B1053" s="137"/>
      <c r="C1053" s="101"/>
      <c r="D1053" s="105"/>
      <c r="E1053" s="104" t="s">
        <v>3</v>
      </c>
      <c r="F1053" s="108">
        <f>N1062</f>
        <v>6305.59375</v>
      </c>
      <c r="G1053" s="109"/>
      <c r="H1053" s="108"/>
      <c r="I1053" s="105" t="s">
        <v>8</v>
      </c>
      <c r="J1053" s="104"/>
      <c r="K1053" s="105"/>
      <c r="L1053" s="114">
        <f>S1051*8</f>
        <v>104</v>
      </c>
      <c r="M1053" s="115"/>
      <c r="N1053" s="108">
        <f>L1053*U1053</f>
        <v>4634.5</v>
      </c>
      <c r="O1053" s="116" t="s">
        <v>10</v>
      </c>
      <c r="P1053" s="105"/>
      <c r="Q1053" s="114"/>
      <c r="R1053" s="115"/>
      <c r="S1053" s="117">
        <f>'FOR PRINT'!G57</f>
        <v>236.2</v>
      </c>
      <c r="U1053" s="17">
        <f>'FOR PRINT'!Q57</f>
        <v>44.5625</v>
      </c>
      <c r="V1053" s="1" t="s">
        <v>100</v>
      </c>
    </row>
    <row r="1054" spans="1:22" s="5" customFormat="1" ht="14.25" customHeight="1" x14ac:dyDescent="0.2">
      <c r="A1054" s="101" t="s">
        <v>21</v>
      </c>
      <c r="B1054" s="137"/>
      <c r="C1054" s="101"/>
      <c r="D1054" s="105"/>
      <c r="E1054" s="104" t="s">
        <v>3</v>
      </c>
      <c r="F1054" s="108">
        <f>S1062</f>
        <v>1353.590625</v>
      </c>
      <c r="G1054" s="106"/>
      <c r="H1054" s="105"/>
      <c r="I1054" s="105" t="s">
        <v>9</v>
      </c>
      <c r="J1054" s="104"/>
      <c r="K1054" s="105"/>
      <c r="L1054" s="114">
        <f>'FOR PRINT'!F57</f>
        <v>30</v>
      </c>
      <c r="M1054" s="115"/>
      <c r="N1054" s="108">
        <f>L1054*U1054</f>
        <v>1671.09375</v>
      </c>
      <c r="O1054" s="116" t="s">
        <v>11</v>
      </c>
      <c r="P1054" s="105"/>
      <c r="Q1054" s="114"/>
      <c r="R1054" s="115"/>
      <c r="S1054" s="117">
        <f>'FOR PRINT'!H57</f>
        <v>0</v>
      </c>
      <c r="U1054" s="17">
        <f>U1053*1.25</f>
        <v>55.703125</v>
      </c>
      <c r="V1054" s="1" t="s">
        <v>101</v>
      </c>
    </row>
    <row r="1055" spans="1:22" s="5" customFormat="1" ht="14.25" customHeight="1" x14ac:dyDescent="0.2">
      <c r="A1055" s="101"/>
      <c r="B1055" s="137"/>
      <c r="C1055" s="101"/>
      <c r="D1055" s="105"/>
      <c r="E1055" s="104"/>
      <c r="F1055" s="105"/>
      <c r="G1055" s="106"/>
      <c r="H1055" s="105"/>
      <c r="I1055" s="105" t="s">
        <v>99</v>
      </c>
      <c r="J1055" s="104"/>
      <c r="K1055" s="105"/>
      <c r="L1055" s="114">
        <f>'FOR PRINT'!P57</f>
        <v>0</v>
      </c>
      <c r="M1055" s="115"/>
      <c r="N1055" s="108">
        <f>L1055*U1055</f>
        <v>0</v>
      </c>
      <c r="O1055" s="116" t="s">
        <v>12</v>
      </c>
      <c r="P1055" s="105"/>
      <c r="Q1055" s="114"/>
      <c r="R1055" s="115"/>
      <c r="S1055" s="117">
        <f>'FOR PRINT'!I57</f>
        <v>50</v>
      </c>
      <c r="U1055" s="12">
        <f>U1053*1.3</f>
        <v>57.931249999999999</v>
      </c>
      <c r="V1055" s="1" t="s">
        <v>103</v>
      </c>
    </row>
    <row r="1056" spans="1:22" s="5" customFormat="1" ht="14.25" customHeight="1" x14ac:dyDescent="0.2">
      <c r="A1056" s="101"/>
      <c r="B1056" s="137"/>
      <c r="C1056" s="101"/>
      <c r="D1056" s="105"/>
      <c r="E1056" s="104"/>
      <c r="F1056" s="105"/>
      <c r="G1056" s="106"/>
      <c r="H1056" s="105"/>
      <c r="I1056" s="105" t="s">
        <v>152</v>
      </c>
      <c r="J1056" s="104"/>
      <c r="K1056" s="105"/>
      <c r="L1056" s="114">
        <f>'FOR PRINT'!T57</f>
        <v>0</v>
      </c>
      <c r="M1056" s="115"/>
      <c r="N1056" s="108">
        <f>L1056*U1056</f>
        <v>0</v>
      </c>
      <c r="O1056" s="116" t="s">
        <v>13</v>
      </c>
      <c r="P1056" s="105"/>
      <c r="Q1056" s="114"/>
      <c r="R1056" s="115"/>
      <c r="S1056" s="117">
        <f>'FOR PRINT'!J57</f>
        <v>0</v>
      </c>
      <c r="U1056" s="17">
        <f>U1053*1</f>
        <v>44.5625</v>
      </c>
      <c r="V1056" s="1" t="s">
        <v>134</v>
      </c>
    </row>
    <row r="1057" spans="1:22" s="5" customFormat="1" ht="14.25" customHeight="1" x14ac:dyDescent="0.2">
      <c r="A1057" s="140" t="s">
        <v>5</v>
      </c>
      <c r="B1057" s="137"/>
      <c r="C1057" s="140"/>
      <c r="D1057" s="103"/>
      <c r="E1057" s="141" t="s">
        <v>3</v>
      </c>
      <c r="F1057" s="142">
        <f>S1063</f>
        <v>4952.0031250000002</v>
      </c>
      <c r="G1057" s="109"/>
      <c r="H1057" s="108"/>
      <c r="I1057" s="67" t="s">
        <v>147</v>
      </c>
      <c r="J1057" s="66"/>
      <c r="K1057" s="67"/>
      <c r="L1057" s="76">
        <f>'FOR PRINT'!U57</f>
        <v>0</v>
      </c>
      <c r="M1057" s="77"/>
      <c r="N1057" s="70">
        <f>L1057*U1057</f>
        <v>0</v>
      </c>
      <c r="O1057" s="116" t="s">
        <v>14</v>
      </c>
      <c r="P1057" s="105"/>
      <c r="Q1057" s="114"/>
      <c r="R1057" s="115"/>
      <c r="S1057" s="117">
        <f>'FOR PRINT'!K57</f>
        <v>56.25</v>
      </c>
      <c r="U1057" s="12">
        <f>U1053*1.3</f>
        <v>57.931249999999999</v>
      </c>
      <c r="V1057" s="1" t="s">
        <v>136</v>
      </c>
    </row>
    <row r="1058" spans="1:22" s="5" customFormat="1" ht="14.25" customHeight="1" x14ac:dyDescent="0.2">
      <c r="A1058" s="101"/>
      <c r="B1058" s="137"/>
      <c r="C1058" s="101"/>
      <c r="D1058" s="105"/>
      <c r="E1058" s="104"/>
      <c r="F1058" s="105"/>
      <c r="G1058" s="106"/>
      <c r="H1058" s="105"/>
      <c r="I1058" s="105" t="s">
        <v>179</v>
      </c>
      <c r="J1058" s="104"/>
      <c r="K1058" s="243">
        <v>43019</v>
      </c>
      <c r="L1058" s="114"/>
      <c r="M1058" s="115"/>
      <c r="N1058" s="108"/>
      <c r="O1058" s="116" t="s">
        <v>16</v>
      </c>
      <c r="P1058" s="105"/>
      <c r="Q1058" s="114"/>
      <c r="R1058" s="115"/>
      <c r="S1058" s="117">
        <f>'FOR PRINT'!L57</f>
        <v>0</v>
      </c>
      <c r="U1058" s="17"/>
    </row>
    <row r="1059" spans="1:22" s="5" customFormat="1" ht="14.25" customHeight="1" x14ac:dyDescent="0.2">
      <c r="A1059" s="101"/>
      <c r="B1059" s="137"/>
      <c r="C1059" s="101"/>
      <c r="D1059" s="105"/>
      <c r="E1059" s="104"/>
      <c r="F1059" s="105"/>
      <c r="G1059" s="106"/>
      <c r="H1059" s="105"/>
      <c r="I1059" s="105"/>
      <c r="J1059" s="104"/>
      <c r="K1059" s="105"/>
      <c r="L1059" s="114"/>
      <c r="M1059" s="115"/>
      <c r="N1059" s="108"/>
      <c r="O1059" s="116" t="s">
        <v>15</v>
      </c>
      <c r="P1059" s="105"/>
      <c r="Q1059" s="117">
        <f>'FOR PRINT'!M57</f>
        <v>0.25</v>
      </c>
      <c r="R1059" s="115"/>
      <c r="S1059" s="117">
        <f>Q1059*U1053</f>
        <v>11.140625</v>
      </c>
      <c r="U1059" s="17"/>
    </row>
    <row r="1060" spans="1:22" s="5" customFormat="1" ht="14.25" customHeight="1" x14ac:dyDescent="0.2">
      <c r="A1060" s="101"/>
      <c r="B1060" s="137"/>
      <c r="C1060" s="101"/>
      <c r="D1060" s="105"/>
      <c r="E1060" s="104"/>
      <c r="F1060" s="105"/>
      <c r="G1060" s="106"/>
      <c r="H1060" s="105"/>
      <c r="I1060" s="105"/>
      <c r="J1060" s="104"/>
      <c r="K1060" s="105"/>
      <c r="L1060" s="114"/>
      <c r="M1060" s="115"/>
      <c r="N1060" s="108"/>
      <c r="O1060" s="116" t="s">
        <v>38</v>
      </c>
      <c r="P1060" s="105"/>
      <c r="Q1060" s="114"/>
      <c r="R1060" s="115"/>
      <c r="S1060" s="117">
        <f>'FOR PRINT'!N57</f>
        <v>0</v>
      </c>
      <c r="U1060" s="17"/>
    </row>
    <row r="1061" spans="1:22" s="5" customFormat="1" ht="14.25" customHeight="1" x14ac:dyDescent="0.2">
      <c r="A1061" s="101" t="s">
        <v>6</v>
      </c>
      <c r="B1061" s="137"/>
      <c r="C1061" s="101"/>
      <c r="D1061" s="105"/>
      <c r="E1061" s="104" t="s">
        <v>3</v>
      </c>
      <c r="F1061" s="105"/>
      <c r="G1061" s="106"/>
      <c r="H1061" s="105"/>
      <c r="I1061" s="105"/>
      <c r="J1061" s="104"/>
      <c r="K1061" s="105"/>
      <c r="L1061" s="114"/>
      <c r="M1061" s="115"/>
      <c r="N1061" s="108"/>
      <c r="O1061" s="118" t="s">
        <v>17</v>
      </c>
      <c r="P1061" s="105"/>
      <c r="Q1061" s="114"/>
      <c r="R1061" s="115"/>
      <c r="S1061" s="117">
        <f>'FOR PRINT'!O57</f>
        <v>1000</v>
      </c>
      <c r="U1061" s="17"/>
    </row>
    <row r="1062" spans="1:22" s="165" customFormat="1" ht="14.25" customHeight="1" x14ac:dyDescent="0.25">
      <c r="A1062" s="102"/>
      <c r="B1062" s="137"/>
      <c r="C1062" s="102"/>
      <c r="D1062" s="159"/>
      <c r="E1062" s="104"/>
      <c r="F1062" s="160"/>
      <c r="G1062" s="161"/>
      <c r="H1062" s="159"/>
      <c r="I1062" s="110" t="s">
        <v>46</v>
      </c>
      <c r="J1062" s="119"/>
      <c r="K1062" s="162"/>
      <c r="L1062" s="163"/>
      <c r="M1062" s="120" t="s">
        <v>3</v>
      </c>
      <c r="N1062" s="164">
        <f>SUM(N1053:N1060)</f>
        <v>6305.59375</v>
      </c>
      <c r="O1062" s="113" t="s">
        <v>45</v>
      </c>
      <c r="P1062" s="162"/>
      <c r="Q1062" s="162"/>
      <c r="R1062" s="119" t="s">
        <v>3</v>
      </c>
      <c r="S1062" s="164">
        <f>SUM(S1053:S1061)</f>
        <v>1353.590625</v>
      </c>
      <c r="U1062" s="166"/>
    </row>
    <row r="1063" spans="1:22" s="5" customFormat="1" ht="14.25" customHeight="1" x14ac:dyDescent="0.2">
      <c r="A1063" s="101" t="s">
        <v>24</v>
      </c>
      <c r="B1063" s="137"/>
      <c r="C1063" s="101"/>
      <c r="D1063" s="105"/>
      <c r="E1063" s="104" t="s">
        <v>3</v>
      </c>
      <c r="F1063" s="121"/>
      <c r="G1063" s="106"/>
      <c r="H1063" s="105"/>
      <c r="I1063" s="149"/>
      <c r="J1063" s="150"/>
      <c r="K1063" s="149"/>
      <c r="L1063" s="151"/>
      <c r="M1063" s="150"/>
      <c r="N1063" s="149"/>
      <c r="O1063" s="149"/>
      <c r="P1063" s="170" t="s">
        <v>5</v>
      </c>
      <c r="Q1063" s="171"/>
      <c r="R1063" s="172" t="s">
        <v>3</v>
      </c>
      <c r="S1063" s="170">
        <f>N1062-S1062</f>
        <v>4952.0031250000002</v>
      </c>
      <c r="U1063" s="17"/>
    </row>
    <row r="1064" spans="1:22" s="5" customFormat="1" ht="14.25" customHeight="1" x14ac:dyDescent="0.2">
      <c r="A1064" s="122"/>
      <c r="B1064" s="138"/>
      <c r="C1064" s="122"/>
      <c r="D1064" s="272"/>
      <c r="E1064" s="272"/>
      <c r="F1064" s="273"/>
      <c r="G1064" s="123"/>
      <c r="H1064" s="124"/>
      <c r="I1064" s="122"/>
      <c r="J1064" s="125"/>
      <c r="K1064" s="122"/>
      <c r="L1064" s="122"/>
      <c r="M1064" s="125"/>
      <c r="N1064" s="122"/>
      <c r="O1064" s="122"/>
      <c r="P1064" s="122"/>
      <c r="Q1064" s="122"/>
      <c r="R1064" s="125"/>
      <c r="S1064" s="122"/>
      <c r="T1064" s="7"/>
      <c r="U1064" s="17"/>
    </row>
    <row r="1065" spans="1:22" s="5" customFormat="1" ht="14.25" customHeight="1" x14ac:dyDescent="0.2">
      <c r="A1065" s="91"/>
      <c r="B1065" s="135"/>
      <c r="C1065" s="91"/>
      <c r="D1065" s="91"/>
      <c r="E1065" s="92"/>
      <c r="F1065" s="91"/>
      <c r="G1065" s="93"/>
      <c r="H1065" s="91"/>
      <c r="I1065" s="91"/>
      <c r="J1065" s="92"/>
      <c r="K1065" s="91"/>
      <c r="L1065" s="91"/>
      <c r="M1065" s="92"/>
      <c r="N1065" s="91"/>
      <c r="O1065" s="91"/>
      <c r="P1065" s="91"/>
      <c r="Q1065" s="91"/>
      <c r="R1065" s="92"/>
      <c r="S1065" s="91"/>
      <c r="U1065" s="17"/>
    </row>
    <row r="1066" spans="1:22" s="6" customFormat="1" ht="14.25" customHeight="1" x14ac:dyDescent="0.25">
      <c r="A1066" s="94"/>
      <c r="B1066" s="136" t="s">
        <v>18</v>
      </c>
      <c r="C1066" s="95"/>
      <c r="D1066" s="96"/>
      <c r="E1066" s="97"/>
      <c r="F1066" s="96"/>
      <c r="G1066" s="98"/>
      <c r="H1066" s="96"/>
      <c r="I1066" s="96"/>
      <c r="J1066" s="99" t="s">
        <v>18</v>
      </c>
      <c r="K1066" s="96"/>
      <c r="L1066" s="96"/>
      <c r="M1066" s="97"/>
      <c r="N1066" s="96"/>
      <c r="O1066" s="96"/>
      <c r="P1066" s="96"/>
      <c r="Q1066" s="271" t="s">
        <v>0</v>
      </c>
      <c r="R1066" s="271"/>
      <c r="S1066" s="271"/>
      <c r="U1066" s="18"/>
    </row>
    <row r="1067" spans="1:22" s="6" customFormat="1" ht="14.25" customHeight="1" x14ac:dyDescent="0.25">
      <c r="A1067" s="94"/>
      <c r="B1067" s="136" t="s">
        <v>19</v>
      </c>
      <c r="C1067" s="95"/>
      <c r="D1067" s="96"/>
      <c r="E1067" s="97"/>
      <c r="F1067" s="96"/>
      <c r="G1067" s="98"/>
      <c r="H1067" s="96"/>
      <c r="I1067" s="96"/>
      <c r="J1067" s="99" t="s">
        <v>19</v>
      </c>
      <c r="K1067" s="96"/>
      <c r="L1067" s="96"/>
      <c r="M1067" s="97"/>
      <c r="N1067" s="96"/>
      <c r="O1067" s="96"/>
      <c r="P1067" s="96"/>
      <c r="Q1067" s="271"/>
      <c r="R1067" s="271"/>
      <c r="S1067" s="271"/>
      <c r="U1067" s="18"/>
    </row>
    <row r="1068" spans="1:22" s="6" customFormat="1" ht="14.25" customHeight="1" x14ac:dyDescent="0.25">
      <c r="A1068" s="94"/>
      <c r="B1068" s="136"/>
      <c r="C1068" s="95"/>
      <c r="D1068" s="96"/>
      <c r="E1068" s="97"/>
      <c r="F1068" s="96"/>
      <c r="G1068" s="98"/>
      <c r="H1068" s="96"/>
      <c r="I1068" s="96"/>
      <c r="J1068" s="100"/>
      <c r="K1068" s="96"/>
      <c r="L1068" s="96"/>
      <c r="M1068" s="97"/>
      <c r="N1068" s="96"/>
      <c r="O1068" s="96"/>
      <c r="P1068" s="96"/>
      <c r="Q1068" s="96"/>
      <c r="R1068" s="97"/>
      <c r="S1068" s="94"/>
      <c r="U1068" s="18"/>
    </row>
    <row r="1069" spans="1:22" s="5" customFormat="1" ht="14.25" customHeight="1" x14ac:dyDescent="0.2">
      <c r="A1069" s="101" t="s">
        <v>1</v>
      </c>
      <c r="B1069" s="137"/>
      <c r="C1069" s="101" t="s">
        <v>3</v>
      </c>
      <c r="D1069" s="103" t="str">
        <f>'FOR PRINT'!B58</f>
        <v>PONGAN, BERNIE</v>
      </c>
      <c r="E1069" s="104"/>
      <c r="F1069" s="105"/>
      <c r="G1069" s="106"/>
      <c r="H1069" s="105"/>
      <c r="I1069" s="105" t="s">
        <v>1</v>
      </c>
      <c r="J1069" s="104" t="s">
        <v>3</v>
      </c>
      <c r="K1069" s="174" t="str">
        <f>'FOR PRINT'!B58</f>
        <v>PONGAN, BERNIE</v>
      </c>
      <c r="L1069" s="105"/>
      <c r="M1069" s="104"/>
      <c r="N1069" s="105"/>
      <c r="O1069" s="105"/>
      <c r="P1069" s="105" t="s">
        <v>25</v>
      </c>
      <c r="Q1069" s="105"/>
      <c r="R1069" s="104" t="s">
        <v>3</v>
      </c>
      <c r="S1069" s="107">
        <f>'FOR PRINT'!D58</f>
        <v>13</v>
      </c>
      <c r="U1069" s="17"/>
    </row>
    <row r="1070" spans="1:22" s="5" customFormat="1" ht="14.25" customHeight="1" x14ac:dyDescent="0.2">
      <c r="A1070" s="101" t="s">
        <v>2</v>
      </c>
      <c r="B1070" s="137"/>
      <c r="C1070" s="101" t="s">
        <v>3</v>
      </c>
      <c r="D1070" s="105" t="str">
        <f>'FOR PRINT'!R58</f>
        <v>OCTOBER 30,2017</v>
      </c>
      <c r="E1070" s="104"/>
      <c r="F1070" s="105"/>
      <c r="G1070" s="106"/>
      <c r="H1070" s="105"/>
      <c r="I1070" s="105" t="s">
        <v>2</v>
      </c>
      <c r="J1070" s="104" t="s">
        <v>3</v>
      </c>
      <c r="K1070" s="105" t="str">
        <f>'FOR PRINT'!C58</f>
        <v>OCT 11- OCT 25,2017</v>
      </c>
      <c r="L1070" s="105"/>
      <c r="M1070" s="104"/>
      <c r="N1070" s="105"/>
      <c r="O1070" s="105"/>
      <c r="P1070" s="105" t="s">
        <v>26</v>
      </c>
      <c r="Q1070" s="105"/>
      <c r="R1070" s="104" t="s">
        <v>3</v>
      </c>
      <c r="S1070" s="107">
        <f>'FOR PRINT'!E58</f>
        <v>13</v>
      </c>
      <c r="U1070" s="17"/>
    </row>
    <row r="1071" spans="1:22" s="5" customFormat="1" ht="14.25" customHeight="1" x14ac:dyDescent="0.2">
      <c r="A1071" s="101"/>
      <c r="B1071" s="137"/>
      <c r="C1071" s="101"/>
      <c r="D1071" s="105"/>
      <c r="E1071" s="104"/>
      <c r="F1071" s="108"/>
      <c r="G1071" s="109"/>
      <c r="H1071" s="108"/>
      <c r="I1071" s="110" t="s">
        <v>4</v>
      </c>
      <c r="J1071" s="111"/>
      <c r="K1071" s="110"/>
      <c r="L1071" s="112" t="s">
        <v>22</v>
      </c>
      <c r="M1071" s="111"/>
      <c r="N1071" s="112" t="s">
        <v>23</v>
      </c>
      <c r="O1071" s="113" t="s">
        <v>7</v>
      </c>
      <c r="P1071" s="110"/>
      <c r="Q1071" s="112" t="s">
        <v>22</v>
      </c>
      <c r="R1071" s="111"/>
      <c r="S1071" s="112" t="s">
        <v>23</v>
      </c>
      <c r="U1071" s="17"/>
    </row>
    <row r="1072" spans="1:22" s="5" customFormat="1" ht="14.25" customHeight="1" x14ac:dyDescent="0.2">
      <c r="A1072" s="101" t="s">
        <v>20</v>
      </c>
      <c r="B1072" s="137"/>
      <c r="C1072" s="101"/>
      <c r="D1072" s="105"/>
      <c r="E1072" s="104" t="s">
        <v>3</v>
      </c>
      <c r="F1072" s="108">
        <f>N1081</f>
        <v>3900</v>
      </c>
      <c r="G1072" s="109"/>
      <c r="H1072" s="108"/>
      <c r="I1072" s="105" t="s">
        <v>8</v>
      </c>
      <c r="J1072" s="104"/>
      <c r="K1072" s="105"/>
      <c r="L1072" s="114">
        <f>S1070*8</f>
        <v>104</v>
      </c>
      <c r="M1072" s="115"/>
      <c r="N1072" s="108">
        <f>L1072*U1072</f>
        <v>3900</v>
      </c>
      <c r="O1072" s="116" t="s">
        <v>10</v>
      </c>
      <c r="P1072" s="105"/>
      <c r="Q1072" s="114"/>
      <c r="R1072" s="115"/>
      <c r="S1072" s="117">
        <f>'FOR PRINT'!G58</f>
        <v>0</v>
      </c>
      <c r="U1072" s="17">
        <f>'FOR PRINT'!Q58</f>
        <v>37.5</v>
      </c>
      <c r="V1072" s="1" t="s">
        <v>100</v>
      </c>
    </row>
    <row r="1073" spans="1:22" s="5" customFormat="1" ht="14.25" customHeight="1" x14ac:dyDescent="0.2">
      <c r="A1073" s="101" t="s">
        <v>21</v>
      </c>
      <c r="B1073" s="137"/>
      <c r="C1073" s="101"/>
      <c r="D1073" s="105"/>
      <c r="E1073" s="104" t="s">
        <v>3</v>
      </c>
      <c r="F1073" s="108">
        <f>S1081</f>
        <v>0</v>
      </c>
      <c r="G1073" s="106"/>
      <c r="H1073" s="105"/>
      <c r="I1073" s="105" t="s">
        <v>9</v>
      </c>
      <c r="J1073" s="104"/>
      <c r="K1073" s="105"/>
      <c r="L1073" s="114">
        <f>'FOR PRINT'!F58</f>
        <v>0</v>
      </c>
      <c r="M1073" s="115"/>
      <c r="N1073" s="108">
        <f>L1073*U1073</f>
        <v>0</v>
      </c>
      <c r="O1073" s="116" t="s">
        <v>11</v>
      </c>
      <c r="P1073" s="105"/>
      <c r="Q1073" s="114"/>
      <c r="R1073" s="115"/>
      <c r="S1073" s="117">
        <f>'FOR PRINT'!H58</f>
        <v>0</v>
      </c>
      <c r="U1073" s="17">
        <f>U1072*1.25</f>
        <v>46.875</v>
      </c>
      <c r="V1073" s="1" t="s">
        <v>101</v>
      </c>
    </row>
    <row r="1074" spans="1:22" s="5" customFormat="1" ht="14.25" customHeight="1" x14ac:dyDescent="0.2">
      <c r="A1074" s="101"/>
      <c r="B1074" s="137"/>
      <c r="C1074" s="101"/>
      <c r="D1074" s="105"/>
      <c r="E1074" s="104"/>
      <c r="F1074" s="105"/>
      <c r="G1074" s="106"/>
      <c r="H1074" s="105"/>
      <c r="I1074" s="105" t="s">
        <v>99</v>
      </c>
      <c r="J1074" s="104"/>
      <c r="K1074" s="105"/>
      <c r="L1074" s="114">
        <f>'FOR PRINT'!P58</f>
        <v>0</v>
      </c>
      <c r="M1074" s="115"/>
      <c r="N1074" s="108">
        <f>L1074*U1074</f>
        <v>0</v>
      </c>
      <c r="O1074" s="116" t="s">
        <v>12</v>
      </c>
      <c r="P1074" s="105"/>
      <c r="Q1074" s="114"/>
      <c r="R1074" s="115"/>
      <c r="S1074" s="117">
        <f>'FOR PRINT'!I58</f>
        <v>0</v>
      </c>
      <c r="U1074" s="12">
        <f>U1072*1.3</f>
        <v>48.75</v>
      </c>
      <c r="V1074" s="1" t="s">
        <v>103</v>
      </c>
    </row>
    <row r="1075" spans="1:22" s="5" customFormat="1" ht="14.25" customHeight="1" x14ac:dyDescent="0.2">
      <c r="A1075" s="101"/>
      <c r="B1075" s="137"/>
      <c r="C1075" s="101"/>
      <c r="D1075" s="105"/>
      <c r="E1075" s="104"/>
      <c r="F1075" s="105"/>
      <c r="G1075" s="106"/>
      <c r="H1075" s="105"/>
      <c r="I1075" s="105" t="s">
        <v>152</v>
      </c>
      <c r="J1075" s="104"/>
      <c r="K1075" s="105"/>
      <c r="L1075" s="114">
        <f>'FOR PRINT'!T58</f>
        <v>0</v>
      </c>
      <c r="M1075" s="115"/>
      <c r="N1075" s="108">
        <f>L1075*U1075</f>
        <v>0</v>
      </c>
      <c r="O1075" s="116" t="s">
        <v>13</v>
      </c>
      <c r="P1075" s="105"/>
      <c r="Q1075" s="114"/>
      <c r="R1075" s="115"/>
      <c r="S1075" s="117">
        <f>'FOR PRINT'!J58</f>
        <v>0</v>
      </c>
      <c r="U1075" s="17">
        <f>U1072*1</f>
        <v>37.5</v>
      </c>
      <c r="V1075" s="1" t="s">
        <v>134</v>
      </c>
    </row>
    <row r="1076" spans="1:22" s="5" customFormat="1" ht="14.25" customHeight="1" x14ac:dyDescent="0.2">
      <c r="A1076" s="140" t="s">
        <v>5</v>
      </c>
      <c r="B1076" s="137"/>
      <c r="C1076" s="140"/>
      <c r="D1076" s="103"/>
      <c r="E1076" s="141" t="s">
        <v>3</v>
      </c>
      <c r="F1076" s="142">
        <f>S1082</f>
        <v>3900</v>
      </c>
      <c r="G1076" s="109"/>
      <c r="H1076" s="108"/>
      <c r="I1076" s="67" t="s">
        <v>147</v>
      </c>
      <c r="J1076" s="66"/>
      <c r="K1076" s="67"/>
      <c r="L1076" s="76">
        <f>'FOR PRINT'!U58</f>
        <v>0</v>
      </c>
      <c r="M1076" s="77"/>
      <c r="N1076" s="70">
        <f>L1076*U1076</f>
        <v>0</v>
      </c>
      <c r="O1076" s="116" t="s">
        <v>14</v>
      </c>
      <c r="P1076" s="105"/>
      <c r="Q1076" s="114"/>
      <c r="R1076" s="115"/>
      <c r="S1076" s="117">
        <f>'FOR PRINT'!K58</f>
        <v>0</v>
      </c>
      <c r="U1076" s="12">
        <f>U1072*1.3</f>
        <v>48.75</v>
      </c>
      <c r="V1076" s="1" t="s">
        <v>136</v>
      </c>
    </row>
    <row r="1077" spans="1:22" s="5" customFormat="1" ht="14.25" customHeight="1" x14ac:dyDescent="0.2">
      <c r="A1077" s="101"/>
      <c r="B1077" s="137"/>
      <c r="C1077" s="101"/>
      <c r="D1077" s="105"/>
      <c r="E1077" s="104"/>
      <c r="F1077" s="105"/>
      <c r="G1077" s="106"/>
      <c r="H1077" s="105"/>
      <c r="I1077" s="105"/>
      <c r="J1077" s="104"/>
      <c r="K1077" s="105"/>
      <c r="L1077" s="114"/>
      <c r="M1077" s="115"/>
      <c r="N1077" s="108"/>
      <c r="O1077" s="116" t="s">
        <v>16</v>
      </c>
      <c r="P1077" s="105"/>
      <c r="Q1077" s="114"/>
      <c r="R1077" s="115"/>
      <c r="S1077" s="117">
        <f>'FOR PRINT'!L58</f>
        <v>0</v>
      </c>
      <c r="U1077" s="17"/>
    </row>
    <row r="1078" spans="1:22" s="5" customFormat="1" ht="14.25" customHeight="1" x14ac:dyDescent="0.2">
      <c r="A1078" s="101"/>
      <c r="B1078" s="137"/>
      <c r="C1078" s="101"/>
      <c r="D1078" s="105"/>
      <c r="E1078" s="104"/>
      <c r="F1078" s="105"/>
      <c r="G1078" s="106"/>
      <c r="H1078" s="105"/>
      <c r="I1078" s="105"/>
      <c r="J1078" s="104"/>
      <c r="K1078" s="105"/>
      <c r="L1078" s="114"/>
      <c r="M1078" s="115"/>
      <c r="N1078" s="108"/>
      <c r="O1078" s="116" t="s">
        <v>15</v>
      </c>
      <c r="P1078" s="105"/>
      <c r="Q1078" s="117">
        <f>'FOR PRINT'!M58</f>
        <v>0</v>
      </c>
      <c r="R1078" s="115"/>
      <c r="S1078" s="117">
        <f>Q1078*U1072</f>
        <v>0</v>
      </c>
      <c r="U1078" s="17"/>
    </row>
    <row r="1079" spans="1:22" s="5" customFormat="1" ht="14.25" customHeight="1" x14ac:dyDescent="0.2">
      <c r="A1079" s="101"/>
      <c r="B1079" s="137"/>
      <c r="C1079" s="101"/>
      <c r="D1079" s="105"/>
      <c r="E1079" s="104"/>
      <c r="F1079" s="105"/>
      <c r="G1079" s="106"/>
      <c r="H1079" s="105"/>
      <c r="I1079" s="105"/>
      <c r="J1079" s="104"/>
      <c r="K1079" s="105"/>
      <c r="L1079" s="114"/>
      <c r="M1079" s="115"/>
      <c r="N1079" s="108"/>
      <c r="O1079" s="116" t="s">
        <v>38</v>
      </c>
      <c r="P1079" s="105"/>
      <c r="Q1079" s="114"/>
      <c r="R1079" s="115"/>
      <c r="S1079" s="117">
        <f>'FOR PRINT'!N58</f>
        <v>0</v>
      </c>
      <c r="U1079" s="17"/>
    </row>
    <row r="1080" spans="1:22" s="5" customFormat="1" ht="14.25" customHeight="1" x14ac:dyDescent="0.2">
      <c r="A1080" s="101" t="s">
        <v>6</v>
      </c>
      <c r="B1080" s="137"/>
      <c r="C1080" s="101"/>
      <c r="D1080" s="105"/>
      <c r="E1080" s="104" t="s">
        <v>3</v>
      </c>
      <c r="F1080" s="105"/>
      <c r="G1080" s="106"/>
      <c r="H1080" s="105"/>
      <c r="I1080" s="105"/>
      <c r="J1080" s="104"/>
      <c r="K1080" s="105"/>
      <c r="L1080" s="114"/>
      <c r="M1080" s="115"/>
      <c r="N1080" s="108"/>
      <c r="O1080" s="118" t="s">
        <v>17</v>
      </c>
      <c r="P1080" s="105"/>
      <c r="Q1080" s="114"/>
      <c r="R1080" s="115"/>
      <c r="S1080" s="117">
        <f>'FOR PRINT'!O58</f>
        <v>0</v>
      </c>
      <c r="U1080" s="17"/>
    </row>
    <row r="1081" spans="1:22" s="165" customFormat="1" ht="14.25" customHeight="1" x14ac:dyDescent="0.25">
      <c r="A1081" s="102"/>
      <c r="B1081" s="137"/>
      <c r="C1081" s="102"/>
      <c r="D1081" s="159"/>
      <c r="E1081" s="104"/>
      <c r="F1081" s="160"/>
      <c r="G1081" s="161"/>
      <c r="H1081" s="159"/>
      <c r="I1081" s="110" t="s">
        <v>46</v>
      </c>
      <c r="J1081" s="119"/>
      <c r="K1081" s="162"/>
      <c r="L1081" s="163"/>
      <c r="M1081" s="120" t="s">
        <v>3</v>
      </c>
      <c r="N1081" s="164">
        <f>SUM(N1072:N1079)</f>
        <v>3900</v>
      </c>
      <c r="O1081" s="113" t="s">
        <v>45</v>
      </c>
      <c r="P1081" s="162"/>
      <c r="Q1081" s="162"/>
      <c r="R1081" s="119" t="s">
        <v>3</v>
      </c>
      <c r="S1081" s="164">
        <f>SUM(S1072:S1080)</f>
        <v>0</v>
      </c>
      <c r="U1081" s="166"/>
    </row>
    <row r="1082" spans="1:22" s="5" customFormat="1" ht="14.25" customHeight="1" x14ac:dyDescent="0.2">
      <c r="A1082" s="101" t="s">
        <v>24</v>
      </c>
      <c r="B1082" s="137"/>
      <c r="C1082" s="101"/>
      <c r="D1082" s="105"/>
      <c r="E1082" s="104" t="s">
        <v>3</v>
      </c>
      <c r="F1082" s="121"/>
      <c r="G1082" s="106"/>
      <c r="H1082" s="105"/>
      <c r="I1082" s="149"/>
      <c r="J1082" s="150"/>
      <c r="K1082" s="149"/>
      <c r="L1082" s="151"/>
      <c r="M1082" s="150"/>
      <c r="N1082" s="149"/>
      <c r="O1082" s="149"/>
      <c r="P1082" s="170" t="s">
        <v>5</v>
      </c>
      <c r="Q1082" s="171"/>
      <c r="R1082" s="172" t="s">
        <v>3</v>
      </c>
      <c r="S1082" s="170">
        <f>N1081-S1081</f>
        <v>3900</v>
      </c>
      <c r="U1082" s="17"/>
    </row>
    <row r="1083" spans="1:22" s="5" customFormat="1" ht="14.25" customHeight="1" x14ac:dyDescent="0.2">
      <c r="A1083" s="122"/>
      <c r="B1083" s="138"/>
      <c r="C1083" s="122"/>
      <c r="D1083" s="272"/>
      <c r="E1083" s="272"/>
      <c r="F1083" s="273"/>
      <c r="G1083" s="123"/>
      <c r="H1083" s="124"/>
      <c r="I1083" s="122"/>
      <c r="J1083" s="125"/>
      <c r="K1083" s="122"/>
      <c r="L1083" s="122"/>
      <c r="M1083" s="125"/>
      <c r="N1083" s="122"/>
      <c r="O1083" s="122"/>
      <c r="P1083" s="122"/>
      <c r="Q1083" s="122"/>
      <c r="R1083" s="125"/>
      <c r="S1083" s="122"/>
      <c r="T1083" s="7"/>
      <c r="U1083" s="17"/>
    </row>
    <row r="1084" spans="1:22" s="5" customFormat="1" ht="14.25" customHeight="1" x14ac:dyDescent="0.2">
      <c r="A1084" s="91"/>
      <c r="B1084" s="135"/>
      <c r="C1084" s="91"/>
      <c r="D1084" s="91"/>
      <c r="E1084" s="92"/>
      <c r="F1084" s="91"/>
      <c r="G1084" s="93"/>
      <c r="H1084" s="91"/>
      <c r="I1084" s="91"/>
      <c r="J1084" s="92"/>
      <c r="K1084" s="91"/>
      <c r="L1084" s="91"/>
      <c r="M1084" s="92"/>
      <c r="N1084" s="91"/>
      <c r="O1084" s="91"/>
      <c r="P1084" s="91"/>
      <c r="Q1084" s="91"/>
      <c r="R1084" s="92"/>
      <c r="S1084" s="91"/>
      <c r="U1084" s="17"/>
    </row>
    <row r="1085" spans="1:22" s="6" customFormat="1" ht="14.25" customHeight="1" x14ac:dyDescent="0.25">
      <c r="A1085" s="94"/>
      <c r="B1085" s="136" t="s">
        <v>18</v>
      </c>
      <c r="C1085" s="95"/>
      <c r="D1085" s="96"/>
      <c r="E1085" s="97"/>
      <c r="F1085" s="96"/>
      <c r="G1085" s="98"/>
      <c r="H1085" s="96"/>
      <c r="I1085" s="96"/>
      <c r="J1085" s="99" t="s">
        <v>18</v>
      </c>
      <c r="K1085" s="96"/>
      <c r="L1085" s="96"/>
      <c r="M1085" s="97"/>
      <c r="N1085" s="96"/>
      <c r="O1085" s="96"/>
      <c r="P1085" s="96"/>
      <c r="Q1085" s="271" t="s">
        <v>0</v>
      </c>
      <c r="R1085" s="271"/>
      <c r="S1085" s="271"/>
      <c r="U1085" s="18"/>
    </row>
    <row r="1086" spans="1:22" s="6" customFormat="1" ht="14.25" customHeight="1" x14ac:dyDescent="0.25">
      <c r="A1086" s="94"/>
      <c r="B1086" s="136" t="s">
        <v>19</v>
      </c>
      <c r="C1086" s="95"/>
      <c r="D1086" s="96"/>
      <c r="E1086" s="97"/>
      <c r="F1086" s="96"/>
      <c r="G1086" s="98"/>
      <c r="H1086" s="96"/>
      <c r="I1086" s="96"/>
      <c r="J1086" s="99" t="s">
        <v>19</v>
      </c>
      <c r="K1086" s="96"/>
      <c r="L1086" s="96"/>
      <c r="M1086" s="97"/>
      <c r="N1086" s="96"/>
      <c r="O1086" s="96"/>
      <c r="P1086" s="96"/>
      <c r="Q1086" s="271"/>
      <c r="R1086" s="271"/>
      <c r="S1086" s="271"/>
      <c r="U1086" s="18"/>
    </row>
    <row r="1087" spans="1:22" s="6" customFormat="1" ht="14.25" customHeight="1" x14ac:dyDescent="0.25">
      <c r="A1087" s="94"/>
      <c r="B1087" s="136"/>
      <c r="C1087" s="95"/>
      <c r="D1087" s="96"/>
      <c r="E1087" s="97"/>
      <c r="F1087" s="96"/>
      <c r="G1087" s="98"/>
      <c r="H1087" s="96"/>
      <c r="I1087" s="96"/>
      <c r="J1087" s="100"/>
      <c r="K1087" s="96"/>
      <c r="L1087" s="96"/>
      <c r="M1087" s="97"/>
      <c r="N1087" s="96"/>
      <c r="O1087" s="96"/>
      <c r="P1087" s="96"/>
      <c r="Q1087" s="96"/>
      <c r="R1087" s="97"/>
      <c r="S1087" s="94"/>
      <c r="U1087" s="18"/>
    </row>
    <row r="1088" spans="1:22" s="5" customFormat="1" ht="14.25" customHeight="1" x14ac:dyDescent="0.2">
      <c r="A1088" s="101" t="s">
        <v>1</v>
      </c>
      <c r="B1088" s="137"/>
      <c r="C1088" s="101" t="s">
        <v>3</v>
      </c>
      <c r="D1088" s="103" t="str">
        <f>'FOR PRINT'!B59</f>
        <v>PONGAN, TEODORO</v>
      </c>
      <c r="E1088" s="104"/>
      <c r="F1088" s="105"/>
      <c r="G1088" s="106"/>
      <c r="H1088" s="105"/>
      <c r="I1088" s="105" t="s">
        <v>1</v>
      </c>
      <c r="J1088" s="104" t="s">
        <v>3</v>
      </c>
      <c r="K1088" s="174" t="str">
        <f>'FOR PRINT'!B59</f>
        <v>PONGAN, TEODORO</v>
      </c>
      <c r="L1088" s="105"/>
      <c r="M1088" s="104"/>
      <c r="N1088" s="105"/>
      <c r="O1088" s="105"/>
      <c r="P1088" s="105" t="s">
        <v>25</v>
      </c>
      <c r="Q1088" s="105"/>
      <c r="R1088" s="104" t="s">
        <v>3</v>
      </c>
      <c r="S1088" s="107">
        <f>'FOR PRINT'!D59</f>
        <v>13</v>
      </c>
      <c r="U1088" s="17"/>
    </row>
    <row r="1089" spans="1:22" s="5" customFormat="1" ht="14.25" customHeight="1" x14ac:dyDescent="0.2">
      <c r="A1089" s="101" t="s">
        <v>2</v>
      </c>
      <c r="B1089" s="137"/>
      <c r="C1089" s="101" t="s">
        <v>3</v>
      </c>
      <c r="D1089" s="105" t="str">
        <f>'FOR PRINT'!R59</f>
        <v>OCTOBER 30,2017</v>
      </c>
      <c r="E1089" s="104"/>
      <c r="F1089" s="105"/>
      <c r="G1089" s="106"/>
      <c r="H1089" s="105"/>
      <c r="I1089" s="105" t="s">
        <v>2</v>
      </c>
      <c r="J1089" s="104" t="s">
        <v>3</v>
      </c>
      <c r="K1089" s="105" t="str">
        <f>'FOR PRINT'!C59</f>
        <v>OCT 11- OCT 25,2017</v>
      </c>
      <c r="L1089" s="105"/>
      <c r="M1089" s="104"/>
      <c r="N1089" s="105"/>
      <c r="O1089" s="105"/>
      <c r="P1089" s="105" t="s">
        <v>26</v>
      </c>
      <c r="Q1089" s="105"/>
      <c r="R1089" s="104" t="s">
        <v>3</v>
      </c>
      <c r="S1089" s="107">
        <f>'FOR PRINT'!E59</f>
        <v>13</v>
      </c>
      <c r="U1089" s="17"/>
    </row>
    <row r="1090" spans="1:22" s="5" customFormat="1" ht="14.25" customHeight="1" x14ac:dyDescent="0.2">
      <c r="A1090" s="101"/>
      <c r="B1090" s="137"/>
      <c r="C1090" s="101"/>
      <c r="D1090" s="105"/>
      <c r="E1090" s="104"/>
      <c r="F1090" s="108"/>
      <c r="G1090" s="109"/>
      <c r="H1090" s="108"/>
      <c r="I1090" s="110" t="s">
        <v>4</v>
      </c>
      <c r="J1090" s="111"/>
      <c r="K1090" s="110"/>
      <c r="L1090" s="112" t="s">
        <v>22</v>
      </c>
      <c r="M1090" s="111"/>
      <c r="N1090" s="112" t="s">
        <v>23</v>
      </c>
      <c r="O1090" s="113" t="s">
        <v>7</v>
      </c>
      <c r="P1090" s="110"/>
      <c r="Q1090" s="112" t="s">
        <v>22</v>
      </c>
      <c r="R1090" s="111"/>
      <c r="S1090" s="112" t="s">
        <v>23</v>
      </c>
      <c r="U1090" s="17"/>
    </row>
    <row r="1091" spans="1:22" s="5" customFormat="1" ht="14.25" customHeight="1" x14ac:dyDescent="0.2">
      <c r="A1091" s="101" t="s">
        <v>20</v>
      </c>
      <c r="B1091" s="137"/>
      <c r="C1091" s="101"/>
      <c r="D1091" s="105"/>
      <c r="E1091" s="104" t="s">
        <v>3</v>
      </c>
      <c r="F1091" s="108">
        <f>N1100</f>
        <v>1053</v>
      </c>
      <c r="G1091" s="109"/>
      <c r="H1091" s="108"/>
      <c r="I1091" s="105" t="s">
        <v>8</v>
      </c>
      <c r="J1091" s="104"/>
      <c r="K1091" s="105"/>
      <c r="L1091" s="114">
        <f>S1089*8</f>
        <v>104</v>
      </c>
      <c r="M1091" s="115"/>
      <c r="N1091" s="108">
        <f>L1091*U1091</f>
        <v>1053</v>
      </c>
      <c r="O1091" s="116" t="s">
        <v>10</v>
      </c>
      <c r="P1091" s="105"/>
      <c r="Q1091" s="114"/>
      <c r="R1091" s="115"/>
      <c r="S1091" s="117">
        <f>'FOR PRINT'!G59</f>
        <v>0</v>
      </c>
      <c r="U1091" s="17">
        <f>'FOR PRINT'!Q59</f>
        <v>10.125</v>
      </c>
      <c r="V1091" s="1" t="s">
        <v>100</v>
      </c>
    </row>
    <row r="1092" spans="1:22" s="5" customFormat="1" ht="14.25" customHeight="1" x14ac:dyDescent="0.2">
      <c r="A1092" s="101" t="s">
        <v>21</v>
      </c>
      <c r="B1092" s="137"/>
      <c r="C1092" s="101"/>
      <c r="D1092" s="105"/>
      <c r="E1092" s="104" t="s">
        <v>3</v>
      </c>
      <c r="F1092" s="108">
        <f>S1100</f>
        <v>0</v>
      </c>
      <c r="G1092" s="106"/>
      <c r="H1092" s="105"/>
      <c r="I1092" s="105" t="s">
        <v>9</v>
      </c>
      <c r="J1092" s="104"/>
      <c r="K1092" s="105"/>
      <c r="L1092" s="114">
        <f>'FOR PRINT'!F59</f>
        <v>0</v>
      </c>
      <c r="M1092" s="115"/>
      <c r="N1092" s="108">
        <f>L1092*U1092</f>
        <v>0</v>
      </c>
      <c r="O1092" s="116" t="s">
        <v>11</v>
      </c>
      <c r="P1092" s="105"/>
      <c r="Q1092" s="114"/>
      <c r="R1092" s="115"/>
      <c r="S1092" s="117">
        <f>'FOR PRINT'!H59</f>
        <v>0</v>
      </c>
      <c r="U1092" s="17">
        <f>U1091*1.25</f>
        <v>12.65625</v>
      </c>
      <c r="V1092" s="1" t="s">
        <v>101</v>
      </c>
    </row>
    <row r="1093" spans="1:22" s="5" customFormat="1" ht="14.25" customHeight="1" x14ac:dyDescent="0.2">
      <c r="A1093" s="101"/>
      <c r="B1093" s="137"/>
      <c r="C1093" s="101"/>
      <c r="D1093" s="105"/>
      <c r="E1093" s="104"/>
      <c r="F1093" s="105"/>
      <c r="G1093" s="106"/>
      <c r="H1093" s="105"/>
      <c r="I1093" s="105" t="s">
        <v>99</v>
      </c>
      <c r="J1093" s="104"/>
      <c r="K1093" s="105"/>
      <c r="L1093" s="114">
        <f>'FOR PRINT'!P59</f>
        <v>0</v>
      </c>
      <c r="M1093" s="115"/>
      <c r="N1093" s="108">
        <f>L1093*U1093</f>
        <v>0</v>
      </c>
      <c r="O1093" s="116" t="s">
        <v>12</v>
      </c>
      <c r="P1093" s="105"/>
      <c r="Q1093" s="114"/>
      <c r="R1093" s="115"/>
      <c r="S1093" s="117">
        <f>'FOR PRINT'!I59</f>
        <v>0</v>
      </c>
      <c r="U1093" s="12">
        <f>U1091*1.3</f>
        <v>13.1625</v>
      </c>
      <c r="V1093" s="1" t="s">
        <v>103</v>
      </c>
    </row>
    <row r="1094" spans="1:22" s="5" customFormat="1" ht="14.25" customHeight="1" x14ac:dyDescent="0.2">
      <c r="A1094" s="101"/>
      <c r="B1094" s="137"/>
      <c r="C1094" s="101"/>
      <c r="D1094" s="105"/>
      <c r="E1094" s="104"/>
      <c r="F1094" s="105"/>
      <c r="G1094" s="106"/>
      <c r="H1094" s="105"/>
      <c r="I1094" s="105" t="s">
        <v>152</v>
      </c>
      <c r="J1094" s="104"/>
      <c r="K1094" s="105"/>
      <c r="L1094" s="114">
        <f>'FOR PRINT'!T59</f>
        <v>0</v>
      </c>
      <c r="M1094" s="115"/>
      <c r="N1094" s="108">
        <f>L1094*U1094</f>
        <v>0</v>
      </c>
      <c r="O1094" s="116" t="s">
        <v>13</v>
      </c>
      <c r="P1094" s="105"/>
      <c r="Q1094" s="114"/>
      <c r="R1094" s="115"/>
      <c r="S1094" s="117">
        <f>'FOR PRINT'!J59</f>
        <v>0</v>
      </c>
      <c r="U1094" s="17">
        <f>U1091*1</f>
        <v>10.125</v>
      </c>
      <c r="V1094" s="1" t="s">
        <v>134</v>
      </c>
    </row>
    <row r="1095" spans="1:22" s="5" customFormat="1" ht="14.25" customHeight="1" x14ac:dyDescent="0.2">
      <c r="A1095" s="140" t="s">
        <v>5</v>
      </c>
      <c r="B1095" s="137"/>
      <c r="C1095" s="140"/>
      <c r="D1095" s="103"/>
      <c r="E1095" s="141" t="s">
        <v>3</v>
      </c>
      <c r="F1095" s="142">
        <f>S1101</f>
        <v>1053</v>
      </c>
      <c r="G1095" s="109"/>
      <c r="H1095" s="108"/>
      <c r="I1095" s="67" t="s">
        <v>147</v>
      </c>
      <c r="J1095" s="66"/>
      <c r="K1095" s="67"/>
      <c r="L1095" s="76">
        <f>'FOR PRINT'!U59</f>
        <v>0</v>
      </c>
      <c r="M1095" s="77"/>
      <c r="N1095" s="70">
        <f>L1095*U1095</f>
        <v>0</v>
      </c>
      <c r="O1095" s="116" t="s">
        <v>14</v>
      </c>
      <c r="P1095" s="105"/>
      <c r="Q1095" s="114"/>
      <c r="R1095" s="115"/>
      <c r="S1095" s="117">
        <f>'FOR PRINT'!K59</f>
        <v>0</v>
      </c>
      <c r="U1095" s="12">
        <f>U1091*1.3</f>
        <v>13.1625</v>
      </c>
      <c r="V1095" s="1" t="s">
        <v>136</v>
      </c>
    </row>
    <row r="1096" spans="1:22" s="5" customFormat="1" ht="14.25" customHeight="1" x14ac:dyDescent="0.2">
      <c r="A1096" s="101"/>
      <c r="B1096" s="137"/>
      <c r="C1096" s="101"/>
      <c r="D1096" s="105"/>
      <c r="E1096" s="104"/>
      <c r="F1096" s="105"/>
      <c r="G1096" s="106"/>
      <c r="H1096" s="105"/>
      <c r="I1096" s="105"/>
      <c r="J1096" s="104"/>
      <c r="K1096" s="105"/>
      <c r="L1096" s="114"/>
      <c r="M1096" s="115"/>
      <c r="N1096" s="108"/>
      <c r="O1096" s="116" t="s">
        <v>16</v>
      </c>
      <c r="P1096" s="105"/>
      <c r="Q1096" s="114"/>
      <c r="R1096" s="115"/>
      <c r="S1096" s="117">
        <f>'FOR PRINT'!L59</f>
        <v>0</v>
      </c>
      <c r="U1096" s="17"/>
    </row>
    <row r="1097" spans="1:22" s="5" customFormat="1" ht="14.25" customHeight="1" x14ac:dyDescent="0.2">
      <c r="A1097" s="101"/>
      <c r="B1097" s="137"/>
      <c r="C1097" s="101"/>
      <c r="D1097" s="105"/>
      <c r="E1097" s="104"/>
      <c r="F1097" s="105"/>
      <c r="G1097" s="106"/>
      <c r="H1097" s="105"/>
      <c r="I1097" s="105"/>
      <c r="J1097" s="104"/>
      <c r="K1097" s="105"/>
      <c r="L1097" s="114"/>
      <c r="M1097" s="115"/>
      <c r="N1097" s="108"/>
      <c r="O1097" s="116" t="s">
        <v>15</v>
      </c>
      <c r="P1097" s="105"/>
      <c r="Q1097" s="117">
        <f>'FOR PRINT'!M59</f>
        <v>0</v>
      </c>
      <c r="R1097" s="115"/>
      <c r="S1097" s="117">
        <f>Q1097*U1091</f>
        <v>0</v>
      </c>
      <c r="U1097" s="17"/>
    </row>
    <row r="1098" spans="1:22" s="5" customFormat="1" ht="14.25" customHeight="1" x14ac:dyDescent="0.2">
      <c r="A1098" s="101"/>
      <c r="B1098" s="137"/>
      <c r="C1098" s="101"/>
      <c r="D1098" s="105"/>
      <c r="E1098" s="104"/>
      <c r="F1098" s="105"/>
      <c r="G1098" s="106"/>
      <c r="H1098" s="105"/>
      <c r="I1098" s="105"/>
      <c r="J1098" s="104"/>
      <c r="K1098" s="105"/>
      <c r="L1098" s="114"/>
      <c r="M1098" s="115"/>
      <c r="N1098" s="108"/>
      <c r="O1098" s="116" t="s">
        <v>38</v>
      </c>
      <c r="P1098" s="105"/>
      <c r="Q1098" s="114"/>
      <c r="R1098" s="115"/>
      <c r="S1098" s="117">
        <f>'FOR PRINT'!N59</f>
        <v>0</v>
      </c>
      <c r="U1098" s="17"/>
    </row>
    <row r="1099" spans="1:22" s="5" customFormat="1" ht="14.25" customHeight="1" x14ac:dyDescent="0.2">
      <c r="A1099" s="101" t="s">
        <v>6</v>
      </c>
      <c r="B1099" s="137"/>
      <c r="C1099" s="101"/>
      <c r="D1099" s="105"/>
      <c r="E1099" s="104" t="s">
        <v>3</v>
      </c>
      <c r="F1099" s="105"/>
      <c r="G1099" s="106"/>
      <c r="H1099" s="105"/>
      <c r="I1099" s="105"/>
      <c r="J1099" s="104"/>
      <c r="K1099" s="105"/>
      <c r="L1099" s="114"/>
      <c r="M1099" s="115"/>
      <c r="N1099" s="108"/>
      <c r="O1099" s="118" t="s">
        <v>17</v>
      </c>
      <c r="P1099" s="105"/>
      <c r="Q1099" s="114"/>
      <c r="R1099" s="115"/>
      <c r="S1099" s="117">
        <f>'FOR PRINT'!O59</f>
        <v>0</v>
      </c>
      <c r="U1099" s="17"/>
    </row>
    <row r="1100" spans="1:22" s="165" customFormat="1" ht="14.25" customHeight="1" x14ac:dyDescent="0.25">
      <c r="A1100" s="102"/>
      <c r="B1100" s="137"/>
      <c r="C1100" s="102"/>
      <c r="D1100" s="159"/>
      <c r="E1100" s="104"/>
      <c r="F1100" s="160"/>
      <c r="G1100" s="161"/>
      <c r="H1100" s="159"/>
      <c r="I1100" s="110" t="s">
        <v>46</v>
      </c>
      <c r="J1100" s="119"/>
      <c r="K1100" s="162"/>
      <c r="L1100" s="163"/>
      <c r="M1100" s="120" t="s">
        <v>3</v>
      </c>
      <c r="N1100" s="164">
        <f>SUM(N1091:N1098)</f>
        <v>1053</v>
      </c>
      <c r="O1100" s="113" t="s">
        <v>45</v>
      </c>
      <c r="P1100" s="162"/>
      <c r="Q1100" s="162"/>
      <c r="R1100" s="119" t="s">
        <v>3</v>
      </c>
      <c r="S1100" s="164">
        <f>SUM(S1091:S1099)</f>
        <v>0</v>
      </c>
      <c r="U1100" s="166"/>
    </row>
    <row r="1101" spans="1:22" s="5" customFormat="1" ht="14.25" customHeight="1" x14ac:dyDescent="0.2">
      <c r="A1101" s="101" t="s">
        <v>24</v>
      </c>
      <c r="B1101" s="137"/>
      <c r="C1101" s="101"/>
      <c r="D1101" s="105"/>
      <c r="E1101" s="104" t="s">
        <v>3</v>
      </c>
      <c r="F1101" s="121"/>
      <c r="G1101" s="106"/>
      <c r="H1101" s="105"/>
      <c r="I1101" s="149"/>
      <c r="J1101" s="150"/>
      <c r="K1101" s="149"/>
      <c r="L1101" s="151"/>
      <c r="M1101" s="150"/>
      <c r="N1101" s="149"/>
      <c r="O1101" s="149"/>
      <c r="P1101" s="170" t="s">
        <v>5</v>
      </c>
      <c r="Q1101" s="171"/>
      <c r="R1101" s="172" t="s">
        <v>3</v>
      </c>
      <c r="S1101" s="170">
        <f>N1100-S1100</f>
        <v>1053</v>
      </c>
      <c r="U1101" s="17"/>
    </row>
    <row r="1102" spans="1:22" s="5" customFormat="1" ht="14.25" customHeight="1" x14ac:dyDescent="0.2">
      <c r="A1102" s="122"/>
      <c r="B1102" s="138"/>
      <c r="C1102" s="122"/>
      <c r="D1102" s="272"/>
      <c r="E1102" s="272"/>
      <c r="F1102" s="273"/>
      <c r="G1102" s="123"/>
      <c r="H1102" s="124"/>
      <c r="I1102" s="122"/>
      <c r="J1102" s="125"/>
      <c r="K1102" s="122"/>
      <c r="L1102" s="122"/>
      <c r="M1102" s="125"/>
      <c r="N1102" s="122"/>
      <c r="O1102" s="122"/>
      <c r="P1102" s="122"/>
      <c r="Q1102" s="122"/>
      <c r="R1102" s="125"/>
      <c r="S1102" s="122"/>
      <c r="T1102" s="7"/>
      <c r="U1102" s="17"/>
    </row>
    <row r="1103" spans="1:22" s="5" customFormat="1" ht="14.25" customHeight="1" x14ac:dyDescent="0.2">
      <c r="A1103" s="91"/>
      <c r="B1103" s="135"/>
      <c r="C1103" s="91"/>
      <c r="D1103" s="91"/>
      <c r="E1103" s="92"/>
      <c r="F1103" s="91"/>
      <c r="G1103" s="93"/>
      <c r="H1103" s="91"/>
      <c r="I1103" s="91"/>
      <c r="J1103" s="92"/>
      <c r="K1103" s="91"/>
      <c r="L1103" s="91"/>
      <c r="M1103" s="92"/>
      <c r="N1103" s="91"/>
      <c r="O1103" s="91"/>
      <c r="P1103" s="91"/>
      <c r="Q1103" s="91"/>
      <c r="R1103" s="92"/>
      <c r="S1103" s="91"/>
      <c r="U1103" s="17"/>
    </row>
    <row r="1104" spans="1:22" s="6" customFormat="1" ht="14.25" customHeight="1" x14ac:dyDescent="0.25">
      <c r="A1104" s="94"/>
      <c r="B1104" s="136" t="s">
        <v>18</v>
      </c>
      <c r="C1104" s="95"/>
      <c r="D1104" s="96"/>
      <c r="E1104" s="97"/>
      <c r="F1104" s="96"/>
      <c r="G1104" s="98"/>
      <c r="H1104" s="96"/>
      <c r="I1104" s="96"/>
      <c r="J1104" s="99" t="s">
        <v>18</v>
      </c>
      <c r="K1104" s="96"/>
      <c r="L1104" s="96"/>
      <c r="M1104" s="97"/>
      <c r="N1104" s="96"/>
      <c r="O1104" s="96"/>
      <c r="P1104" s="96"/>
      <c r="Q1104" s="271" t="s">
        <v>0</v>
      </c>
      <c r="R1104" s="271"/>
      <c r="S1104" s="271"/>
      <c r="U1104" s="18"/>
    </row>
    <row r="1105" spans="1:22" s="6" customFormat="1" ht="14.25" customHeight="1" x14ac:dyDescent="0.25">
      <c r="A1105" s="94"/>
      <c r="B1105" s="136" t="s">
        <v>19</v>
      </c>
      <c r="C1105" s="95"/>
      <c r="D1105" s="96"/>
      <c r="E1105" s="97"/>
      <c r="F1105" s="96"/>
      <c r="G1105" s="98"/>
      <c r="H1105" s="96"/>
      <c r="I1105" s="96"/>
      <c r="J1105" s="99" t="s">
        <v>19</v>
      </c>
      <c r="K1105" s="96"/>
      <c r="L1105" s="96"/>
      <c r="M1105" s="97"/>
      <c r="N1105" s="96"/>
      <c r="O1105" s="96"/>
      <c r="P1105" s="96"/>
      <c r="Q1105" s="271"/>
      <c r="R1105" s="271"/>
      <c r="S1105" s="271"/>
      <c r="U1105" s="18"/>
    </row>
    <row r="1106" spans="1:22" s="6" customFormat="1" ht="14.25" customHeight="1" x14ac:dyDescent="0.25">
      <c r="A1106" s="94"/>
      <c r="B1106" s="136"/>
      <c r="C1106" s="95"/>
      <c r="D1106" s="96"/>
      <c r="E1106" s="97"/>
      <c r="F1106" s="96"/>
      <c r="G1106" s="98"/>
      <c r="H1106" s="96"/>
      <c r="I1106" s="96"/>
      <c r="J1106" s="100"/>
      <c r="K1106" s="96"/>
      <c r="L1106" s="96"/>
      <c r="M1106" s="97"/>
      <c r="N1106" s="96"/>
      <c r="O1106" s="96"/>
      <c r="P1106" s="96"/>
      <c r="Q1106" s="96"/>
      <c r="R1106" s="97"/>
      <c r="S1106" s="94"/>
      <c r="U1106" s="18"/>
    </row>
    <row r="1107" spans="1:22" s="5" customFormat="1" ht="14.25" customHeight="1" x14ac:dyDescent="0.2">
      <c r="A1107" s="101" t="s">
        <v>1</v>
      </c>
      <c r="B1107" s="137"/>
      <c r="C1107" s="101" t="s">
        <v>3</v>
      </c>
      <c r="D1107" s="103" t="str">
        <f>'FOR PRINT'!B60</f>
        <v>PUSO, RODRIGO</v>
      </c>
      <c r="E1107" s="104"/>
      <c r="F1107" s="105"/>
      <c r="G1107" s="106"/>
      <c r="H1107" s="105"/>
      <c r="I1107" s="105" t="s">
        <v>1</v>
      </c>
      <c r="J1107" s="104" t="s">
        <v>3</v>
      </c>
      <c r="K1107" s="174" t="str">
        <f>'FOR PRINT'!B60</f>
        <v>PUSO, RODRIGO</v>
      </c>
      <c r="L1107" s="105"/>
      <c r="M1107" s="104"/>
      <c r="N1107" s="105"/>
      <c r="O1107" s="105"/>
      <c r="P1107" s="105" t="s">
        <v>25</v>
      </c>
      <c r="Q1107" s="105"/>
      <c r="R1107" s="104" t="s">
        <v>3</v>
      </c>
      <c r="S1107" s="107">
        <f>'FOR PRINT'!D60</f>
        <v>13</v>
      </c>
      <c r="U1107" s="17"/>
    </row>
    <row r="1108" spans="1:22" s="5" customFormat="1" ht="14.25" customHeight="1" x14ac:dyDescent="0.2">
      <c r="A1108" s="101" t="s">
        <v>2</v>
      </c>
      <c r="B1108" s="137"/>
      <c r="C1108" s="101" t="s">
        <v>3</v>
      </c>
      <c r="D1108" s="105" t="str">
        <f>'FOR PRINT'!R60</f>
        <v>OCTOBER 30,2017</v>
      </c>
      <c r="E1108" s="104"/>
      <c r="F1108" s="105"/>
      <c r="G1108" s="106"/>
      <c r="H1108" s="105"/>
      <c r="I1108" s="105" t="s">
        <v>2</v>
      </c>
      <c r="J1108" s="104" t="s">
        <v>3</v>
      </c>
      <c r="K1108" s="105" t="str">
        <f>'FOR PRINT'!C60</f>
        <v>OCT 11- OCT 25,2017</v>
      </c>
      <c r="L1108" s="105"/>
      <c r="M1108" s="104"/>
      <c r="N1108" s="105"/>
      <c r="O1108" s="105"/>
      <c r="P1108" s="105" t="s">
        <v>26</v>
      </c>
      <c r="Q1108" s="105"/>
      <c r="R1108" s="104" t="s">
        <v>3</v>
      </c>
      <c r="S1108" s="107">
        <f>'FOR PRINT'!E60</f>
        <v>10.75</v>
      </c>
      <c r="U1108" s="17"/>
    </row>
    <row r="1109" spans="1:22" s="5" customFormat="1" ht="14.25" customHeight="1" x14ac:dyDescent="0.2">
      <c r="A1109" s="101"/>
      <c r="B1109" s="137"/>
      <c r="C1109" s="101"/>
      <c r="D1109" s="105"/>
      <c r="E1109" s="104"/>
      <c r="F1109" s="108"/>
      <c r="G1109" s="109"/>
      <c r="H1109" s="108"/>
      <c r="I1109" s="110" t="s">
        <v>4</v>
      </c>
      <c r="J1109" s="111"/>
      <c r="K1109" s="110"/>
      <c r="L1109" s="112" t="s">
        <v>22</v>
      </c>
      <c r="M1109" s="111"/>
      <c r="N1109" s="112" t="s">
        <v>23</v>
      </c>
      <c r="O1109" s="113" t="s">
        <v>7</v>
      </c>
      <c r="P1109" s="110"/>
      <c r="Q1109" s="112" t="s">
        <v>22</v>
      </c>
      <c r="R1109" s="111"/>
      <c r="S1109" s="112" t="s">
        <v>23</v>
      </c>
      <c r="U1109" s="17"/>
    </row>
    <row r="1110" spans="1:22" s="5" customFormat="1" ht="14.25" customHeight="1" x14ac:dyDescent="0.2">
      <c r="A1110" s="101" t="s">
        <v>20</v>
      </c>
      <c r="B1110" s="137"/>
      <c r="C1110" s="101"/>
      <c r="D1110" s="105"/>
      <c r="E1110" s="104" t="s">
        <v>3</v>
      </c>
      <c r="F1110" s="108">
        <f>N1119</f>
        <v>7975</v>
      </c>
      <c r="G1110" s="109"/>
      <c r="H1110" s="108"/>
      <c r="I1110" s="105" t="s">
        <v>8</v>
      </c>
      <c r="J1110" s="104"/>
      <c r="K1110" s="105"/>
      <c r="L1110" s="114">
        <f>S1108*8</f>
        <v>86</v>
      </c>
      <c r="M1110" s="115"/>
      <c r="N1110" s="108">
        <f>L1110*U1110</f>
        <v>5912.5</v>
      </c>
      <c r="O1110" s="116" t="s">
        <v>10</v>
      </c>
      <c r="P1110" s="105"/>
      <c r="Q1110" s="114"/>
      <c r="R1110" s="115"/>
      <c r="S1110" s="117">
        <f>'FOR PRINT'!G60</f>
        <v>236.1</v>
      </c>
      <c r="U1110" s="17">
        <f>'FOR PRINT'!Q60</f>
        <v>68.75</v>
      </c>
      <c r="V1110" s="1" t="s">
        <v>100</v>
      </c>
    </row>
    <row r="1111" spans="1:22" s="5" customFormat="1" ht="14.25" customHeight="1" x14ac:dyDescent="0.2">
      <c r="A1111" s="101" t="s">
        <v>21</v>
      </c>
      <c r="B1111" s="137"/>
      <c r="C1111" s="101"/>
      <c r="D1111" s="105"/>
      <c r="E1111" s="104" t="s">
        <v>3</v>
      </c>
      <c r="F1111" s="108">
        <f>S1119</f>
        <v>373.6</v>
      </c>
      <c r="G1111" s="106"/>
      <c r="H1111" s="105"/>
      <c r="I1111" s="105" t="s">
        <v>9</v>
      </c>
      <c r="J1111" s="104"/>
      <c r="K1111" s="105"/>
      <c r="L1111" s="114">
        <f>'FOR PRINT'!F60</f>
        <v>24</v>
      </c>
      <c r="M1111" s="115"/>
      <c r="N1111" s="108">
        <f>L1111*U1111</f>
        <v>2062.5</v>
      </c>
      <c r="O1111" s="116" t="s">
        <v>11</v>
      </c>
      <c r="P1111" s="105"/>
      <c r="Q1111" s="114"/>
      <c r="R1111" s="115"/>
      <c r="S1111" s="117">
        <f>'FOR PRINT'!H60</f>
        <v>0</v>
      </c>
      <c r="U1111" s="17">
        <f>U1110*1.25</f>
        <v>85.9375</v>
      </c>
      <c r="V1111" s="1" t="s">
        <v>101</v>
      </c>
    </row>
    <row r="1112" spans="1:22" s="5" customFormat="1" ht="14.25" customHeight="1" x14ac:dyDescent="0.2">
      <c r="A1112" s="101"/>
      <c r="B1112" s="137"/>
      <c r="C1112" s="101"/>
      <c r="D1112" s="105"/>
      <c r="E1112" s="104"/>
      <c r="F1112" s="105"/>
      <c r="G1112" s="106"/>
      <c r="H1112" s="105"/>
      <c r="I1112" s="105" t="s">
        <v>99</v>
      </c>
      <c r="J1112" s="104"/>
      <c r="K1112" s="105"/>
      <c r="L1112" s="114">
        <f>'FOR PRINT'!P60</f>
        <v>0</v>
      </c>
      <c r="M1112" s="115"/>
      <c r="N1112" s="108">
        <f>L1112*U1112</f>
        <v>0</v>
      </c>
      <c r="O1112" s="116" t="s">
        <v>12</v>
      </c>
      <c r="P1112" s="105"/>
      <c r="Q1112" s="114"/>
      <c r="R1112" s="115"/>
      <c r="S1112" s="117">
        <f>'FOR PRINT'!I60</f>
        <v>50</v>
      </c>
      <c r="U1112" s="12">
        <f>U1110*1.3</f>
        <v>89.375</v>
      </c>
      <c r="V1112" s="1" t="s">
        <v>103</v>
      </c>
    </row>
    <row r="1113" spans="1:22" s="5" customFormat="1" ht="14.25" customHeight="1" x14ac:dyDescent="0.2">
      <c r="A1113" s="101"/>
      <c r="B1113" s="137"/>
      <c r="C1113" s="101"/>
      <c r="D1113" s="105"/>
      <c r="E1113" s="104"/>
      <c r="F1113" s="105"/>
      <c r="G1113" s="106"/>
      <c r="H1113" s="105"/>
      <c r="I1113" s="105" t="s">
        <v>152</v>
      </c>
      <c r="J1113" s="104"/>
      <c r="K1113" s="105"/>
      <c r="L1113" s="114">
        <f>'FOR PRINT'!T60</f>
        <v>0</v>
      </c>
      <c r="M1113" s="115"/>
      <c r="N1113" s="108">
        <f>L1113*U1113</f>
        <v>0</v>
      </c>
      <c r="O1113" s="116" t="s">
        <v>13</v>
      </c>
      <c r="P1113" s="105"/>
      <c r="Q1113" s="114"/>
      <c r="R1113" s="115"/>
      <c r="S1113" s="117">
        <f>'FOR PRINT'!J60</f>
        <v>0</v>
      </c>
      <c r="U1113" s="17">
        <f>U1110*1</f>
        <v>68.75</v>
      </c>
      <c r="V1113" s="1" t="s">
        <v>134</v>
      </c>
    </row>
    <row r="1114" spans="1:22" s="5" customFormat="1" ht="14.25" customHeight="1" x14ac:dyDescent="0.2">
      <c r="A1114" s="140" t="s">
        <v>5</v>
      </c>
      <c r="B1114" s="137"/>
      <c r="C1114" s="140"/>
      <c r="D1114" s="103"/>
      <c r="E1114" s="141" t="s">
        <v>3</v>
      </c>
      <c r="F1114" s="142">
        <f>S1120</f>
        <v>7601.4</v>
      </c>
      <c r="G1114" s="109"/>
      <c r="H1114" s="108"/>
      <c r="I1114" s="67" t="s">
        <v>147</v>
      </c>
      <c r="J1114" s="66"/>
      <c r="K1114" s="67"/>
      <c r="L1114" s="76">
        <f>'FOR PRINT'!U60</f>
        <v>0</v>
      </c>
      <c r="M1114" s="77"/>
      <c r="N1114" s="70">
        <f>L1114*U1114</f>
        <v>0</v>
      </c>
      <c r="O1114" s="116" t="s">
        <v>14</v>
      </c>
      <c r="P1114" s="105"/>
      <c r="Q1114" s="114"/>
      <c r="R1114" s="115"/>
      <c r="S1114" s="117">
        <f>'FOR PRINT'!K60</f>
        <v>87.5</v>
      </c>
      <c r="U1114" s="12">
        <f>U1110*1.3</f>
        <v>89.375</v>
      </c>
      <c r="V1114" s="1" t="s">
        <v>136</v>
      </c>
    </row>
    <row r="1115" spans="1:22" s="5" customFormat="1" ht="14.25" customHeight="1" x14ac:dyDescent="0.2">
      <c r="A1115" s="101"/>
      <c r="B1115" s="137"/>
      <c r="C1115" s="101"/>
      <c r="D1115" s="105"/>
      <c r="E1115" s="104"/>
      <c r="F1115" s="105"/>
      <c r="G1115" s="106"/>
      <c r="H1115" s="105"/>
      <c r="I1115" s="105"/>
      <c r="J1115" s="104"/>
      <c r="K1115" s="105"/>
      <c r="L1115" s="114"/>
      <c r="M1115" s="115"/>
      <c r="N1115" s="108"/>
      <c r="O1115" s="116" t="s">
        <v>16</v>
      </c>
      <c r="P1115" s="105"/>
      <c r="Q1115" s="114"/>
      <c r="R1115" s="115"/>
      <c r="S1115" s="117">
        <f>'FOR PRINT'!L60</f>
        <v>0</v>
      </c>
      <c r="U1115" s="17"/>
    </row>
    <row r="1116" spans="1:22" s="5" customFormat="1" ht="14.25" customHeight="1" x14ac:dyDescent="0.2">
      <c r="A1116" s="101"/>
      <c r="B1116" s="137"/>
      <c r="C1116" s="101"/>
      <c r="D1116" s="105"/>
      <c r="E1116" s="104"/>
      <c r="F1116" s="105"/>
      <c r="G1116" s="106"/>
      <c r="H1116" s="105"/>
      <c r="I1116" s="105"/>
      <c r="J1116" s="104"/>
      <c r="K1116" s="105"/>
      <c r="L1116" s="114"/>
      <c r="M1116" s="115"/>
      <c r="N1116" s="108"/>
      <c r="O1116" s="116" t="s">
        <v>15</v>
      </c>
      <c r="P1116" s="105"/>
      <c r="Q1116" s="117">
        <f>'FOR PRINT'!M60</f>
        <v>0</v>
      </c>
      <c r="R1116" s="115"/>
      <c r="S1116" s="117">
        <f>Q1116*U1110</f>
        <v>0</v>
      </c>
      <c r="U1116" s="17"/>
    </row>
    <row r="1117" spans="1:22" s="5" customFormat="1" ht="14.25" customHeight="1" x14ac:dyDescent="0.2">
      <c r="A1117" s="101"/>
      <c r="B1117" s="137"/>
      <c r="C1117" s="101"/>
      <c r="D1117" s="105"/>
      <c r="E1117" s="104"/>
      <c r="F1117" s="105"/>
      <c r="G1117" s="106"/>
      <c r="H1117" s="105"/>
      <c r="I1117" s="105"/>
      <c r="J1117" s="104"/>
      <c r="K1117" s="105"/>
      <c r="L1117" s="114"/>
      <c r="M1117" s="115"/>
      <c r="N1117" s="108"/>
      <c r="O1117" s="116" t="s">
        <v>38</v>
      </c>
      <c r="P1117" s="105"/>
      <c r="Q1117" s="114"/>
      <c r="R1117" s="115"/>
      <c r="S1117" s="117">
        <f>'FOR PRINT'!N60</f>
        <v>0</v>
      </c>
      <c r="U1117" s="17"/>
    </row>
    <row r="1118" spans="1:22" s="5" customFormat="1" ht="14.25" customHeight="1" x14ac:dyDescent="0.2">
      <c r="A1118" s="101" t="s">
        <v>6</v>
      </c>
      <c r="B1118" s="137"/>
      <c r="C1118" s="101"/>
      <c r="D1118" s="105"/>
      <c r="E1118" s="104" t="s">
        <v>3</v>
      </c>
      <c r="F1118" s="105"/>
      <c r="G1118" s="106"/>
      <c r="H1118" s="105"/>
      <c r="I1118" s="105"/>
      <c r="J1118" s="104"/>
      <c r="K1118" s="105"/>
      <c r="L1118" s="114"/>
      <c r="M1118" s="115"/>
      <c r="N1118" s="108"/>
      <c r="O1118" s="118" t="s">
        <v>17</v>
      </c>
      <c r="P1118" s="105"/>
      <c r="Q1118" s="114"/>
      <c r="R1118" s="115"/>
      <c r="S1118" s="117">
        <f>'FOR PRINT'!O60</f>
        <v>0</v>
      </c>
      <c r="U1118" s="17"/>
    </row>
    <row r="1119" spans="1:22" s="165" customFormat="1" ht="14.25" customHeight="1" x14ac:dyDescent="0.25">
      <c r="A1119" s="102"/>
      <c r="B1119" s="137"/>
      <c r="C1119" s="102"/>
      <c r="D1119" s="159"/>
      <c r="E1119" s="104"/>
      <c r="F1119" s="160"/>
      <c r="G1119" s="161"/>
      <c r="H1119" s="159"/>
      <c r="I1119" s="110" t="s">
        <v>46</v>
      </c>
      <c r="J1119" s="119"/>
      <c r="K1119" s="162"/>
      <c r="L1119" s="163"/>
      <c r="M1119" s="120" t="s">
        <v>3</v>
      </c>
      <c r="N1119" s="164">
        <f>SUM(N1110:N1117)</f>
        <v>7975</v>
      </c>
      <c r="O1119" s="113" t="s">
        <v>45</v>
      </c>
      <c r="P1119" s="162"/>
      <c r="Q1119" s="162"/>
      <c r="R1119" s="119" t="s">
        <v>3</v>
      </c>
      <c r="S1119" s="164">
        <f>SUM(S1110:S1118)</f>
        <v>373.6</v>
      </c>
      <c r="U1119" s="166"/>
    </row>
    <row r="1120" spans="1:22" s="5" customFormat="1" ht="14.25" customHeight="1" x14ac:dyDescent="0.2">
      <c r="A1120" s="101" t="s">
        <v>24</v>
      </c>
      <c r="B1120" s="137"/>
      <c r="C1120" s="101"/>
      <c r="D1120" s="105"/>
      <c r="E1120" s="104" t="s">
        <v>3</v>
      </c>
      <c r="F1120" s="121"/>
      <c r="G1120" s="106"/>
      <c r="H1120" s="105"/>
      <c r="I1120" s="149"/>
      <c r="J1120" s="150"/>
      <c r="K1120" s="149"/>
      <c r="L1120" s="151"/>
      <c r="M1120" s="150"/>
      <c r="N1120" s="149"/>
      <c r="O1120" s="149"/>
      <c r="P1120" s="170" t="s">
        <v>5</v>
      </c>
      <c r="Q1120" s="171"/>
      <c r="R1120" s="172" t="s">
        <v>3</v>
      </c>
      <c r="S1120" s="170">
        <f>N1119-S1119</f>
        <v>7601.4</v>
      </c>
      <c r="U1120" s="17"/>
    </row>
    <row r="1121" spans="1:22" s="5" customFormat="1" ht="14.25" customHeight="1" x14ac:dyDescent="0.2">
      <c r="A1121" s="122"/>
      <c r="B1121" s="138"/>
      <c r="C1121" s="122"/>
      <c r="D1121" s="272"/>
      <c r="E1121" s="272"/>
      <c r="F1121" s="273"/>
      <c r="G1121" s="123"/>
      <c r="H1121" s="124"/>
      <c r="I1121" s="122"/>
      <c r="J1121" s="125"/>
      <c r="K1121" s="122"/>
      <c r="L1121" s="122"/>
      <c r="M1121" s="125"/>
      <c r="N1121" s="122"/>
      <c r="O1121" s="122"/>
      <c r="P1121" s="122"/>
      <c r="Q1121" s="122"/>
      <c r="R1121" s="125"/>
      <c r="S1121" s="122"/>
      <c r="T1121" s="7"/>
      <c r="U1121" s="17"/>
    </row>
    <row r="1122" spans="1:22" s="5" customFormat="1" ht="14.25" customHeight="1" x14ac:dyDescent="0.2">
      <c r="A1122" s="91"/>
      <c r="B1122" s="135"/>
      <c r="C1122" s="91"/>
      <c r="D1122" s="91"/>
      <c r="E1122" s="92"/>
      <c r="F1122" s="91"/>
      <c r="G1122" s="93"/>
      <c r="H1122" s="91"/>
      <c r="I1122" s="91"/>
      <c r="J1122" s="92"/>
      <c r="K1122" s="91"/>
      <c r="L1122" s="91"/>
      <c r="M1122" s="92"/>
      <c r="N1122" s="91"/>
      <c r="O1122" s="91"/>
      <c r="P1122" s="91"/>
      <c r="Q1122" s="91"/>
      <c r="R1122" s="92"/>
      <c r="S1122" s="91"/>
      <c r="U1122" s="17"/>
    </row>
    <row r="1123" spans="1:22" s="6" customFormat="1" ht="14.25" customHeight="1" x14ac:dyDescent="0.25">
      <c r="A1123" s="94"/>
      <c r="B1123" s="136" t="s">
        <v>18</v>
      </c>
      <c r="C1123" s="95"/>
      <c r="D1123" s="96"/>
      <c r="E1123" s="97"/>
      <c r="F1123" s="96"/>
      <c r="G1123" s="98"/>
      <c r="H1123" s="96"/>
      <c r="I1123" s="96"/>
      <c r="J1123" s="99" t="s">
        <v>18</v>
      </c>
      <c r="K1123" s="96"/>
      <c r="L1123" s="96"/>
      <c r="M1123" s="97"/>
      <c r="N1123" s="96"/>
      <c r="O1123" s="96"/>
      <c r="P1123" s="96"/>
      <c r="Q1123" s="271" t="s">
        <v>0</v>
      </c>
      <c r="R1123" s="271"/>
      <c r="S1123" s="271"/>
      <c r="U1123" s="18"/>
    </row>
    <row r="1124" spans="1:22" s="6" customFormat="1" ht="14.25" customHeight="1" x14ac:dyDescent="0.25">
      <c r="A1124" s="94"/>
      <c r="B1124" s="136" t="s">
        <v>19</v>
      </c>
      <c r="C1124" s="95"/>
      <c r="D1124" s="96"/>
      <c r="E1124" s="97"/>
      <c r="F1124" s="96"/>
      <c r="G1124" s="98"/>
      <c r="H1124" s="96"/>
      <c r="I1124" s="96"/>
      <c r="J1124" s="99" t="s">
        <v>19</v>
      </c>
      <c r="K1124" s="96"/>
      <c r="L1124" s="96"/>
      <c r="M1124" s="97"/>
      <c r="N1124" s="96"/>
      <c r="O1124" s="96"/>
      <c r="P1124" s="96"/>
      <c r="Q1124" s="271"/>
      <c r="R1124" s="271"/>
      <c r="S1124" s="271"/>
      <c r="U1124" s="18"/>
    </row>
    <row r="1125" spans="1:22" s="6" customFormat="1" ht="14.25" customHeight="1" x14ac:dyDescent="0.25">
      <c r="A1125" s="94"/>
      <c r="B1125" s="136"/>
      <c r="C1125" s="95"/>
      <c r="D1125" s="96"/>
      <c r="E1125" s="97"/>
      <c r="F1125" s="96"/>
      <c r="G1125" s="98"/>
      <c r="H1125" s="96"/>
      <c r="I1125" s="96"/>
      <c r="J1125" s="100"/>
      <c r="K1125" s="96"/>
      <c r="L1125" s="96"/>
      <c r="M1125" s="97"/>
      <c r="N1125" s="96"/>
      <c r="O1125" s="96"/>
      <c r="P1125" s="96"/>
      <c r="Q1125" s="96"/>
      <c r="R1125" s="97"/>
      <c r="S1125" s="94"/>
      <c r="U1125" s="18"/>
    </row>
    <row r="1126" spans="1:22" s="5" customFormat="1" ht="14.25" customHeight="1" x14ac:dyDescent="0.2">
      <c r="A1126" s="101" t="s">
        <v>1</v>
      </c>
      <c r="B1126" s="137"/>
      <c r="C1126" s="101" t="s">
        <v>3</v>
      </c>
      <c r="D1126" s="103" t="str">
        <f>'FOR PRINT'!B61</f>
        <v>RELUCIO, HUNTER</v>
      </c>
      <c r="E1126" s="104"/>
      <c r="F1126" s="105"/>
      <c r="G1126" s="106"/>
      <c r="H1126" s="105"/>
      <c r="I1126" s="105" t="s">
        <v>1</v>
      </c>
      <c r="J1126" s="104" t="s">
        <v>3</v>
      </c>
      <c r="K1126" s="174" t="str">
        <f>'FOR PRINT'!B61</f>
        <v>RELUCIO, HUNTER</v>
      </c>
      <c r="L1126" s="105"/>
      <c r="M1126" s="104"/>
      <c r="N1126" s="105"/>
      <c r="O1126" s="105"/>
      <c r="P1126" s="105" t="s">
        <v>25</v>
      </c>
      <c r="Q1126" s="105"/>
      <c r="R1126" s="104" t="s">
        <v>3</v>
      </c>
      <c r="S1126" s="107">
        <f>'FOR PRINT'!D61</f>
        <v>13</v>
      </c>
      <c r="U1126" s="17"/>
    </row>
    <row r="1127" spans="1:22" s="5" customFormat="1" ht="14.25" customHeight="1" x14ac:dyDescent="0.2">
      <c r="A1127" s="101" t="s">
        <v>2</v>
      </c>
      <c r="B1127" s="137"/>
      <c r="C1127" s="101" t="s">
        <v>3</v>
      </c>
      <c r="D1127" s="105" t="str">
        <f>'FOR PRINT'!R61</f>
        <v>OCTOBER 30,2017</v>
      </c>
      <c r="E1127" s="104"/>
      <c r="F1127" s="105"/>
      <c r="G1127" s="106"/>
      <c r="H1127" s="105"/>
      <c r="I1127" s="105" t="s">
        <v>2</v>
      </c>
      <c r="J1127" s="104" t="s">
        <v>3</v>
      </c>
      <c r="K1127" s="105" t="str">
        <f>'FOR PRINT'!C61</f>
        <v>OCT 11- OCT 25,2017</v>
      </c>
      <c r="L1127" s="105"/>
      <c r="M1127" s="104"/>
      <c r="N1127" s="105"/>
      <c r="O1127" s="105"/>
      <c r="P1127" s="105" t="s">
        <v>26</v>
      </c>
      <c r="Q1127" s="105"/>
      <c r="R1127" s="104" t="s">
        <v>3</v>
      </c>
      <c r="S1127" s="107">
        <f>'FOR PRINT'!E61</f>
        <v>12.75</v>
      </c>
      <c r="U1127" s="17"/>
    </row>
    <row r="1128" spans="1:22" s="5" customFormat="1" ht="14.25" customHeight="1" x14ac:dyDescent="0.2">
      <c r="A1128" s="101"/>
      <c r="B1128" s="137"/>
      <c r="C1128" s="101"/>
      <c r="D1128" s="105"/>
      <c r="E1128" s="104"/>
      <c r="F1128" s="108"/>
      <c r="G1128" s="109"/>
      <c r="H1128" s="108"/>
      <c r="I1128" s="110" t="s">
        <v>4</v>
      </c>
      <c r="J1128" s="111"/>
      <c r="K1128" s="110"/>
      <c r="L1128" s="112" t="s">
        <v>22</v>
      </c>
      <c r="M1128" s="111"/>
      <c r="N1128" s="112" t="s">
        <v>23</v>
      </c>
      <c r="O1128" s="113" t="s">
        <v>7</v>
      </c>
      <c r="P1128" s="110"/>
      <c r="Q1128" s="112" t="s">
        <v>22</v>
      </c>
      <c r="R1128" s="111"/>
      <c r="S1128" s="112" t="s">
        <v>23</v>
      </c>
      <c r="U1128" s="17"/>
    </row>
    <row r="1129" spans="1:22" s="5" customFormat="1" ht="14.25" customHeight="1" x14ac:dyDescent="0.2">
      <c r="A1129" s="101" t="s">
        <v>20</v>
      </c>
      <c r="B1129" s="137"/>
      <c r="C1129" s="101"/>
      <c r="D1129" s="105"/>
      <c r="E1129" s="104" t="s">
        <v>3</v>
      </c>
      <c r="F1129" s="108">
        <f>N1138</f>
        <v>8573.125</v>
      </c>
      <c r="G1129" s="109"/>
      <c r="H1129" s="108"/>
      <c r="I1129" s="105" t="s">
        <v>8</v>
      </c>
      <c r="J1129" s="104"/>
      <c r="K1129" s="105"/>
      <c r="L1129" s="114">
        <f>S1127*8</f>
        <v>102</v>
      </c>
      <c r="M1129" s="115"/>
      <c r="N1129" s="108">
        <f>L1129*U1129</f>
        <v>7012.5</v>
      </c>
      <c r="O1129" s="116" t="s">
        <v>10</v>
      </c>
      <c r="P1129" s="105"/>
      <c r="Q1129" s="114"/>
      <c r="R1129" s="115"/>
      <c r="S1129" s="117">
        <f>'FOR PRINT'!G61</f>
        <v>254.3</v>
      </c>
      <c r="U1129" s="17">
        <f>'FOR PRINT'!Q61</f>
        <v>68.75</v>
      </c>
      <c r="V1129" s="5" t="s">
        <v>100</v>
      </c>
    </row>
    <row r="1130" spans="1:22" s="5" customFormat="1" ht="14.25" customHeight="1" x14ac:dyDescent="0.2">
      <c r="A1130" s="101" t="s">
        <v>21</v>
      </c>
      <c r="B1130" s="137"/>
      <c r="C1130" s="101"/>
      <c r="D1130" s="105"/>
      <c r="E1130" s="104" t="s">
        <v>3</v>
      </c>
      <c r="F1130" s="108">
        <f>S1138</f>
        <v>5727.5174999999999</v>
      </c>
      <c r="G1130" s="106"/>
      <c r="H1130" s="105"/>
      <c r="I1130" s="105" t="s">
        <v>9</v>
      </c>
      <c r="J1130" s="104"/>
      <c r="K1130" s="105"/>
      <c r="L1130" s="114">
        <f>'FOR PRINT'!F61</f>
        <v>14</v>
      </c>
      <c r="M1130" s="115"/>
      <c r="N1130" s="108">
        <f>L1130*U1130</f>
        <v>1203.125</v>
      </c>
      <c r="O1130" s="116" t="s">
        <v>11</v>
      </c>
      <c r="P1130" s="105"/>
      <c r="Q1130" s="114"/>
      <c r="R1130" s="115"/>
      <c r="S1130" s="117">
        <f>'FOR PRINT'!H61</f>
        <v>0</v>
      </c>
      <c r="U1130" s="17">
        <f>U1129*1.25</f>
        <v>85.9375</v>
      </c>
      <c r="V1130" s="5" t="s">
        <v>101</v>
      </c>
    </row>
    <row r="1131" spans="1:22" s="5" customFormat="1" ht="14.25" customHeight="1" x14ac:dyDescent="0.2">
      <c r="A1131" s="101"/>
      <c r="B1131" s="137"/>
      <c r="C1131" s="101"/>
      <c r="D1131" s="105"/>
      <c r="E1131" s="104"/>
      <c r="F1131" s="105"/>
      <c r="G1131" s="106"/>
      <c r="H1131" s="105"/>
      <c r="I1131" s="105" t="s">
        <v>99</v>
      </c>
      <c r="J1131" s="104"/>
      <c r="K1131" s="105"/>
      <c r="L1131" s="114">
        <f>'FOR PRINT'!P61</f>
        <v>4</v>
      </c>
      <c r="M1131" s="115"/>
      <c r="N1131" s="108">
        <f>L1131*U1131</f>
        <v>357.5</v>
      </c>
      <c r="O1131" s="116" t="s">
        <v>12</v>
      </c>
      <c r="P1131" s="105"/>
      <c r="Q1131" s="114"/>
      <c r="R1131" s="115"/>
      <c r="S1131" s="117">
        <f>'FOR PRINT'!I61</f>
        <v>50</v>
      </c>
      <c r="U1131" s="17">
        <f>U1129*1.3</f>
        <v>89.375</v>
      </c>
      <c r="V1131" s="1" t="s">
        <v>103</v>
      </c>
    </row>
    <row r="1132" spans="1:22" s="5" customFormat="1" ht="14.25" customHeight="1" x14ac:dyDescent="0.2">
      <c r="A1132" s="101"/>
      <c r="B1132" s="137"/>
      <c r="C1132" s="101"/>
      <c r="D1132" s="105"/>
      <c r="E1132" s="104"/>
      <c r="F1132" s="105"/>
      <c r="G1132" s="106"/>
      <c r="H1132" s="105"/>
      <c r="I1132" s="105" t="s">
        <v>152</v>
      </c>
      <c r="J1132" s="104"/>
      <c r="K1132" s="105"/>
      <c r="L1132" s="114">
        <f>'FOR PRINT'!T61</f>
        <v>0</v>
      </c>
      <c r="M1132" s="115"/>
      <c r="N1132" s="108">
        <f>L1132*U1132</f>
        <v>0</v>
      </c>
      <c r="O1132" s="116" t="s">
        <v>13</v>
      </c>
      <c r="P1132" s="105"/>
      <c r="Q1132" s="114"/>
      <c r="R1132" s="115"/>
      <c r="S1132" s="117">
        <f>'FOR PRINT'!J61</f>
        <v>0</v>
      </c>
      <c r="U1132" s="17">
        <f>U1129*1</f>
        <v>68.75</v>
      </c>
      <c r="V1132" s="1" t="s">
        <v>134</v>
      </c>
    </row>
    <row r="1133" spans="1:22" s="5" customFormat="1" ht="14.25" customHeight="1" x14ac:dyDescent="0.2">
      <c r="A1133" s="140" t="s">
        <v>5</v>
      </c>
      <c r="B1133" s="137"/>
      <c r="C1133" s="140"/>
      <c r="D1133" s="103"/>
      <c r="E1133" s="141" t="s">
        <v>3</v>
      </c>
      <c r="F1133" s="142">
        <f>S1139</f>
        <v>2845.6075000000001</v>
      </c>
      <c r="G1133" s="109"/>
      <c r="H1133" s="108"/>
      <c r="I1133" s="67" t="s">
        <v>147</v>
      </c>
      <c r="J1133" s="66"/>
      <c r="K1133" s="67"/>
      <c r="L1133" s="76">
        <f>'FOR PRINT'!U61</f>
        <v>0</v>
      </c>
      <c r="M1133" s="77"/>
      <c r="N1133" s="70">
        <f>L1133*U1133</f>
        <v>0</v>
      </c>
      <c r="O1133" s="116" t="s">
        <v>14</v>
      </c>
      <c r="P1133" s="105"/>
      <c r="Q1133" s="114"/>
      <c r="R1133" s="115"/>
      <c r="S1133" s="117">
        <f>'FOR PRINT'!K61</f>
        <v>87.5</v>
      </c>
      <c r="U1133" s="12">
        <f>U1129*1.3</f>
        <v>89.375</v>
      </c>
      <c r="V1133" s="1" t="s">
        <v>136</v>
      </c>
    </row>
    <row r="1134" spans="1:22" s="5" customFormat="1" ht="14.25" customHeight="1" x14ac:dyDescent="0.2">
      <c r="A1134" s="101"/>
      <c r="B1134" s="137"/>
      <c r="C1134" s="101"/>
      <c r="D1134" s="105"/>
      <c r="E1134" s="104"/>
      <c r="F1134" s="105"/>
      <c r="G1134" s="106"/>
      <c r="H1134" s="105"/>
      <c r="I1134" s="105"/>
      <c r="J1134" s="104"/>
      <c r="K1134" s="105"/>
      <c r="L1134" s="114"/>
      <c r="M1134" s="115"/>
      <c r="N1134" s="108"/>
      <c r="O1134" s="116" t="s">
        <v>16</v>
      </c>
      <c r="P1134" s="105"/>
      <c r="Q1134" s="114"/>
      <c r="R1134" s="115"/>
      <c r="S1134" s="117">
        <f>'FOR PRINT'!L61</f>
        <v>249.78</v>
      </c>
      <c r="U1134" s="17"/>
    </row>
    <row r="1135" spans="1:22" s="5" customFormat="1" ht="14.25" customHeight="1" x14ac:dyDescent="0.2">
      <c r="A1135" s="101"/>
      <c r="B1135" s="137"/>
      <c r="C1135" s="101"/>
      <c r="D1135" s="105"/>
      <c r="E1135" s="104"/>
      <c r="F1135" s="105"/>
      <c r="G1135" s="106"/>
      <c r="H1135" s="105"/>
      <c r="I1135" s="105"/>
      <c r="J1135" s="104"/>
      <c r="K1135" s="105"/>
      <c r="L1135" s="114"/>
      <c r="M1135" s="115"/>
      <c r="N1135" s="108"/>
      <c r="O1135" s="116" t="s">
        <v>15</v>
      </c>
      <c r="P1135" s="105"/>
      <c r="Q1135" s="117">
        <f>'FOR PRINT'!M61</f>
        <v>1.25</v>
      </c>
      <c r="R1135" s="115"/>
      <c r="S1135" s="117">
        <f>Q1135*U1129</f>
        <v>85.9375</v>
      </c>
      <c r="U1135" s="17"/>
    </row>
    <row r="1136" spans="1:22" s="5" customFormat="1" ht="14.25" customHeight="1" x14ac:dyDescent="0.2">
      <c r="A1136" s="101"/>
      <c r="B1136" s="137"/>
      <c r="C1136" s="101"/>
      <c r="D1136" s="105"/>
      <c r="E1136" s="104"/>
      <c r="F1136" s="105"/>
      <c r="G1136" s="106"/>
      <c r="H1136" s="105"/>
      <c r="I1136" s="105"/>
      <c r="J1136" s="104"/>
      <c r="K1136" s="105"/>
      <c r="L1136" s="114"/>
      <c r="M1136" s="115"/>
      <c r="N1136" s="108"/>
      <c r="O1136" s="116" t="s">
        <v>38</v>
      </c>
      <c r="P1136" s="105"/>
      <c r="Q1136" s="114"/>
      <c r="R1136" s="115"/>
      <c r="S1136" s="117">
        <f>'FOR PRINT'!N61</f>
        <v>0</v>
      </c>
      <c r="U1136" s="17"/>
    </row>
    <row r="1137" spans="1:22" s="5" customFormat="1" ht="14.25" customHeight="1" x14ac:dyDescent="0.2">
      <c r="A1137" s="101" t="s">
        <v>6</v>
      </c>
      <c r="B1137" s="137"/>
      <c r="C1137" s="101"/>
      <c r="D1137" s="105"/>
      <c r="E1137" s="104" t="s">
        <v>3</v>
      </c>
      <c r="F1137" s="105"/>
      <c r="G1137" s="106"/>
      <c r="H1137" s="105"/>
      <c r="I1137" s="105"/>
      <c r="J1137" s="104"/>
      <c r="K1137" s="105"/>
      <c r="L1137" s="114"/>
      <c r="M1137" s="115"/>
      <c r="N1137" s="108"/>
      <c r="O1137" s="118" t="s">
        <v>17</v>
      </c>
      <c r="P1137" s="105"/>
      <c r="Q1137" s="114"/>
      <c r="R1137" s="115"/>
      <c r="S1137" s="117">
        <f>'FOR PRINT'!O61</f>
        <v>5000</v>
      </c>
      <c r="U1137" s="17"/>
    </row>
    <row r="1138" spans="1:22" s="165" customFormat="1" ht="14.25" customHeight="1" x14ac:dyDescent="0.25">
      <c r="A1138" s="102"/>
      <c r="B1138" s="137"/>
      <c r="C1138" s="102"/>
      <c r="D1138" s="159"/>
      <c r="E1138" s="104"/>
      <c r="F1138" s="160"/>
      <c r="G1138" s="161"/>
      <c r="H1138" s="159"/>
      <c r="I1138" s="110" t="s">
        <v>46</v>
      </c>
      <c r="J1138" s="119"/>
      <c r="K1138" s="162"/>
      <c r="L1138" s="163"/>
      <c r="M1138" s="120" t="s">
        <v>3</v>
      </c>
      <c r="N1138" s="164">
        <f>SUM(N1129:N1136)</f>
        <v>8573.125</v>
      </c>
      <c r="O1138" s="113" t="s">
        <v>45</v>
      </c>
      <c r="P1138" s="162"/>
      <c r="Q1138" s="162"/>
      <c r="R1138" s="119" t="s">
        <v>3</v>
      </c>
      <c r="S1138" s="164">
        <f>SUM(S1129:S1137)</f>
        <v>5727.5174999999999</v>
      </c>
      <c r="U1138" s="166"/>
    </row>
    <row r="1139" spans="1:22" s="5" customFormat="1" ht="14.25" customHeight="1" x14ac:dyDescent="0.2">
      <c r="A1139" s="101" t="s">
        <v>24</v>
      </c>
      <c r="B1139" s="137"/>
      <c r="C1139" s="101"/>
      <c r="D1139" s="105"/>
      <c r="E1139" s="104" t="s">
        <v>3</v>
      </c>
      <c r="F1139" s="121"/>
      <c r="G1139" s="106"/>
      <c r="H1139" s="105"/>
      <c r="I1139" s="149"/>
      <c r="J1139" s="150"/>
      <c r="K1139" s="149"/>
      <c r="L1139" s="151"/>
      <c r="M1139" s="150"/>
      <c r="N1139" s="149"/>
      <c r="O1139" s="149"/>
      <c r="P1139" s="170" t="s">
        <v>5</v>
      </c>
      <c r="Q1139" s="171"/>
      <c r="R1139" s="172" t="s">
        <v>3</v>
      </c>
      <c r="S1139" s="170">
        <f>N1138-S1138</f>
        <v>2845.6075000000001</v>
      </c>
      <c r="U1139" s="17"/>
    </row>
    <row r="1140" spans="1:22" s="5" customFormat="1" ht="14.25" customHeight="1" x14ac:dyDescent="0.2">
      <c r="A1140" s="122"/>
      <c r="B1140" s="138"/>
      <c r="C1140" s="122"/>
      <c r="D1140" s="272"/>
      <c r="E1140" s="272"/>
      <c r="F1140" s="273"/>
      <c r="G1140" s="123"/>
      <c r="H1140" s="124"/>
      <c r="I1140" s="122"/>
      <c r="J1140" s="125"/>
      <c r="K1140" s="122"/>
      <c r="L1140" s="122"/>
      <c r="M1140" s="125"/>
      <c r="N1140" s="122"/>
      <c r="O1140" s="122"/>
      <c r="P1140" s="122"/>
      <c r="Q1140" s="122"/>
      <c r="R1140" s="125"/>
      <c r="S1140" s="122"/>
      <c r="T1140" s="7"/>
      <c r="U1140" s="17"/>
    </row>
    <row r="1141" spans="1:22" s="5" customFormat="1" ht="14.25" customHeight="1" x14ac:dyDescent="0.2">
      <c r="A1141" s="91"/>
      <c r="B1141" s="135"/>
      <c r="C1141" s="91"/>
      <c r="D1141" s="91"/>
      <c r="E1141" s="92"/>
      <c r="F1141" s="91"/>
      <c r="G1141" s="93"/>
      <c r="H1141" s="91"/>
      <c r="I1141" s="91"/>
      <c r="J1141" s="92"/>
      <c r="K1141" s="91"/>
      <c r="L1141" s="91"/>
      <c r="M1141" s="92"/>
      <c r="N1141" s="91"/>
      <c r="O1141" s="91"/>
      <c r="P1141" s="91"/>
      <c r="Q1141" s="91"/>
      <c r="R1141" s="92"/>
      <c r="S1141" s="91"/>
      <c r="U1141" s="17"/>
    </row>
    <row r="1142" spans="1:22" s="6" customFormat="1" ht="14.25" customHeight="1" x14ac:dyDescent="0.25">
      <c r="A1142" s="94"/>
      <c r="B1142" s="136" t="s">
        <v>18</v>
      </c>
      <c r="C1142" s="95"/>
      <c r="D1142" s="96"/>
      <c r="E1142" s="97"/>
      <c r="F1142" s="96"/>
      <c r="G1142" s="98"/>
      <c r="H1142" s="96"/>
      <c r="I1142" s="96"/>
      <c r="J1142" s="99" t="s">
        <v>18</v>
      </c>
      <c r="K1142" s="96"/>
      <c r="L1142" s="96"/>
      <c r="M1142" s="97"/>
      <c r="N1142" s="96"/>
      <c r="O1142" s="96"/>
      <c r="P1142" s="96"/>
      <c r="Q1142" s="271" t="s">
        <v>0</v>
      </c>
      <c r="R1142" s="271"/>
      <c r="S1142" s="271"/>
      <c r="U1142" s="18"/>
    </row>
    <row r="1143" spans="1:22" s="6" customFormat="1" ht="14.25" customHeight="1" x14ac:dyDescent="0.25">
      <c r="A1143" s="94"/>
      <c r="B1143" s="136" t="s">
        <v>19</v>
      </c>
      <c r="C1143" s="95"/>
      <c r="D1143" s="96"/>
      <c r="E1143" s="97"/>
      <c r="F1143" s="96"/>
      <c r="G1143" s="98"/>
      <c r="H1143" s="96"/>
      <c r="I1143" s="96"/>
      <c r="J1143" s="99" t="s">
        <v>19</v>
      </c>
      <c r="K1143" s="96"/>
      <c r="L1143" s="96"/>
      <c r="M1143" s="97"/>
      <c r="N1143" s="96"/>
      <c r="O1143" s="96"/>
      <c r="P1143" s="96"/>
      <c r="Q1143" s="271"/>
      <c r="R1143" s="271"/>
      <c r="S1143" s="271"/>
      <c r="U1143" s="18"/>
    </row>
    <row r="1144" spans="1:22" s="6" customFormat="1" ht="14.25" customHeight="1" x14ac:dyDescent="0.25">
      <c r="A1144" s="94"/>
      <c r="B1144" s="136"/>
      <c r="C1144" s="95"/>
      <c r="D1144" s="96"/>
      <c r="E1144" s="97"/>
      <c r="F1144" s="96"/>
      <c r="G1144" s="98"/>
      <c r="H1144" s="96"/>
      <c r="I1144" s="96"/>
      <c r="J1144" s="100"/>
      <c r="K1144" s="96"/>
      <c r="L1144" s="96"/>
      <c r="M1144" s="97"/>
      <c r="N1144" s="96"/>
      <c r="O1144" s="96"/>
      <c r="P1144" s="96"/>
      <c r="Q1144" s="96"/>
      <c r="R1144" s="97"/>
      <c r="S1144" s="94"/>
      <c r="U1144" s="18"/>
    </row>
    <row r="1145" spans="1:22" s="5" customFormat="1" ht="14.25" customHeight="1" x14ac:dyDescent="0.2">
      <c r="A1145" s="101" t="s">
        <v>1</v>
      </c>
      <c r="B1145" s="137"/>
      <c r="C1145" s="101" t="s">
        <v>3</v>
      </c>
      <c r="D1145" s="103" t="str">
        <f>'FOR PRINT'!B62</f>
        <v>RELUCIO, MANUEL JR.</v>
      </c>
      <c r="E1145" s="104"/>
      <c r="F1145" s="105"/>
      <c r="G1145" s="106"/>
      <c r="H1145" s="105"/>
      <c r="I1145" s="105" t="s">
        <v>1</v>
      </c>
      <c r="J1145" s="104" t="s">
        <v>3</v>
      </c>
      <c r="K1145" s="174" t="str">
        <f>'FOR PRINT'!B62</f>
        <v>RELUCIO, MANUEL JR.</v>
      </c>
      <c r="L1145" s="105"/>
      <c r="M1145" s="104"/>
      <c r="N1145" s="105"/>
      <c r="O1145" s="105"/>
      <c r="P1145" s="105" t="s">
        <v>25</v>
      </c>
      <c r="Q1145" s="105"/>
      <c r="R1145" s="104" t="s">
        <v>3</v>
      </c>
      <c r="S1145" s="107">
        <f>'FOR PRINT'!D62</f>
        <v>13</v>
      </c>
      <c r="U1145" s="17"/>
    </row>
    <row r="1146" spans="1:22" s="5" customFormat="1" ht="14.25" customHeight="1" x14ac:dyDescent="0.2">
      <c r="A1146" s="101" t="s">
        <v>2</v>
      </c>
      <c r="B1146" s="137"/>
      <c r="C1146" s="101" t="s">
        <v>3</v>
      </c>
      <c r="D1146" s="105" t="str">
        <f>'FOR PRINT'!R62</f>
        <v>OCTOBER 30,2017</v>
      </c>
      <c r="E1146" s="104"/>
      <c r="F1146" s="105"/>
      <c r="G1146" s="106"/>
      <c r="H1146" s="105"/>
      <c r="I1146" s="105" t="s">
        <v>2</v>
      </c>
      <c r="J1146" s="104" t="s">
        <v>3</v>
      </c>
      <c r="K1146" s="105" t="str">
        <f>'FOR PRINT'!C62</f>
        <v>OCT 11- OCT 25,2017</v>
      </c>
      <c r="L1146" s="105"/>
      <c r="M1146" s="104"/>
      <c r="N1146" s="105"/>
      <c r="O1146" s="105"/>
      <c r="P1146" s="105" t="s">
        <v>26</v>
      </c>
      <c r="Q1146" s="105"/>
      <c r="R1146" s="104" t="s">
        <v>3</v>
      </c>
      <c r="S1146" s="107">
        <f>'FOR PRINT'!E62</f>
        <v>12.75</v>
      </c>
      <c r="U1146" s="17"/>
    </row>
    <row r="1147" spans="1:22" s="5" customFormat="1" ht="14.25" customHeight="1" x14ac:dyDescent="0.2">
      <c r="A1147" s="101"/>
      <c r="B1147" s="137"/>
      <c r="C1147" s="101"/>
      <c r="D1147" s="105"/>
      <c r="E1147" s="104"/>
      <c r="F1147" s="108"/>
      <c r="G1147" s="109"/>
      <c r="H1147" s="108"/>
      <c r="I1147" s="110" t="s">
        <v>4</v>
      </c>
      <c r="J1147" s="111"/>
      <c r="K1147" s="110"/>
      <c r="L1147" s="112" t="s">
        <v>22</v>
      </c>
      <c r="M1147" s="111"/>
      <c r="N1147" s="112" t="s">
        <v>23</v>
      </c>
      <c r="O1147" s="113" t="s">
        <v>7</v>
      </c>
      <c r="P1147" s="110"/>
      <c r="Q1147" s="112" t="s">
        <v>22</v>
      </c>
      <c r="R1147" s="111"/>
      <c r="S1147" s="112" t="s">
        <v>23</v>
      </c>
      <c r="U1147" s="17"/>
    </row>
    <row r="1148" spans="1:22" s="5" customFormat="1" ht="14.25" customHeight="1" x14ac:dyDescent="0.2">
      <c r="A1148" s="101" t="s">
        <v>20</v>
      </c>
      <c r="B1148" s="137"/>
      <c r="C1148" s="101"/>
      <c r="D1148" s="105"/>
      <c r="E1148" s="104" t="s">
        <v>3</v>
      </c>
      <c r="F1148" s="108">
        <f>N1157</f>
        <v>8300</v>
      </c>
      <c r="G1148" s="109"/>
      <c r="H1148" s="108"/>
      <c r="I1148" s="105" t="s">
        <v>8</v>
      </c>
      <c r="J1148" s="104"/>
      <c r="K1148" s="105"/>
      <c r="L1148" s="114">
        <f>S1146*8</f>
        <v>102</v>
      </c>
      <c r="M1148" s="115"/>
      <c r="N1148" s="108">
        <f>L1148*U1148</f>
        <v>6375</v>
      </c>
      <c r="O1148" s="116" t="s">
        <v>10</v>
      </c>
      <c r="P1148" s="105"/>
      <c r="Q1148" s="114"/>
      <c r="R1148" s="115"/>
      <c r="S1148" s="117">
        <f>'FOR PRINT'!G62</f>
        <v>290.7</v>
      </c>
      <c r="U1148" s="17">
        <f>'FOR PRINT'!Q62</f>
        <v>62.5</v>
      </c>
      <c r="V1148" s="5" t="s">
        <v>100</v>
      </c>
    </row>
    <row r="1149" spans="1:22" s="5" customFormat="1" ht="14.25" customHeight="1" x14ac:dyDescent="0.2">
      <c r="A1149" s="101" t="s">
        <v>21</v>
      </c>
      <c r="B1149" s="137"/>
      <c r="C1149" s="101"/>
      <c r="D1149" s="105"/>
      <c r="E1149" s="104" t="s">
        <v>3</v>
      </c>
      <c r="F1149" s="108">
        <f>S1157</f>
        <v>4256.3249999999998</v>
      </c>
      <c r="G1149" s="106"/>
      <c r="H1149" s="105"/>
      <c r="I1149" s="105" t="s">
        <v>9</v>
      </c>
      <c r="J1149" s="104"/>
      <c r="K1149" s="105"/>
      <c r="L1149" s="114">
        <f>'FOR PRINT'!F62</f>
        <v>21</v>
      </c>
      <c r="M1149" s="115"/>
      <c r="N1149" s="108">
        <f>L1149*U1149</f>
        <v>1640.625</v>
      </c>
      <c r="O1149" s="116" t="s">
        <v>11</v>
      </c>
      <c r="P1149" s="105"/>
      <c r="Q1149" s="114"/>
      <c r="R1149" s="115"/>
      <c r="S1149" s="117">
        <f>'FOR PRINT'!H62</f>
        <v>0</v>
      </c>
      <c r="U1149" s="17">
        <f>U1148*1.25</f>
        <v>78.125</v>
      </c>
      <c r="V1149" s="5" t="s">
        <v>101</v>
      </c>
    </row>
    <row r="1150" spans="1:22" s="5" customFormat="1" ht="14.25" customHeight="1" x14ac:dyDescent="0.2">
      <c r="A1150" s="101"/>
      <c r="B1150" s="137"/>
      <c r="C1150" s="101"/>
      <c r="D1150" s="105"/>
      <c r="E1150" s="104"/>
      <c r="F1150" s="105"/>
      <c r="G1150" s="106"/>
      <c r="H1150" s="105"/>
      <c r="I1150" s="105" t="s">
        <v>99</v>
      </c>
      <c r="J1150" s="104"/>
      <c r="K1150" s="105"/>
      <c r="L1150" s="114">
        <f>'FOR PRINT'!P62</f>
        <v>3.5</v>
      </c>
      <c r="M1150" s="115"/>
      <c r="N1150" s="108">
        <f>L1150*U1150</f>
        <v>284.375</v>
      </c>
      <c r="O1150" s="116" t="s">
        <v>12</v>
      </c>
      <c r="P1150" s="105"/>
      <c r="Q1150" s="114"/>
      <c r="R1150" s="115"/>
      <c r="S1150" s="117">
        <f>'FOR PRINT'!I62</f>
        <v>50</v>
      </c>
      <c r="U1150" s="17">
        <f>U1148*1.3</f>
        <v>81.25</v>
      </c>
      <c r="V1150" s="1" t="s">
        <v>103</v>
      </c>
    </row>
    <row r="1151" spans="1:22" s="5" customFormat="1" ht="14.25" customHeight="1" x14ac:dyDescent="0.2">
      <c r="A1151" s="101"/>
      <c r="B1151" s="137"/>
      <c r="C1151" s="101"/>
      <c r="D1151" s="105"/>
      <c r="E1151" s="104"/>
      <c r="F1151" s="105"/>
      <c r="G1151" s="106"/>
      <c r="H1151" s="105"/>
      <c r="I1151" s="105" t="s">
        <v>152</v>
      </c>
      <c r="J1151" s="104"/>
      <c r="K1151" s="105"/>
      <c r="L1151" s="114">
        <f>'FOR PRINT'!T62</f>
        <v>0</v>
      </c>
      <c r="M1151" s="115"/>
      <c r="N1151" s="108">
        <f>L1151*U1151</f>
        <v>0</v>
      </c>
      <c r="O1151" s="116" t="s">
        <v>13</v>
      </c>
      <c r="P1151" s="105"/>
      <c r="Q1151" s="114"/>
      <c r="R1151" s="115"/>
      <c r="S1151" s="117">
        <f>'FOR PRINT'!J62</f>
        <v>0</v>
      </c>
      <c r="U1151" s="17">
        <f>U1148*1</f>
        <v>62.5</v>
      </c>
      <c r="V1151" s="1" t="s">
        <v>134</v>
      </c>
    </row>
    <row r="1152" spans="1:22" s="5" customFormat="1" ht="14.25" customHeight="1" x14ac:dyDescent="0.2">
      <c r="A1152" s="140" t="s">
        <v>5</v>
      </c>
      <c r="B1152" s="137"/>
      <c r="C1152" s="140"/>
      <c r="D1152" s="103"/>
      <c r="E1152" s="141" t="s">
        <v>3</v>
      </c>
      <c r="F1152" s="142">
        <f>S1158</f>
        <v>4043.6750000000002</v>
      </c>
      <c r="G1152" s="109"/>
      <c r="H1152" s="108"/>
      <c r="I1152" s="67" t="s">
        <v>147</v>
      </c>
      <c r="J1152" s="66"/>
      <c r="K1152" s="67"/>
      <c r="L1152" s="76">
        <f>'FOR PRINT'!U62</f>
        <v>0</v>
      </c>
      <c r="M1152" s="77"/>
      <c r="N1152" s="70">
        <f>L1152*U1152</f>
        <v>0</v>
      </c>
      <c r="O1152" s="116" t="s">
        <v>14</v>
      </c>
      <c r="P1152" s="105"/>
      <c r="Q1152" s="114"/>
      <c r="R1152" s="115"/>
      <c r="S1152" s="117">
        <f>'FOR PRINT'!K62</f>
        <v>81.25</v>
      </c>
      <c r="U1152" s="12">
        <f>U1148*1.3</f>
        <v>81.25</v>
      </c>
      <c r="V1152" s="1" t="s">
        <v>136</v>
      </c>
    </row>
    <row r="1153" spans="1:22" s="5" customFormat="1" ht="14.25" customHeight="1" x14ac:dyDescent="0.2">
      <c r="A1153" s="101"/>
      <c r="B1153" s="137"/>
      <c r="C1153" s="101"/>
      <c r="D1153" s="105"/>
      <c r="E1153" s="104"/>
      <c r="F1153" s="105"/>
      <c r="G1153" s="106"/>
      <c r="H1153" s="105"/>
      <c r="I1153" s="105"/>
      <c r="J1153" s="104"/>
      <c r="K1153" s="105"/>
      <c r="L1153" s="114"/>
      <c r="M1153" s="115"/>
      <c r="N1153" s="108"/>
      <c r="O1153" s="116" t="s">
        <v>16</v>
      </c>
      <c r="P1153" s="105"/>
      <c r="Q1153" s="114"/>
      <c r="R1153" s="115"/>
      <c r="S1153" s="117">
        <f>'FOR PRINT'!L62</f>
        <v>0</v>
      </c>
      <c r="U1153" s="17"/>
    </row>
    <row r="1154" spans="1:22" s="5" customFormat="1" ht="14.25" customHeight="1" x14ac:dyDescent="0.2">
      <c r="A1154" s="101"/>
      <c r="B1154" s="137"/>
      <c r="C1154" s="101"/>
      <c r="D1154" s="105"/>
      <c r="E1154" s="104"/>
      <c r="F1154" s="105"/>
      <c r="G1154" s="106"/>
      <c r="H1154" s="105"/>
      <c r="I1154" s="105"/>
      <c r="J1154" s="104"/>
      <c r="K1154" s="105"/>
      <c r="L1154" s="114"/>
      <c r="M1154" s="115"/>
      <c r="N1154" s="108"/>
      <c r="O1154" s="116" t="s">
        <v>15</v>
      </c>
      <c r="P1154" s="105"/>
      <c r="Q1154" s="117">
        <f>'FOR PRINT'!M62</f>
        <v>5.35</v>
      </c>
      <c r="R1154" s="115"/>
      <c r="S1154" s="117">
        <f>Q1154*U1148</f>
        <v>334.375</v>
      </c>
      <c r="U1154" s="17"/>
    </row>
    <row r="1155" spans="1:22" s="5" customFormat="1" ht="14.25" customHeight="1" x14ac:dyDescent="0.2">
      <c r="A1155" s="101"/>
      <c r="B1155" s="137"/>
      <c r="C1155" s="101"/>
      <c r="D1155" s="105"/>
      <c r="E1155" s="104"/>
      <c r="F1155" s="105"/>
      <c r="G1155" s="106"/>
      <c r="H1155" s="105"/>
      <c r="I1155" s="105"/>
      <c r="J1155" s="104"/>
      <c r="K1155" s="105"/>
      <c r="L1155" s="114"/>
      <c r="M1155" s="115"/>
      <c r="N1155" s="108"/>
      <c r="O1155" s="116" t="s">
        <v>38</v>
      </c>
      <c r="P1155" s="105"/>
      <c r="Q1155" s="114"/>
      <c r="R1155" s="115"/>
      <c r="S1155" s="117">
        <f>'FOR PRINT'!N62</f>
        <v>1000</v>
      </c>
      <c r="U1155" s="17"/>
    </row>
    <row r="1156" spans="1:22" s="5" customFormat="1" ht="14.25" customHeight="1" x14ac:dyDescent="0.2">
      <c r="A1156" s="101" t="s">
        <v>6</v>
      </c>
      <c r="B1156" s="137"/>
      <c r="C1156" s="101"/>
      <c r="D1156" s="105"/>
      <c r="E1156" s="104" t="s">
        <v>3</v>
      </c>
      <c r="F1156" s="105"/>
      <c r="G1156" s="106"/>
      <c r="H1156" s="105"/>
      <c r="I1156" s="105"/>
      <c r="J1156" s="104"/>
      <c r="K1156" s="105"/>
      <c r="L1156" s="114"/>
      <c r="M1156" s="115"/>
      <c r="N1156" s="108"/>
      <c r="O1156" s="118" t="s">
        <v>17</v>
      </c>
      <c r="P1156" s="105"/>
      <c r="Q1156" s="114"/>
      <c r="R1156" s="115"/>
      <c r="S1156" s="117">
        <f>'FOR PRINT'!O62</f>
        <v>2500</v>
      </c>
      <c r="U1156" s="17"/>
    </row>
    <row r="1157" spans="1:22" s="165" customFormat="1" ht="14.25" customHeight="1" x14ac:dyDescent="0.25">
      <c r="A1157" s="102"/>
      <c r="B1157" s="137"/>
      <c r="C1157" s="102"/>
      <c r="D1157" s="159"/>
      <c r="E1157" s="104"/>
      <c r="F1157" s="160"/>
      <c r="G1157" s="161"/>
      <c r="H1157" s="159"/>
      <c r="I1157" s="110" t="s">
        <v>46</v>
      </c>
      <c r="J1157" s="119"/>
      <c r="K1157" s="162"/>
      <c r="L1157" s="163"/>
      <c r="M1157" s="120" t="s">
        <v>3</v>
      </c>
      <c r="N1157" s="164">
        <f>SUM(N1148:N1155)</f>
        <v>8300</v>
      </c>
      <c r="O1157" s="113" t="s">
        <v>45</v>
      </c>
      <c r="P1157" s="162"/>
      <c r="Q1157" s="162"/>
      <c r="R1157" s="119" t="s">
        <v>3</v>
      </c>
      <c r="S1157" s="164">
        <f>SUM(S1148:S1156)</f>
        <v>4256.3249999999998</v>
      </c>
      <c r="U1157" s="166"/>
    </row>
    <row r="1158" spans="1:22" s="5" customFormat="1" ht="14.25" customHeight="1" x14ac:dyDescent="0.2">
      <c r="A1158" s="101" t="s">
        <v>24</v>
      </c>
      <c r="B1158" s="137"/>
      <c r="C1158" s="101"/>
      <c r="D1158" s="105"/>
      <c r="E1158" s="104" t="s">
        <v>3</v>
      </c>
      <c r="F1158" s="121"/>
      <c r="G1158" s="106"/>
      <c r="H1158" s="105"/>
      <c r="I1158" s="149"/>
      <c r="J1158" s="150"/>
      <c r="K1158" s="149"/>
      <c r="L1158" s="151"/>
      <c r="M1158" s="150"/>
      <c r="N1158" s="149"/>
      <c r="O1158" s="149"/>
      <c r="P1158" s="170" t="s">
        <v>5</v>
      </c>
      <c r="Q1158" s="171"/>
      <c r="R1158" s="172" t="s">
        <v>3</v>
      </c>
      <c r="S1158" s="170">
        <f>N1157-S1157</f>
        <v>4043.6750000000002</v>
      </c>
      <c r="U1158" s="17"/>
    </row>
    <row r="1159" spans="1:22" s="5" customFormat="1" ht="14.25" customHeight="1" x14ac:dyDescent="0.2">
      <c r="A1159" s="122"/>
      <c r="B1159" s="138"/>
      <c r="C1159" s="122"/>
      <c r="D1159" s="272"/>
      <c r="E1159" s="272"/>
      <c r="F1159" s="273"/>
      <c r="G1159" s="123"/>
      <c r="H1159" s="124"/>
      <c r="I1159" s="122"/>
      <c r="J1159" s="125"/>
      <c r="K1159" s="122"/>
      <c r="L1159" s="122"/>
      <c r="M1159" s="125"/>
      <c r="N1159" s="122"/>
      <c r="O1159" s="122"/>
      <c r="P1159" s="122"/>
      <c r="Q1159" s="122"/>
      <c r="R1159" s="125"/>
      <c r="S1159" s="122"/>
      <c r="T1159" s="7"/>
      <c r="U1159" s="17"/>
    </row>
    <row r="1160" spans="1:22" s="5" customFormat="1" ht="14.25" customHeight="1" x14ac:dyDescent="0.2">
      <c r="A1160" s="91"/>
      <c r="B1160" s="135"/>
      <c r="C1160" s="91"/>
      <c r="D1160" s="91"/>
      <c r="E1160" s="92"/>
      <c r="F1160" s="91"/>
      <c r="G1160" s="93"/>
      <c r="H1160" s="91"/>
      <c r="I1160" s="91"/>
      <c r="J1160" s="92"/>
      <c r="K1160" s="91"/>
      <c r="L1160" s="91"/>
      <c r="M1160" s="92"/>
      <c r="N1160" s="91"/>
      <c r="O1160" s="91"/>
      <c r="P1160" s="91"/>
      <c r="Q1160" s="91"/>
      <c r="R1160" s="92"/>
      <c r="S1160" s="91"/>
      <c r="U1160" s="17"/>
    </row>
    <row r="1161" spans="1:22" s="6" customFormat="1" ht="14.25" customHeight="1" x14ac:dyDescent="0.25">
      <c r="A1161" s="94"/>
      <c r="B1161" s="136" t="s">
        <v>18</v>
      </c>
      <c r="C1161" s="95"/>
      <c r="D1161" s="96"/>
      <c r="E1161" s="97"/>
      <c r="F1161" s="96"/>
      <c r="G1161" s="98"/>
      <c r="H1161" s="96"/>
      <c r="I1161" s="96"/>
      <c r="J1161" s="99" t="s">
        <v>18</v>
      </c>
      <c r="K1161" s="96"/>
      <c r="L1161" s="96"/>
      <c r="M1161" s="97"/>
      <c r="N1161" s="96"/>
      <c r="O1161" s="96"/>
      <c r="P1161" s="96"/>
      <c r="Q1161" s="271" t="s">
        <v>0</v>
      </c>
      <c r="R1161" s="271"/>
      <c r="S1161" s="271"/>
      <c r="U1161" s="18"/>
    </row>
    <row r="1162" spans="1:22" s="6" customFormat="1" ht="14.25" customHeight="1" x14ac:dyDescent="0.25">
      <c r="A1162" s="94"/>
      <c r="B1162" s="136" t="s">
        <v>19</v>
      </c>
      <c r="C1162" s="95"/>
      <c r="D1162" s="96"/>
      <c r="E1162" s="97"/>
      <c r="F1162" s="96"/>
      <c r="G1162" s="98"/>
      <c r="H1162" s="96"/>
      <c r="I1162" s="96"/>
      <c r="J1162" s="99" t="s">
        <v>19</v>
      </c>
      <c r="K1162" s="96"/>
      <c r="L1162" s="96"/>
      <c r="M1162" s="97"/>
      <c r="N1162" s="96"/>
      <c r="O1162" s="96"/>
      <c r="P1162" s="96"/>
      <c r="Q1162" s="271"/>
      <c r="R1162" s="271"/>
      <c r="S1162" s="271"/>
      <c r="U1162" s="18"/>
    </row>
    <row r="1163" spans="1:22" s="6" customFormat="1" ht="14.25" customHeight="1" x14ac:dyDescent="0.25">
      <c r="A1163" s="94"/>
      <c r="B1163" s="136"/>
      <c r="C1163" s="95"/>
      <c r="D1163" s="96"/>
      <c r="E1163" s="97"/>
      <c r="F1163" s="96"/>
      <c r="G1163" s="98"/>
      <c r="H1163" s="96"/>
      <c r="I1163" s="96"/>
      <c r="J1163" s="100"/>
      <c r="K1163" s="96"/>
      <c r="L1163" s="96"/>
      <c r="M1163" s="97"/>
      <c r="N1163" s="96"/>
      <c r="O1163" s="96"/>
      <c r="P1163" s="96"/>
      <c r="Q1163" s="96"/>
      <c r="R1163" s="97"/>
      <c r="S1163" s="94"/>
      <c r="U1163" s="18"/>
    </row>
    <row r="1164" spans="1:22" s="5" customFormat="1" ht="14.25" customHeight="1" x14ac:dyDescent="0.2">
      <c r="A1164" s="101" t="s">
        <v>1</v>
      </c>
      <c r="B1164" s="137"/>
      <c r="C1164" s="101" t="s">
        <v>3</v>
      </c>
      <c r="D1164" s="103" t="str">
        <f>'FOR PRINT'!B63</f>
        <v>ROYO, MAXIMIANO JR</v>
      </c>
      <c r="E1164" s="104"/>
      <c r="F1164" s="105"/>
      <c r="G1164" s="106"/>
      <c r="H1164" s="105"/>
      <c r="I1164" s="105" t="s">
        <v>1</v>
      </c>
      <c r="J1164" s="104" t="s">
        <v>3</v>
      </c>
      <c r="K1164" s="174" t="str">
        <f>'FOR PRINT'!B63</f>
        <v>ROYO, MAXIMIANO JR</v>
      </c>
      <c r="L1164" s="105"/>
      <c r="M1164" s="104"/>
      <c r="N1164" s="105"/>
      <c r="O1164" s="105"/>
      <c r="P1164" s="105" t="s">
        <v>25</v>
      </c>
      <c r="Q1164" s="105"/>
      <c r="R1164" s="104" t="s">
        <v>3</v>
      </c>
      <c r="S1164" s="107">
        <f>'FOR PRINT'!D63</f>
        <v>13</v>
      </c>
      <c r="U1164" s="17"/>
    </row>
    <row r="1165" spans="1:22" s="5" customFormat="1" ht="14.25" customHeight="1" x14ac:dyDescent="0.2">
      <c r="A1165" s="101" t="s">
        <v>2</v>
      </c>
      <c r="B1165" s="137"/>
      <c r="C1165" s="101" t="s">
        <v>3</v>
      </c>
      <c r="D1165" s="105" t="str">
        <f>'FOR PRINT'!R63</f>
        <v>OCTOBER 30,2017</v>
      </c>
      <c r="E1165" s="104"/>
      <c r="F1165" s="105"/>
      <c r="G1165" s="106"/>
      <c r="H1165" s="105"/>
      <c r="I1165" s="105" t="s">
        <v>2</v>
      </c>
      <c r="J1165" s="104" t="s">
        <v>3</v>
      </c>
      <c r="K1165" s="105" t="str">
        <f>'FOR PRINT'!C63</f>
        <v>OCT 11- OCT 25,2017</v>
      </c>
      <c r="L1165" s="105"/>
      <c r="M1165" s="104"/>
      <c r="N1165" s="105"/>
      <c r="O1165" s="105"/>
      <c r="P1165" s="105" t="s">
        <v>26</v>
      </c>
      <c r="Q1165" s="105"/>
      <c r="R1165" s="104" t="s">
        <v>3</v>
      </c>
      <c r="S1165" s="107">
        <f>'FOR PRINT'!E63</f>
        <v>13</v>
      </c>
      <c r="U1165" s="17"/>
    </row>
    <row r="1166" spans="1:22" s="5" customFormat="1" ht="14.25" customHeight="1" x14ac:dyDescent="0.2">
      <c r="A1166" s="101"/>
      <c r="B1166" s="137"/>
      <c r="C1166" s="101"/>
      <c r="D1166" s="105"/>
      <c r="E1166" s="104"/>
      <c r="F1166" s="108"/>
      <c r="G1166" s="109"/>
      <c r="H1166" s="108"/>
      <c r="I1166" s="110" t="s">
        <v>4</v>
      </c>
      <c r="J1166" s="111"/>
      <c r="K1166" s="110"/>
      <c r="L1166" s="112" t="s">
        <v>22</v>
      </c>
      <c r="M1166" s="111"/>
      <c r="N1166" s="112" t="s">
        <v>23</v>
      </c>
      <c r="O1166" s="113" t="s">
        <v>7</v>
      </c>
      <c r="P1166" s="110"/>
      <c r="Q1166" s="112" t="s">
        <v>22</v>
      </c>
      <c r="R1166" s="111"/>
      <c r="S1166" s="112" t="s">
        <v>23</v>
      </c>
      <c r="U1166" s="17"/>
    </row>
    <row r="1167" spans="1:22" s="5" customFormat="1" ht="14.25" customHeight="1" x14ac:dyDescent="0.2">
      <c r="A1167" s="101" t="s">
        <v>20</v>
      </c>
      <c r="B1167" s="137"/>
      <c r="C1167" s="101"/>
      <c r="D1167" s="105"/>
      <c r="E1167" s="104" t="s">
        <v>3</v>
      </c>
      <c r="F1167" s="108">
        <f>N1176</f>
        <v>5793.125</v>
      </c>
      <c r="G1167" s="109"/>
      <c r="H1167" s="108"/>
      <c r="I1167" s="105" t="s">
        <v>8</v>
      </c>
      <c r="J1167" s="104"/>
      <c r="K1167" s="105"/>
      <c r="L1167" s="114">
        <f>S1165*8</f>
        <v>104</v>
      </c>
      <c r="M1167" s="115"/>
      <c r="N1167" s="108">
        <f>L1167*U1167</f>
        <v>4634.5</v>
      </c>
      <c r="O1167" s="116" t="s">
        <v>10</v>
      </c>
      <c r="P1167" s="105"/>
      <c r="Q1167" s="114"/>
      <c r="R1167" s="115"/>
      <c r="S1167" s="117">
        <f>'FOR PRINT'!G63</f>
        <v>0</v>
      </c>
      <c r="U1167" s="17">
        <f>'FOR PRINT'!Q63</f>
        <v>44.5625</v>
      </c>
      <c r="V1167" s="5" t="s">
        <v>100</v>
      </c>
    </row>
    <row r="1168" spans="1:22" s="5" customFormat="1" ht="14.25" customHeight="1" x14ac:dyDescent="0.2">
      <c r="A1168" s="101" t="s">
        <v>21</v>
      </c>
      <c r="B1168" s="137"/>
      <c r="C1168" s="101"/>
      <c r="D1168" s="105"/>
      <c r="E1168" s="104" t="s">
        <v>3</v>
      </c>
      <c r="F1168" s="108">
        <f>S1176</f>
        <v>2500</v>
      </c>
      <c r="G1168" s="106"/>
      <c r="H1168" s="105"/>
      <c r="I1168" s="105" t="s">
        <v>9</v>
      </c>
      <c r="J1168" s="104"/>
      <c r="K1168" s="105"/>
      <c r="L1168" s="114">
        <f>'FOR PRINT'!F63</f>
        <v>13</v>
      </c>
      <c r="M1168" s="115"/>
      <c r="N1168" s="108">
        <f>L1168*U1168</f>
        <v>724.140625</v>
      </c>
      <c r="O1168" s="116" t="s">
        <v>11</v>
      </c>
      <c r="P1168" s="105"/>
      <c r="Q1168" s="114"/>
      <c r="R1168" s="115"/>
      <c r="S1168" s="117">
        <f>'FOR PRINT'!H63</f>
        <v>0</v>
      </c>
      <c r="U1168" s="17">
        <f>U1167*1.25</f>
        <v>55.703125</v>
      </c>
      <c r="V1168" s="5" t="s">
        <v>101</v>
      </c>
    </row>
    <row r="1169" spans="1:22" s="5" customFormat="1" ht="14.25" customHeight="1" x14ac:dyDescent="0.2">
      <c r="A1169" s="101"/>
      <c r="B1169" s="137"/>
      <c r="C1169" s="101"/>
      <c r="D1169" s="105"/>
      <c r="E1169" s="104"/>
      <c r="F1169" s="105"/>
      <c r="G1169" s="106"/>
      <c r="H1169" s="105"/>
      <c r="I1169" s="105" t="s">
        <v>99</v>
      </c>
      <c r="J1169" s="104"/>
      <c r="K1169" s="105"/>
      <c r="L1169" s="114">
        <f>'FOR PRINT'!P63</f>
        <v>7.5</v>
      </c>
      <c r="M1169" s="115"/>
      <c r="N1169" s="108">
        <f>L1169*U1169</f>
        <v>434.484375</v>
      </c>
      <c r="O1169" s="116" t="s">
        <v>12</v>
      </c>
      <c r="P1169" s="105"/>
      <c r="Q1169" s="114"/>
      <c r="R1169" s="115"/>
      <c r="S1169" s="117">
        <f>'FOR PRINT'!I63</f>
        <v>0</v>
      </c>
      <c r="U1169" s="17">
        <f>U1167*1.3</f>
        <v>57.931249999999999</v>
      </c>
      <c r="V1169" s="1" t="s">
        <v>103</v>
      </c>
    </row>
    <row r="1170" spans="1:22" s="5" customFormat="1" ht="14.25" customHeight="1" x14ac:dyDescent="0.2">
      <c r="A1170" s="101"/>
      <c r="B1170" s="137"/>
      <c r="C1170" s="101"/>
      <c r="D1170" s="105"/>
      <c r="E1170" s="104"/>
      <c r="F1170" s="105"/>
      <c r="G1170" s="106"/>
      <c r="H1170" s="105"/>
      <c r="I1170" s="105" t="s">
        <v>152</v>
      </c>
      <c r="J1170" s="104"/>
      <c r="K1170" s="105"/>
      <c r="L1170" s="114">
        <f>'FOR PRINT'!T63</f>
        <v>0</v>
      </c>
      <c r="M1170" s="115"/>
      <c r="N1170" s="108">
        <f>L1170*U1170</f>
        <v>0</v>
      </c>
      <c r="O1170" s="116" t="s">
        <v>13</v>
      </c>
      <c r="P1170" s="105"/>
      <c r="Q1170" s="114"/>
      <c r="R1170" s="115"/>
      <c r="S1170" s="117">
        <f>'FOR PRINT'!J63</f>
        <v>0</v>
      </c>
      <c r="U1170" s="17">
        <f>U1167*1</f>
        <v>44.5625</v>
      </c>
      <c r="V1170" s="1" t="s">
        <v>134</v>
      </c>
    </row>
    <row r="1171" spans="1:22" s="5" customFormat="1" ht="14.25" customHeight="1" x14ac:dyDescent="0.2">
      <c r="A1171" s="140" t="s">
        <v>5</v>
      </c>
      <c r="B1171" s="137"/>
      <c r="C1171" s="140"/>
      <c r="D1171" s="103"/>
      <c r="E1171" s="141" t="s">
        <v>3</v>
      </c>
      <c r="F1171" s="142">
        <f>S1177</f>
        <v>3293.125</v>
      </c>
      <c r="G1171" s="109"/>
      <c r="H1171" s="108"/>
      <c r="I1171" s="67" t="s">
        <v>147</v>
      </c>
      <c r="J1171" s="66"/>
      <c r="K1171" s="67"/>
      <c r="L1171" s="76">
        <f>'FOR PRINT'!U63</f>
        <v>0</v>
      </c>
      <c r="M1171" s="77"/>
      <c r="N1171" s="70">
        <f>L1171*U1171</f>
        <v>0</v>
      </c>
      <c r="O1171" s="116" t="s">
        <v>14</v>
      </c>
      <c r="P1171" s="105"/>
      <c r="Q1171" s="114"/>
      <c r="R1171" s="115"/>
      <c r="S1171" s="117">
        <f>'FOR PRINT'!K63</f>
        <v>0</v>
      </c>
      <c r="U1171" s="12">
        <f>U1167*1.3</f>
        <v>57.931249999999999</v>
      </c>
      <c r="V1171" s="1" t="s">
        <v>136</v>
      </c>
    </row>
    <row r="1172" spans="1:22" s="5" customFormat="1" ht="14.25" customHeight="1" x14ac:dyDescent="0.2">
      <c r="A1172" s="101"/>
      <c r="B1172" s="137"/>
      <c r="C1172" s="101"/>
      <c r="D1172" s="105"/>
      <c r="E1172" s="104"/>
      <c r="F1172" s="105"/>
      <c r="G1172" s="106"/>
      <c r="H1172" s="105"/>
      <c r="I1172" s="105"/>
      <c r="J1172" s="104"/>
      <c r="K1172" s="105"/>
      <c r="L1172" s="114"/>
      <c r="M1172" s="115"/>
      <c r="N1172" s="108"/>
      <c r="O1172" s="116" t="s">
        <v>16</v>
      </c>
      <c r="P1172" s="105"/>
      <c r="Q1172" s="114"/>
      <c r="R1172" s="115"/>
      <c r="S1172" s="117">
        <f>'FOR PRINT'!L63</f>
        <v>0</v>
      </c>
      <c r="U1172" s="17"/>
    </row>
    <row r="1173" spans="1:22" s="5" customFormat="1" ht="14.25" customHeight="1" x14ac:dyDescent="0.2">
      <c r="A1173" s="101"/>
      <c r="B1173" s="137"/>
      <c r="C1173" s="101"/>
      <c r="D1173" s="105"/>
      <c r="E1173" s="104"/>
      <c r="F1173" s="105"/>
      <c r="G1173" s="106"/>
      <c r="H1173" s="105"/>
      <c r="I1173" s="105"/>
      <c r="J1173" s="104"/>
      <c r="K1173" s="105"/>
      <c r="L1173" s="114"/>
      <c r="M1173" s="115"/>
      <c r="N1173" s="108"/>
      <c r="O1173" s="116" t="s">
        <v>15</v>
      </c>
      <c r="P1173" s="105"/>
      <c r="Q1173" s="117">
        <f>'FOR PRINT'!M63</f>
        <v>0</v>
      </c>
      <c r="R1173" s="115"/>
      <c r="S1173" s="117">
        <f>Q1173*U1167</f>
        <v>0</v>
      </c>
      <c r="U1173" s="17"/>
    </row>
    <row r="1174" spans="1:22" s="5" customFormat="1" ht="14.25" customHeight="1" x14ac:dyDescent="0.2">
      <c r="A1174" s="101"/>
      <c r="B1174" s="137"/>
      <c r="C1174" s="101"/>
      <c r="D1174" s="105"/>
      <c r="E1174" s="104"/>
      <c r="F1174" s="105"/>
      <c r="G1174" s="106"/>
      <c r="H1174" s="105"/>
      <c r="I1174" s="105"/>
      <c r="J1174" s="104"/>
      <c r="K1174" s="105"/>
      <c r="L1174" s="114"/>
      <c r="M1174" s="115"/>
      <c r="N1174" s="108"/>
      <c r="O1174" s="116" t="s">
        <v>38</v>
      </c>
      <c r="P1174" s="105"/>
      <c r="Q1174" s="114"/>
      <c r="R1174" s="115"/>
      <c r="S1174" s="117">
        <f>'FOR PRINT'!N63</f>
        <v>0</v>
      </c>
      <c r="U1174" s="17"/>
    </row>
    <row r="1175" spans="1:22" s="5" customFormat="1" ht="14.25" customHeight="1" x14ac:dyDescent="0.2">
      <c r="A1175" s="101" t="s">
        <v>6</v>
      </c>
      <c r="B1175" s="137"/>
      <c r="C1175" s="101"/>
      <c r="D1175" s="105"/>
      <c r="E1175" s="104" t="s">
        <v>3</v>
      </c>
      <c r="F1175" s="105"/>
      <c r="G1175" s="106"/>
      <c r="H1175" s="105"/>
      <c r="I1175" s="105"/>
      <c r="J1175" s="104"/>
      <c r="K1175" s="105"/>
      <c r="L1175" s="114"/>
      <c r="M1175" s="115"/>
      <c r="N1175" s="108"/>
      <c r="O1175" s="118" t="s">
        <v>17</v>
      </c>
      <c r="P1175" s="105"/>
      <c r="Q1175" s="114"/>
      <c r="R1175" s="115"/>
      <c r="S1175" s="117">
        <f>'FOR PRINT'!O63</f>
        <v>2500</v>
      </c>
      <c r="U1175" s="17"/>
    </row>
    <row r="1176" spans="1:22" s="165" customFormat="1" ht="14.25" customHeight="1" x14ac:dyDescent="0.25">
      <c r="A1176" s="102"/>
      <c r="B1176" s="137"/>
      <c r="C1176" s="102"/>
      <c r="D1176" s="159"/>
      <c r="E1176" s="104"/>
      <c r="F1176" s="160"/>
      <c r="G1176" s="161"/>
      <c r="H1176" s="159"/>
      <c r="I1176" s="110" t="s">
        <v>46</v>
      </c>
      <c r="J1176" s="119"/>
      <c r="K1176" s="162"/>
      <c r="L1176" s="163"/>
      <c r="M1176" s="120" t="s">
        <v>3</v>
      </c>
      <c r="N1176" s="164">
        <f>SUM(N1167:N1174)</f>
        <v>5793.125</v>
      </c>
      <c r="O1176" s="113" t="s">
        <v>45</v>
      </c>
      <c r="P1176" s="162"/>
      <c r="Q1176" s="162"/>
      <c r="R1176" s="119" t="s">
        <v>3</v>
      </c>
      <c r="S1176" s="164">
        <f>SUM(S1167:S1175)</f>
        <v>2500</v>
      </c>
      <c r="U1176" s="166"/>
    </row>
    <row r="1177" spans="1:22" s="5" customFormat="1" ht="14.25" customHeight="1" x14ac:dyDescent="0.2">
      <c r="A1177" s="101" t="s">
        <v>24</v>
      </c>
      <c r="B1177" s="137"/>
      <c r="C1177" s="101"/>
      <c r="D1177" s="105"/>
      <c r="E1177" s="104" t="s">
        <v>3</v>
      </c>
      <c r="F1177" s="121"/>
      <c r="G1177" s="106"/>
      <c r="H1177" s="105"/>
      <c r="I1177" s="149"/>
      <c r="J1177" s="150"/>
      <c r="K1177" s="149"/>
      <c r="L1177" s="151"/>
      <c r="M1177" s="150"/>
      <c r="N1177" s="149"/>
      <c r="O1177" s="149"/>
      <c r="P1177" s="170" t="s">
        <v>5</v>
      </c>
      <c r="Q1177" s="171"/>
      <c r="R1177" s="172" t="s">
        <v>3</v>
      </c>
      <c r="S1177" s="170">
        <f>N1176-S1176</f>
        <v>3293.125</v>
      </c>
      <c r="U1177" s="17"/>
    </row>
    <row r="1178" spans="1:22" s="5" customFormat="1" ht="14.25" customHeight="1" x14ac:dyDescent="0.2">
      <c r="A1178" s="122"/>
      <c r="B1178" s="138"/>
      <c r="C1178" s="122"/>
      <c r="D1178" s="272"/>
      <c r="E1178" s="272"/>
      <c r="F1178" s="273"/>
      <c r="G1178" s="123"/>
      <c r="H1178" s="124"/>
      <c r="I1178" s="122"/>
      <c r="J1178" s="125"/>
      <c r="K1178" s="122"/>
      <c r="L1178" s="122"/>
      <c r="M1178" s="125"/>
      <c r="N1178" s="122"/>
      <c r="O1178" s="122"/>
      <c r="P1178" s="122"/>
      <c r="Q1178" s="122"/>
      <c r="R1178" s="125"/>
      <c r="S1178" s="122"/>
      <c r="T1178" s="7"/>
      <c r="U1178" s="17"/>
    </row>
    <row r="1179" spans="1:22" s="5" customFormat="1" ht="14.25" customHeight="1" x14ac:dyDescent="0.2">
      <c r="A1179" s="91"/>
      <c r="B1179" s="135"/>
      <c r="C1179" s="91"/>
      <c r="D1179" s="91"/>
      <c r="E1179" s="92"/>
      <c r="F1179" s="91"/>
      <c r="G1179" s="93"/>
      <c r="H1179" s="91"/>
      <c r="I1179" s="91"/>
      <c r="J1179" s="92"/>
      <c r="K1179" s="91"/>
      <c r="L1179" s="91"/>
      <c r="M1179" s="92"/>
      <c r="N1179" s="91"/>
      <c r="O1179" s="91"/>
      <c r="P1179" s="91"/>
      <c r="Q1179" s="91"/>
      <c r="R1179" s="92"/>
      <c r="S1179" s="91"/>
      <c r="U1179" s="17"/>
    </row>
    <row r="1180" spans="1:22" s="6" customFormat="1" ht="14.25" customHeight="1" x14ac:dyDescent="0.25">
      <c r="A1180" s="94"/>
      <c r="B1180" s="136" t="s">
        <v>18</v>
      </c>
      <c r="C1180" s="95"/>
      <c r="D1180" s="96"/>
      <c r="E1180" s="97"/>
      <c r="F1180" s="96"/>
      <c r="G1180" s="98"/>
      <c r="H1180" s="96"/>
      <c r="I1180" s="96"/>
      <c r="J1180" s="99" t="s">
        <v>18</v>
      </c>
      <c r="K1180" s="96"/>
      <c r="L1180" s="96"/>
      <c r="M1180" s="97"/>
      <c r="N1180" s="96"/>
      <c r="O1180" s="96"/>
      <c r="P1180" s="96"/>
      <c r="Q1180" s="271" t="s">
        <v>0</v>
      </c>
      <c r="R1180" s="271"/>
      <c r="S1180" s="271"/>
      <c r="U1180" s="18"/>
    </row>
    <row r="1181" spans="1:22" s="6" customFormat="1" ht="14.25" customHeight="1" x14ac:dyDescent="0.25">
      <c r="A1181" s="94"/>
      <c r="B1181" s="136" t="s">
        <v>19</v>
      </c>
      <c r="C1181" s="95"/>
      <c r="D1181" s="96"/>
      <c r="E1181" s="97"/>
      <c r="F1181" s="96"/>
      <c r="G1181" s="98"/>
      <c r="H1181" s="96"/>
      <c r="I1181" s="96"/>
      <c r="J1181" s="99" t="s">
        <v>19</v>
      </c>
      <c r="K1181" s="96"/>
      <c r="L1181" s="96"/>
      <c r="M1181" s="97"/>
      <c r="N1181" s="96"/>
      <c r="O1181" s="96"/>
      <c r="P1181" s="96"/>
      <c r="Q1181" s="271"/>
      <c r="R1181" s="271"/>
      <c r="S1181" s="271"/>
      <c r="U1181" s="18"/>
    </row>
    <row r="1182" spans="1:22" s="6" customFormat="1" ht="14.25" customHeight="1" x14ac:dyDescent="0.25">
      <c r="A1182" s="94"/>
      <c r="B1182" s="136"/>
      <c r="C1182" s="95"/>
      <c r="D1182" s="96"/>
      <c r="E1182" s="97"/>
      <c r="F1182" s="96"/>
      <c r="G1182" s="98"/>
      <c r="H1182" s="96"/>
      <c r="I1182" s="96"/>
      <c r="J1182" s="100"/>
      <c r="K1182" s="96"/>
      <c r="L1182" s="96"/>
      <c r="M1182" s="97"/>
      <c r="N1182" s="96"/>
      <c r="O1182" s="96"/>
      <c r="P1182" s="96"/>
      <c r="Q1182" s="96"/>
      <c r="R1182" s="97"/>
      <c r="S1182" s="94"/>
      <c r="U1182" s="18"/>
    </row>
    <row r="1183" spans="1:22" s="5" customFormat="1" ht="14.25" customHeight="1" x14ac:dyDescent="0.2">
      <c r="A1183" s="101" t="s">
        <v>1</v>
      </c>
      <c r="B1183" s="137"/>
      <c r="C1183" s="101" t="s">
        <v>3</v>
      </c>
      <c r="D1183" s="103" t="str">
        <f>'FOR PRINT'!B64</f>
        <v>SAGUIT, DANTE</v>
      </c>
      <c r="E1183" s="104"/>
      <c r="F1183" s="105"/>
      <c r="G1183" s="106"/>
      <c r="H1183" s="105"/>
      <c r="I1183" s="105" t="s">
        <v>1</v>
      </c>
      <c r="J1183" s="104" t="s">
        <v>3</v>
      </c>
      <c r="K1183" s="174" t="str">
        <f>'FOR PRINT'!B64</f>
        <v>SAGUIT, DANTE</v>
      </c>
      <c r="L1183" s="105"/>
      <c r="M1183" s="104"/>
      <c r="N1183" s="105"/>
      <c r="O1183" s="105"/>
      <c r="P1183" s="105" t="s">
        <v>25</v>
      </c>
      <c r="Q1183" s="105"/>
      <c r="R1183" s="104" t="s">
        <v>3</v>
      </c>
      <c r="S1183" s="107">
        <f>'FOR PRINT'!D64</f>
        <v>13</v>
      </c>
      <c r="U1183" s="17"/>
    </row>
    <row r="1184" spans="1:22" s="5" customFormat="1" ht="14.25" customHeight="1" x14ac:dyDescent="0.2">
      <c r="A1184" s="101" t="s">
        <v>2</v>
      </c>
      <c r="B1184" s="137"/>
      <c r="C1184" s="101" t="s">
        <v>3</v>
      </c>
      <c r="D1184" s="105" t="str">
        <f>'FOR PRINT'!R64</f>
        <v>OCTOBER 30,2017</v>
      </c>
      <c r="E1184" s="104"/>
      <c r="F1184" s="105"/>
      <c r="G1184" s="106"/>
      <c r="H1184" s="105"/>
      <c r="I1184" s="105" t="s">
        <v>2</v>
      </c>
      <c r="J1184" s="104" t="s">
        <v>3</v>
      </c>
      <c r="K1184" s="105" t="str">
        <f>'FOR PRINT'!C64</f>
        <v>OCT 11- OCT 25,2017</v>
      </c>
      <c r="L1184" s="105"/>
      <c r="M1184" s="104"/>
      <c r="N1184" s="105"/>
      <c r="O1184" s="105"/>
      <c r="P1184" s="105" t="s">
        <v>26</v>
      </c>
      <c r="Q1184" s="105"/>
      <c r="R1184" s="104" t="s">
        <v>3</v>
      </c>
      <c r="S1184" s="107">
        <f>'FOR PRINT'!E64</f>
        <v>11.5</v>
      </c>
      <c r="U1184" s="17"/>
    </row>
    <row r="1185" spans="1:22" s="5" customFormat="1" ht="14.25" customHeight="1" x14ac:dyDescent="0.2">
      <c r="A1185" s="101"/>
      <c r="B1185" s="137"/>
      <c r="C1185" s="101"/>
      <c r="D1185" s="105"/>
      <c r="E1185" s="104"/>
      <c r="F1185" s="108"/>
      <c r="G1185" s="109"/>
      <c r="H1185" s="108"/>
      <c r="I1185" s="110" t="s">
        <v>4</v>
      </c>
      <c r="J1185" s="111"/>
      <c r="K1185" s="110"/>
      <c r="L1185" s="112" t="s">
        <v>22</v>
      </c>
      <c r="M1185" s="111"/>
      <c r="N1185" s="112" t="s">
        <v>23</v>
      </c>
      <c r="O1185" s="113" t="s">
        <v>7</v>
      </c>
      <c r="P1185" s="110"/>
      <c r="Q1185" s="112" t="s">
        <v>22</v>
      </c>
      <c r="R1185" s="111"/>
      <c r="S1185" s="112" t="s">
        <v>23</v>
      </c>
      <c r="U1185" s="17"/>
    </row>
    <row r="1186" spans="1:22" s="5" customFormat="1" ht="14.25" customHeight="1" x14ac:dyDescent="0.2">
      <c r="A1186" s="101" t="s">
        <v>20</v>
      </c>
      <c r="B1186" s="137"/>
      <c r="C1186" s="101"/>
      <c r="D1186" s="105"/>
      <c r="E1186" s="104" t="s">
        <v>3</v>
      </c>
      <c r="F1186" s="108">
        <f>N1195</f>
        <v>9850</v>
      </c>
      <c r="G1186" s="109"/>
      <c r="H1186" s="108"/>
      <c r="I1186" s="105" t="s">
        <v>8</v>
      </c>
      <c r="J1186" s="104"/>
      <c r="K1186" s="105"/>
      <c r="L1186" s="114">
        <f>S1184*8</f>
        <v>92</v>
      </c>
      <c r="M1186" s="115"/>
      <c r="N1186" s="108">
        <f>L1186*U1186</f>
        <v>4600</v>
      </c>
      <c r="O1186" s="116" t="s">
        <v>10</v>
      </c>
      <c r="P1186" s="105"/>
      <c r="Q1186" s="114"/>
      <c r="R1186" s="115"/>
      <c r="S1186" s="117">
        <f>'FOR PRINT'!G64</f>
        <v>345.2</v>
      </c>
      <c r="U1186" s="17">
        <f>'FOR PRINT'!Q64</f>
        <v>50</v>
      </c>
      <c r="V1186" s="1" t="s">
        <v>100</v>
      </c>
    </row>
    <row r="1187" spans="1:22" s="5" customFormat="1" ht="14.25" customHeight="1" x14ac:dyDescent="0.2">
      <c r="A1187" s="101" t="s">
        <v>21</v>
      </c>
      <c r="B1187" s="137"/>
      <c r="C1187" s="101"/>
      <c r="D1187" s="105"/>
      <c r="E1187" s="104" t="s">
        <v>3</v>
      </c>
      <c r="F1187" s="108">
        <f>S1195</f>
        <v>4957.7</v>
      </c>
      <c r="G1187" s="106"/>
      <c r="H1187" s="105"/>
      <c r="I1187" s="105" t="s">
        <v>9</v>
      </c>
      <c r="J1187" s="104"/>
      <c r="K1187" s="105"/>
      <c r="L1187" s="114">
        <f>'FOR PRINT'!F64</f>
        <v>84</v>
      </c>
      <c r="M1187" s="115"/>
      <c r="N1187" s="108">
        <f>L1187*U1187</f>
        <v>5250</v>
      </c>
      <c r="O1187" s="116" t="s">
        <v>11</v>
      </c>
      <c r="P1187" s="105"/>
      <c r="Q1187" s="114"/>
      <c r="R1187" s="115"/>
      <c r="S1187" s="117">
        <f>'FOR PRINT'!H64</f>
        <v>0</v>
      </c>
      <c r="U1187" s="17">
        <f>U1186*1.25</f>
        <v>62.5</v>
      </c>
      <c r="V1187" s="1" t="s">
        <v>101</v>
      </c>
    </row>
    <row r="1188" spans="1:22" s="5" customFormat="1" ht="14.25" customHeight="1" x14ac:dyDescent="0.2">
      <c r="A1188" s="101"/>
      <c r="B1188" s="137"/>
      <c r="C1188" s="101"/>
      <c r="D1188" s="105"/>
      <c r="E1188" s="104"/>
      <c r="F1188" s="105"/>
      <c r="G1188" s="106"/>
      <c r="H1188" s="105"/>
      <c r="I1188" s="105" t="s">
        <v>99</v>
      </c>
      <c r="J1188" s="104"/>
      <c r="K1188" s="105"/>
      <c r="L1188" s="114">
        <f>'FOR PRINT'!P64</f>
        <v>0</v>
      </c>
      <c r="M1188" s="115"/>
      <c r="N1188" s="108">
        <f>L1188*U1188</f>
        <v>0</v>
      </c>
      <c r="O1188" s="116" t="s">
        <v>12</v>
      </c>
      <c r="P1188" s="105"/>
      <c r="Q1188" s="114"/>
      <c r="R1188" s="115"/>
      <c r="S1188" s="117">
        <f>'FOR PRINT'!I64</f>
        <v>50</v>
      </c>
      <c r="U1188" s="12">
        <f>U1186*1.3</f>
        <v>65</v>
      </c>
      <c r="V1188" s="1" t="s">
        <v>103</v>
      </c>
    </row>
    <row r="1189" spans="1:22" s="5" customFormat="1" ht="14.25" customHeight="1" x14ac:dyDescent="0.2">
      <c r="A1189" s="101"/>
      <c r="B1189" s="137"/>
      <c r="C1189" s="101"/>
      <c r="D1189" s="105"/>
      <c r="E1189" s="104"/>
      <c r="F1189" s="105"/>
      <c r="G1189" s="106"/>
      <c r="H1189" s="105"/>
      <c r="I1189" s="105" t="s">
        <v>152</v>
      </c>
      <c r="J1189" s="104"/>
      <c r="K1189" s="105"/>
      <c r="L1189" s="114">
        <f>'FOR PRINT'!T64</f>
        <v>0</v>
      </c>
      <c r="M1189" s="115"/>
      <c r="N1189" s="108">
        <f>L1189*U1189</f>
        <v>0</v>
      </c>
      <c r="O1189" s="116" t="s">
        <v>13</v>
      </c>
      <c r="P1189" s="105"/>
      <c r="Q1189" s="114"/>
      <c r="R1189" s="115"/>
      <c r="S1189" s="117">
        <f>'FOR PRINT'!J64</f>
        <v>0</v>
      </c>
      <c r="U1189" s="17">
        <f>U1186*1</f>
        <v>50</v>
      </c>
      <c r="V1189" s="1" t="s">
        <v>134</v>
      </c>
    </row>
    <row r="1190" spans="1:22" s="5" customFormat="1" ht="14.25" customHeight="1" x14ac:dyDescent="0.2">
      <c r="A1190" s="140" t="s">
        <v>5</v>
      </c>
      <c r="B1190" s="137"/>
      <c r="C1190" s="140"/>
      <c r="D1190" s="103"/>
      <c r="E1190" s="141" t="s">
        <v>3</v>
      </c>
      <c r="F1190" s="142">
        <f>S1196</f>
        <v>4892.3</v>
      </c>
      <c r="G1190" s="109"/>
      <c r="H1190" s="108"/>
      <c r="I1190" s="67" t="s">
        <v>147</v>
      </c>
      <c r="J1190" s="66"/>
      <c r="K1190" s="67"/>
      <c r="L1190" s="76">
        <f>'FOR PRINT'!U64</f>
        <v>0</v>
      </c>
      <c r="M1190" s="77"/>
      <c r="N1190" s="70">
        <f>L1190*U1190</f>
        <v>0</v>
      </c>
      <c r="O1190" s="116" t="s">
        <v>14</v>
      </c>
      <c r="P1190" s="105"/>
      <c r="Q1190" s="114"/>
      <c r="R1190" s="115"/>
      <c r="S1190" s="117">
        <f>'FOR PRINT'!K64</f>
        <v>62.5</v>
      </c>
      <c r="U1190" s="12">
        <f>U1186*1.3</f>
        <v>65</v>
      </c>
      <c r="V1190" s="1" t="s">
        <v>136</v>
      </c>
    </row>
    <row r="1191" spans="1:22" s="5" customFormat="1" ht="14.25" customHeight="1" x14ac:dyDescent="0.2">
      <c r="A1191" s="101"/>
      <c r="B1191" s="137"/>
      <c r="C1191" s="101"/>
      <c r="D1191" s="105"/>
      <c r="E1191" s="104"/>
      <c r="F1191" s="105"/>
      <c r="G1191" s="106"/>
      <c r="H1191" s="105"/>
      <c r="I1191" s="105"/>
      <c r="J1191" s="104"/>
      <c r="K1191" s="105"/>
      <c r="L1191" s="114"/>
      <c r="M1191" s="115"/>
      <c r="N1191" s="108"/>
      <c r="O1191" s="116" t="s">
        <v>16</v>
      </c>
      <c r="P1191" s="105"/>
      <c r="Q1191" s="114"/>
      <c r="R1191" s="115"/>
      <c r="S1191" s="117">
        <f>'FOR PRINT'!L64</f>
        <v>0</v>
      </c>
      <c r="U1191" s="17"/>
    </row>
    <row r="1192" spans="1:22" s="5" customFormat="1" ht="14.25" customHeight="1" x14ac:dyDescent="0.2">
      <c r="A1192" s="101"/>
      <c r="B1192" s="137"/>
      <c r="C1192" s="101"/>
      <c r="D1192" s="105"/>
      <c r="E1192" s="104"/>
      <c r="F1192" s="105"/>
      <c r="G1192" s="106"/>
      <c r="H1192" s="105"/>
      <c r="I1192" s="105"/>
      <c r="J1192" s="104"/>
      <c r="K1192" s="105"/>
      <c r="L1192" s="114"/>
      <c r="M1192" s="115"/>
      <c r="N1192" s="108"/>
      <c r="O1192" s="116" t="s">
        <v>15</v>
      </c>
      <c r="P1192" s="105"/>
      <c r="Q1192" s="117">
        <f>'FOR PRINT'!M64</f>
        <v>0</v>
      </c>
      <c r="R1192" s="115"/>
      <c r="S1192" s="117">
        <f>Q1192*U1186</f>
        <v>0</v>
      </c>
      <c r="U1192" s="17"/>
    </row>
    <row r="1193" spans="1:22" s="5" customFormat="1" ht="14.25" customHeight="1" x14ac:dyDescent="0.2">
      <c r="A1193" s="101"/>
      <c r="B1193" s="137"/>
      <c r="C1193" s="101"/>
      <c r="D1193" s="105"/>
      <c r="E1193" s="104"/>
      <c r="F1193" s="105"/>
      <c r="G1193" s="106"/>
      <c r="H1193" s="105"/>
      <c r="I1193" s="105"/>
      <c r="J1193" s="104"/>
      <c r="K1193" s="105"/>
      <c r="L1193" s="114"/>
      <c r="M1193" s="115"/>
      <c r="N1193" s="108"/>
      <c r="O1193" s="116" t="s">
        <v>38</v>
      </c>
      <c r="P1193" s="105"/>
      <c r="Q1193" s="114"/>
      <c r="R1193" s="115"/>
      <c r="S1193" s="117">
        <f>'FOR PRINT'!N64</f>
        <v>1000</v>
      </c>
      <c r="U1193" s="17"/>
    </row>
    <row r="1194" spans="1:22" s="5" customFormat="1" ht="14.25" customHeight="1" x14ac:dyDescent="0.2">
      <c r="A1194" s="101" t="s">
        <v>6</v>
      </c>
      <c r="B1194" s="137"/>
      <c r="C1194" s="101"/>
      <c r="D1194" s="105"/>
      <c r="E1194" s="104" t="s">
        <v>3</v>
      </c>
      <c r="F1194" s="105"/>
      <c r="G1194" s="106"/>
      <c r="H1194" s="105"/>
      <c r="I1194" s="105"/>
      <c r="J1194" s="104"/>
      <c r="K1194" s="105"/>
      <c r="L1194" s="114"/>
      <c r="M1194" s="115"/>
      <c r="N1194" s="108"/>
      <c r="O1194" s="118" t="s">
        <v>17</v>
      </c>
      <c r="P1194" s="105"/>
      <c r="Q1194" s="114"/>
      <c r="R1194" s="115"/>
      <c r="S1194" s="117">
        <f>'FOR PRINT'!O64</f>
        <v>3500</v>
      </c>
      <c r="U1194" s="17"/>
    </row>
    <row r="1195" spans="1:22" s="165" customFormat="1" ht="14.25" customHeight="1" x14ac:dyDescent="0.25">
      <c r="A1195" s="102"/>
      <c r="B1195" s="137"/>
      <c r="C1195" s="102"/>
      <c r="D1195" s="159"/>
      <c r="E1195" s="104"/>
      <c r="F1195" s="160"/>
      <c r="G1195" s="161"/>
      <c r="H1195" s="159"/>
      <c r="I1195" s="110" t="s">
        <v>46</v>
      </c>
      <c r="J1195" s="119"/>
      <c r="K1195" s="162"/>
      <c r="L1195" s="163"/>
      <c r="M1195" s="120" t="s">
        <v>3</v>
      </c>
      <c r="N1195" s="164">
        <f>SUM(N1186:N1193)</f>
        <v>9850</v>
      </c>
      <c r="O1195" s="113" t="s">
        <v>45</v>
      </c>
      <c r="P1195" s="162"/>
      <c r="Q1195" s="162"/>
      <c r="R1195" s="119" t="s">
        <v>3</v>
      </c>
      <c r="S1195" s="164">
        <f>SUM(S1186:S1194)</f>
        <v>4957.7</v>
      </c>
      <c r="U1195" s="166"/>
    </row>
    <row r="1196" spans="1:22" s="5" customFormat="1" ht="14.25" customHeight="1" x14ac:dyDescent="0.2">
      <c r="A1196" s="101" t="s">
        <v>24</v>
      </c>
      <c r="B1196" s="137"/>
      <c r="C1196" s="101"/>
      <c r="D1196" s="105"/>
      <c r="E1196" s="104" t="s">
        <v>3</v>
      </c>
      <c r="F1196" s="121"/>
      <c r="G1196" s="106"/>
      <c r="H1196" s="105"/>
      <c r="I1196" s="149"/>
      <c r="J1196" s="150"/>
      <c r="K1196" s="149"/>
      <c r="L1196" s="151"/>
      <c r="M1196" s="150"/>
      <c r="N1196" s="149"/>
      <c r="O1196" s="149"/>
      <c r="P1196" s="170" t="s">
        <v>5</v>
      </c>
      <c r="Q1196" s="171"/>
      <c r="R1196" s="172" t="s">
        <v>3</v>
      </c>
      <c r="S1196" s="170">
        <f>N1195-S1195</f>
        <v>4892.3</v>
      </c>
      <c r="U1196" s="17"/>
    </row>
    <row r="1197" spans="1:22" s="5" customFormat="1" ht="14.25" customHeight="1" x14ac:dyDescent="0.2">
      <c r="A1197" s="122"/>
      <c r="B1197" s="138"/>
      <c r="C1197" s="122"/>
      <c r="D1197" s="272"/>
      <c r="E1197" s="272"/>
      <c r="F1197" s="273"/>
      <c r="G1197" s="123"/>
      <c r="H1197" s="124"/>
      <c r="I1197" s="122"/>
      <c r="J1197" s="125"/>
      <c r="K1197" s="122"/>
      <c r="L1197" s="122"/>
      <c r="M1197" s="125"/>
      <c r="N1197" s="122"/>
      <c r="O1197" s="122"/>
      <c r="P1197" s="122"/>
      <c r="Q1197" s="122"/>
      <c r="R1197" s="125"/>
      <c r="S1197" s="122"/>
      <c r="T1197" s="7"/>
      <c r="U1197" s="17"/>
    </row>
    <row r="1198" spans="1:22" s="5" customFormat="1" ht="14.25" customHeight="1" x14ac:dyDescent="0.2">
      <c r="A1198" s="91"/>
      <c r="B1198" s="135"/>
      <c r="C1198" s="91"/>
      <c r="D1198" s="91"/>
      <c r="E1198" s="92"/>
      <c r="F1198" s="91"/>
      <c r="G1198" s="93"/>
      <c r="H1198" s="91"/>
      <c r="I1198" s="91"/>
      <c r="J1198" s="92"/>
      <c r="K1198" s="91"/>
      <c r="L1198" s="91"/>
      <c r="M1198" s="92"/>
      <c r="N1198" s="91"/>
      <c r="O1198" s="91"/>
      <c r="P1198" s="91"/>
      <c r="Q1198" s="91"/>
      <c r="R1198" s="92"/>
      <c r="S1198" s="91"/>
      <c r="U1198" s="17"/>
    </row>
    <row r="1199" spans="1:22" s="6" customFormat="1" ht="14.25" customHeight="1" x14ac:dyDescent="0.25">
      <c r="A1199" s="94"/>
      <c r="B1199" s="136" t="s">
        <v>18</v>
      </c>
      <c r="C1199" s="95"/>
      <c r="D1199" s="96"/>
      <c r="E1199" s="97"/>
      <c r="F1199" s="96"/>
      <c r="G1199" s="98"/>
      <c r="H1199" s="96"/>
      <c r="I1199" s="96"/>
      <c r="J1199" s="99" t="s">
        <v>18</v>
      </c>
      <c r="K1199" s="96"/>
      <c r="L1199" s="96"/>
      <c r="M1199" s="97"/>
      <c r="N1199" s="96"/>
      <c r="O1199" s="96"/>
      <c r="P1199" s="96"/>
      <c r="Q1199" s="271" t="s">
        <v>0</v>
      </c>
      <c r="R1199" s="271"/>
      <c r="S1199" s="271"/>
      <c r="U1199" s="18"/>
    </row>
    <row r="1200" spans="1:22" s="6" customFormat="1" ht="14.25" customHeight="1" x14ac:dyDescent="0.25">
      <c r="A1200" s="94"/>
      <c r="B1200" s="136" t="s">
        <v>19</v>
      </c>
      <c r="C1200" s="95"/>
      <c r="D1200" s="96"/>
      <c r="E1200" s="97"/>
      <c r="F1200" s="96"/>
      <c r="G1200" s="98"/>
      <c r="H1200" s="96"/>
      <c r="I1200" s="96"/>
      <c r="J1200" s="99" t="s">
        <v>19</v>
      </c>
      <c r="K1200" s="96"/>
      <c r="L1200" s="96"/>
      <c r="M1200" s="97"/>
      <c r="N1200" s="96"/>
      <c r="O1200" s="96"/>
      <c r="P1200" s="96"/>
      <c r="Q1200" s="271"/>
      <c r="R1200" s="271"/>
      <c r="S1200" s="271"/>
      <c r="U1200" s="18"/>
    </row>
    <row r="1201" spans="1:22" s="6" customFormat="1" ht="14.25" customHeight="1" x14ac:dyDescent="0.25">
      <c r="A1201" s="94"/>
      <c r="B1201" s="136"/>
      <c r="C1201" s="95"/>
      <c r="D1201" s="96"/>
      <c r="E1201" s="97"/>
      <c r="F1201" s="96"/>
      <c r="G1201" s="98"/>
      <c r="H1201" s="96"/>
      <c r="I1201" s="96"/>
      <c r="J1201" s="100"/>
      <c r="K1201" s="96"/>
      <c r="L1201" s="96"/>
      <c r="M1201" s="97"/>
      <c r="N1201" s="96"/>
      <c r="O1201" s="96"/>
      <c r="P1201" s="96"/>
      <c r="Q1201" s="96"/>
      <c r="R1201" s="97"/>
      <c r="S1201" s="94"/>
      <c r="U1201" s="18"/>
    </row>
    <row r="1202" spans="1:22" s="5" customFormat="1" ht="14.25" customHeight="1" x14ac:dyDescent="0.2">
      <c r="A1202" s="101" t="s">
        <v>1</v>
      </c>
      <c r="B1202" s="137"/>
      <c r="C1202" s="101" t="s">
        <v>3</v>
      </c>
      <c r="D1202" s="103" t="str">
        <f>'FOR PRINT'!B65</f>
        <v>SAGUIT, DARWIN</v>
      </c>
      <c r="E1202" s="104"/>
      <c r="F1202" s="105"/>
      <c r="G1202" s="106"/>
      <c r="H1202" s="105"/>
      <c r="I1202" s="105" t="s">
        <v>1</v>
      </c>
      <c r="J1202" s="104" t="s">
        <v>3</v>
      </c>
      <c r="K1202" s="174" t="str">
        <f>'FOR PRINT'!B65</f>
        <v>SAGUIT, DARWIN</v>
      </c>
      <c r="L1202" s="105"/>
      <c r="M1202" s="104"/>
      <c r="N1202" s="105"/>
      <c r="O1202" s="105"/>
      <c r="P1202" s="105" t="s">
        <v>25</v>
      </c>
      <c r="Q1202" s="105"/>
      <c r="R1202" s="104" t="s">
        <v>3</v>
      </c>
      <c r="S1202" s="107">
        <f>'FOR PRINT'!D65</f>
        <v>13</v>
      </c>
      <c r="U1202" s="17"/>
    </row>
    <row r="1203" spans="1:22" s="5" customFormat="1" ht="14.25" customHeight="1" x14ac:dyDescent="0.2">
      <c r="A1203" s="101" t="s">
        <v>2</v>
      </c>
      <c r="B1203" s="137"/>
      <c r="C1203" s="101" t="s">
        <v>3</v>
      </c>
      <c r="D1203" s="105" t="str">
        <f>'FOR PRINT'!R65</f>
        <v>OCTOBER 30,2017</v>
      </c>
      <c r="E1203" s="104"/>
      <c r="F1203" s="105"/>
      <c r="G1203" s="106"/>
      <c r="H1203" s="105"/>
      <c r="I1203" s="105" t="s">
        <v>2</v>
      </c>
      <c r="J1203" s="104" t="s">
        <v>3</v>
      </c>
      <c r="K1203" s="105" t="str">
        <f>'FOR PRINT'!C65</f>
        <v>OCT 11- OCT 25,2017</v>
      </c>
      <c r="L1203" s="105"/>
      <c r="M1203" s="104"/>
      <c r="N1203" s="105"/>
      <c r="O1203" s="105"/>
      <c r="P1203" s="105" t="s">
        <v>26</v>
      </c>
      <c r="Q1203" s="105"/>
      <c r="R1203" s="104" t="s">
        <v>3</v>
      </c>
      <c r="S1203" s="107">
        <f>'FOR PRINT'!E65</f>
        <v>9.5</v>
      </c>
      <c r="U1203" s="17"/>
    </row>
    <row r="1204" spans="1:22" s="5" customFormat="1" ht="14.25" customHeight="1" x14ac:dyDescent="0.2">
      <c r="A1204" s="101"/>
      <c r="B1204" s="137"/>
      <c r="C1204" s="101"/>
      <c r="D1204" s="105"/>
      <c r="E1204" s="104"/>
      <c r="F1204" s="108"/>
      <c r="G1204" s="109"/>
      <c r="H1204" s="108"/>
      <c r="I1204" s="110" t="s">
        <v>4</v>
      </c>
      <c r="J1204" s="111"/>
      <c r="K1204" s="110"/>
      <c r="L1204" s="112" t="s">
        <v>22</v>
      </c>
      <c r="M1204" s="111"/>
      <c r="N1204" s="112" t="s">
        <v>23</v>
      </c>
      <c r="O1204" s="113" t="s">
        <v>7</v>
      </c>
      <c r="P1204" s="110"/>
      <c r="Q1204" s="112" t="s">
        <v>22</v>
      </c>
      <c r="R1204" s="111"/>
      <c r="S1204" s="112" t="s">
        <v>23</v>
      </c>
      <c r="U1204" s="17"/>
    </row>
    <row r="1205" spans="1:22" s="5" customFormat="1" ht="14.25" customHeight="1" x14ac:dyDescent="0.2">
      <c r="A1205" s="101" t="s">
        <v>20</v>
      </c>
      <c r="B1205" s="137"/>
      <c r="C1205" s="101"/>
      <c r="D1205" s="105"/>
      <c r="E1205" s="104" t="s">
        <v>3</v>
      </c>
      <c r="F1205" s="108">
        <f>N1214</f>
        <v>4110.890625</v>
      </c>
      <c r="G1205" s="109"/>
      <c r="H1205" s="108"/>
      <c r="I1205" s="105" t="s">
        <v>8</v>
      </c>
      <c r="J1205" s="104"/>
      <c r="K1205" s="105"/>
      <c r="L1205" s="114">
        <f>S1203*8</f>
        <v>76</v>
      </c>
      <c r="M1205" s="115"/>
      <c r="N1205" s="108">
        <f>L1205*U1205</f>
        <v>3386.75</v>
      </c>
      <c r="O1205" s="116" t="s">
        <v>10</v>
      </c>
      <c r="P1205" s="105"/>
      <c r="Q1205" s="114"/>
      <c r="R1205" s="115"/>
      <c r="S1205" s="117">
        <f>'FOR PRINT'!G65</f>
        <v>0</v>
      </c>
      <c r="U1205" s="17">
        <f>'FOR PRINT'!Q65</f>
        <v>44.5625</v>
      </c>
      <c r="V1205" s="5" t="s">
        <v>100</v>
      </c>
    </row>
    <row r="1206" spans="1:22" s="5" customFormat="1" ht="14.25" customHeight="1" x14ac:dyDescent="0.2">
      <c r="A1206" s="101" t="s">
        <v>21</v>
      </c>
      <c r="B1206" s="137"/>
      <c r="C1206" s="101"/>
      <c r="D1206" s="105"/>
      <c r="E1206" s="104" t="s">
        <v>3</v>
      </c>
      <c r="F1206" s="108">
        <f>S1214</f>
        <v>2511.140625</v>
      </c>
      <c r="G1206" s="106"/>
      <c r="H1206" s="105"/>
      <c r="I1206" s="105" t="s">
        <v>9</v>
      </c>
      <c r="J1206" s="104"/>
      <c r="K1206" s="105"/>
      <c r="L1206" s="114">
        <f>'FOR PRINT'!F65</f>
        <v>13</v>
      </c>
      <c r="M1206" s="115"/>
      <c r="N1206" s="108">
        <f>L1206*U1206</f>
        <v>724.140625</v>
      </c>
      <c r="O1206" s="116" t="s">
        <v>11</v>
      </c>
      <c r="P1206" s="105"/>
      <c r="Q1206" s="114"/>
      <c r="R1206" s="115"/>
      <c r="S1206" s="117">
        <f>'FOR PRINT'!H65</f>
        <v>0</v>
      </c>
      <c r="U1206" s="17">
        <f>U1205*1.25</f>
        <v>55.703125</v>
      </c>
      <c r="V1206" s="5" t="s">
        <v>101</v>
      </c>
    </row>
    <row r="1207" spans="1:22" s="5" customFormat="1" ht="14.25" customHeight="1" x14ac:dyDescent="0.2">
      <c r="A1207" s="101"/>
      <c r="B1207" s="137"/>
      <c r="C1207" s="101"/>
      <c r="D1207" s="105"/>
      <c r="E1207" s="104"/>
      <c r="F1207" s="105"/>
      <c r="G1207" s="106"/>
      <c r="H1207" s="105"/>
      <c r="I1207" s="105" t="s">
        <v>99</v>
      </c>
      <c r="J1207" s="104"/>
      <c r="K1207" s="105"/>
      <c r="L1207" s="114">
        <f>'FOR PRINT'!P65</f>
        <v>0</v>
      </c>
      <c r="M1207" s="115"/>
      <c r="N1207" s="108">
        <f>L1207*U1207</f>
        <v>0</v>
      </c>
      <c r="O1207" s="116" t="s">
        <v>12</v>
      </c>
      <c r="P1207" s="105"/>
      <c r="Q1207" s="114"/>
      <c r="R1207" s="115"/>
      <c r="S1207" s="117">
        <f>'FOR PRINT'!I65</f>
        <v>0</v>
      </c>
      <c r="U1207" s="17">
        <f>U1205*1.3</f>
        <v>57.931249999999999</v>
      </c>
      <c r="V1207" s="1" t="s">
        <v>103</v>
      </c>
    </row>
    <row r="1208" spans="1:22" s="5" customFormat="1" ht="14.25" customHeight="1" x14ac:dyDescent="0.2">
      <c r="A1208" s="101"/>
      <c r="B1208" s="137"/>
      <c r="C1208" s="101"/>
      <c r="D1208" s="105"/>
      <c r="E1208" s="104"/>
      <c r="F1208" s="105"/>
      <c r="G1208" s="106"/>
      <c r="H1208" s="105"/>
      <c r="I1208" s="105" t="s">
        <v>152</v>
      </c>
      <c r="J1208" s="104"/>
      <c r="K1208" s="105"/>
      <c r="L1208" s="114">
        <f>'FOR PRINT'!T65</f>
        <v>0</v>
      </c>
      <c r="M1208" s="115"/>
      <c r="N1208" s="108">
        <f>L1208*U1208</f>
        <v>0</v>
      </c>
      <c r="O1208" s="116" t="s">
        <v>13</v>
      </c>
      <c r="P1208" s="105"/>
      <c r="Q1208" s="114"/>
      <c r="R1208" s="115"/>
      <c r="S1208" s="117">
        <f>'FOR PRINT'!J65</f>
        <v>0</v>
      </c>
      <c r="U1208" s="17">
        <f>U1205*1</f>
        <v>44.5625</v>
      </c>
      <c r="V1208" s="1" t="s">
        <v>134</v>
      </c>
    </row>
    <row r="1209" spans="1:22" s="5" customFormat="1" ht="14.25" customHeight="1" x14ac:dyDescent="0.2">
      <c r="A1209" s="140" t="s">
        <v>5</v>
      </c>
      <c r="B1209" s="137"/>
      <c r="C1209" s="140"/>
      <c r="D1209" s="103"/>
      <c r="E1209" s="141" t="s">
        <v>3</v>
      </c>
      <c r="F1209" s="142">
        <f>S1215</f>
        <v>1599.75</v>
      </c>
      <c r="G1209" s="109"/>
      <c r="H1209" s="108"/>
      <c r="I1209" s="67" t="s">
        <v>147</v>
      </c>
      <c r="J1209" s="66"/>
      <c r="K1209" s="67"/>
      <c r="L1209" s="76">
        <f>'FOR PRINT'!U65</f>
        <v>0</v>
      </c>
      <c r="M1209" s="77"/>
      <c r="N1209" s="70">
        <f>L1209*U1209</f>
        <v>0</v>
      </c>
      <c r="O1209" s="116" t="s">
        <v>14</v>
      </c>
      <c r="P1209" s="105"/>
      <c r="Q1209" s="114"/>
      <c r="R1209" s="115"/>
      <c r="S1209" s="117">
        <f>'FOR PRINT'!K65</f>
        <v>0</v>
      </c>
      <c r="U1209" s="12">
        <f>U1205*1.3</f>
        <v>57.931249999999999</v>
      </c>
      <c r="V1209" s="1" t="s">
        <v>136</v>
      </c>
    </row>
    <row r="1210" spans="1:22" s="5" customFormat="1" ht="14.25" customHeight="1" x14ac:dyDescent="0.2">
      <c r="A1210" s="101"/>
      <c r="B1210" s="137"/>
      <c r="C1210" s="101"/>
      <c r="D1210" s="105"/>
      <c r="E1210" s="104"/>
      <c r="F1210" s="105"/>
      <c r="G1210" s="106"/>
      <c r="H1210" s="105"/>
      <c r="I1210" s="105"/>
      <c r="J1210" s="104"/>
      <c r="K1210" s="105"/>
      <c r="L1210" s="114"/>
      <c r="M1210" s="115"/>
      <c r="N1210" s="108"/>
      <c r="O1210" s="116" t="s">
        <v>16</v>
      </c>
      <c r="P1210" s="105"/>
      <c r="Q1210" s="114"/>
      <c r="R1210" s="115"/>
      <c r="S1210" s="117">
        <f>'FOR PRINT'!L65</f>
        <v>0</v>
      </c>
      <c r="U1210" s="17"/>
    </row>
    <row r="1211" spans="1:22" s="5" customFormat="1" ht="14.25" customHeight="1" x14ac:dyDescent="0.2">
      <c r="A1211" s="101"/>
      <c r="B1211" s="137"/>
      <c r="C1211" s="101"/>
      <c r="D1211" s="105"/>
      <c r="E1211" s="104"/>
      <c r="F1211" s="105"/>
      <c r="G1211" s="106"/>
      <c r="H1211" s="105"/>
      <c r="I1211" s="105"/>
      <c r="J1211" s="104"/>
      <c r="K1211" s="105"/>
      <c r="L1211" s="114"/>
      <c r="M1211" s="115"/>
      <c r="N1211" s="108"/>
      <c r="O1211" s="116" t="s">
        <v>15</v>
      </c>
      <c r="P1211" s="105"/>
      <c r="Q1211" s="117">
        <f>'FOR PRINT'!M65</f>
        <v>0.25</v>
      </c>
      <c r="R1211" s="115"/>
      <c r="S1211" s="117">
        <f>Q1211*U1205</f>
        <v>11.140625</v>
      </c>
      <c r="U1211" s="17"/>
    </row>
    <row r="1212" spans="1:22" s="5" customFormat="1" ht="14.25" customHeight="1" x14ac:dyDescent="0.2">
      <c r="A1212" s="101"/>
      <c r="B1212" s="137"/>
      <c r="C1212" s="101"/>
      <c r="D1212" s="105"/>
      <c r="E1212" s="104"/>
      <c r="F1212" s="105"/>
      <c r="G1212" s="106"/>
      <c r="H1212" s="105"/>
      <c r="I1212" s="105"/>
      <c r="J1212" s="104"/>
      <c r="K1212" s="105"/>
      <c r="L1212" s="114"/>
      <c r="M1212" s="115"/>
      <c r="N1212" s="108"/>
      <c r="O1212" s="116" t="s">
        <v>38</v>
      </c>
      <c r="P1212" s="105"/>
      <c r="Q1212" s="114"/>
      <c r="R1212" s="115"/>
      <c r="S1212" s="117">
        <f>'FOR PRINT'!N65</f>
        <v>0</v>
      </c>
      <c r="U1212" s="17"/>
    </row>
    <row r="1213" spans="1:22" s="5" customFormat="1" ht="14.25" customHeight="1" x14ac:dyDescent="0.2">
      <c r="A1213" s="101" t="s">
        <v>6</v>
      </c>
      <c r="B1213" s="137"/>
      <c r="C1213" s="101"/>
      <c r="D1213" s="105"/>
      <c r="E1213" s="104" t="s">
        <v>3</v>
      </c>
      <c r="F1213" s="105"/>
      <c r="G1213" s="106"/>
      <c r="H1213" s="105"/>
      <c r="I1213" s="105"/>
      <c r="J1213" s="104"/>
      <c r="K1213" s="105"/>
      <c r="L1213" s="114"/>
      <c r="M1213" s="115"/>
      <c r="N1213" s="108"/>
      <c r="O1213" s="118" t="s">
        <v>17</v>
      </c>
      <c r="P1213" s="105"/>
      <c r="Q1213" s="114"/>
      <c r="R1213" s="115"/>
      <c r="S1213" s="117">
        <f>'FOR PRINT'!O65</f>
        <v>2500</v>
      </c>
      <c r="U1213" s="17"/>
    </row>
    <row r="1214" spans="1:22" s="165" customFormat="1" ht="14.25" customHeight="1" x14ac:dyDescent="0.25">
      <c r="A1214" s="102"/>
      <c r="B1214" s="137"/>
      <c r="C1214" s="102"/>
      <c r="D1214" s="159"/>
      <c r="E1214" s="104"/>
      <c r="F1214" s="160"/>
      <c r="G1214" s="161"/>
      <c r="H1214" s="159"/>
      <c r="I1214" s="110" t="s">
        <v>46</v>
      </c>
      <c r="J1214" s="119"/>
      <c r="K1214" s="162"/>
      <c r="L1214" s="163"/>
      <c r="M1214" s="120" t="s">
        <v>3</v>
      </c>
      <c r="N1214" s="164">
        <f>SUM(N1205:N1212)</f>
        <v>4110.890625</v>
      </c>
      <c r="O1214" s="113" t="s">
        <v>45</v>
      </c>
      <c r="P1214" s="162"/>
      <c r="Q1214" s="162"/>
      <c r="R1214" s="119" t="s">
        <v>3</v>
      </c>
      <c r="S1214" s="164">
        <f>SUM(S1205:S1213)</f>
        <v>2511.140625</v>
      </c>
      <c r="U1214" s="166"/>
    </row>
    <row r="1215" spans="1:22" s="5" customFormat="1" ht="14.25" customHeight="1" x14ac:dyDescent="0.2">
      <c r="A1215" s="101" t="s">
        <v>24</v>
      </c>
      <c r="B1215" s="137"/>
      <c r="C1215" s="101"/>
      <c r="D1215" s="105"/>
      <c r="E1215" s="104" t="s">
        <v>3</v>
      </c>
      <c r="F1215" s="121"/>
      <c r="G1215" s="106"/>
      <c r="H1215" s="105"/>
      <c r="I1215" s="149"/>
      <c r="J1215" s="150"/>
      <c r="K1215" s="149"/>
      <c r="L1215" s="151"/>
      <c r="M1215" s="150"/>
      <c r="N1215" s="149"/>
      <c r="O1215" s="149"/>
      <c r="P1215" s="170" t="s">
        <v>5</v>
      </c>
      <c r="Q1215" s="171"/>
      <c r="R1215" s="172" t="s">
        <v>3</v>
      </c>
      <c r="S1215" s="170">
        <f>N1214-S1214</f>
        <v>1599.75</v>
      </c>
      <c r="U1215" s="17"/>
    </row>
    <row r="1216" spans="1:22" s="5" customFormat="1" ht="14.25" customHeight="1" x14ac:dyDescent="0.2">
      <c r="A1216" s="122"/>
      <c r="B1216" s="138"/>
      <c r="C1216" s="122"/>
      <c r="D1216" s="272"/>
      <c r="E1216" s="272"/>
      <c r="F1216" s="273"/>
      <c r="G1216" s="123"/>
      <c r="H1216" s="124"/>
      <c r="I1216" s="122"/>
      <c r="J1216" s="125"/>
      <c r="K1216" s="122"/>
      <c r="L1216" s="122"/>
      <c r="M1216" s="125"/>
      <c r="N1216" s="122"/>
      <c r="O1216" s="122"/>
      <c r="P1216" s="122"/>
      <c r="Q1216" s="122"/>
      <c r="R1216" s="125"/>
      <c r="S1216" s="122"/>
      <c r="T1216" s="7"/>
      <c r="U1216" s="17"/>
    </row>
    <row r="1217" spans="1:22" s="5" customFormat="1" ht="14.25" customHeight="1" x14ac:dyDescent="0.2">
      <c r="A1217" s="91"/>
      <c r="B1217" s="135"/>
      <c r="C1217" s="91"/>
      <c r="D1217" s="91"/>
      <c r="E1217" s="92"/>
      <c r="F1217" s="91"/>
      <c r="G1217" s="93"/>
      <c r="H1217" s="91"/>
      <c r="I1217" s="91"/>
      <c r="J1217" s="92"/>
      <c r="K1217" s="91"/>
      <c r="L1217" s="91"/>
      <c r="M1217" s="92"/>
      <c r="N1217" s="91"/>
      <c r="O1217" s="91" t="s">
        <v>149</v>
      </c>
      <c r="P1217" s="91"/>
      <c r="Q1217" s="91"/>
      <c r="R1217" s="92"/>
      <c r="S1217" s="91"/>
      <c r="U1217" s="17"/>
    </row>
    <row r="1218" spans="1:22" s="6" customFormat="1" ht="14.25" customHeight="1" x14ac:dyDescent="0.25">
      <c r="A1218" s="94"/>
      <c r="B1218" s="136" t="s">
        <v>18</v>
      </c>
      <c r="C1218" s="95"/>
      <c r="D1218" s="96"/>
      <c r="E1218" s="97"/>
      <c r="F1218" s="96"/>
      <c r="G1218" s="98"/>
      <c r="H1218" s="96"/>
      <c r="I1218" s="96"/>
      <c r="J1218" s="99" t="s">
        <v>18</v>
      </c>
      <c r="K1218" s="96"/>
      <c r="L1218" s="96"/>
      <c r="M1218" s="97"/>
      <c r="N1218" s="96"/>
      <c r="O1218" s="96"/>
      <c r="P1218" s="96"/>
      <c r="Q1218" s="271" t="s">
        <v>0</v>
      </c>
      <c r="R1218" s="271"/>
      <c r="S1218" s="271"/>
      <c r="U1218" s="18"/>
    </row>
    <row r="1219" spans="1:22" s="6" customFormat="1" ht="14.25" customHeight="1" x14ac:dyDescent="0.25">
      <c r="A1219" s="94"/>
      <c r="B1219" s="136" t="s">
        <v>19</v>
      </c>
      <c r="C1219" s="95"/>
      <c r="D1219" s="96"/>
      <c r="E1219" s="97"/>
      <c r="F1219" s="96"/>
      <c r="G1219" s="98"/>
      <c r="H1219" s="96"/>
      <c r="I1219" s="96"/>
      <c r="J1219" s="99" t="s">
        <v>19</v>
      </c>
      <c r="K1219" s="96"/>
      <c r="L1219" s="96"/>
      <c r="M1219" s="97"/>
      <c r="N1219" s="96"/>
      <c r="O1219" s="96"/>
      <c r="P1219" s="96"/>
      <c r="Q1219" s="271"/>
      <c r="R1219" s="271"/>
      <c r="S1219" s="271"/>
      <c r="U1219" s="18"/>
    </row>
    <row r="1220" spans="1:22" s="6" customFormat="1" ht="14.25" customHeight="1" x14ac:dyDescent="0.25">
      <c r="A1220" s="94"/>
      <c r="B1220" s="136"/>
      <c r="C1220" s="95"/>
      <c r="D1220" s="96"/>
      <c r="E1220" s="97"/>
      <c r="F1220" s="96"/>
      <c r="G1220" s="98"/>
      <c r="H1220" s="96"/>
      <c r="I1220" s="96"/>
      <c r="J1220" s="100"/>
      <c r="K1220" s="96"/>
      <c r="L1220" s="96"/>
      <c r="M1220" s="97"/>
      <c r="N1220" s="96"/>
      <c r="O1220" s="96"/>
      <c r="P1220" s="96"/>
      <c r="Q1220" s="96"/>
      <c r="R1220" s="97"/>
      <c r="S1220" s="94"/>
      <c r="U1220" s="18"/>
    </row>
    <row r="1221" spans="1:22" s="5" customFormat="1" ht="14.25" customHeight="1" x14ac:dyDescent="0.2">
      <c r="A1221" s="101" t="s">
        <v>1</v>
      </c>
      <c r="B1221" s="137"/>
      <c r="C1221" s="101" t="s">
        <v>3</v>
      </c>
      <c r="D1221" s="103" t="str">
        <f>'FOR PRINT'!B66</f>
        <v>SAMARISTA, REYMART</v>
      </c>
      <c r="E1221" s="104"/>
      <c r="F1221" s="105"/>
      <c r="G1221" s="106"/>
      <c r="H1221" s="105"/>
      <c r="I1221" s="105" t="s">
        <v>1</v>
      </c>
      <c r="J1221" s="104" t="s">
        <v>3</v>
      </c>
      <c r="K1221" s="174" t="str">
        <f>'FOR PRINT'!B66</f>
        <v>SAMARISTA, REYMART</v>
      </c>
      <c r="L1221" s="105"/>
      <c r="M1221" s="104"/>
      <c r="N1221" s="105"/>
      <c r="O1221" s="105"/>
      <c r="P1221" s="105" t="s">
        <v>25</v>
      </c>
      <c r="Q1221" s="105"/>
      <c r="R1221" s="104" t="s">
        <v>3</v>
      </c>
      <c r="S1221" s="107">
        <f>'FOR PRINT'!D66</f>
        <v>13</v>
      </c>
      <c r="U1221" s="17"/>
    </row>
    <row r="1222" spans="1:22" s="5" customFormat="1" ht="14.25" customHeight="1" x14ac:dyDescent="0.2">
      <c r="A1222" s="101" t="s">
        <v>2</v>
      </c>
      <c r="B1222" s="137"/>
      <c r="C1222" s="101" t="s">
        <v>3</v>
      </c>
      <c r="D1222" s="105" t="str">
        <f>'FOR PRINT'!R66</f>
        <v>OCTOBER 30,2017</v>
      </c>
      <c r="E1222" s="104"/>
      <c r="F1222" s="105"/>
      <c r="G1222" s="106"/>
      <c r="H1222" s="105"/>
      <c r="I1222" s="105" t="s">
        <v>2</v>
      </c>
      <c r="J1222" s="104" t="s">
        <v>3</v>
      </c>
      <c r="K1222" s="105" t="str">
        <f>'FOR PRINT'!C66</f>
        <v>OCT 11- OCT 25,2017</v>
      </c>
      <c r="L1222" s="105"/>
      <c r="M1222" s="104"/>
      <c r="N1222" s="105"/>
      <c r="O1222" s="105"/>
      <c r="P1222" s="105" t="s">
        <v>26</v>
      </c>
      <c r="Q1222" s="105"/>
      <c r="R1222" s="104" t="s">
        <v>3</v>
      </c>
      <c r="S1222" s="107">
        <f>'FOR PRINT'!E66</f>
        <v>12</v>
      </c>
      <c r="U1222" s="17"/>
    </row>
    <row r="1223" spans="1:22" s="5" customFormat="1" ht="14.25" customHeight="1" x14ac:dyDescent="0.2">
      <c r="A1223" s="101"/>
      <c r="B1223" s="137"/>
      <c r="C1223" s="101"/>
      <c r="D1223" s="105"/>
      <c r="E1223" s="104"/>
      <c r="F1223" s="108"/>
      <c r="G1223" s="109"/>
      <c r="H1223" s="108"/>
      <c r="I1223" s="110" t="s">
        <v>4</v>
      </c>
      <c r="J1223" s="111"/>
      <c r="K1223" s="110"/>
      <c r="L1223" s="112" t="s">
        <v>22</v>
      </c>
      <c r="M1223" s="111"/>
      <c r="N1223" s="112" t="s">
        <v>23</v>
      </c>
      <c r="O1223" s="113" t="s">
        <v>7</v>
      </c>
      <c r="P1223" s="110"/>
      <c r="Q1223" s="112" t="s">
        <v>22</v>
      </c>
      <c r="R1223" s="111"/>
      <c r="S1223" s="112" t="s">
        <v>23</v>
      </c>
      <c r="U1223" s="17"/>
    </row>
    <row r="1224" spans="1:22" s="5" customFormat="1" ht="14.25" customHeight="1" x14ac:dyDescent="0.2">
      <c r="A1224" s="101" t="s">
        <v>20</v>
      </c>
      <c r="B1224" s="137"/>
      <c r="C1224" s="101"/>
      <c r="D1224" s="105"/>
      <c r="E1224" s="104" t="s">
        <v>3</v>
      </c>
      <c r="F1224" s="108">
        <f>N1233</f>
        <v>6194.1875</v>
      </c>
      <c r="G1224" s="109"/>
      <c r="H1224" s="108"/>
      <c r="I1224" s="105" t="s">
        <v>8</v>
      </c>
      <c r="J1224" s="104"/>
      <c r="K1224" s="105"/>
      <c r="L1224" s="114">
        <f>S1222*8</f>
        <v>96</v>
      </c>
      <c r="M1224" s="115"/>
      <c r="N1224" s="108">
        <f>L1224*U1224</f>
        <v>4278</v>
      </c>
      <c r="O1224" s="116" t="s">
        <v>10</v>
      </c>
      <c r="P1224" s="105"/>
      <c r="Q1224" s="114"/>
      <c r="R1224" s="115"/>
      <c r="S1224" s="117">
        <f>'FOR PRINT'!G66</f>
        <v>0</v>
      </c>
      <c r="U1224" s="17">
        <f>'FOR PRINT'!Q66</f>
        <v>44.5625</v>
      </c>
      <c r="V1224" s="5" t="s">
        <v>100</v>
      </c>
    </row>
    <row r="1225" spans="1:22" s="5" customFormat="1" ht="14.25" customHeight="1" x14ac:dyDescent="0.2">
      <c r="A1225" s="101" t="s">
        <v>21</v>
      </c>
      <c r="B1225" s="137"/>
      <c r="C1225" s="101"/>
      <c r="D1225" s="105"/>
      <c r="E1225" s="104" t="s">
        <v>3</v>
      </c>
      <c r="F1225" s="108">
        <f>S1233</f>
        <v>3000</v>
      </c>
      <c r="G1225" s="106"/>
      <c r="H1225" s="105"/>
      <c r="I1225" s="105" t="s">
        <v>9</v>
      </c>
      <c r="J1225" s="104"/>
      <c r="K1225" s="105"/>
      <c r="L1225" s="114">
        <f>'FOR PRINT'!F66</f>
        <v>24</v>
      </c>
      <c r="M1225" s="115"/>
      <c r="N1225" s="108">
        <f>L1225*U1225</f>
        <v>1336.875</v>
      </c>
      <c r="O1225" s="116" t="s">
        <v>11</v>
      </c>
      <c r="P1225" s="105"/>
      <c r="Q1225" s="114"/>
      <c r="R1225" s="115"/>
      <c r="S1225" s="117">
        <f>'FOR PRINT'!H66</f>
        <v>0</v>
      </c>
      <c r="U1225" s="17">
        <f>U1224*1.25</f>
        <v>55.703125</v>
      </c>
      <c r="V1225" s="5" t="s">
        <v>101</v>
      </c>
    </row>
    <row r="1226" spans="1:22" s="5" customFormat="1" ht="14.25" customHeight="1" x14ac:dyDescent="0.2">
      <c r="A1226" s="101"/>
      <c r="B1226" s="137"/>
      <c r="C1226" s="101"/>
      <c r="D1226" s="105"/>
      <c r="E1226" s="104"/>
      <c r="F1226" s="105"/>
      <c r="G1226" s="106"/>
      <c r="H1226" s="105"/>
      <c r="I1226" s="105" t="s">
        <v>99</v>
      </c>
      <c r="J1226" s="104"/>
      <c r="K1226" s="105"/>
      <c r="L1226" s="114">
        <f>'FOR PRINT'!P66</f>
        <v>10</v>
      </c>
      <c r="M1226" s="115"/>
      <c r="N1226" s="108">
        <f>L1226*U1226</f>
        <v>579.3125</v>
      </c>
      <c r="O1226" s="116" t="s">
        <v>12</v>
      </c>
      <c r="P1226" s="105"/>
      <c r="Q1226" s="114"/>
      <c r="R1226" s="115"/>
      <c r="S1226" s="117">
        <f>'FOR PRINT'!I66</f>
        <v>0</v>
      </c>
      <c r="U1226" s="17">
        <f>U1224*1.3</f>
        <v>57.931249999999999</v>
      </c>
      <c r="V1226" s="1" t="s">
        <v>103</v>
      </c>
    </row>
    <row r="1227" spans="1:22" s="5" customFormat="1" ht="14.25" customHeight="1" x14ac:dyDescent="0.2">
      <c r="A1227" s="101"/>
      <c r="B1227" s="137"/>
      <c r="C1227" s="101"/>
      <c r="D1227" s="105"/>
      <c r="E1227" s="104"/>
      <c r="F1227" s="105"/>
      <c r="G1227" s="106"/>
      <c r="H1227" s="105"/>
      <c r="I1227" s="105" t="s">
        <v>152</v>
      </c>
      <c r="J1227" s="104"/>
      <c r="K1227" s="105"/>
      <c r="L1227" s="114">
        <f>'FOR PRINT'!T66</f>
        <v>0</v>
      </c>
      <c r="M1227" s="115"/>
      <c r="N1227" s="108">
        <f>L1227*U1227</f>
        <v>0</v>
      </c>
      <c r="O1227" s="116" t="s">
        <v>13</v>
      </c>
      <c r="P1227" s="105"/>
      <c r="Q1227" s="114"/>
      <c r="R1227" s="115"/>
      <c r="S1227" s="117">
        <f>'FOR PRINT'!J66</f>
        <v>0</v>
      </c>
      <c r="U1227" s="17">
        <f>U1224*1</f>
        <v>44.5625</v>
      </c>
      <c r="V1227" s="1" t="s">
        <v>134</v>
      </c>
    </row>
    <row r="1228" spans="1:22" s="5" customFormat="1" ht="14.25" customHeight="1" x14ac:dyDescent="0.2">
      <c r="A1228" s="140" t="s">
        <v>5</v>
      </c>
      <c r="B1228" s="137"/>
      <c r="C1228" s="140"/>
      <c r="D1228" s="103"/>
      <c r="E1228" s="141" t="s">
        <v>3</v>
      </c>
      <c r="F1228" s="142">
        <f>S1234</f>
        <v>3194.1875</v>
      </c>
      <c r="G1228" s="109"/>
      <c r="H1228" s="108"/>
      <c r="I1228" s="67" t="s">
        <v>147</v>
      </c>
      <c r="J1228" s="66"/>
      <c r="K1228" s="67"/>
      <c r="L1228" s="76">
        <f>'FOR PRINT'!U66</f>
        <v>0</v>
      </c>
      <c r="M1228" s="77"/>
      <c r="N1228" s="70">
        <f>L1228*U1228</f>
        <v>0</v>
      </c>
      <c r="O1228" s="116" t="s">
        <v>14</v>
      </c>
      <c r="P1228" s="105"/>
      <c r="Q1228" s="114"/>
      <c r="R1228" s="115"/>
      <c r="S1228" s="117">
        <f>'FOR PRINT'!K66</f>
        <v>0</v>
      </c>
      <c r="U1228" s="12">
        <f>U1224*1.3</f>
        <v>57.931249999999999</v>
      </c>
      <c r="V1228" s="1" t="s">
        <v>136</v>
      </c>
    </row>
    <row r="1229" spans="1:22" s="5" customFormat="1" ht="14.25" customHeight="1" x14ac:dyDescent="0.2">
      <c r="A1229" s="101"/>
      <c r="B1229" s="137"/>
      <c r="C1229" s="101"/>
      <c r="D1229" s="105"/>
      <c r="E1229" s="104"/>
      <c r="F1229" s="105"/>
      <c r="G1229" s="106"/>
      <c r="H1229" s="105"/>
      <c r="I1229" s="105"/>
      <c r="J1229" s="104"/>
      <c r="K1229" s="105"/>
      <c r="L1229" s="114"/>
      <c r="M1229" s="115"/>
      <c r="N1229" s="108"/>
      <c r="O1229" s="116" t="s">
        <v>16</v>
      </c>
      <c r="P1229" s="105"/>
      <c r="Q1229" s="114"/>
      <c r="R1229" s="115"/>
      <c r="S1229" s="117">
        <f>'FOR PRINT'!L66</f>
        <v>0</v>
      </c>
      <c r="U1229" s="17"/>
    </row>
    <row r="1230" spans="1:22" s="5" customFormat="1" ht="14.25" customHeight="1" x14ac:dyDescent="0.2">
      <c r="A1230" s="101"/>
      <c r="B1230" s="137"/>
      <c r="C1230" s="101"/>
      <c r="D1230" s="105"/>
      <c r="E1230" s="104"/>
      <c r="F1230" s="105"/>
      <c r="G1230" s="106"/>
      <c r="H1230" s="105"/>
      <c r="I1230" s="105"/>
      <c r="J1230" s="104"/>
      <c r="K1230" s="105"/>
      <c r="L1230" s="114"/>
      <c r="M1230" s="115"/>
      <c r="N1230" s="108"/>
      <c r="O1230" s="116" t="s">
        <v>15</v>
      </c>
      <c r="P1230" s="105"/>
      <c r="Q1230" s="117">
        <f>'FOR PRINT'!M66</f>
        <v>0</v>
      </c>
      <c r="R1230" s="115"/>
      <c r="S1230" s="117">
        <f>Q1230*U1224</f>
        <v>0</v>
      </c>
      <c r="U1230" s="17"/>
    </row>
    <row r="1231" spans="1:22" s="5" customFormat="1" ht="14.25" customHeight="1" x14ac:dyDescent="0.2">
      <c r="A1231" s="101"/>
      <c r="B1231" s="137"/>
      <c r="C1231" s="101"/>
      <c r="D1231" s="105"/>
      <c r="E1231" s="104"/>
      <c r="F1231" s="105"/>
      <c r="G1231" s="106"/>
      <c r="H1231" s="105"/>
      <c r="I1231" s="105"/>
      <c r="J1231" s="104"/>
      <c r="K1231" s="105"/>
      <c r="L1231" s="114"/>
      <c r="M1231" s="115"/>
      <c r="N1231" s="108"/>
      <c r="O1231" s="116" t="s">
        <v>38</v>
      </c>
      <c r="P1231" s="105"/>
      <c r="Q1231" s="114"/>
      <c r="R1231" s="115"/>
      <c r="S1231" s="117">
        <f>'FOR PRINT'!N66</f>
        <v>0</v>
      </c>
      <c r="U1231" s="17"/>
    </row>
    <row r="1232" spans="1:22" s="5" customFormat="1" ht="14.25" customHeight="1" x14ac:dyDescent="0.2">
      <c r="A1232" s="101" t="s">
        <v>6</v>
      </c>
      <c r="B1232" s="137"/>
      <c r="C1232" s="101"/>
      <c r="D1232" s="105"/>
      <c r="E1232" s="104" t="s">
        <v>3</v>
      </c>
      <c r="F1232" s="105"/>
      <c r="G1232" s="106"/>
      <c r="H1232" s="105"/>
      <c r="I1232" s="105"/>
      <c r="J1232" s="104"/>
      <c r="K1232" s="105"/>
      <c r="L1232" s="114"/>
      <c r="M1232" s="115"/>
      <c r="N1232" s="108"/>
      <c r="O1232" s="118" t="s">
        <v>17</v>
      </c>
      <c r="P1232" s="105"/>
      <c r="Q1232" s="114"/>
      <c r="R1232" s="115"/>
      <c r="S1232" s="117">
        <f>'FOR PRINT'!O66</f>
        <v>3000</v>
      </c>
      <c r="U1232" s="17"/>
    </row>
    <row r="1233" spans="1:22" s="165" customFormat="1" ht="14.25" customHeight="1" x14ac:dyDescent="0.25">
      <c r="A1233" s="102"/>
      <c r="B1233" s="137"/>
      <c r="C1233" s="102"/>
      <c r="D1233" s="159"/>
      <c r="E1233" s="104"/>
      <c r="F1233" s="160"/>
      <c r="G1233" s="161"/>
      <c r="H1233" s="159"/>
      <c r="I1233" s="110" t="s">
        <v>46</v>
      </c>
      <c r="J1233" s="119"/>
      <c r="K1233" s="162"/>
      <c r="L1233" s="163"/>
      <c r="M1233" s="120" t="s">
        <v>3</v>
      </c>
      <c r="N1233" s="164">
        <f>SUM(N1224:N1231)</f>
        <v>6194.1875</v>
      </c>
      <c r="O1233" s="113" t="s">
        <v>45</v>
      </c>
      <c r="P1233" s="162"/>
      <c r="Q1233" s="162"/>
      <c r="R1233" s="119" t="s">
        <v>3</v>
      </c>
      <c r="S1233" s="164">
        <f>SUM(S1224:S1232)</f>
        <v>3000</v>
      </c>
      <c r="U1233" s="166"/>
    </row>
    <row r="1234" spans="1:22" s="5" customFormat="1" ht="14.25" customHeight="1" x14ac:dyDescent="0.2">
      <c r="A1234" s="101" t="s">
        <v>24</v>
      </c>
      <c r="B1234" s="137"/>
      <c r="C1234" s="101"/>
      <c r="D1234" s="105"/>
      <c r="E1234" s="104" t="s">
        <v>3</v>
      </c>
      <c r="F1234" s="121"/>
      <c r="G1234" s="106"/>
      <c r="H1234" s="105"/>
      <c r="I1234" s="149"/>
      <c r="J1234" s="150"/>
      <c r="K1234" s="149"/>
      <c r="L1234" s="151"/>
      <c r="M1234" s="150"/>
      <c r="N1234" s="149"/>
      <c r="O1234" s="149"/>
      <c r="P1234" s="170" t="s">
        <v>5</v>
      </c>
      <c r="Q1234" s="171"/>
      <c r="R1234" s="172" t="s">
        <v>3</v>
      </c>
      <c r="S1234" s="170">
        <f>N1233-S1233</f>
        <v>3194.1875</v>
      </c>
      <c r="U1234" s="17"/>
    </row>
    <row r="1235" spans="1:22" s="5" customFormat="1" ht="14.25" customHeight="1" x14ac:dyDescent="0.2">
      <c r="A1235" s="122"/>
      <c r="B1235" s="138"/>
      <c r="C1235" s="122"/>
      <c r="D1235" s="272"/>
      <c r="E1235" s="272"/>
      <c r="F1235" s="273"/>
      <c r="G1235" s="123"/>
      <c r="H1235" s="124"/>
      <c r="I1235" s="122"/>
      <c r="J1235" s="125"/>
      <c r="K1235" s="122"/>
      <c r="L1235" s="122"/>
      <c r="M1235" s="125"/>
      <c r="N1235" s="122"/>
      <c r="O1235" s="122"/>
      <c r="P1235" s="122"/>
      <c r="Q1235" s="122"/>
      <c r="R1235" s="125"/>
      <c r="S1235" s="122"/>
      <c r="T1235" s="7"/>
      <c r="U1235" s="17"/>
    </row>
    <row r="1236" spans="1:22" s="5" customFormat="1" ht="14.25" customHeight="1" x14ac:dyDescent="0.2">
      <c r="A1236" s="91"/>
      <c r="B1236" s="135"/>
      <c r="C1236" s="91"/>
      <c r="D1236" s="91"/>
      <c r="E1236" s="92"/>
      <c r="F1236" s="91"/>
      <c r="G1236" s="93"/>
      <c r="H1236" s="91"/>
      <c r="I1236" s="91"/>
      <c r="J1236" s="92"/>
      <c r="K1236" s="91"/>
      <c r="L1236" s="91"/>
      <c r="M1236" s="92"/>
      <c r="N1236" s="91"/>
      <c r="O1236" s="91"/>
      <c r="P1236" s="91"/>
      <c r="Q1236" s="91"/>
      <c r="R1236" s="92"/>
      <c r="S1236" s="91"/>
      <c r="U1236" s="17"/>
    </row>
    <row r="1237" spans="1:22" s="6" customFormat="1" ht="14.25" customHeight="1" x14ac:dyDescent="0.25">
      <c r="A1237" s="94"/>
      <c r="B1237" s="136" t="s">
        <v>18</v>
      </c>
      <c r="C1237" s="95"/>
      <c r="D1237" s="96"/>
      <c r="E1237" s="97"/>
      <c r="F1237" s="96"/>
      <c r="G1237" s="98"/>
      <c r="H1237" s="96"/>
      <c r="I1237" s="96"/>
      <c r="J1237" s="99" t="s">
        <v>18</v>
      </c>
      <c r="K1237" s="96"/>
      <c r="L1237" s="96"/>
      <c r="M1237" s="97"/>
      <c r="N1237" s="96"/>
      <c r="O1237" s="96"/>
      <c r="P1237" s="96"/>
      <c r="Q1237" s="271" t="s">
        <v>0</v>
      </c>
      <c r="R1237" s="271"/>
      <c r="S1237" s="271"/>
      <c r="U1237" s="18"/>
    </row>
    <row r="1238" spans="1:22" s="6" customFormat="1" ht="14.25" customHeight="1" x14ac:dyDescent="0.25">
      <c r="A1238" s="94"/>
      <c r="B1238" s="136" t="s">
        <v>19</v>
      </c>
      <c r="C1238" s="95"/>
      <c r="D1238" s="96"/>
      <c r="E1238" s="97"/>
      <c r="F1238" s="96"/>
      <c r="G1238" s="98"/>
      <c r="H1238" s="96"/>
      <c r="I1238" s="96"/>
      <c r="J1238" s="99" t="s">
        <v>19</v>
      </c>
      <c r="K1238" s="96"/>
      <c r="L1238" s="96"/>
      <c r="M1238" s="97"/>
      <c r="N1238" s="96"/>
      <c r="O1238" s="96"/>
      <c r="P1238" s="96"/>
      <c r="Q1238" s="271"/>
      <c r="R1238" s="271"/>
      <c r="S1238" s="271"/>
      <c r="U1238" s="18"/>
    </row>
    <row r="1239" spans="1:22" s="6" customFormat="1" ht="14.25" customHeight="1" x14ac:dyDescent="0.25">
      <c r="A1239" s="94"/>
      <c r="B1239" s="136"/>
      <c r="C1239" s="95"/>
      <c r="D1239" s="96"/>
      <c r="E1239" s="97"/>
      <c r="F1239" s="96"/>
      <c r="G1239" s="98"/>
      <c r="H1239" s="96"/>
      <c r="I1239" s="96"/>
      <c r="J1239" s="100"/>
      <c r="K1239" s="96"/>
      <c r="L1239" s="96"/>
      <c r="M1239" s="97"/>
      <c r="N1239" s="96"/>
      <c r="O1239" s="96"/>
      <c r="P1239" s="96"/>
      <c r="Q1239" s="96"/>
      <c r="R1239" s="97"/>
      <c r="S1239" s="94"/>
      <c r="U1239" s="18"/>
    </row>
    <row r="1240" spans="1:22" s="5" customFormat="1" ht="14.25" customHeight="1" x14ac:dyDescent="0.2">
      <c r="A1240" s="101" t="s">
        <v>1</v>
      </c>
      <c r="B1240" s="137"/>
      <c r="C1240" s="101" t="s">
        <v>3</v>
      </c>
      <c r="D1240" s="103" t="str">
        <f>'FOR PRINT'!B67</f>
        <v>SANTELICES, RAYMOND</v>
      </c>
      <c r="E1240" s="104"/>
      <c r="F1240" s="105"/>
      <c r="G1240" s="106"/>
      <c r="H1240" s="105"/>
      <c r="I1240" s="105" t="s">
        <v>1</v>
      </c>
      <c r="J1240" s="104" t="s">
        <v>3</v>
      </c>
      <c r="K1240" s="174" t="str">
        <f>'FOR PRINT'!B67</f>
        <v>SANTELICES, RAYMOND</v>
      </c>
      <c r="L1240" s="105"/>
      <c r="M1240" s="104"/>
      <c r="N1240" s="105"/>
      <c r="O1240" s="105"/>
      <c r="P1240" s="105" t="s">
        <v>25</v>
      </c>
      <c r="Q1240" s="105"/>
      <c r="R1240" s="104" t="s">
        <v>3</v>
      </c>
      <c r="S1240" s="107">
        <f>'FOR PRINT'!D67</f>
        <v>13</v>
      </c>
      <c r="U1240" s="17"/>
    </row>
    <row r="1241" spans="1:22" s="5" customFormat="1" ht="14.25" customHeight="1" x14ac:dyDescent="0.2">
      <c r="A1241" s="101" t="s">
        <v>2</v>
      </c>
      <c r="B1241" s="137"/>
      <c r="C1241" s="101" t="s">
        <v>3</v>
      </c>
      <c r="D1241" s="105" t="str">
        <f>'FOR PRINT'!R67</f>
        <v>OCTOBER 30,2017</v>
      </c>
      <c r="E1241" s="104"/>
      <c r="F1241" s="105"/>
      <c r="G1241" s="106"/>
      <c r="H1241" s="105"/>
      <c r="I1241" s="105" t="s">
        <v>2</v>
      </c>
      <c r="J1241" s="104" t="s">
        <v>3</v>
      </c>
      <c r="K1241" s="105" t="str">
        <f>'FOR PRINT'!C67</f>
        <v>OCT 11- OCT 25,2017</v>
      </c>
      <c r="L1241" s="105"/>
      <c r="M1241" s="104"/>
      <c r="N1241" s="105"/>
      <c r="O1241" s="105"/>
      <c r="P1241" s="105" t="s">
        <v>26</v>
      </c>
      <c r="Q1241" s="105"/>
      <c r="R1241" s="104" t="s">
        <v>3</v>
      </c>
      <c r="S1241" s="107">
        <f>'FOR PRINT'!E67</f>
        <v>13</v>
      </c>
      <c r="U1241" s="17"/>
    </row>
    <row r="1242" spans="1:22" s="5" customFormat="1" ht="14.25" customHeight="1" x14ac:dyDescent="0.2">
      <c r="A1242" s="101"/>
      <c r="B1242" s="137"/>
      <c r="C1242" s="101"/>
      <c r="D1242" s="105"/>
      <c r="E1242" s="104"/>
      <c r="F1242" s="108"/>
      <c r="G1242" s="109"/>
      <c r="H1242" s="108"/>
      <c r="I1242" s="110" t="s">
        <v>4</v>
      </c>
      <c r="J1242" s="111"/>
      <c r="K1242" s="110"/>
      <c r="L1242" s="112" t="s">
        <v>22</v>
      </c>
      <c r="M1242" s="111"/>
      <c r="N1242" s="112" t="s">
        <v>23</v>
      </c>
      <c r="O1242" s="113" t="s">
        <v>7</v>
      </c>
      <c r="P1242" s="110"/>
      <c r="Q1242" s="112" t="s">
        <v>22</v>
      </c>
      <c r="R1242" s="111"/>
      <c r="S1242" s="112" t="s">
        <v>23</v>
      </c>
      <c r="U1242" s="17"/>
    </row>
    <row r="1243" spans="1:22" s="5" customFormat="1" ht="14.25" customHeight="1" x14ac:dyDescent="0.2">
      <c r="A1243" s="101" t="s">
        <v>20</v>
      </c>
      <c r="B1243" s="137"/>
      <c r="C1243" s="101"/>
      <c r="D1243" s="105"/>
      <c r="E1243" s="104" t="s">
        <v>3</v>
      </c>
      <c r="F1243" s="108">
        <f>N1252</f>
        <v>4550</v>
      </c>
      <c r="G1243" s="109"/>
      <c r="H1243" s="108"/>
      <c r="I1243" s="105" t="s">
        <v>8</v>
      </c>
      <c r="J1243" s="104"/>
      <c r="K1243" s="105"/>
      <c r="L1243" s="114">
        <f>S1241*8</f>
        <v>104</v>
      </c>
      <c r="M1243" s="115"/>
      <c r="N1243" s="108">
        <f>L1243*U1243</f>
        <v>4550</v>
      </c>
      <c r="O1243" s="116" t="s">
        <v>10</v>
      </c>
      <c r="P1243" s="105"/>
      <c r="Q1243" s="114"/>
      <c r="R1243" s="115"/>
      <c r="S1243" s="117">
        <f>'FOR PRINT'!G67</f>
        <v>0</v>
      </c>
      <c r="U1243" s="17">
        <f>'FOR PRINT'!Q67</f>
        <v>43.75</v>
      </c>
      <c r="V1243" s="5" t="s">
        <v>100</v>
      </c>
    </row>
    <row r="1244" spans="1:22" s="5" customFormat="1" ht="14.25" customHeight="1" x14ac:dyDescent="0.2">
      <c r="A1244" s="101" t="s">
        <v>21</v>
      </c>
      <c r="B1244" s="137"/>
      <c r="C1244" s="101"/>
      <c r="D1244" s="105"/>
      <c r="E1244" s="104" t="s">
        <v>3</v>
      </c>
      <c r="F1244" s="108">
        <f>S1252</f>
        <v>0</v>
      </c>
      <c r="G1244" s="106"/>
      <c r="H1244" s="105"/>
      <c r="I1244" s="105" t="s">
        <v>9</v>
      </c>
      <c r="J1244" s="104"/>
      <c r="K1244" s="105"/>
      <c r="L1244" s="114">
        <f>'FOR PRINT'!F67</f>
        <v>0</v>
      </c>
      <c r="M1244" s="115"/>
      <c r="N1244" s="108">
        <f>L1244*U1244</f>
        <v>0</v>
      </c>
      <c r="O1244" s="116" t="s">
        <v>11</v>
      </c>
      <c r="P1244" s="105"/>
      <c r="Q1244" s="114"/>
      <c r="R1244" s="115"/>
      <c r="S1244" s="117">
        <f>'FOR PRINT'!H67</f>
        <v>0</v>
      </c>
      <c r="U1244" s="17">
        <f>U1243*1.25</f>
        <v>54.6875</v>
      </c>
      <c r="V1244" s="5" t="s">
        <v>101</v>
      </c>
    </row>
    <row r="1245" spans="1:22" s="5" customFormat="1" ht="14.25" customHeight="1" x14ac:dyDescent="0.2">
      <c r="A1245" s="101"/>
      <c r="B1245" s="137"/>
      <c r="C1245" s="101"/>
      <c r="D1245" s="105"/>
      <c r="E1245" s="104"/>
      <c r="F1245" s="105"/>
      <c r="G1245" s="106"/>
      <c r="H1245" s="105"/>
      <c r="I1245" s="105" t="s">
        <v>99</v>
      </c>
      <c r="J1245" s="104"/>
      <c r="K1245" s="105"/>
      <c r="L1245" s="114">
        <f>'FOR PRINT'!P67</f>
        <v>0</v>
      </c>
      <c r="M1245" s="115"/>
      <c r="N1245" s="108">
        <f>L1245*U1245</f>
        <v>0</v>
      </c>
      <c r="O1245" s="116" t="s">
        <v>12</v>
      </c>
      <c r="P1245" s="105"/>
      <c r="Q1245" s="114"/>
      <c r="R1245" s="115"/>
      <c r="S1245" s="117">
        <f>'FOR PRINT'!I67</f>
        <v>0</v>
      </c>
      <c r="U1245" s="17">
        <f>U1243*1.3</f>
        <v>56.875</v>
      </c>
      <c r="V1245" s="1" t="s">
        <v>103</v>
      </c>
    </row>
    <row r="1246" spans="1:22" s="5" customFormat="1" ht="14.25" customHeight="1" x14ac:dyDescent="0.2">
      <c r="A1246" s="101"/>
      <c r="B1246" s="137"/>
      <c r="C1246" s="101"/>
      <c r="D1246" s="105"/>
      <c r="E1246" s="104"/>
      <c r="F1246" s="105"/>
      <c r="G1246" s="106"/>
      <c r="H1246" s="105"/>
      <c r="I1246" s="105" t="s">
        <v>152</v>
      </c>
      <c r="J1246" s="104"/>
      <c r="K1246" s="105"/>
      <c r="L1246" s="114">
        <f>'FOR PRINT'!T67</f>
        <v>0</v>
      </c>
      <c r="M1246" s="115"/>
      <c r="N1246" s="108">
        <f>L1246*U1246</f>
        <v>0</v>
      </c>
      <c r="O1246" s="116" t="s">
        <v>13</v>
      </c>
      <c r="P1246" s="105"/>
      <c r="Q1246" s="114"/>
      <c r="R1246" s="115"/>
      <c r="S1246" s="117">
        <f>'FOR PRINT'!J67</f>
        <v>0</v>
      </c>
      <c r="U1246" s="17">
        <f>U1243*1</f>
        <v>43.75</v>
      </c>
      <c r="V1246" s="1" t="s">
        <v>134</v>
      </c>
    </row>
    <row r="1247" spans="1:22" s="5" customFormat="1" ht="14.25" customHeight="1" x14ac:dyDescent="0.2">
      <c r="A1247" s="140" t="s">
        <v>5</v>
      </c>
      <c r="B1247" s="137"/>
      <c r="C1247" s="140"/>
      <c r="D1247" s="103"/>
      <c r="E1247" s="141" t="s">
        <v>3</v>
      </c>
      <c r="F1247" s="142">
        <f>S1253</f>
        <v>4550</v>
      </c>
      <c r="G1247" s="109"/>
      <c r="H1247" s="108"/>
      <c r="I1247" s="67" t="s">
        <v>147</v>
      </c>
      <c r="J1247" s="66"/>
      <c r="K1247" s="67"/>
      <c r="L1247" s="76">
        <f>'FOR PRINT'!U67</f>
        <v>0</v>
      </c>
      <c r="M1247" s="77"/>
      <c r="N1247" s="70">
        <f>L1247*U1247</f>
        <v>0</v>
      </c>
      <c r="O1247" s="116" t="s">
        <v>14</v>
      </c>
      <c r="P1247" s="105"/>
      <c r="Q1247" s="114"/>
      <c r="R1247" s="115"/>
      <c r="S1247" s="117">
        <f>'FOR PRINT'!K67</f>
        <v>0</v>
      </c>
      <c r="U1247" s="12">
        <f>U1243*1.3</f>
        <v>56.875</v>
      </c>
      <c r="V1247" s="1" t="s">
        <v>136</v>
      </c>
    </row>
    <row r="1248" spans="1:22" s="5" customFormat="1" ht="14.25" customHeight="1" x14ac:dyDescent="0.2">
      <c r="A1248" s="101"/>
      <c r="B1248" s="137"/>
      <c r="C1248" s="101"/>
      <c r="D1248" s="105"/>
      <c r="E1248" s="104"/>
      <c r="F1248" s="105"/>
      <c r="G1248" s="106"/>
      <c r="H1248" s="105"/>
      <c r="I1248" s="105"/>
      <c r="J1248" s="104"/>
      <c r="K1248" s="105"/>
      <c r="L1248" s="114"/>
      <c r="M1248" s="115"/>
      <c r="N1248" s="108"/>
      <c r="O1248" s="116" t="s">
        <v>16</v>
      </c>
      <c r="P1248" s="105"/>
      <c r="Q1248" s="114"/>
      <c r="R1248" s="115"/>
      <c r="S1248" s="117">
        <f>'FOR PRINT'!L67</f>
        <v>0</v>
      </c>
      <c r="U1248" s="17"/>
    </row>
    <row r="1249" spans="1:22" s="5" customFormat="1" ht="14.25" customHeight="1" x14ac:dyDescent="0.2">
      <c r="A1249" s="101"/>
      <c r="B1249" s="137"/>
      <c r="C1249" s="101"/>
      <c r="D1249" s="105"/>
      <c r="E1249" s="104"/>
      <c r="F1249" s="105"/>
      <c r="G1249" s="106"/>
      <c r="H1249" s="105"/>
      <c r="I1249" s="105"/>
      <c r="J1249" s="104"/>
      <c r="K1249" s="105"/>
      <c r="L1249" s="114"/>
      <c r="M1249" s="115"/>
      <c r="N1249" s="108"/>
      <c r="O1249" s="116" t="s">
        <v>15</v>
      </c>
      <c r="P1249" s="105"/>
      <c r="Q1249" s="117">
        <f>'FOR PRINT'!M117</f>
        <v>0</v>
      </c>
      <c r="R1249" s="115"/>
      <c r="S1249" s="117">
        <f>Q1249*U1243</f>
        <v>0</v>
      </c>
      <c r="U1249" s="17"/>
    </row>
    <row r="1250" spans="1:22" s="5" customFormat="1" ht="14.25" customHeight="1" x14ac:dyDescent="0.2">
      <c r="A1250" s="101"/>
      <c r="B1250" s="137"/>
      <c r="C1250" s="101"/>
      <c r="D1250" s="105"/>
      <c r="E1250" s="104"/>
      <c r="F1250" s="105"/>
      <c r="G1250" s="106"/>
      <c r="H1250" s="105"/>
      <c r="I1250" s="105"/>
      <c r="J1250" s="104"/>
      <c r="K1250" s="105"/>
      <c r="L1250" s="114"/>
      <c r="M1250" s="115"/>
      <c r="N1250" s="108"/>
      <c r="O1250" s="116" t="s">
        <v>38</v>
      </c>
      <c r="P1250" s="105"/>
      <c r="Q1250" s="114"/>
      <c r="R1250" s="115"/>
      <c r="S1250" s="117">
        <f>'FOR PRINT'!N67</f>
        <v>0</v>
      </c>
      <c r="U1250" s="17"/>
    </row>
    <row r="1251" spans="1:22" s="5" customFormat="1" ht="14.25" customHeight="1" x14ac:dyDescent="0.2">
      <c r="A1251" s="101" t="s">
        <v>6</v>
      </c>
      <c r="B1251" s="137"/>
      <c r="C1251" s="101"/>
      <c r="D1251" s="105"/>
      <c r="E1251" s="104" t="s">
        <v>3</v>
      </c>
      <c r="F1251" s="105"/>
      <c r="G1251" s="106"/>
      <c r="H1251" s="105"/>
      <c r="I1251" s="105"/>
      <c r="J1251" s="104"/>
      <c r="K1251" s="105"/>
      <c r="L1251" s="114"/>
      <c r="M1251" s="115"/>
      <c r="N1251" s="108"/>
      <c r="O1251" s="118" t="s">
        <v>17</v>
      </c>
      <c r="P1251" s="105"/>
      <c r="Q1251" s="114"/>
      <c r="R1251" s="115"/>
      <c r="S1251" s="117">
        <f>'FOR PRINT'!O67</f>
        <v>0</v>
      </c>
      <c r="U1251" s="17"/>
    </row>
    <row r="1252" spans="1:22" s="165" customFormat="1" ht="14.25" customHeight="1" x14ac:dyDescent="0.25">
      <c r="A1252" s="102"/>
      <c r="B1252" s="137"/>
      <c r="C1252" s="102"/>
      <c r="D1252" s="159"/>
      <c r="E1252" s="104"/>
      <c r="F1252" s="160"/>
      <c r="G1252" s="161"/>
      <c r="H1252" s="159"/>
      <c r="I1252" s="110" t="s">
        <v>46</v>
      </c>
      <c r="J1252" s="119"/>
      <c r="K1252" s="162"/>
      <c r="L1252" s="163"/>
      <c r="M1252" s="120" t="s">
        <v>3</v>
      </c>
      <c r="N1252" s="164">
        <f>SUM(N1243:N1250)</f>
        <v>4550</v>
      </c>
      <c r="O1252" s="113" t="s">
        <v>45</v>
      </c>
      <c r="P1252" s="162"/>
      <c r="Q1252" s="162"/>
      <c r="R1252" s="119" t="s">
        <v>3</v>
      </c>
      <c r="S1252" s="164">
        <f>SUM(S1243:S1251)</f>
        <v>0</v>
      </c>
      <c r="U1252" s="166"/>
    </row>
    <row r="1253" spans="1:22" s="5" customFormat="1" ht="14.25" customHeight="1" x14ac:dyDescent="0.2">
      <c r="A1253" s="101" t="s">
        <v>24</v>
      </c>
      <c r="B1253" s="137"/>
      <c r="C1253" s="101"/>
      <c r="D1253" s="105"/>
      <c r="E1253" s="104" t="s">
        <v>3</v>
      </c>
      <c r="F1253" s="121"/>
      <c r="G1253" s="106"/>
      <c r="H1253" s="105"/>
      <c r="I1253" s="149"/>
      <c r="J1253" s="150"/>
      <c r="K1253" s="149"/>
      <c r="L1253" s="151"/>
      <c r="M1253" s="150"/>
      <c r="N1253" s="149"/>
      <c r="O1253" s="149"/>
      <c r="P1253" s="170" t="s">
        <v>5</v>
      </c>
      <c r="Q1253" s="171"/>
      <c r="R1253" s="172" t="s">
        <v>3</v>
      </c>
      <c r="S1253" s="170">
        <f>N1252-S1252</f>
        <v>4550</v>
      </c>
      <c r="U1253" s="17"/>
    </row>
    <row r="1254" spans="1:22" s="5" customFormat="1" ht="14.25" customHeight="1" x14ac:dyDescent="0.2">
      <c r="A1254" s="122"/>
      <c r="B1254" s="138"/>
      <c r="C1254" s="122"/>
      <c r="D1254" s="272"/>
      <c r="E1254" s="272"/>
      <c r="F1254" s="273"/>
      <c r="G1254" s="123"/>
      <c r="H1254" s="124"/>
      <c r="I1254" s="122"/>
      <c r="J1254" s="125"/>
      <c r="K1254" s="122"/>
      <c r="L1254" s="122"/>
      <c r="M1254" s="125"/>
      <c r="N1254" s="122"/>
      <c r="O1254" s="122"/>
      <c r="P1254" s="122"/>
      <c r="Q1254" s="122"/>
      <c r="R1254" s="125"/>
      <c r="S1254" s="122"/>
      <c r="T1254" s="7"/>
      <c r="U1254" s="17"/>
    </row>
    <row r="1255" spans="1:22" s="5" customFormat="1" ht="14.25" customHeight="1" x14ac:dyDescent="0.2">
      <c r="A1255" s="91"/>
      <c r="B1255" s="135"/>
      <c r="C1255" s="91"/>
      <c r="D1255" s="91"/>
      <c r="E1255" s="92"/>
      <c r="F1255" s="91"/>
      <c r="G1255" s="93"/>
      <c r="H1255" s="91"/>
      <c r="I1255" s="91"/>
      <c r="J1255" s="92"/>
      <c r="K1255" s="91"/>
      <c r="L1255" s="91"/>
      <c r="M1255" s="92"/>
      <c r="N1255" s="91"/>
      <c r="O1255" s="91"/>
      <c r="P1255" s="91"/>
      <c r="Q1255" s="91"/>
      <c r="R1255" s="92"/>
      <c r="S1255" s="91"/>
      <c r="U1255" s="17"/>
    </row>
    <row r="1256" spans="1:22" s="6" customFormat="1" ht="14.25" customHeight="1" x14ac:dyDescent="0.25">
      <c r="A1256" s="94"/>
      <c r="B1256" s="136" t="s">
        <v>18</v>
      </c>
      <c r="C1256" s="95"/>
      <c r="D1256" s="96"/>
      <c r="E1256" s="97"/>
      <c r="F1256" s="96"/>
      <c r="G1256" s="98"/>
      <c r="H1256" s="96"/>
      <c r="I1256" s="96"/>
      <c r="J1256" s="99" t="s">
        <v>18</v>
      </c>
      <c r="K1256" s="96"/>
      <c r="L1256" s="96"/>
      <c r="M1256" s="97"/>
      <c r="N1256" s="96"/>
      <c r="O1256" s="96"/>
      <c r="P1256" s="96"/>
      <c r="Q1256" s="271" t="s">
        <v>0</v>
      </c>
      <c r="R1256" s="271"/>
      <c r="S1256" s="271"/>
      <c r="U1256" s="18"/>
    </row>
    <row r="1257" spans="1:22" s="6" customFormat="1" ht="14.25" customHeight="1" x14ac:dyDescent="0.25">
      <c r="A1257" s="94"/>
      <c r="B1257" s="136" t="s">
        <v>19</v>
      </c>
      <c r="C1257" s="95"/>
      <c r="D1257" s="96"/>
      <c r="E1257" s="97"/>
      <c r="F1257" s="96"/>
      <c r="G1257" s="98"/>
      <c r="H1257" s="96"/>
      <c r="I1257" s="96"/>
      <c r="J1257" s="99" t="s">
        <v>19</v>
      </c>
      <c r="K1257" s="96"/>
      <c r="L1257" s="96"/>
      <c r="M1257" s="97"/>
      <c r="N1257" s="96"/>
      <c r="O1257" s="96"/>
      <c r="P1257" s="96"/>
      <c r="Q1257" s="271"/>
      <c r="R1257" s="271"/>
      <c r="S1257" s="271"/>
      <c r="U1257" s="18"/>
    </row>
    <row r="1258" spans="1:22" s="6" customFormat="1" ht="14.25" customHeight="1" x14ac:dyDescent="0.25">
      <c r="A1258" s="94"/>
      <c r="B1258" s="136"/>
      <c r="C1258" s="95"/>
      <c r="D1258" s="96"/>
      <c r="E1258" s="97"/>
      <c r="F1258" s="96"/>
      <c r="G1258" s="98"/>
      <c r="H1258" s="96"/>
      <c r="I1258" s="96"/>
      <c r="J1258" s="100"/>
      <c r="K1258" s="96"/>
      <c r="L1258" s="96"/>
      <c r="M1258" s="97"/>
      <c r="N1258" s="96"/>
      <c r="O1258" s="96"/>
      <c r="P1258" s="96"/>
      <c r="Q1258" s="96"/>
      <c r="R1258" s="97"/>
      <c r="S1258" s="94"/>
      <c r="U1258" s="18"/>
    </row>
    <row r="1259" spans="1:22" s="5" customFormat="1" ht="14.25" customHeight="1" x14ac:dyDescent="0.2">
      <c r="A1259" s="101" t="s">
        <v>1</v>
      </c>
      <c r="B1259" s="137"/>
      <c r="C1259" s="101" t="s">
        <v>3</v>
      </c>
      <c r="D1259" s="103" t="str">
        <f>'FOR PRINT'!B68</f>
        <v>TAGLE, KURT LORD IVAN RICH</v>
      </c>
      <c r="E1259" s="104"/>
      <c r="F1259" s="105"/>
      <c r="G1259" s="106"/>
      <c r="H1259" s="105"/>
      <c r="I1259" s="105" t="s">
        <v>1</v>
      </c>
      <c r="J1259" s="104" t="s">
        <v>3</v>
      </c>
      <c r="K1259" s="174" t="str">
        <f>'FOR PRINT'!B68</f>
        <v>TAGLE, KURT LORD IVAN RICH</v>
      </c>
      <c r="L1259" s="105"/>
      <c r="M1259" s="104"/>
      <c r="N1259" s="105"/>
      <c r="O1259" s="105"/>
      <c r="P1259" s="105" t="s">
        <v>25</v>
      </c>
      <c r="Q1259" s="105"/>
      <c r="R1259" s="104" t="s">
        <v>3</v>
      </c>
      <c r="S1259" s="107">
        <f>'FOR PRINT'!D68</f>
        <v>13</v>
      </c>
      <c r="U1259" s="17"/>
    </row>
    <row r="1260" spans="1:22" s="5" customFormat="1" ht="14.25" customHeight="1" x14ac:dyDescent="0.2">
      <c r="A1260" s="101" t="s">
        <v>2</v>
      </c>
      <c r="B1260" s="137"/>
      <c r="C1260" s="101" t="s">
        <v>3</v>
      </c>
      <c r="D1260" s="105" t="str">
        <f>'FOR PRINT'!R68</f>
        <v>OCTOBER 30,2017</v>
      </c>
      <c r="E1260" s="104"/>
      <c r="F1260" s="105"/>
      <c r="G1260" s="106"/>
      <c r="H1260" s="105"/>
      <c r="I1260" s="105" t="s">
        <v>2</v>
      </c>
      <c r="J1260" s="104" t="s">
        <v>3</v>
      </c>
      <c r="K1260" s="105" t="str">
        <f>'FOR PRINT'!C68</f>
        <v>OCT 11- OCT 25,2017</v>
      </c>
      <c r="L1260" s="105"/>
      <c r="M1260" s="104"/>
      <c r="N1260" s="105"/>
      <c r="O1260" s="105"/>
      <c r="P1260" s="105" t="s">
        <v>26</v>
      </c>
      <c r="Q1260" s="105"/>
      <c r="R1260" s="104" t="s">
        <v>3</v>
      </c>
      <c r="S1260" s="107">
        <f>'FOR PRINT'!E68</f>
        <v>12</v>
      </c>
      <c r="U1260" s="17"/>
    </row>
    <row r="1261" spans="1:22" s="5" customFormat="1" ht="14.25" customHeight="1" x14ac:dyDescent="0.2">
      <c r="A1261" s="101"/>
      <c r="B1261" s="137"/>
      <c r="C1261" s="101"/>
      <c r="D1261" s="105"/>
      <c r="E1261" s="104"/>
      <c r="F1261" s="108"/>
      <c r="G1261" s="109"/>
      <c r="H1261" s="108"/>
      <c r="I1261" s="110" t="s">
        <v>4</v>
      </c>
      <c r="J1261" s="111"/>
      <c r="K1261" s="110"/>
      <c r="L1261" s="112" t="s">
        <v>22</v>
      </c>
      <c r="M1261" s="111"/>
      <c r="N1261" s="112" t="s">
        <v>23</v>
      </c>
      <c r="O1261" s="113" t="s">
        <v>7</v>
      </c>
      <c r="P1261" s="110"/>
      <c r="Q1261" s="112" t="s">
        <v>22</v>
      </c>
      <c r="R1261" s="111"/>
      <c r="S1261" s="112" t="s">
        <v>23</v>
      </c>
      <c r="U1261" s="17"/>
    </row>
    <row r="1262" spans="1:22" s="5" customFormat="1" ht="14.25" customHeight="1" x14ac:dyDescent="0.2">
      <c r="A1262" s="101" t="s">
        <v>20</v>
      </c>
      <c r="B1262" s="137"/>
      <c r="C1262" s="101"/>
      <c r="D1262" s="105"/>
      <c r="E1262" s="104" t="s">
        <v>3</v>
      </c>
      <c r="F1262" s="108">
        <f>N1271</f>
        <v>4278</v>
      </c>
      <c r="G1262" s="109"/>
      <c r="H1262" s="108"/>
      <c r="I1262" s="105" t="s">
        <v>8</v>
      </c>
      <c r="J1262" s="104"/>
      <c r="K1262" s="105"/>
      <c r="L1262" s="114">
        <f>S1260*8</f>
        <v>96</v>
      </c>
      <c r="M1262" s="115"/>
      <c r="N1262" s="108">
        <f>L1262*U1262</f>
        <v>4278</v>
      </c>
      <c r="O1262" s="116" t="s">
        <v>10</v>
      </c>
      <c r="P1262" s="105"/>
      <c r="Q1262" s="114"/>
      <c r="R1262" s="115"/>
      <c r="S1262" s="117">
        <f>'FOR PRINT'!G68</f>
        <v>0</v>
      </c>
      <c r="U1262" s="17">
        <f>'FOR PRINT'!Q68</f>
        <v>44.5625</v>
      </c>
      <c r="V1262" s="5" t="s">
        <v>100</v>
      </c>
    </row>
    <row r="1263" spans="1:22" s="5" customFormat="1" ht="14.25" customHeight="1" x14ac:dyDescent="0.2">
      <c r="A1263" s="101" t="s">
        <v>21</v>
      </c>
      <c r="B1263" s="137"/>
      <c r="C1263" s="101"/>
      <c r="D1263" s="105"/>
      <c r="E1263" s="104" t="s">
        <v>3</v>
      </c>
      <c r="F1263" s="108">
        <f>S1271</f>
        <v>0</v>
      </c>
      <c r="G1263" s="106"/>
      <c r="H1263" s="105"/>
      <c r="I1263" s="105" t="s">
        <v>9</v>
      </c>
      <c r="J1263" s="104"/>
      <c r="K1263" s="105"/>
      <c r="L1263" s="114">
        <f>'FOR PRINT'!F68</f>
        <v>0</v>
      </c>
      <c r="M1263" s="115"/>
      <c r="N1263" s="108">
        <f>L1263*U1263</f>
        <v>0</v>
      </c>
      <c r="O1263" s="116" t="s">
        <v>11</v>
      </c>
      <c r="P1263" s="105"/>
      <c r="Q1263" s="114"/>
      <c r="R1263" s="115"/>
      <c r="S1263" s="117">
        <f>'FOR PRINT'!H68</f>
        <v>0</v>
      </c>
      <c r="U1263" s="17">
        <f>U1262*1.25</f>
        <v>55.703125</v>
      </c>
      <c r="V1263" s="5" t="s">
        <v>101</v>
      </c>
    </row>
    <row r="1264" spans="1:22" s="5" customFormat="1" ht="14.25" customHeight="1" x14ac:dyDescent="0.2">
      <c r="A1264" s="101"/>
      <c r="B1264" s="137"/>
      <c r="C1264" s="101"/>
      <c r="D1264" s="105"/>
      <c r="E1264" s="104"/>
      <c r="F1264" s="105"/>
      <c r="G1264" s="106"/>
      <c r="H1264" s="105"/>
      <c r="I1264" s="105" t="s">
        <v>99</v>
      </c>
      <c r="J1264" s="104"/>
      <c r="K1264" s="105"/>
      <c r="L1264" s="114">
        <f>'FOR PRINT'!P68</f>
        <v>0</v>
      </c>
      <c r="M1264" s="115"/>
      <c r="N1264" s="108">
        <f>L1264*U1264</f>
        <v>0</v>
      </c>
      <c r="O1264" s="116" t="s">
        <v>12</v>
      </c>
      <c r="P1264" s="105"/>
      <c r="Q1264" s="114"/>
      <c r="R1264" s="115"/>
      <c r="S1264" s="117">
        <f>'FOR PRINT'!I68</f>
        <v>0</v>
      </c>
      <c r="U1264" s="17">
        <f>U1262*1.3</f>
        <v>57.931249999999999</v>
      </c>
      <c r="V1264" s="1" t="s">
        <v>103</v>
      </c>
    </row>
    <row r="1265" spans="1:22" s="5" customFormat="1" ht="14.25" customHeight="1" x14ac:dyDescent="0.2">
      <c r="A1265" s="101"/>
      <c r="B1265" s="137"/>
      <c r="C1265" s="101"/>
      <c r="D1265" s="105"/>
      <c r="E1265" s="104"/>
      <c r="F1265" s="105"/>
      <c r="G1265" s="106"/>
      <c r="H1265" s="105"/>
      <c r="I1265" s="105" t="s">
        <v>152</v>
      </c>
      <c r="J1265" s="104"/>
      <c r="K1265" s="105"/>
      <c r="L1265" s="114">
        <f>'FOR PRINT'!T68</f>
        <v>0</v>
      </c>
      <c r="M1265" s="115"/>
      <c r="N1265" s="108">
        <f>L1265*U1265</f>
        <v>0</v>
      </c>
      <c r="O1265" s="116" t="s">
        <v>13</v>
      </c>
      <c r="P1265" s="105"/>
      <c r="Q1265" s="114"/>
      <c r="R1265" s="115"/>
      <c r="S1265" s="117">
        <f>'FOR PRINT'!J68</f>
        <v>0</v>
      </c>
      <c r="U1265" s="17">
        <f>U1262*1</f>
        <v>44.5625</v>
      </c>
      <c r="V1265" s="1" t="s">
        <v>134</v>
      </c>
    </row>
    <row r="1266" spans="1:22" s="5" customFormat="1" ht="14.25" customHeight="1" x14ac:dyDescent="0.2">
      <c r="A1266" s="140" t="s">
        <v>5</v>
      </c>
      <c r="B1266" s="137"/>
      <c r="C1266" s="140"/>
      <c r="D1266" s="103"/>
      <c r="E1266" s="141" t="s">
        <v>3</v>
      </c>
      <c r="F1266" s="142">
        <f>S1272</f>
        <v>4278</v>
      </c>
      <c r="G1266" s="109"/>
      <c r="H1266" s="108"/>
      <c r="I1266" s="67" t="s">
        <v>147</v>
      </c>
      <c r="J1266" s="66"/>
      <c r="K1266" s="67"/>
      <c r="L1266" s="76">
        <f>'FOR PRINT'!U68</f>
        <v>0</v>
      </c>
      <c r="M1266" s="77"/>
      <c r="N1266" s="70">
        <f>L1266*U1266</f>
        <v>0</v>
      </c>
      <c r="O1266" s="116" t="s">
        <v>14</v>
      </c>
      <c r="P1266" s="105"/>
      <c r="Q1266" s="114"/>
      <c r="R1266" s="115"/>
      <c r="S1266" s="117">
        <f>'FOR PRINT'!K68</f>
        <v>0</v>
      </c>
      <c r="U1266" s="12">
        <f>U1262*1.3</f>
        <v>57.931249999999999</v>
      </c>
      <c r="V1266" s="1" t="s">
        <v>136</v>
      </c>
    </row>
    <row r="1267" spans="1:22" s="5" customFormat="1" ht="14.25" customHeight="1" x14ac:dyDescent="0.2">
      <c r="A1267" s="101"/>
      <c r="B1267" s="137"/>
      <c r="C1267" s="101"/>
      <c r="D1267" s="105"/>
      <c r="E1267" s="104"/>
      <c r="F1267" s="105"/>
      <c r="G1267" s="106"/>
      <c r="H1267" s="105"/>
      <c r="I1267" s="105"/>
      <c r="J1267" s="104"/>
      <c r="K1267" s="105"/>
      <c r="L1267" s="114"/>
      <c r="M1267" s="115"/>
      <c r="N1267" s="108"/>
      <c r="O1267" s="116" t="s">
        <v>16</v>
      </c>
      <c r="P1267" s="105"/>
      <c r="Q1267" s="114"/>
      <c r="R1267" s="115"/>
      <c r="S1267" s="117">
        <f>'FOR PRINT'!L68</f>
        <v>0</v>
      </c>
      <c r="U1267" s="17"/>
    </row>
    <row r="1268" spans="1:22" s="5" customFormat="1" ht="14.25" customHeight="1" x14ac:dyDescent="0.2">
      <c r="A1268" s="101"/>
      <c r="B1268" s="137"/>
      <c r="C1268" s="101"/>
      <c r="D1268" s="105"/>
      <c r="E1268" s="104"/>
      <c r="F1268" s="105"/>
      <c r="G1268" s="106"/>
      <c r="H1268" s="105"/>
      <c r="I1268" s="105"/>
      <c r="J1268" s="104"/>
      <c r="K1268" s="105"/>
      <c r="L1268" s="114"/>
      <c r="M1268" s="115"/>
      <c r="N1268" s="108"/>
      <c r="O1268" s="116" t="s">
        <v>15</v>
      </c>
      <c r="P1268" s="105"/>
      <c r="Q1268" s="117">
        <f>'FOR PRINT'!M141</f>
        <v>0</v>
      </c>
      <c r="R1268" s="115"/>
      <c r="S1268" s="117">
        <f>Q1268*U1262</f>
        <v>0</v>
      </c>
      <c r="U1268" s="17"/>
    </row>
    <row r="1269" spans="1:22" s="5" customFormat="1" ht="14.25" customHeight="1" x14ac:dyDescent="0.2">
      <c r="A1269" s="101"/>
      <c r="B1269" s="137"/>
      <c r="C1269" s="101"/>
      <c r="D1269" s="105"/>
      <c r="E1269" s="104"/>
      <c r="F1269" s="105"/>
      <c r="G1269" s="106"/>
      <c r="H1269" s="105"/>
      <c r="I1269" s="105"/>
      <c r="J1269" s="104"/>
      <c r="K1269" s="105"/>
      <c r="L1269" s="114"/>
      <c r="M1269" s="115"/>
      <c r="N1269" s="108"/>
      <c r="O1269" s="116" t="s">
        <v>38</v>
      </c>
      <c r="P1269" s="105"/>
      <c r="Q1269" s="114"/>
      <c r="R1269" s="115"/>
      <c r="S1269" s="117">
        <f>'FOR PRINT'!N68</f>
        <v>0</v>
      </c>
      <c r="U1269" s="17"/>
    </row>
    <row r="1270" spans="1:22" s="5" customFormat="1" ht="14.25" customHeight="1" x14ac:dyDescent="0.2">
      <c r="A1270" s="101" t="s">
        <v>6</v>
      </c>
      <c r="B1270" s="137"/>
      <c r="C1270" s="101"/>
      <c r="D1270" s="105"/>
      <c r="E1270" s="104" t="s">
        <v>3</v>
      </c>
      <c r="F1270" s="105"/>
      <c r="G1270" s="106"/>
      <c r="H1270" s="105"/>
      <c r="I1270" s="105"/>
      <c r="J1270" s="104"/>
      <c r="K1270" s="105"/>
      <c r="L1270" s="114"/>
      <c r="M1270" s="115"/>
      <c r="N1270" s="108"/>
      <c r="O1270" s="118" t="s">
        <v>17</v>
      </c>
      <c r="P1270" s="105"/>
      <c r="Q1270" s="114"/>
      <c r="R1270" s="115"/>
      <c r="S1270" s="117">
        <f>'FOR PRINT'!O68</f>
        <v>0</v>
      </c>
      <c r="U1270" s="17"/>
    </row>
    <row r="1271" spans="1:22" s="165" customFormat="1" ht="14.25" customHeight="1" x14ac:dyDescent="0.25">
      <c r="A1271" s="102"/>
      <c r="B1271" s="137"/>
      <c r="C1271" s="102"/>
      <c r="D1271" s="159"/>
      <c r="E1271" s="104"/>
      <c r="F1271" s="160"/>
      <c r="G1271" s="161"/>
      <c r="H1271" s="159"/>
      <c r="I1271" s="110" t="s">
        <v>46</v>
      </c>
      <c r="J1271" s="119"/>
      <c r="K1271" s="162"/>
      <c r="L1271" s="163"/>
      <c r="M1271" s="120" t="s">
        <v>3</v>
      </c>
      <c r="N1271" s="164">
        <f>SUM(N1262:N1269)</f>
        <v>4278</v>
      </c>
      <c r="O1271" s="113" t="s">
        <v>45</v>
      </c>
      <c r="P1271" s="162"/>
      <c r="Q1271" s="162"/>
      <c r="R1271" s="119" t="s">
        <v>3</v>
      </c>
      <c r="S1271" s="164">
        <f>SUM(S1262:S1270)</f>
        <v>0</v>
      </c>
      <c r="U1271" s="166"/>
    </row>
    <row r="1272" spans="1:22" s="5" customFormat="1" ht="14.25" customHeight="1" x14ac:dyDescent="0.2">
      <c r="A1272" s="101" t="s">
        <v>24</v>
      </c>
      <c r="B1272" s="137"/>
      <c r="C1272" s="101"/>
      <c r="D1272" s="105"/>
      <c r="E1272" s="104" t="s">
        <v>3</v>
      </c>
      <c r="F1272" s="121"/>
      <c r="G1272" s="106"/>
      <c r="H1272" s="105"/>
      <c r="I1272" s="149"/>
      <c r="J1272" s="150"/>
      <c r="K1272" s="149"/>
      <c r="L1272" s="151"/>
      <c r="M1272" s="150"/>
      <c r="N1272" s="149"/>
      <c r="O1272" s="149"/>
      <c r="P1272" s="170" t="s">
        <v>5</v>
      </c>
      <c r="Q1272" s="171"/>
      <c r="R1272" s="172" t="s">
        <v>3</v>
      </c>
      <c r="S1272" s="170">
        <f>N1271-S1271</f>
        <v>4278</v>
      </c>
      <c r="U1272" s="17"/>
    </row>
    <row r="1273" spans="1:22" s="5" customFormat="1" ht="14.25" customHeight="1" x14ac:dyDescent="0.2">
      <c r="A1273" s="122"/>
      <c r="B1273" s="138"/>
      <c r="C1273" s="122"/>
      <c r="D1273" s="272"/>
      <c r="E1273" s="272"/>
      <c r="F1273" s="273"/>
      <c r="G1273" s="123"/>
      <c r="H1273" s="175"/>
      <c r="I1273" s="122"/>
      <c r="J1273" s="125"/>
      <c r="K1273" s="122"/>
      <c r="L1273" s="122"/>
      <c r="M1273" s="125"/>
      <c r="N1273" s="122"/>
      <c r="O1273" s="122"/>
      <c r="P1273" s="122"/>
      <c r="Q1273" s="122"/>
      <c r="R1273" s="125"/>
      <c r="S1273" s="122"/>
      <c r="T1273" s="7"/>
      <c r="U1273" s="17"/>
    </row>
    <row r="1274" spans="1:22" s="5" customFormat="1" ht="14.25" customHeight="1" x14ac:dyDescent="0.2">
      <c r="A1274" s="91"/>
      <c r="B1274" s="135"/>
      <c r="C1274" s="91"/>
      <c r="D1274" s="91"/>
      <c r="E1274" s="92"/>
      <c r="F1274" s="91"/>
      <c r="G1274" s="93"/>
      <c r="H1274" s="91"/>
      <c r="I1274" s="91"/>
      <c r="J1274" s="92"/>
      <c r="K1274" s="91"/>
      <c r="L1274" s="91"/>
      <c r="M1274" s="92"/>
      <c r="N1274" s="91"/>
      <c r="O1274" s="91"/>
      <c r="P1274" s="91"/>
      <c r="Q1274" s="91"/>
      <c r="R1274" s="92"/>
      <c r="S1274" s="91"/>
      <c r="U1274" s="17"/>
    </row>
    <row r="1275" spans="1:22" s="6" customFormat="1" ht="14.25" customHeight="1" x14ac:dyDescent="0.25">
      <c r="A1275" s="94"/>
      <c r="B1275" s="136" t="s">
        <v>18</v>
      </c>
      <c r="C1275" s="95"/>
      <c r="D1275" s="96"/>
      <c r="E1275" s="97"/>
      <c r="F1275" s="96"/>
      <c r="G1275" s="98"/>
      <c r="H1275" s="96"/>
      <c r="I1275" s="96"/>
      <c r="J1275" s="99" t="s">
        <v>18</v>
      </c>
      <c r="K1275" s="96"/>
      <c r="L1275" s="96"/>
      <c r="M1275" s="97"/>
      <c r="N1275" s="96"/>
      <c r="O1275" s="96"/>
      <c r="P1275" s="96"/>
      <c r="Q1275" s="271" t="s">
        <v>0</v>
      </c>
      <c r="R1275" s="271"/>
      <c r="S1275" s="271"/>
      <c r="U1275" s="18"/>
    </row>
    <row r="1276" spans="1:22" s="6" customFormat="1" ht="14.25" customHeight="1" x14ac:dyDescent="0.25">
      <c r="A1276" s="94"/>
      <c r="B1276" s="136" t="s">
        <v>19</v>
      </c>
      <c r="C1276" s="95"/>
      <c r="D1276" s="96"/>
      <c r="E1276" s="97"/>
      <c r="F1276" s="96"/>
      <c r="G1276" s="98"/>
      <c r="H1276" s="96"/>
      <c r="I1276" s="96"/>
      <c r="J1276" s="99" t="s">
        <v>19</v>
      </c>
      <c r="K1276" s="96"/>
      <c r="L1276" s="96"/>
      <c r="M1276" s="97"/>
      <c r="N1276" s="96"/>
      <c r="O1276" s="96"/>
      <c r="P1276" s="96"/>
      <c r="Q1276" s="271"/>
      <c r="R1276" s="271"/>
      <c r="S1276" s="271"/>
      <c r="U1276" s="18"/>
    </row>
    <row r="1277" spans="1:22" s="6" customFormat="1" ht="14.25" customHeight="1" x14ac:dyDescent="0.25">
      <c r="A1277" s="94"/>
      <c r="B1277" s="136"/>
      <c r="C1277" s="95"/>
      <c r="D1277" s="96"/>
      <c r="E1277" s="97"/>
      <c r="F1277" s="96"/>
      <c r="G1277" s="98"/>
      <c r="H1277" s="96"/>
      <c r="I1277" s="96"/>
      <c r="J1277" s="100"/>
      <c r="K1277" s="96"/>
      <c r="L1277" s="96"/>
      <c r="M1277" s="97"/>
      <c r="N1277" s="96"/>
      <c r="O1277" s="96"/>
      <c r="P1277" s="96"/>
      <c r="Q1277" s="96"/>
      <c r="R1277" s="97"/>
      <c r="S1277" s="94"/>
      <c r="U1277" s="18"/>
    </row>
    <row r="1278" spans="1:22" s="5" customFormat="1" ht="14.25" customHeight="1" x14ac:dyDescent="0.2">
      <c r="A1278" s="101" t="s">
        <v>1</v>
      </c>
      <c r="B1278" s="137"/>
      <c r="C1278" s="101" t="s">
        <v>3</v>
      </c>
      <c r="D1278" s="103" t="str">
        <f>'FOR PRINT'!B69</f>
        <v>TELLERVA, DOMINGO JR.</v>
      </c>
      <c r="E1278" s="104"/>
      <c r="F1278" s="105"/>
      <c r="G1278" s="106"/>
      <c r="H1278" s="105"/>
      <c r="I1278" s="105" t="s">
        <v>1</v>
      </c>
      <c r="J1278" s="104" t="s">
        <v>3</v>
      </c>
      <c r="K1278" s="174" t="str">
        <f>'FOR PRINT'!B69</f>
        <v>TELLERVA, DOMINGO JR.</v>
      </c>
      <c r="L1278" s="105"/>
      <c r="M1278" s="104"/>
      <c r="N1278" s="105"/>
      <c r="O1278" s="105"/>
      <c r="P1278" s="105" t="s">
        <v>25</v>
      </c>
      <c r="Q1278" s="105"/>
      <c r="R1278" s="104" t="s">
        <v>3</v>
      </c>
      <c r="S1278" s="107">
        <f>'FOR PRINT'!D69</f>
        <v>13</v>
      </c>
      <c r="U1278" s="17"/>
    </row>
    <row r="1279" spans="1:22" s="5" customFormat="1" ht="14.25" customHeight="1" x14ac:dyDescent="0.2">
      <c r="A1279" s="101" t="s">
        <v>2</v>
      </c>
      <c r="B1279" s="137"/>
      <c r="C1279" s="101" t="s">
        <v>3</v>
      </c>
      <c r="D1279" s="105" t="str">
        <f>'FOR PRINT'!R69</f>
        <v>OCTOBER 30,2017</v>
      </c>
      <c r="E1279" s="104"/>
      <c r="F1279" s="105"/>
      <c r="G1279" s="106"/>
      <c r="H1279" s="105"/>
      <c r="I1279" s="105" t="s">
        <v>2</v>
      </c>
      <c r="J1279" s="104" t="s">
        <v>3</v>
      </c>
      <c r="K1279" s="105" t="str">
        <f>'FOR PRINT'!C69</f>
        <v>OCT 11- OCT 25,2017</v>
      </c>
      <c r="L1279" s="105"/>
      <c r="M1279" s="104"/>
      <c r="N1279" s="105"/>
      <c r="O1279" s="105"/>
      <c r="P1279" s="105" t="s">
        <v>26</v>
      </c>
      <c r="Q1279" s="105"/>
      <c r="R1279" s="104" t="s">
        <v>3</v>
      </c>
      <c r="S1279" s="107">
        <f>'FOR PRINT'!E69</f>
        <v>13</v>
      </c>
      <c r="U1279" s="17"/>
    </row>
    <row r="1280" spans="1:22" s="5" customFormat="1" ht="14.25" customHeight="1" x14ac:dyDescent="0.2">
      <c r="A1280" s="101"/>
      <c r="B1280" s="137"/>
      <c r="C1280" s="101"/>
      <c r="D1280" s="105"/>
      <c r="E1280" s="104"/>
      <c r="F1280" s="108"/>
      <c r="G1280" s="109"/>
      <c r="H1280" s="108"/>
      <c r="I1280" s="110" t="s">
        <v>4</v>
      </c>
      <c r="J1280" s="111"/>
      <c r="K1280" s="110"/>
      <c r="L1280" s="112" t="s">
        <v>22</v>
      </c>
      <c r="M1280" s="111"/>
      <c r="N1280" s="112" t="s">
        <v>23</v>
      </c>
      <c r="O1280" s="113" t="s">
        <v>7</v>
      </c>
      <c r="P1280" s="110"/>
      <c r="Q1280" s="112" t="s">
        <v>22</v>
      </c>
      <c r="R1280" s="111"/>
      <c r="S1280" s="112" t="s">
        <v>23</v>
      </c>
      <c r="U1280" s="17"/>
    </row>
    <row r="1281" spans="1:22" s="5" customFormat="1" ht="14.25" customHeight="1" x14ac:dyDescent="0.2">
      <c r="A1281" s="101" t="s">
        <v>20</v>
      </c>
      <c r="B1281" s="137"/>
      <c r="C1281" s="101"/>
      <c r="D1281" s="105"/>
      <c r="E1281" s="104" t="s">
        <v>3</v>
      </c>
      <c r="F1281" s="108">
        <f>N1290</f>
        <v>6840</v>
      </c>
      <c r="G1281" s="109"/>
      <c r="H1281" s="108"/>
      <c r="I1281" s="105" t="s">
        <v>8</v>
      </c>
      <c r="J1281" s="104"/>
      <c r="K1281" s="105"/>
      <c r="L1281" s="114">
        <f>S1279*8</f>
        <v>104</v>
      </c>
      <c r="M1281" s="115"/>
      <c r="N1281" s="108">
        <f>L1281*U1281</f>
        <v>5200</v>
      </c>
      <c r="O1281" s="116" t="s">
        <v>10</v>
      </c>
      <c r="P1281" s="105"/>
      <c r="Q1281" s="114"/>
      <c r="R1281" s="115"/>
      <c r="S1281" s="117">
        <f>'FOR PRINT'!G69</f>
        <v>236.2</v>
      </c>
      <c r="U1281" s="17">
        <f>'FOR PRINT'!Q69</f>
        <v>50</v>
      </c>
      <c r="V1281" s="5" t="s">
        <v>100</v>
      </c>
    </row>
    <row r="1282" spans="1:22" s="5" customFormat="1" ht="14.25" customHeight="1" x14ac:dyDescent="0.2">
      <c r="A1282" s="101" t="s">
        <v>21</v>
      </c>
      <c r="B1282" s="137"/>
      <c r="C1282" s="101"/>
      <c r="D1282" s="105"/>
      <c r="E1282" s="104" t="s">
        <v>3</v>
      </c>
      <c r="F1282" s="108">
        <f>S1290</f>
        <v>3461.2</v>
      </c>
      <c r="G1282" s="106"/>
      <c r="H1282" s="105"/>
      <c r="I1282" s="105" t="s">
        <v>9</v>
      </c>
      <c r="J1282" s="104"/>
      <c r="K1282" s="105"/>
      <c r="L1282" s="114">
        <f>'FOR PRINT'!F69</f>
        <v>20</v>
      </c>
      <c r="M1282" s="115"/>
      <c r="N1282" s="108">
        <f>L1282*U1282</f>
        <v>1250</v>
      </c>
      <c r="O1282" s="116" t="s">
        <v>11</v>
      </c>
      <c r="P1282" s="105"/>
      <c r="Q1282" s="114"/>
      <c r="R1282" s="115"/>
      <c r="S1282" s="117">
        <f>'FOR PRINT'!H69</f>
        <v>0</v>
      </c>
      <c r="U1282" s="17">
        <f>U1281*1.25</f>
        <v>62.5</v>
      </c>
      <c r="V1282" s="5" t="s">
        <v>101</v>
      </c>
    </row>
    <row r="1283" spans="1:22" s="5" customFormat="1" ht="14.25" customHeight="1" x14ac:dyDescent="0.2">
      <c r="A1283" s="101"/>
      <c r="B1283" s="137"/>
      <c r="C1283" s="101"/>
      <c r="D1283" s="105"/>
      <c r="E1283" s="104"/>
      <c r="F1283" s="105"/>
      <c r="G1283" s="106"/>
      <c r="H1283" s="105"/>
      <c r="I1283" s="105" t="s">
        <v>99</v>
      </c>
      <c r="J1283" s="104"/>
      <c r="K1283" s="105"/>
      <c r="L1283" s="114">
        <f>'FOR PRINT'!P69</f>
        <v>6</v>
      </c>
      <c r="M1283" s="115"/>
      <c r="N1283" s="108">
        <f>L1283*U1283</f>
        <v>390</v>
      </c>
      <c r="O1283" s="116" t="s">
        <v>12</v>
      </c>
      <c r="P1283" s="105"/>
      <c r="Q1283" s="114"/>
      <c r="R1283" s="115"/>
      <c r="S1283" s="117">
        <f>'FOR PRINT'!I69</f>
        <v>50</v>
      </c>
      <c r="U1283" s="17">
        <f>U1281*1.3</f>
        <v>65</v>
      </c>
      <c r="V1283" s="1" t="s">
        <v>103</v>
      </c>
    </row>
    <row r="1284" spans="1:22" s="5" customFormat="1" ht="14.25" customHeight="1" x14ac:dyDescent="0.2">
      <c r="A1284" s="101"/>
      <c r="B1284" s="137"/>
      <c r="C1284" s="101"/>
      <c r="D1284" s="105"/>
      <c r="E1284" s="104"/>
      <c r="F1284" s="105"/>
      <c r="G1284" s="106"/>
      <c r="H1284" s="105"/>
      <c r="I1284" s="105" t="s">
        <v>152</v>
      </c>
      <c r="J1284" s="104"/>
      <c r="K1284" s="105"/>
      <c r="L1284" s="114">
        <f>'FOR PRINT'!T69</f>
        <v>0</v>
      </c>
      <c r="M1284" s="115"/>
      <c r="N1284" s="108">
        <f>L1284*U1284</f>
        <v>0</v>
      </c>
      <c r="O1284" s="116" t="s">
        <v>13</v>
      </c>
      <c r="P1284" s="105"/>
      <c r="Q1284" s="114"/>
      <c r="R1284" s="115"/>
      <c r="S1284" s="117">
        <f>'FOR PRINT'!J69</f>
        <v>0</v>
      </c>
      <c r="U1284" s="17">
        <f>U1281*1</f>
        <v>50</v>
      </c>
      <c r="V1284" s="1" t="s">
        <v>134</v>
      </c>
    </row>
    <row r="1285" spans="1:22" s="5" customFormat="1" ht="14.25" customHeight="1" x14ac:dyDescent="0.2">
      <c r="A1285" s="140" t="s">
        <v>5</v>
      </c>
      <c r="B1285" s="137"/>
      <c r="C1285" s="140"/>
      <c r="D1285" s="103"/>
      <c r="E1285" s="141" t="s">
        <v>3</v>
      </c>
      <c r="F1285" s="142">
        <f>S1291</f>
        <v>3378.8</v>
      </c>
      <c r="G1285" s="109"/>
      <c r="H1285" s="108"/>
      <c r="I1285" s="67" t="s">
        <v>147</v>
      </c>
      <c r="J1285" s="66"/>
      <c r="K1285" s="67"/>
      <c r="L1285" s="76">
        <f>'FOR PRINT'!U69</f>
        <v>0</v>
      </c>
      <c r="M1285" s="77"/>
      <c r="N1285" s="70">
        <f>L1285*U1285</f>
        <v>0</v>
      </c>
      <c r="O1285" s="116" t="s">
        <v>14</v>
      </c>
      <c r="P1285" s="105"/>
      <c r="Q1285" s="114"/>
      <c r="R1285" s="115"/>
      <c r="S1285" s="117">
        <f>'FOR PRINT'!K69</f>
        <v>62.5</v>
      </c>
      <c r="U1285" s="12">
        <f>U1281*1.3</f>
        <v>65</v>
      </c>
      <c r="V1285" s="1" t="s">
        <v>136</v>
      </c>
    </row>
    <row r="1286" spans="1:22" s="5" customFormat="1" ht="14.25" customHeight="1" x14ac:dyDescent="0.2">
      <c r="A1286" s="101"/>
      <c r="B1286" s="137"/>
      <c r="C1286" s="101"/>
      <c r="D1286" s="105"/>
      <c r="E1286" s="104"/>
      <c r="F1286" s="105"/>
      <c r="G1286" s="106"/>
      <c r="H1286" s="105"/>
      <c r="I1286" s="105"/>
      <c r="J1286" s="104"/>
      <c r="K1286" s="105"/>
      <c r="L1286" s="114"/>
      <c r="M1286" s="115"/>
      <c r="N1286" s="108"/>
      <c r="O1286" s="116" t="s">
        <v>16</v>
      </c>
      <c r="P1286" s="105"/>
      <c r="Q1286" s="114"/>
      <c r="R1286" s="115"/>
      <c r="S1286" s="117">
        <f>'FOR PRINT'!L69</f>
        <v>0</v>
      </c>
      <c r="U1286" s="17"/>
    </row>
    <row r="1287" spans="1:22" s="5" customFormat="1" ht="14.25" customHeight="1" x14ac:dyDescent="0.2">
      <c r="A1287" s="101"/>
      <c r="B1287" s="137"/>
      <c r="C1287" s="101"/>
      <c r="D1287" s="105"/>
      <c r="E1287" s="104"/>
      <c r="F1287" s="105"/>
      <c r="G1287" s="106"/>
      <c r="H1287" s="105"/>
      <c r="I1287" s="105"/>
      <c r="J1287" s="104"/>
      <c r="K1287" s="105"/>
      <c r="L1287" s="114"/>
      <c r="M1287" s="115"/>
      <c r="N1287" s="108"/>
      <c r="O1287" s="116" t="s">
        <v>15</v>
      </c>
      <c r="P1287" s="105"/>
      <c r="Q1287" s="117">
        <f>'FOR PRINT'!M69</f>
        <v>2.25</v>
      </c>
      <c r="R1287" s="115"/>
      <c r="S1287" s="117">
        <f>Q1287*U1281</f>
        <v>112.5</v>
      </c>
      <c r="U1287" s="17"/>
    </row>
    <row r="1288" spans="1:22" s="5" customFormat="1" ht="14.25" customHeight="1" x14ac:dyDescent="0.2">
      <c r="A1288" s="101"/>
      <c r="B1288" s="137"/>
      <c r="C1288" s="101"/>
      <c r="D1288" s="105"/>
      <c r="E1288" s="104"/>
      <c r="F1288" s="105"/>
      <c r="G1288" s="106"/>
      <c r="H1288" s="105"/>
      <c r="I1288" s="105"/>
      <c r="J1288" s="104"/>
      <c r="K1288" s="105"/>
      <c r="L1288" s="114"/>
      <c r="M1288" s="115"/>
      <c r="N1288" s="108"/>
      <c r="O1288" s="116" t="s">
        <v>38</v>
      </c>
      <c r="P1288" s="105"/>
      <c r="Q1288" s="114"/>
      <c r="R1288" s="115"/>
      <c r="S1288" s="117">
        <f>'FOR PRINT'!N69</f>
        <v>0</v>
      </c>
      <c r="U1288" s="17"/>
    </row>
    <row r="1289" spans="1:22" s="5" customFormat="1" ht="14.25" customHeight="1" x14ac:dyDescent="0.2">
      <c r="A1289" s="101" t="s">
        <v>6</v>
      </c>
      <c r="B1289" s="137"/>
      <c r="C1289" s="101"/>
      <c r="D1289" s="105"/>
      <c r="E1289" s="104" t="s">
        <v>3</v>
      </c>
      <c r="F1289" s="105"/>
      <c r="G1289" s="106"/>
      <c r="H1289" s="105"/>
      <c r="I1289" s="105"/>
      <c r="J1289" s="104"/>
      <c r="K1289" s="105"/>
      <c r="L1289" s="114"/>
      <c r="M1289" s="115"/>
      <c r="N1289" s="108"/>
      <c r="O1289" s="118" t="s">
        <v>17</v>
      </c>
      <c r="P1289" s="105"/>
      <c r="Q1289" s="114"/>
      <c r="R1289" s="115"/>
      <c r="S1289" s="117">
        <f>'FOR PRINT'!O69</f>
        <v>3000</v>
      </c>
      <c r="U1289" s="17"/>
    </row>
    <row r="1290" spans="1:22" s="165" customFormat="1" ht="14.25" customHeight="1" x14ac:dyDescent="0.25">
      <c r="A1290" s="102"/>
      <c r="B1290" s="137"/>
      <c r="C1290" s="102"/>
      <c r="D1290" s="159"/>
      <c r="E1290" s="104"/>
      <c r="F1290" s="160"/>
      <c r="G1290" s="161"/>
      <c r="H1290" s="159"/>
      <c r="I1290" s="110" t="s">
        <v>46</v>
      </c>
      <c r="J1290" s="119"/>
      <c r="K1290" s="162"/>
      <c r="L1290" s="163"/>
      <c r="M1290" s="120" t="s">
        <v>3</v>
      </c>
      <c r="N1290" s="164">
        <f>SUM(N1281:N1288)</f>
        <v>6840</v>
      </c>
      <c r="O1290" s="113" t="s">
        <v>45</v>
      </c>
      <c r="P1290" s="162"/>
      <c r="Q1290" s="162"/>
      <c r="R1290" s="119" t="s">
        <v>3</v>
      </c>
      <c r="S1290" s="164">
        <f>SUM(S1281:S1289)</f>
        <v>3461.2</v>
      </c>
      <c r="U1290" s="166"/>
    </row>
    <row r="1291" spans="1:22" s="5" customFormat="1" ht="14.25" customHeight="1" x14ac:dyDescent="0.2">
      <c r="A1291" s="101" t="s">
        <v>24</v>
      </c>
      <c r="B1291" s="137"/>
      <c r="C1291" s="101"/>
      <c r="D1291" s="105"/>
      <c r="E1291" s="104" t="s">
        <v>3</v>
      </c>
      <c r="F1291" s="121"/>
      <c r="G1291" s="106"/>
      <c r="H1291" s="105"/>
      <c r="I1291" s="149"/>
      <c r="J1291" s="150"/>
      <c r="K1291" s="149"/>
      <c r="L1291" s="151"/>
      <c r="M1291" s="150"/>
      <c r="N1291" s="149"/>
      <c r="O1291" s="149"/>
      <c r="P1291" s="170" t="s">
        <v>5</v>
      </c>
      <c r="Q1291" s="171"/>
      <c r="R1291" s="172" t="s">
        <v>3</v>
      </c>
      <c r="S1291" s="170">
        <f>N1290-S1290</f>
        <v>3378.8</v>
      </c>
      <c r="U1291" s="17"/>
    </row>
    <row r="1292" spans="1:22" s="5" customFormat="1" ht="15.75" customHeight="1" x14ac:dyDescent="0.2">
      <c r="A1292" s="122"/>
      <c r="B1292" s="138"/>
      <c r="C1292" s="122"/>
      <c r="D1292" s="272"/>
      <c r="E1292" s="272"/>
      <c r="F1292" s="273"/>
      <c r="G1292" s="123"/>
      <c r="H1292" s="205"/>
      <c r="I1292" s="122"/>
      <c r="J1292" s="125"/>
      <c r="K1292" s="122"/>
      <c r="L1292" s="122"/>
      <c r="M1292" s="125"/>
      <c r="N1292" s="122"/>
      <c r="O1292" s="122"/>
      <c r="P1292" s="122"/>
      <c r="Q1292" s="122"/>
      <c r="R1292" s="125"/>
      <c r="S1292" s="122"/>
      <c r="T1292" s="7"/>
      <c r="U1292" s="17"/>
    </row>
    <row r="1293" spans="1:22" s="5" customFormat="1" ht="14.25" customHeight="1" x14ac:dyDescent="0.2">
      <c r="A1293" s="91"/>
      <c r="B1293" s="135"/>
      <c r="C1293" s="91"/>
      <c r="D1293" s="91"/>
      <c r="E1293" s="92"/>
      <c r="F1293" s="91"/>
      <c r="G1293" s="93"/>
      <c r="H1293" s="91"/>
      <c r="I1293" s="91"/>
      <c r="J1293" s="92"/>
      <c r="K1293" s="91"/>
      <c r="L1293" s="91"/>
      <c r="M1293" s="92"/>
      <c r="N1293" s="91"/>
      <c r="O1293" s="91"/>
      <c r="P1293" s="91"/>
      <c r="Q1293" s="91"/>
      <c r="R1293" s="92"/>
      <c r="S1293" s="91"/>
      <c r="U1293" s="17"/>
    </row>
    <row r="1294" spans="1:22" s="6" customFormat="1" ht="14.25" customHeight="1" x14ac:dyDescent="0.25">
      <c r="A1294" s="94"/>
      <c r="B1294" s="136" t="s">
        <v>18</v>
      </c>
      <c r="C1294" s="95"/>
      <c r="D1294" s="96"/>
      <c r="E1294" s="97"/>
      <c r="F1294" s="96"/>
      <c r="G1294" s="98"/>
      <c r="H1294" s="96"/>
      <c r="I1294" s="96"/>
      <c r="J1294" s="99" t="s">
        <v>18</v>
      </c>
      <c r="K1294" s="96"/>
      <c r="L1294" s="96"/>
      <c r="M1294" s="97"/>
      <c r="N1294" s="96"/>
      <c r="O1294" s="96"/>
      <c r="P1294" s="96"/>
      <c r="Q1294" s="271" t="s">
        <v>0</v>
      </c>
      <c r="R1294" s="271"/>
      <c r="S1294" s="271"/>
      <c r="U1294" s="18"/>
    </row>
    <row r="1295" spans="1:22" s="6" customFormat="1" ht="14.25" customHeight="1" x14ac:dyDescent="0.25">
      <c r="A1295" s="94"/>
      <c r="B1295" s="136" t="s">
        <v>19</v>
      </c>
      <c r="C1295" s="95"/>
      <c r="D1295" s="96"/>
      <c r="E1295" s="97"/>
      <c r="F1295" s="96"/>
      <c r="G1295" s="98"/>
      <c r="H1295" s="96"/>
      <c r="I1295" s="96"/>
      <c r="J1295" s="99" t="s">
        <v>19</v>
      </c>
      <c r="K1295" s="96"/>
      <c r="L1295" s="96"/>
      <c r="M1295" s="97"/>
      <c r="N1295" s="96"/>
      <c r="O1295" s="96"/>
      <c r="P1295" s="96"/>
      <c r="Q1295" s="271"/>
      <c r="R1295" s="271"/>
      <c r="S1295" s="271"/>
      <c r="U1295" s="18"/>
    </row>
    <row r="1296" spans="1:22" s="6" customFormat="1" ht="14.25" customHeight="1" x14ac:dyDescent="0.25">
      <c r="A1296" s="94"/>
      <c r="B1296" s="136"/>
      <c r="C1296" s="95"/>
      <c r="D1296" s="96"/>
      <c r="E1296" s="97"/>
      <c r="F1296" s="96"/>
      <c r="G1296" s="98"/>
      <c r="H1296" s="96"/>
      <c r="I1296" s="96"/>
      <c r="J1296" s="100"/>
      <c r="K1296" s="96"/>
      <c r="L1296" s="96"/>
      <c r="M1296" s="97"/>
      <c r="N1296" s="96"/>
      <c r="O1296" s="96"/>
      <c r="P1296" s="96"/>
      <c r="Q1296" s="96"/>
      <c r="R1296" s="97"/>
      <c r="S1296" s="94"/>
      <c r="U1296" s="18"/>
    </row>
    <row r="1297" spans="1:22" s="5" customFormat="1" ht="14.25" customHeight="1" x14ac:dyDescent="0.2">
      <c r="A1297" s="101" t="s">
        <v>1</v>
      </c>
      <c r="B1297" s="137"/>
      <c r="C1297" s="101" t="s">
        <v>3</v>
      </c>
      <c r="D1297" s="103" t="str">
        <f>'FOR PRINT'!B70</f>
        <v>TIAÑO, JUN</v>
      </c>
      <c r="E1297" s="104"/>
      <c r="F1297" s="105"/>
      <c r="G1297" s="106"/>
      <c r="H1297" s="105"/>
      <c r="I1297" s="105" t="s">
        <v>1</v>
      </c>
      <c r="J1297" s="104" t="s">
        <v>3</v>
      </c>
      <c r="K1297" s="174" t="str">
        <f>'FOR PRINT'!B70</f>
        <v>TIAÑO, JUN</v>
      </c>
      <c r="L1297" s="105"/>
      <c r="M1297" s="104"/>
      <c r="N1297" s="105"/>
      <c r="O1297" s="105"/>
      <c r="P1297" s="105" t="s">
        <v>25</v>
      </c>
      <c r="Q1297" s="105"/>
      <c r="R1297" s="104" t="s">
        <v>3</v>
      </c>
      <c r="S1297" s="107">
        <f>'FOR PRINT'!D70</f>
        <v>13</v>
      </c>
      <c r="U1297" s="17"/>
    </row>
    <row r="1298" spans="1:22" s="5" customFormat="1" ht="14.25" customHeight="1" x14ac:dyDescent="0.2">
      <c r="A1298" s="101" t="s">
        <v>2</v>
      </c>
      <c r="B1298" s="137"/>
      <c r="C1298" s="101" t="s">
        <v>3</v>
      </c>
      <c r="D1298" s="105" t="str">
        <f>'FOR PRINT'!R70</f>
        <v>OCTOBER 30,2017</v>
      </c>
      <c r="E1298" s="104"/>
      <c r="F1298" s="105"/>
      <c r="G1298" s="106"/>
      <c r="H1298" s="105"/>
      <c r="I1298" s="105" t="s">
        <v>2</v>
      </c>
      <c r="J1298" s="104" t="s">
        <v>3</v>
      </c>
      <c r="K1298" s="105" t="str">
        <f>'FOR PRINT'!C70</f>
        <v>OCT 11- OCT 25,2017</v>
      </c>
      <c r="L1298" s="105"/>
      <c r="M1298" s="104"/>
      <c r="N1298" s="105"/>
      <c r="O1298" s="105"/>
      <c r="P1298" s="105" t="s">
        <v>26</v>
      </c>
      <c r="Q1298" s="105"/>
      <c r="R1298" s="104" t="s">
        <v>3</v>
      </c>
      <c r="S1298" s="107">
        <f>'FOR PRINT'!E70</f>
        <v>13</v>
      </c>
      <c r="U1298" s="17"/>
    </row>
    <row r="1299" spans="1:22" s="5" customFormat="1" ht="14.25" customHeight="1" x14ac:dyDescent="0.2">
      <c r="A1299" s="101"/>
      <c r="B1299" s="137"/>
      <c r="C1299" s="101"/>
      <c r="D1299" s="105"/>
      <c r="E1299" s="104"/>
      <c r="F1299" s="108"/>
      <c r="G1299" s="109"/>
      <c r="H1299" s="108"/>
      <c r="I1299" s="110" t="s">
        <v>4</v>
      </c>
      <c r="J1299" s="111"/>
      <c r="K1299" s="110"/>
      <c r="L1299" s="112" t="s">
        <v>22</v>
      </c>
      <c r="M1299" s="111"/>
      <c r="N1299" s="112" t="s">
        <v>23</v>
      </c>
      <c r="O1299" s="113" t="s">
        <v>7</v>
      </c>
      <c r="P1299" s="110"/>
      <c r="Q1299" s="112" t="s">
        <v>22</v>
      </c>
      <c r="R1299" s="111"/>
      <c r="S1299" s="112" t="s">
        <v>23</v>
      </c>
      <c r="U1299" s="17"/>
    </row>
    <row r="1300" spans="1:22" s="5" customFormat="1" ht="14.25" customHeight="1" x14ac:dyDescent="0.2">
      <c r="A1300" s="101" t="s">
        <v>20</v>
      </c>
      <c r="B1300" s="137"/>
      <c r="C1300" s="101"/>
      <c r="D1300" s="105"/>
      <c r="E1300" s="104" t="s">
        <v>3</v>
      </c>
      <c r="F1300" s="108">
        <f>N1309</f>
        <v>6255.3125</v>
      </c>
      <c r="G1300" s="109"/>
      <c r="H1300" s="108"/>
      <c r="I1300" s="105" t="s">
        <v>8</v>
      </c>
      <c r="J1300" s="104"/>
      <c r="K1300" s="105"/>
      <c r="L1300" s="114">
        <f>S1298*8</f>
        <v>104</v>
      </c>
      <c r="M1300" s="115"/>
      <c r="N1300" s="108">
        <f>L1300*U1300</f>
        <v>4810</v>
      </c>
      <c r="O1300" s="116" t="s">
        <v>10</v>
      </c>
      <c r="P1300" s="105"/>
      <c r="Q1300" s="114"/>
      <c r="R1300" s="115"/>
      <c r="S1300" s="117">
        <f>'FOR PRINT'!G70</f>
        <v>236.2</v>
      </c>
      <c r="U1300" s="17">
        <f>'FOR PRINT'!Q70</f>
        <v>46.25</v>
      </c>
      <c r="V1300" s="5" t="s">
        <v>100</v>
      </c>
    </row>
    <row r="1301" spans="1:22" s="5" customFormat="1" ht="14.25" customHeight="1" x14ac:dyDescent="0.2">
      <c r="A1301" s="101" t="s">
        <v>21</v>
      </c>
      <c r="B1301" s="137"/>
      <c r="C1301" s="101"/>
      <c r="D1301" s="105"/>
      <c r="E1301" s="104" t="s">
        <v>3</v>
      </c>
      <c r="F1301" s="108">
        <f>S1309</f>
        <v>3342.45</v>
      </c>
      <c r="G1301" s="106"/>
      <c r="H1301" s="105"/>
      <c r="I1301" s="105" t="s">
        <v>9</v>
      </c>
      <c r="J1301" s="104"/>
      <c r="K1301" s="105"/>
      <c r="L1301" s="114">
        <f>'FOR PRINT'!F70</f>
        <v>25</v>
      </c>
      <c r="M1301" s="115"/>
      <c r="N1301" s="108">
        <f>L1301*U1301</f>
        <v>1445.3125</v>
      </c>
      <c r="O1301" s="116" t="s">
        <v>11</v>
      </c>
      <c r="P1301" s="105"/>
      <c r="Q1301" s="114"/>
      <c r="R1301" s="115"/>
      <c r="S1301" s="117">
        <f>'FOR PRINT'!H70</f>
        <v>0</v>
      </c>
      <c r="U1301" s="17">
        <f>U1300*1.25</f>
        <v>57.8125</v>
      </c>
      <c r="V1301" s="5" t="s">
        <v>101</v>
      </c>
    </row>
    <row r="1302" spans="1:22" s="5" customFormat="1" ht="14.25" customHeight="1" x14ac:dyDescent="0.2">
      <c r="A1302" s="101"/>
      <c r="B1302" s="137"/>
      <c r="C1302" s="101"/>
      <c r="D1302" s="105"/>
      <c r="E1302" s="104"/>
      <c r="F1302" s="105"/>
      <c r="G1302" s="106"/>
      <c r="H1302" s="105"/>
      <c r="I1302" s="105" t="s">
        <v>99</v>
      </c>
      <c r="J1302" s="104"/>
      <c r="K1302" s="105"/>
      <c r="L1302" s="114">
        <f>'FOR PRINT'!P70</f>
        <v>0</v>
      </c>
      <c r="M1302" s="115"/>
      <c r="N1302" s="108">
        <f>L1302*U1302</f>
        <v>0</v>
      </c>
      <c r="O1302" s="116" t="s">
        <v>12</v>
      </c>
      <c r="P1302" s="105"/>
      <c r="Q1302" s="114"/>
      <c r="R1302" s="115"/>
      <c r="S1302" s="117">
        <f>'FOR PRINT'!I70</f>
        <v>50</v>
      </c>
      <c r="U1302" s="17">
        <f>U1300*1.3</f>
        <v>60.125</v>
      </c>
      <c r="V1302" s="1" t="s">
        <v>103</v>
      </c>
    </row>
    <row r="1303" spans="1:22" s="5" customFormat="1" ht="14.25" customHeight="1" x14ac:dyDescent="0.2">
      <c r="A1303" s="101"/>
      <c r="B1303" s="137"/>
      <c r="C1303" s="101"/>
      <c r="D1303" s="105"/>
      <c r="E1303" s="104"/>
      <c r="F1303" s="105"/>
      <c r="G1303" s="106"/>
      <c r="H1303" s="105"/>
      <c r="I1303" s="105" t="s">
        <v>152</v>
      </c>
      <c r="J1303" s="104"/>
      <c r="K1303" s="105"/>
      <c r="L1303" s="114">
        <f>'FOR PRINT'!T70</f>
        <v>0</v>
      </c>
      <c r="M1303" s="115"/>
      <c r="N1303" s="108">
        <f>L1303*U1303</f>
        <v>0</v>
      </c>
      <c r="O1303" s="116" t="s">
        <v>13</v>
      </c>
      <c r="P1303" s="105"/>
      <c r="Q1303" s="114"/>
      <c r="R1303" s="115"/>
      <c r="S1303" s="117">
        <f>'FOR PRINT'!J70</f>
        <v>0</v>
      </c>
      <c r="U1303" s="17">
        <f>U1300*1</f>
        <v>46.25</v>
      </c>
      <c r="V1303" s="1" t="s">
        <v>134</v>
      </c>
    </row>
    <row r="1304" spans="1:22" s="5" customFormat="1" ht="14.25" customHeight="1" x14ac:dyDescent="0.2">
      <c r="A1304" s="140" t="s">
        <v>5</v>
      </c>
      <c r="B1304" s="137"/>
      <c r="C1304" s="140"/>
      <c r="D1304" s="103"/>
      <c r="E1304" s="141" t="s">
        <v>3</v>
      </c>
      <c r="F1304" s="142">
        <f>S1310</f>
        <v>2912.8625000000002</v>
      </c>
      <c r="G1304" s="109"/>
      <c r="H1304" s="108"/>
      <c r="I1304" s="67" t="s">
        <v>147</v>
      </c>
      <c r="J1304" s="66"/>
      <c r="K1304" s="67"/>
      <c r="L1304" s="76">
        <f>'FOR PRINT'!U70</f>
        <v>0</v>
      </c>
      <c r="M1304" s="77"/>
      <c r="N1304" s="70">
        <f>L1304*U1304</f>
        <v>0</v>
      </c>
      <c r="O1304" s="116" t="s">
        <v>14</v>
      </c>
      <c r="P1304" s="105"/>
      <c r="Q1304" s="114"/>
      <c r="R1304" s="115"/>
      <c r="S1304" s="117">
        <f>'FOR PRINT'!K70</f>
        <v>56.25</v>
      </c>
      <c r="U1304" s="12">
        <f>U1300*1.3</f>
        <v>60.125</v>
      </c>
      <c r="V1304" s="1" t="s">
        <v>136</v>
      </c>
    </row>
    <row r="1305" spans="1:22" s="5" customFormat="1" ht="14.25" customHeight="1" x14ac:dyDescent="0.2">
      <c r="A1305" s="101"/>
      <c r="B1305" s="137"/>
      <c r="C1305" s="101"/>
      <c r="D1305" s="105"/>
      <c r="E1305" s="104"/>
      <c r="F1305" s="105"/>
      <c r="G1305" s="106"/>
      <c r="H1305" s="105"/>
      <c r="I1305" s="105" t="s">
        <v>179</v>
      </c>
      <c r="J1305" s="104"/>
      <c r="K1305" s="243">
        <v>43025</v>
      </c>
      <c r="L1305" s="114"/>
      <c r="M1305" s="115"/>
      <c r="N1305" s="108"/>
      <c r="O1305" s="116" t="s">
        <v>16</v>
      </c>
      <c r="P1305" s="105"/>
      <c r="Q1305" s="114"/>
      <c r="R1305" s="115"/>
      <c r="S1305" s="117">
        <f>'FOR PRINT'!L70</f>
        <v>0</v>
      </c>
      <c r="U1305" s="17"/>
    </row>
    <row r="1306" spans="1:22" s="5" customFormat="1" ht="14.25" customHeight="1" x14ac:dyDescent="0.2">
      <c r="A1306" s="101"/>
      <c r="B1306" s="137"/>
      <c r="C1306" s="101"/>
      <c r="D1306" s="105"/>
      <c r="E1306" s="104"/>
      <c r="F1306" s="105"/>
      <c r="G1306" s="106"/>
      <c r="H1306" s="105"/>
      <c r="I1306" s="105"/>
      <c r="J1306" s="104"/>
      <c r="K1306" s="105"/>
      <c r="L1306" s="114"/>
      <c r="M1306" s="115"/>
      <c r="N1306" s="108"/>
      <c r="O1306" s="116" t="s">
        <v>15</v>
      </c>
      <c r="P1306" s="105"/>
      <c r="Q1306" s="117">
        <f>'FOR PRINT'!M70</f>
        <v>0</v>
      </c>
      <c r="R1306" s="115"/>
      <c r="S1306" s="117">
        <f>Q1306*U1300</f>
        <v>0</v>
      </c>
      <c r="U1306" s="17"/>
    </row>
    <row r="1307" spans="1:22" s="5" customFormat="1" ht="14.25" customHeight="1" x14ac:dyDescent="0.2">
      <c r="A1307" s="101"/>
      <c r="B1307" s="137"/>
      <c r="C1307" s="101"/>
      <c r="D1307" s="105"/>
      <c r="E1307" s="104"/>
      <c r="F1307" s="105"/>
      <c r="G1307" s="106"/>
      <c r="H1307" s="105"/>
      <c r="I1307" s="105"/>
      <c r="J1307" s="104"/>
      <c r="K1307" s="105"/>
      <c r="L1307" s="114"/>
      <c r="M1307" s="115"/>
      <c r="N1307" s="108"/>
      <c r="O1307" s="116" t="s">
        <v>38</v>
      </c>
      <c r="P1307" s="105"/>
      <c r="Q1307" s="114"/>
      <c r="R1307" s="115"/>
      <c r="S1307" s="117">
        <f>'FOR PRINT'!N70</f>
        <v>0</v>
      </c>
      <c r="U1307" s="17"/>
    </row>
    <row r="1308" spans="1:22" s="5" customFormat="1" ht="14.25" customHeight="1" x14ac:dyDescent="0.2">
      <c r="A1308" s="101" t="s">
        <v>6</v>
      </c>
      <c r="B1308" s="137"/>
      <c r="C1308" s="101"/>
      <c r="D1308" s="105"/>
      <c r="E1308" s="104" t="s">
        <v>3</v>
      </c>
      <c r="F1308" s="105"/>
      <c r="G1308" s="106"/>
      <c r="H1308" s="105"/>
      <c r="I1308" s="105"/>
      <c r="J1308" s="104"/>
      <c r="K1308" s="105"/>
      <c r="L1308" s="114"/>
      <c r="M1308" s="115"/>
      <c r="N1308" s="108"/>
      <c r="O1308" s="118" t="s">
        <v>17</v>
      </c>
      <c r="P1308" s="105"/>
      <c r="Q1308" s="114"/>
      <c r="R1308" s="115"/>
      <c r="S1308" s="117">
        <f>'FOR PRINT'!O70</f>
        <v>3000</v>
      </c>
      <c r="U1308" s="17"/>
    </row>
    <row r="1309" spans="1:22" s="165" customFormat="1" ht="14.25" customHeight="1" x14ac:dyDescent="0.25">
      <c r="A1309" s="102"/>
      <c r="B1309" s="137"/>
      <c r="C1309" s="102"/>
      <c r="D1309" s="159"/>
      <c r="E1309" s="104"/>
      <c r="F1309" s="160"/>
      <c r="G1309" s="161"/>
      <c r="H1309" s="159"/>
      <c r="I1309" s="110" t="s">
        <v>46</v>
      </c>
      <c r="J1309" s="119"/>
      <c r="K1309" s="162"/>
      <c r="L1309" s="163"/>
      <c r="M1309" s="120" t="s">
        <v>3</v>
      </c>
      <c r="N1309" s="164">
        <f>SUM(N1300:N1307)</f>
        <v>6255.3125</v>
      </c>
      <c r="O1309" s="113" t="s">
        <v>45</v>
      </c>
      <c r="P1309" s="162"/>
      <c r="Q1309" s="162"/>
      <c r="R1309" s="119" t="s">
        <v>3</v>
      </c>
      <c r="S1309" s="164">
        <f>SUM(S1300:S1308)</f>
        <v>3342.45</v>
      </c>
      <c r="U1309" s="166"/>
    </row>
    <row r="1310" spans="1:22" s="5" customFormat="1" ht="14.25" customHeight="1" x14ac:dyDescent="0.2">
      <c r="A1310" s="101" t="s">
        <v>24</v>
      </c>
      <c r="B1310" s="137"/>
      <c r="C1310" s="101"/>
      <c r="D1310" s="105"/>
      <c r="E1310" s="104" t="s">
        <v>3</v>
      </c>
      <c r="F1310" s="121"/>
      <c r="G1310" s="106"/>
      <c r="H1310" s="105"/>
      <c r="I1310" s="149"/>
      <c r="J1310" s="150"/>
      <c r="K1310" s="149"/>
      <c r="L1310" s="151"/>
      <c r="M1310" s="150"/>
      <c r="N1310" s="149"/>
      <c r="O1310" s="149"/>
      <c r="P1310" s="170" t="s">
        <v>5</v>
      </c>
      <c r="Q1310" s="171"/>
      <c r="R1310" s="172" t="s">
        <v>3</v>
      </c>
      <c r="S1310" s="170">
        <f>N1309-S1309</f>
        <v>2912.8625000000002</v>
      </c>
      <c r="U1310" s="17"/>
    </row>
    <row r="1311" spans="1:22" s="5" customFormat="1" ht="14.25" customHeight="1" x14ac:dyDescent="0.2">
      <c r="A1311" s="122"/>
      <c r="B1311" s="138"/>
      <c r="C1311" s="122"/>
      <c r="D1311" s="272"/>
      <c r="E1311" s="272"/>
      <c r="F1311" s="273"/>
      <c r="G1311" s="123"/>
      <c r="H1311" s="205"/>
      <c r="I1311" s="122"/>
      <c r="J1311" s="125"/>
      <c r="K1311" s="122"/>
      <c r="L1311" s="122"/>
      <c r="M1311" s="125"/>
      <c r="N1311" s="122"/>
      <c r="O1311" s="122"/>
      <c r="P1311" s="122"/>
      <c r="Q1311" s="122"/>
      <c r="R1311" s="125"/>
      <c r="S1311" s="122"/>
      <c r="T1311" s="7"/>
      <c r="U1311" s="17"/>
    </row>
    <row r="1312" spans="1:22" s="5" customFormat="1" ht="14.25" customHeight="1" x14ac:dyDescent="0.2">
      <c r="A1312" s="91"/>
      <c r="B1312" s="135"/>
      <c r="C1312" s="91"/>
      <c r="D1312" s="91"/>
      <c r="E1312" s="92"/>
      <c r="F1312" s="91"/>
      <c r="G1312" s="93"/>
      <c r="H1312" s="91"/>
      <c r="I1312" s="91"/>
      <c r="J1312" s="92"/>
      <c r="K1312" s="91"/>
      <c r="L1312" s="91"/>
      <c r="M1312" s="92"/>
      <c r="N1312" s="91"/>
      <c r="O1312" s="91"/>
      <c r="P1312" s="91"/>
      <c r="Q1312" s="91"/>
      <c r="R1312" s="92"/>
      <c r="S1312" s="91"/>
      <c r="U1312" s="17"/>
    </row>
    <row r="1313" spans="1:22" s="6" customFormat="1" ht="14.25" customHeight="1" x14ac:dyDescent="0.25">
      <c r="A1313" s="94"/>
      <c r="B1313" s="136" t="s">
        <v>18</v>
      </c>
      <c r="C1313" s="95"/>
      <c r="D1313" s="96"/>
      <c r="E1313" s="97"/>
      <c r="F1313" s="96"/>
      <c r="G1313" s="98"/>
      <c r="H1313" s="96"/>
      <c r="I1313" s="96"/>
      <c r="J1313" s="99" t="s">
        <v>18</v>
      </c>
      <c r="K1313" s="96"/>
      <c r="L1313" s="96"/>
      <c r="M1313" s="97"/>
      <c r="N1313" s="96"/>
      <c r="O1313" s="96"/>
      <c r="P1313" s="96"/>
      <c r="Q1313" s="271" t="s">
        <v>0</v>
      </c>
      <c r="R1313" s="271"/>
      <c r="S1313" s="271"/>
      <c r="U1313" s="18"/>
    </row>
    <row r="1314" spans="1:22" s="6" customFormat="1" ht="14.25" customHeight="1" x14ac:dyDescent="0.25">
      <c r="A1314" s="94"/>
      <c r="B1314" s="136" t="s">
        <v>19</v>
      </c>
      <c r="C1314" s="95"/>
      <c r="D1314" s="96"/>
      <c r="E1314" s="97"/>
      <c r="F1314" s="96"/>
      <c r="G1314" s="98"/>
      <c r="H1314" s="96"/>
      <c r="I1314" s="96"/>
      <c r="J1314" s="99" t="s">
        <v>19</v>
      </c>
      <c r="K1314" s="96"/>
      <c r="L1314" s="96"/>
      <c r="M1314" s="97"/>
      <c r="N1314" s="96"/>
      <c r="O1314" s="96"/>
      <c r="P1314" s="96"/>
      <c r="Q1314" s="271"/>
      <c r="R1314" s="271"/>
      <c r="S1314" s="271"/>
      <c r="U1314" s="18"/>
    </row>
    <row r="1315" spans="1:22" s="6" customFormat="1" ht="14.25" customHeight="1" x14ac:dyDescent="0.25">
      <c r="A1315" s="94"/>
      <c r="B1315" s="136"/>
      <c r="C1315" s="95"/>
      <c r="D1315" s="96"/>
      <c r="E1315" s="97"/>
      <c r="F1315" s="96"/>
      <c r="G1315" s="98"/>
      <c r="H1315" s="96"/>
      <c r="I1315" s="96"/>
      <c r="J1315" s="100"/>
      <c r="K1315" s="96"/>
      <c r="L1315" s="96"/>
      <c r="M1315" s="97"/>
      <c r="N1315" s="96"/>
      <c r="O1315" s="96"/>
      <c r="P1315" s="96"/>
      <c r="Q1315" s="96"/>
      <c r="R1315" s="97"/>
      <c r="S1315" s="94"/>
      <c r="U1315" s="18"/>
    </row>
    <row r="1316" spans="1:22" s="5" customFormat="1" ht="14.25" customHeight="1" x14ac:dyDescent="0.2">
      <c r="A1316" s="101" t="s">
        <v>1</v>
      </c>
      <c r="B1316" s="137"/>
      <c r="C1316" s="101" t="s">
        <v>3</v>
      </c>
      <c r="D1316" s="103" t="str">
        <f>'FOR PRINT'!B71</f>
        <v>TUBALE, TOMAS JR.</v>
      </c>
      <c r="E1316" s="104"/>
      <c r="F1316" s="105"/>
      <c r="G1316" s="106"/>
      <c r="H1316" s="105"/>
      <c r="I1316" s="105" t="s">
        <v>1</v>
      </c>
      <c r="J1316" s="104" t="s">
        <v>3</v>
      </c>
      <c r="K1316" s="174" t="str">
        <f>'FOR PRINT'!B71</f>
        <v>TUBALE, TOMAS JR.</v>
      </c>
      <c r="L1316" s="105"/>
      <c r="M1316" s="104"/>
      <c r="N1316" s="105"/>
      <c r="O1316" s="105"/>
      <c r="P1316" s="105" t="s">
        <v>25</v>
      </c>
      <c r="Q1316" s="105"/>
      <c r="R1316" s="104" t="s">
        <v>3</v>
      </c>
      <c r="S1316" s="107">
        <f>'FOR PRINT'!D71</f>
        <v>13</v>
      </c>
      <c r="U1316" s="17"/>
    </row>
    <row r="1317" spans="1:22" s="5" customFormat="1" ht="14.25" customHeight="1" x14ac:dyDescent="0.2">
      <c r="A1317" s="101" t="s">
        <v>2</v>
      </c>
      <c r="B1317" s="137"/>
      <c r="C1317" s="101" t="s">
        <v>3</v>
      </c>
      <c r="D1317" s="105" t="str">
        <f>'FOR PRINT'!R71</f>
        <v>OCTOBER 30,2017</v>
      </c>
      <c r="E1317" s="104"/>
      <c r="F1317" s="105"/>
      <c r="G1317" s="106"/>
      <c r="H1317" s="105"/>
      <c r="I1317" s="105" t="s">
        <v>2</v>
      </c>
      <c r="J1317" s="104" t="s">
        <v>3</v>
      </c>
      <c r="K1317" s="105" t="str">
        <f>'FOR PRINT'!C71</f>
        <v>OCT 11- OCT 25,2017</v>
      </c>
      <c r="L1317" s="105"/>
      <c r="M1317" s="104"/>
      <c r="N1317" s="105"/>
      <c r="O1317" s="105"/>
      <c r="P1317" s="105" t="s">
        <v>26</v>
      </c>
      <c r="Q1317" s="105"/>
      <c r="R1317" s="104" t="s">
        <v>3</v>
      </c>
      <c r="S1317" s="107">
        <f>'FOR PRINT'!E71</f>
        <v>12.75</v>
      </c>
      <c r="U1317" s="17"/>
    </row>
    <row r="1318" spans="1:22" s="5" customFormat="1" ht="14.25" customHeight="1" x14ac:dyDescent="0.2">
      <c r="A1318" s="101"/>
      <c r="B1318" s="137"/>
      <c r="C1318" s="101"/>
      <c r="D1318" s="105"/>
      <c r="E1318" s="104"/>
      <c r="F1318" s="108"/>
      <c r="G1318" s="109"/>
      <c r="H1318" s="108"/>
      <c r="I1318" s="110" t="s">
        <v>4</v>
      </c>
      <c r="J1318" s="111"/>
      <c r="K1318" s="110"/>
      <c r="L1318" s="112" t="s">
        <v>22</v>
      </c>
      <c r="M1318" s="111"/>
      <c r="N1318" s="112" t="s">
        <v>23</v>
      </c>
      <c r="O1318" s="113" t="s">
        <v>7</v>
      </c>
      <c r="P1318" s="110"/>
      <c r="Q1318" s="112" t="s">
        <v>22</v>
      </c>
      <c r="R1318" s="111"/>
      <c r="S1318" s="112" t="s">
        <v>23</v>
      </c>
      <c r="U1318" s="17"/>
    </row>
    <row r="1319" spans="1:22" s="5" customFormat="1" ht="14.25" customHeight="1" x14ac:dyDescent="0.2">
      <c r="A1319" s="101" t="s">
        <v>20</v>
      </c>
      <c r="B1319" s="137"/>
      <c r="C1319" s="101"/>
      <c r="D1319" s="105"/>
      <c r="E1319" s="104" t="s">
        <v>3</v>
      </c>
      <c r="F1319" s="108">
        <f>N1328</f>
        <v>6427.5</v>
      </c>
      <c r="G1319" s="109"/>
      <c r="H1319" s="108"/>
      <c r="I1319" s="105" t="s">
        <v>8</v>
      </c>
      <c r="J1319" s="104"/>
      <c r="K1319" s="105"/>
      <c r="L1319" s="114">
        <f>S1317*8</f>
        <v>102</v>
      </c>
      <c r="M1319" s="115"/>
      <c r="N1319" s="108">
        <f>L1319*U1319</f>
        <v>5100</v>
      </c>
      <c r="O1319" s="116" t="s">
        <v>10</v>
      </c>
      <c r="P1319" s="105"/>
      <c r="Q1319" s="114"/>
      <c r="R1319" s="115"/>
      <c r="S1319" s="117">
        <f>'FOR PRINT'!G71</f>
        <v>218</v>
      </c>
      <c r="U1319" s="17">
        <f>'FOR PRINT'!Q71</f>
        <v>50</v>
      </c>
      <c r="V1319" s="5" t="s">
        <v>100</v>
      </c>
    </row>
    <row r="1320" spans="1:22" s="5" customFormat="1" ht="14.25" customHeight="1" x14ac:dyDescent="0.2">
      <c r="A1320" s="101" t="s">
        <v>21</v>
      </c>
      <c r="B1320" s="137"/>
      <c r="C1320" s="101"/>
      <c r="D1320" s="105"/>
      <c r="E1320" s="104" t="s">
        <v>3</v>
      </c>
      <c r="F1320" s="108">
        <f>S1328</f>
        <v>2830.5</v>
      </c>
      <c r="G1320" s="106"/>
      <c r="H1320" s="105"/>
      <c r="I1320" s="105" t="s">
        <v>9</v>
      </c>
      <c r="J1320" s="104"/>
      <c r="K1320" s="105"/>
      <c r="L1320" s="114">
        <f>'FOR PRINT'!F71</f>
        <v>15</v>
      </c>
      <c r="M1320" s="115"/>
      <c r="N1320" s="108">
        <f>L1320*U1320</f>
        <v>937.5</v>
      </c>
      <c r="O1320" s="116" t="s">
        <v>11</v>
      </c>
      <c r="P1320" s="105"/>
      <c r="Q1320" s="114"/>
      <c r="R1320" s="115"/>
      <c r="S1320" s="117">
        <f>'FOR PRINT'!H71</f>
        <v>0</v>
      </c>
      <c r="U1320" s="17">
        <f>U1319*1.25</f>
        <v>62.5</v>
      </c>
      <c r="V1320" s="5" t="s">
        <v>101</v>
      </c>
    </row>
    <row r="1321" spans="1:22" s="5" customFormat="1" ht="14.25" customHeight="1" x14ac:dyDescent="0.2">
      <c r="A1321" s="101"/>
      <c r="B1321" s="137"/>
      <c r="C1321" s="101"/>
      <c r="D1321" s="105"/>
      <c r="E1321" s="104"/>
      <c r="F1321" s="105"/>
      <c r="G1321" s="106"/>
      <c r="H1321" s="105"/>
      <c r="I1321" s="105" t="s">
        <v>99</v>
      </c>
      <c r="J1321" s="104"/>
      <c r="K1321" s="105"/>
      <c r="L1321" s="114">
        <f>'FOR PRINT'!P71</f>
        <v>6</v>
      </c>
      <c r="M1321" s="115"/>
      <c r="N1321" s="108">
        <f>L1321*U1321</f>
        <v>390</v>
      </c>
      <c r="O1321" s="116" t="s">
        <v>12</v>
      </c>
      <c r="P1321" s="105"/>
      <c r="Q1321" s="114"/>
      <c r="R1321" s="115"/>
      <c r="S1321" s="117">
        <f>'FOR PRINT'!I71</f>
        <v>50</v>
      </c>
      <c r="U1321" s="17">
        <f>U1319*1.3</f>
        <v>65</v>
      </c>
      <c r="V1321" s="1" t="s">
        <v>103</v>
      </c>
    </row>
    <row r="1322" spans="1:22" s="5" customFormat="1" ht="14.25" customHeight="1" x14ac:dyDescent="0.2">
      <c r="A1322" s="101"/>
      <c r="B1322" s="137"/>
      <c r="C1322" s="101"/>
      <c r="D1322" s="105"/>
      <c r="E1322" s="104"/>
      <c r="F1322" s="105"/>
      <c r="G1322" s="106"/>
      <c r="H1322" s="105"/>
      <c r="I1322" s="105" t="s">
        <v>152</v>
      </c>
      <c r="J1322" s="104"/>
      <c r="K1322" s="105"/>
      <c r="L1322" s="114">
        <f>'FOR PRINT'!T71</f>
        <v>0</v>
      </c>
      <c r="M1322" s="115"/>
      <c r="N1322" s="108">
        <f>L1322*U1322</f>
        <v>0</v>
      </c>
      <c r="O1322" s="116" t="s">
        <v>13</v>
      </c>
      <c r="P1322" s="105"/>
      <c r="Q1322" s="114"/>
      <c r="R1322" s="115"/>
      <c r="S1322" s="117">
        <f>'FOR PRINT'!J71</f>
        <v>0</v>
      </c>
      <c r="U1322" s="17">
        <f>U1319*1</f>
        <v>50</v>
      </c>
      <c r="V1322" s="1" t="s">
        <v>134</v>
      </c>
    </row>
    <row r="1323" spans="1:22" s="5" customFormat="1" ht="14.25" customHeight="1" x14ac:dyDescent="0.2">
      <c r="A1323" s="140" t="s">
        <v>5</v>
      </c>
      <c r="B1323" s="137"/>
      <c r="C1323" s="140"/>
      <c r="D1323" s="103"/>
      <c r="E1323" s="141" t="s">
        <v>3</v>
      </c>
      <c r="F1323" s="142">
        <f>S1329</f>
        <v>3597</v>
      </c>
      <c r="G1323" s="109"/>
      <c r="H1323" s="108"/>
      <c r="I1323" s="67" t="s">
        <v>147</v>
      </c>
      <c r="J1323" s="66"/>
      <c r="K1323" s="67"/>
      <c r="L1323" s="76">
        <f>'FOR PRINT'!U71</f>
        <v>0</v>
      </c>
      <c r="M1323" s="77"/>
      <c r="N1323" s="70">
        <f>L1323*U1323</f>
        <v>0</v>
      </c>
      <c r="O1323" s="116" t="s">
        <v>14</v>
      </c>
      <c r="P1323" s="105"/>
      <c r="Q1323" s="114"/>
      <c r="R1323" s="115"/>
      <c r="S1323" s="117">
        <f>'FOR PRINT'!K71</f>
        <v>62.5</v>
      </c>
      <c r="U1323" s="12">
        <f>U1319*1.3</f>
        <v>65</v>
      </c>
      <c r="V1323" s="1" t="s">
        <v>136</v>
      </c>
    </row>
    <row r="1324" spans="1:22" s="5" customFormat="1" ht="14.25" customHeight="1" x14ac:dyDescent="0.2">
      <c r="A1324" s="101"/>
      <c r="B1324" s="137"/>
      <c r="C1324" s="101"/>
      <c r="D1324" s="105"/>
      <c r="E1324" s="104"/>
      <c r="F1324" s="105"/>
      <c r="G1324" s="106"/>
      <c r="H1324" s="105"/>
      <c r="I1324" s="105"/>
      <c r="J1324" s="104"/>
      <c r="K1324" s="105"/>
      <c r="L1324" s="114"/>
      <c r="M1324" s="115"/>
      <c r="N1324" s="108"/>
      <c r="O1324" s="116" t="s">
        <v>16</v>
      </c>
      <c r="P1324" s="105"/>
      <c r="Q1324" s="114"/>
      <c r="R1324" s="115"/>
      <c r="S1324" s="117">
        <f>'FOR PRINT'!L71</f>
        <v>0</v>
      </c>
      <c r="U1324" s="17"/>
    </row>
    <row r="1325" spans="1:22" s="5" customFormat="1" ht="14.25" customHeight="1" x14ac:dyDescent="0.2">
      <c r="A1325" s="101"/>
      <c r="B1325" s="137"/>
      <c r="C1325" s="101"/>
      <c r="D1325" s="105"/>
      <c r="E1325" s="104"/>
      <c r="F1325" s="105"/>
      <c r="G1325" s="106"/>
      <c r="H1325" s="105"/>
      <c r="I1325" s="105"/>
      <c r="J1325" s="104"/>
      <c r="K1325" s="105"/>
      <c r="L1325" s="114"/>
      <c r="M1325" s="115"/>
      <c r="N1325" s="108"/>
      <c r="O1325" s="116" t="s">
        <v>15</v>
      </c>
      <c r="P1325" s="105"/>
      <c r="Q1325" s="117">
        <f>'FOR PRINT'!M71</f>
        <v>0</v>
      </c>
      <c r="R1325" s="115"/>
      <c r="S1325" s="117">
        <f>Q1325*U1319</f>
        <v>0</v>
      </c>
      <c r="U1325" s="17"/>
    </row>
    <row r="1326" spans="1:22" s="5" customFormat="1" ht="14.25" customHeight="1" x14ac:dyDescent="0.2">
      <c r="A1326" s="101"/>
      <c r="B1326" s="137"/>
      <c r="C1326" s="101"/>
      <c r="D1326" s="105"/>
      <c r="E1326" s="104"/>
      <c r="F1326" s="105"/>
      <c r="G1326" s="106"/>
      <c r="H1326" s="105"/>
      <c r="I1326" s="105"/>
      <c r="J1326" s="104"/>
      <c r="K1326" s="105"/>
      <c r="L1326" s="114"/>
      <c r="M1326" s="115"/>
      <c r="N1326" s="108"/>
      <c r="O1326" s="116" t="s">
        <v>38</v>
      </c>
      <c r="P1326" s="105"/>
      <c r="Q1326" s="114"/>
      <c r="R1326" s="115"/>
      <c r="S1326" s="117">
        <f>'FOR PRINT'!N71</f>
        <v>0</v>
      </c>
      <c r="U1326" s="17"/>
    </row>
    <row r="1327" spans="1:22" s="5" customFormat="1" ht="14.25" customHeight="1" x14ac:dyDescent="0.2">
      <c r="A1327" s="101" t="s">
        <v>6</v>
      </c>
      <c r="B1327" s="137"/>
      <c r="C1327" s="101"/>
      <c r="D1327" s="105"/>
      <c r="E1327" s="104" t="s">
        <v>3</v>
      </c>
      <c r="F1327" s="105"/>
      <c r="G1327" s="106"/>
      <c r="H1327" s="105"/>
      <c r="I1327" s="105"/>
      <c r="J1327" s="104"/>
      <c r="K1327" s="105"/>
      <c r="L1327" s="114"/>
      <c r="M1327" s="115"/>
      <c r="N1327" s="108"/>
      <c r="O1327" s="118" t="s">
        <v>17</v>
      </c>
      <c r="P1327" s="105"/>
      <c r="Q1327" s="114"/>
      <c r="R1327" s="115"/>
      <c r="S1327" s="117">
        <f>'FOR PRINT'!O71</f>
        <v>2500</v>
      </c>
      <c r="U1327" s="17"/>
    </row>
    <row r="1328" spans="1:22" s="165" customFormat="1" ht="14.25" customHeight="1" x14ac:dyDescent="0.25">
      <c r="A1328" s="102"/>
      <c r="B1328" s="137"/>
      <c r="C1328" s="102"/>
      <c r="D1328" s="159"/>
      <c r="E1328" s="104"/>
      <c r="F1328" s="160"/>
      <c r="G1328" s="161"/>
      <c r="H1328" s="159"/>
      <c r="I1328" s="110" t="s">
        <v>46</v>
      </c>
      <c r="J1328" s="119"/>
      <c r="K1328" s="162"/>
      <c r="L1328" s="163"/>
      <c r="M1328" s="120" t="s">
        <v>3</v>
      </c>
      <c r="N1328" s="164">
        <f>SUM(N1319:N1326)</f>
        <v>6427.5</v>
      </c>
      <c r="O1328" s="113" t="s">
        <v>45</v>
      </c>
      <c r="P1328" s="162"/>
      <c r="Q1328" s="162"/>
      <c r="R1328" s="119" t="s">
        <v>3</v>
      </c>
      <c r="S1328" s="164">
        <f>SUM(S1319:S1327)</f>
        <v>2830.5</v>
      </c>
      <c r="U1328" s="166"/>
    </row>
    <row r="1329" spans="1:22" s="5" customFormat="1" ht="14.25" customHeight="1" x14ac:dyDescent="0.2">
      <c r="A1329" s="101" t="s">
        <v>24</v>
      </c>
      <c r="B1329" s="137"/>
      <c r="C1329" s="101"/>
      <c r="D1329" s="105"/>
      <c r="E1329" s="104" t="s">
        <v>3</v>
      </c>
      <c r="F1329" s="121"/>
      <c r="G1329" s="106"/>
      <c r="H1329" s="105"/>
      <c r="I1329" s="149"/>
      <c r="J1329" s="150"/>
      <c r="K1329" s="149"/>
      <c r="L1329" s="151"/>
      <c r="M1329" s="150"/>
      <c r="N1329" s="149"/>
      <c r="O1329" s="149"/>
      <c r="P1329" s="170" t="s">
        <v>5</v>
      </c>
      <c r="Q1329" s="171"/>
      <c r="R1329" s="172" t="s">
        <v>3</v>
      </c>
      <c r="S1329" s="170">
        <f>N1328-S1328</f>
        <v>3597</v>
      </c>
      <c r="U1329" s="17"/>
    </row>
    <row r="1330" spans="1:22" s="5" customFormat="1" ht="14.25" customHeight="1" x14ac:dyDescent="0.2">
      <c r="A1330" s="122"/>
      <c r="B1330" s="138"/>
      <c r="C1330" s="122"/>
      <c r="D1330" s="272"/>
      <c r="E1330" s="272"/>
      <c r="F1330" s="273"/>
      <c r="G1330" s="123"/>
      <c r="H1330" s="205"/>
      <c r="I1330" s="122"/>
      <c r="J1330" s="125"/>
      <c r="K1330" s="122"/>
      <c r="L1330" s="122"/>
      <c r="M1330" s="125"/>
      <c r="N1330" s="122"/>
      <c r="O1330" s="122"/>
      <c r="P1330" s="122"/>
      <c r="Q1330" s="122"/>
      <c r="R1330" s="125"/>
      <c r="S1330" s="122"/>
      <c r="T1330" s="7"/>
      <c r="U1330" s="17"/>
    </row>
    <row r="1331" spans="1:22" ht="14.25" customHeight="1" x14ac:dyDescent="0.2">
      <c r="A1331" s="54"/>
      <c r="B1331" s="131"/>
      <c r="C1331" s="54"/>
      <c r="D1331" s="54"/>
      <c r="E1331" s="55"/>
      <c r="F1331" s="54"/>
      <c r="G1331" s="56"/>
      <c r="H1331" s="54"/>
      <c r="I1331" s="54"/>
      <c r="J1331" s="55"/>
      <c r="K1331" s="54"/>
      <c r="L1331" s="54"/>
      <c r="M1331" s="55"/>
      <c r="N1331" s="54"/>
      <c r="O1331" s="54"/>
      <c r="P1331" s="54"/>
      <c r="Q1331" s="54"/>
      <c r="R1331" s="55"/>
      <c r="S1331" s="54"/>
    </row>
    <row r="1332" spans="1:22" s="8" customFormat="1" ht="14.25" customHeight="1" x14ac:dyDescent="0.25">
      <c r="A1332" s="42"/>
      <c r="B1332" s="132" t="s">
        <v>18</v>
      </c>
      <c r="C1332" s="57"/>
      <c r="D1332" s="58"/>
      <c r="E1332" s="59"/>
      <c r="F1332" s="58"/>
      <c r="G1332" s="60"/>
      <c r="H1332" s="58"/>
      <c r="I1332" s="58"/>
      <c r="J1332" s="61" t="s">
        <v>18</v>
      </c>
      <c r="K1332" s="58"/>
      <c r="L1332" s="58"/>
      <c r="M1332" s="59"/>
      <c r="N1332" s="58"/>
      <c r="O1332" s="58"/>
      <c r="P1332" s="58"/>
      <c r="Q1332" s="270" t="s">
        <v>0</v>
      </c>
      <c r="R1332" s="270"/>
      <c r="S1332" s="270"/>
      <c r="U1332" s="20"/>
    </row>
    <row r="1333" spans="1:22" s="8" customFormat="1" ht="14.25" customHeight="1" x14ac:dyDescent="0.25">
      <c r="A1333" s="42"/>
      <c r="B1333" s="132" t="s">
        <v>19</v>
      </c>
      <c r="C1333" s="57"/>
      <c r="D1333" s="58"/>
      <c r="E1333" s="59"/>
      <c r="F1333" s="58"/>
      <c r="G1333" s="60"/>
      <c r="H1333" s="58"/>
      <c r="I1333" s="58"/>
      <c r="J1333" s="61" t="s">
        <v>19</v>
      </c>
      <c r="K1333" s="58"/>
      <c r="L1333" s="58"/>
      <c r="M1333" s="59"/>
      <c r="N1333" s="58"/>
      <c r="O1333" s="58"/>
      <c r="P1333" s="58"/>
      <c r="Q1333" s="270"/>
      <c r="R1333" s="270"/>
      <c r="S1333" s="270"/>
      <c r="U1333" s="20"/>
    </row>
    <row r="1334" spans="1:22" s="8" customFormat="1" ht="14.25" customHeight="1" x14ac:dyDescent="0.25">
      <c r="A1334" s="42"/>
      <c r="B1334" s="132"/>
      <c r="C1334" s="57"/>
      <c r="D1334" s="58"/>
      <c r="E1334" s="59"/>
      <c r="F1334" s="58"/>
      <c r="G1334" s="60"/>
      <c r="H1334" s="58"/>
      <c r="I1334" s="58"/>
      <c r="J1334" s="62"/>
      <c r="K1334" s="58"/>
      <c r="L1334" s="58"/>
      <c r="M1334" s="59"/>
      <c r="N1334" s="58"/>
      <c r="O1334" s="58"/>
      <c r="P1334" s="58"/>
      <c r="Q1334" s="58"/>
      <c r="R1334" s="59"/>
      <c r="S1334" s="42"/>
      <c r="U1334" s="20"/>
    </row>
    <row r="1335" spans="1:22" ht="14.25" customHeight="1" x14ac:dyDescent="0.2">
      <c r="A1335" s="63" t="s">
        <v>1</v>
      </c>
      <c r="C1335" s="63" t="s">
        <v>3</v>
      </c>
      <c r="D1335" s="65" t="str">
        <f>'FOR PRINT'!B72</f>
        <v>TUQUERO, DENNIS</v>
      </c>
      <c r="E1335" s="66"/>
      <c r="F1335" s="67"/>
      <c r="G1335" s="68"/>
      <c r="H1335" s="67"/>
      <c r="I1335" s="67" t="s">
        <v>1</v>
      </c>
      <c r="J1335" s="66" t="s">
        <v>3</v>
      </c>
      <c r="K1335" s="173" t="str">
        <f>'FOR PRINT'!B72</f>
        <v>TUQUERO, DENNIS</v>
      </c>
      <c r="L1335" s="67"/>
      <c r="M1335" s="66"/>
      <c r="N1335" s="67"/>
      <c r="O1335" s="67"/>
      <c r="P1335" s="67" t="s">
        <v>25</v>
      </c>
      <c r="Q1335" s="67"/>
      <c r="R1335" s="66" t="s">
        <v>3</v>
      </c>
      <c r="S1335" s="69">
        <f>'FOR PRINT'!D72</f>
        <v>13</v>
      </c>
    </row>
    <row r="1336" spans="1:22" ht="14.25" customHeight="1" x14ac:dyDescent="0.2">
      <c r="A1336" s="63" t="s">
        <v>2</v>
      </c>
      <c r="C1336" s="63" t="s">
        <v>3</v>
      </c>
      <c r="D1336" s="67" t="str">
        <f>'FOR PRINT'!R72</f>
        <v>OCTOBER 30,2017</v>
      </c>
      <c r="E1336" s="66"/>
      <c r="F1336" s="67"/>
      <c r="G1336" s="68"/>
      <c r="H1336" s="67"/>
      <c r="I1336" s="67" t="s">
        <v>2</v>
      </c>
      <c r="J1336" s="66" t="s">
        <v>3</v>
      </c>
      <c r="K1336" s="67" t="str">
        <f>'FOR PRINT'!C72</f>
        <v>OCT 11- OCT 25,2017</v>
      </c>
      <c r="L1336" s="67"/>
      <c r="M1336" s="66"/>
      <c r="N1336" s="67"/>
      <c r="O1336" s="67"/>
      <c r="P1336" s="67" t="s">
        <v>26</v>
      </c>
      <c r="Q1336" s="67"/>
      <c r="R1336" s="66" t="s">
        <v>3</v>
      </c>
      <c r="S1336" s="69">
        <f>'FOR PRINT'!E72</f>
        <v>11.75</v>
      </c>
    </row>
    <row r="1337" spans="1:22" ht="14.25" customHeight="1" x14ac:dyDescent="0.2">
      <c r="D1337" s="67"/>
      <c r="E1337" s="66"/>
      <c r="F1337" s="70"/>
      <c r="G1337" s="71"/>
      <c r="H1337" s="70"/>
      <c r="I1337" s="72" t="s">
        <v>4</v>
      </c>
      <c r="J1337" s="73"/>
      <c r="K1337" s="72"/>
      <c r="L1337" s="74" t="s">
        <v>22</v>
      </c>
      <c r="M1337" s="73"/>
      <c r="N1337" s="74" t="s">
        <v>23</v>
      </c>
      <c r="O1337" s="75" t="s">
        <v>7</v>
      </c>
      <c r="P1337" s="72"/>
      <c r="Q1337" s="74" t="s">
        <v>22</v>
      </c>
      <c r="R1337" s="73"/>
      <c r="S1337" s="74" t="s">
        <v>23</v>
      </c>
    </row>
    <row r="1338" spans="1:22" ht="14.25" customHeight="1" x14ac:dyDescent="0.2">
      <c r="A1338" s="63" t="s">
        <v>20</v>
      </c>
      <c r="D1338" s="67"/>
      <c r="E1338" s="66" t="s">
        <v>3</v>
      </c>
      <c r="F1338" s="70">
        <f>N1347</f>
        <v>4768.75</v>
      </c>
      <c r="G1338" s="71"/>
      <c r="H1338" s="70"/>
      <c r="I1338" s="67" t="s">
        <v>8</v>
      </c>
      <c r="J1338" s="66"/>
      <c r="K1338" s="67"/>
      <c r="L1338" s="76">
        <f>S1336*8</f>
        <v>94</v>
      </c>
      <c r="M1338" s="77"/>
      <c r="N1338" s="70">
        <f>L1338*U1338</f>
        <v>4112.5</v>
      </c>
      <c r="O1338" s="78" t="s">
        <v>10</v>
      </c>
      <c r="P1338" s="67"/>
      <c r="Q1338" s="76"/>
      <c r="R1338" s="77"/>
      <c r="S1338" s="129">
        <f>'FOR PRINT'!G72</f>
        <v>0</v>
      </c>
      <c r="U1338" s="12">
        <f>'FOR PRINT'!Q72</f>
        <v>43.75</v>
      </c>
      <c r="V1338" s="1" t="s">
        <v>100</v>
      </c>
    </row>
    <row r="1339" spans="1:22" ht="14.25" customHeight="1" x14ac:dyDescent="0.2">
      <c r="A1339" s="63" t="s">
        <v>21</v>
      </c>
      <c r="D1339" s="67"/>
      <c r="E1339" s="66" t="s">
        <v>3</v>
      </c>
      <c r="F1339" s="70">
        <f>S1347</f>
        <v>1000</v>
      </c>
      <c r="G1339" s="68"/>
      <c r="H1339" s="67"/>
      <c r="I1339" s="67" t="s">
        <v>9</v>
      </c>
      <c r="J1339" s="66"/>
      <c r="K1339" s="67"/>
      <c r="L1339" s="76">
        <f>'FOR PRINT'!F72</f>
        <v>12</v>
      </c>
      <c r="M1339" s="77"/>
      <c r="N1339" s="70">
        <f>L1339*U1339</f>
        <v>656.25</v>
      </c>
      <c r="O1339" s="78" t="s">
        <v>11</v>
      </c>
      <c r="P1339" s="67"/>
      <c r="Q1339" s="76"/>
      <c r="R1339" s="77"/>
      <c r="S1339" s="129">
        <f>'FOR PRINT'!H72</f>
        <v>0</v>
      </c>
      <c r="U1339" s="12">
        <f>U1338*1.25</f>
        <v>54.6875</v>
      </c>
      <c r="V1339" s="1" t="s">
        <v>101</v>
      </c>
    </row>
    <row r="1340" spans="1:22" ht="14.25" customHeight="1" x14ac:dyDescent="0.2">
      <c r="D1340" s="67"/>
      <c r="E1340" s="66"/>
      <c r="F1340" s="67"/>
      <c r="G1340" s="68"/>
      <c r="H1340" s="67"/>
      <c r="I1340" s="67" t="s">
        <v>99</v>
      </c>
      <c r="J1340" s="66"/>
      <c r="K1340" s="67"/>
      <c r="L1340" s="76">
        <f>'FOR PRINT'!P72</f>
        <v>0</v>
      </c>
      <c r="M1340" s="77"/>
      <c r="N1340" s="70">
        <f>L1340*U1340</f>
        <v>0</v>
      </c>
      <c r="O1340" s="78" t="s">
        <v>12</v>
      </c>
      <c r="P1340" s="67"/>
      <c r="Q1340" s="76"/>
      <c r="R1340" s="77"/>
      <c r="S1340" s="129">
        <f>'FOR PRINT'!I72</f>
        <v>0</v>
      </c>
      <c r="U1340" s="12">
        <f>U1338*1.3</f>
        <v>56.875</v>
      </c>
      <c r="V1340" s="1" t="s">
        <v>103</v>
      </c>
    </row>
    <row r="1341" spans="1:22" ht="14.25" customHeight="1" x14ac:dyDescent="0.2">
      <c r="D1341" s="67"/>
      <c r="E1341" s="66"/>
      <c r="F1341" s="67"/>
      <c r="G1341" s="68"/>
      <c r="H1341" s="67"/>
      <c r="I1341" s="67" t="s">
        <v>152</v>
      </c>
      <c r="J1341" s="66"/>
      <c r="K1341" s="67"/>
      <c r="L1341" s="76">
        <f>'FOR PRINT'!T72</f>
        <v>0</v>
      </c>
      <c r="M1341" s="77"/>
      <c r="N1341" s="70">
        <f>L1341*U1341</f>
        <v>0</v>
      </c>
      <c r="O1341" s="78" t="s">
        <v>13</v>
      </c>
      <c r="P1341" s="67"/>
      <c r="Q1341" s="76"/>
      <c r="R1341" s="77"/>
      <c r="S1341" s="129">
        <f>'FOR PRINT'!J72</f>
        <v>0</v>
      </c>
      <c r="U1341" s="12">
        <f>U1338*1</f>
        <v>43.75</v>
      </c>
      <c r="V1341" s="1" t="s">
        <v>134</v>
      </c>
    </row>
    <row r="1342" spans="1:22" ht="14.25" customHeight="1" x14ac:dyDescent="0.2">
      <c r="A1342" s="143" t="s">
        <v>5</v>
      </c>
      <c r="C1342" s="143"/>
      <c r="D1342" s="65"/>
      <c r="E1342" s="144" t="s">
        <v>3</v>
      </c>
      <c r="F1342" s="145">
        <f>S1348</f>
        <v>3768.75</v>
      </c>
      <c r="G1342" s="71"/>
      <c r="H1342" s="70"/>
      <c r="I1342" s="67" t="s">
        <v>147</v>
      </c>
      <c r="J1342" s="66"/>
      <c r="K1342" s="67"/>
      <c r="L1342" s="76">
        <f>'FOR PRINT'!U72</f>
        <v>0</v>
      </c>
      <c r="M1342" s="77"/>
      <c r="N1342" s="70">
        <f>L1342*U1342</f>
        <v>0</v>
      </c>
      <c r="O1342" s="78" t="s">
        <v>14</v>
      </c>
      <c r="P1342" s="67"/>
      <c r="Q1342" s="76"/>
      <c r="R1342" s="77"/>
      <c r="S1342" s="129">
        <f>'FOR PRINT'!K72</f>
        <v>0</v>
      </c>
      <c r="U1342" s="12">
        <f>U1338*1.3</f>
        <v>56.875</v>
      </c>
      <c r="V1342" s="1" t="s">
        <v>136</v>
      </c>
    </row>
    <row r="1343" spans="1:22" ht="14.25" customHeight="1" x14ac:dyDescent="0.2">
      <c r="D1343" s="67"/>
      <c r="E1343" s="66"/>
      <c r="F1343" s="67"/>
      <c r="G1343" s="68"/>
      <c r="H1343" s="67"/>
      <c r="I1343" s="67"/>
      <c r="J1343" s="66"/>
      <c r="K1343" s="67"/>
      <c r="L1343" s="76"/>
      <c r="M1343" s="77"/>
      <c r="N1343" s="70"/>
      <c r="O1343" s="78" t="s">
        <v>16</v>
      </c>
      <c r="P1343" s="67"/>
      <c r="Q1343" s="76"/>
      <c r="R1343" s="77"/>
      <c r="S1343" s="129">
        <f>'FOR PRINT'!L72</f>
        <v>0</v>
      </c>
    </row>
    <row r="1344" spans="1:22" ht="14.25" customHeight="1" x14ac:dyDescent="0.2">
      <c r="D1344" s="67"/>
      <c r="E1344" s="66"/>
      <c r="F1344" s="67"/>
      <c r="G1344" s="68"/>
      <c r="H1344" s="67"/>
      <c r="I1344" s="67"/>
      <c r="J1344" s="66"/>
      <c r="K1344" s="67"/>
      <c r="L1344" s="76"/>
      <c r="M1344" s="77"/>
      <c r="N1344" s="70"/>
      <c r="O1344" s="78" t="s">
        <v>15</v>
      </c>
      <c r="P1344" s="67"/>
      <c r="Q1344" s="129">
        <f>'FOR PRINT'!M72</f>
        <v>0</v>
      </c>
      <c r="R1344" s="77"/>
      <c r="S1344" s="129">
        <f>Q1344*U1338</f>
        <v>0</v>
      </c>
    </row>
    <row r="1345" spans="1:22" ht="14.25" customHeight="1" x14ac:dyDescent="0.2">
      <c r="D1345" s="67"/>
      <c r="E1345" s="66"/>
      <c r="F1345" s="67"/>
      <c r="G1345" s="68"/>
      <c r="H1345" s="67"/>
      <c r="I1345" s="67"/>
      <c r="J1345" s="66"/>
      <c r="K1345" s="67"/>
      <c r="L1345" s="76"/>
      <c r="M1345" s="77"/>
      <c r="N1345" s="70"/>
      <c r="O1345" s="78" t="s">
        <v>38</v>
      </c>
      <c r="P1345" s="67"/>
      <c r="Q1345" s="76"/>
      <c r="R1345" s="77"/>
      <c r="S1345" s="129">
        <f>'FOR PRINT'!N72</f>
        <v>0</v>
      </c>
    </row>
    <row r="1346" spans="1:22" ht="14.25" customHeight="1" x14ac:dyDescent="0.2">
      <c r="A1346" s="63" t="s">
        <v>6</v>
      </c>
      <c r="D1346" s="67"/>
      <c r="E1346" s="66" t="s">
        <v>3</v>
      </c>
      <c r="F1346" s="67"/>
      <c r="G1346" s="68"/>
      <c r="H1346" s="67"/>
      <c r="I1346" s="67"/>
      <c r="J1346" s="66"/>
      <c r="K1346" s="67"/>
      <c r="L1346" s="76"/>
      <c r="M1346" s="77"/>
      <c r="N1346" s="70"/>
      <c r="O1346" s="90" t="s">
        <v>17</v>
      </c>
      <c r="P1346" s="67"/>
      <c r="Q1346" s="76"/>
      <c r="R1346" s="77"/>
      <c r="S1346" s="129">
        <f>'FOR PRINT'!O72</f>
        <v>1000</v>
      </c>
    </row>
    <row r="1347" spans="1:22" s="3" customFormat="1" ht="14.25" customHeight="1" x14ac:dyDescent="0.25">
      <c r="A1347" s="64"/>
      <c r="B1347" s="133"/>
      <c r="C1347" s="64"/>
      <c r="D1347" s="152"/>
      <c r="E1347" s="66"/>
      <c r="F1347" s="153"/>
      <c r="G1347" s="154"/>
      <c r="H1347" s="152"/>
      <c r="I1347" s="72" t="s">
        <v>46</v>
      </c>
      <c r="J1347" s="79"/>
      <c r="K1347" s="155"/>
      <c r="L1347" s="156"/>
      <c r="M1347" s="80" t="s">
        <v>3</v>
      </c>
      <c r="N1347" s="157">
        <f>SUM(N1338:N1345)</f>
        <v>4768.75</v>
      </c>
      <c r="O1347" s="75" t="s">
        <v>45</v>
      </c>
      <c r="P1347" s="155"/>
      <c r="Q1347" s="155"/>
      <c r="R1347" s="79" t="s">
        <v>3</v>
      </c>
      <c r="S1347" s="157">
        <f>SUM(S1338:S1346)</f>
        <v>1000</v>
      </c>
      <c r="U1347" s="158"/>
    </row>
    <row r="1348" spans="1:22" ht="14.25" customHeight="1" x14ac:dyDescent="0.2">
      <c r="A1348" s="63" t="s">
        <v>24</v>
      </c>
      <c r="D1348" s="67"/>
      <c r="E1348" s="66" t="s">
        <v>3</v>
      </c>
      <c r="F1348" s="81"/>
      <c r="G1348" s="68"/>
      <c r="H1348" s="67"/>
      <c r="I1348" s="146"/>
      <c r="J1348" s="147"/>
      <c r="K1348" s="146"/>
      <c r="L1348" s="148"/>
      <c r="M1348" s="147"/>
      <c r="N1348" s="146"/>
      <c r="O1348" s="146"/>
      <c r="P1348" s="167" t="s">
        <v>5</v>
      </c>
      <c r="Q1348" s="168"/>
      <c r="R1348" s="169" t="s">
        <v>3</v>
      </c>
      <c r="S1348" s="167">
        <f>N1347-S1347</f>
        <v>3768.75</v>
      </c>
    </row>
    <row r="1349" spans="1:22" ht="14.25" customHeight="1" x14ac:dyDescent="0.2">
      <c r="A1349" s="82"/>
      <c r="B1349" s="134"/>
      <c r="C1349" s="82"/>
      <c r="D1349" s="268"/>
      <c r="E1349" s="268"/>
      <c r="F1349" s="269"/>
      <c r="G1349" s="83"/>
      <c r="H1349" s="244"/>
      <c r="I1349" s="82"/>
      <c r="J1349" s="85"/>
      <c r="K1349" s="82"/>
      <c r="L1349" s="82"/>
      <c r="M1349" s="85"/>
      <c r="N1349" s="82"/>
      <c r="O1349" s="82"/>
      <c r="P1349" s="82"/>
      <c r="Q1349" s="82"/>
      <c r="R1349" s="85"/>
      <c r="S1349" s="82"/>
      <c r="T1349" s="2"/>
    </row>
    <row r="1350" spans="1:22" ht="14.25" customHeight="1" x14ac:dyDescent="0.2">
      <c r="A1350" s="54"/>
      <c r="B1350" s="131"/>
      <c r="C1350" s="54"/>
      <c r="D1350" s="54"/>
      <c r="E1350" s="55"/>
      <c r="F1350" s="54"/>
      <c r="G1350" s="56"/>
      <c r="H1350" s="54"/>
      <c r="I1350" s="54"/>
      <c r="J1350" s="55"/>
      <c r="K1350" s="54"/>
      <c r="L1350" s="54"/>
      <c r="M1350" s="55"/>
      <c r="N1350" s="54"/>
      <c r="O1350" s="54"/>
      <c r="P1350" s="54"/>
      <c r="Q1350" s="54"/>
      <c r="R1350" s="55"/>
      <c r="S1350" s="54"/>
    </row>
    <row r="1351" spans="1:22" s="8" customFormat="1" ht="14.25" customHeight="1" x14ac:dyDescent="0.25">
      <c r="A1351" s="42"/>
      <c r="B1351" s="132" t="s">
        <v>18</v>
      </c>
      <c r="C1351" s="57"/>
      <c r="D1351" s="58"/>
      <c r="E1351" s="59"/>
      <c r="F1351" s="58"/>
      <c r="G1351" s="60"/>
      <c r="H1351" s="58"/>
      <c r="I1351" s="58"/>
      <c r="J1351" s="61" t="s">
        <v>18</v>
      </c>
      <c r="K1351" s="58"/>
      <c r="L1351" s="58"/>
      <c r="M1351" s="59"/>
      <c r="N1351" s="58"/>
      <c r="O1351" s="58"/>
      <c r="P1351" s="58"/>
      <c r="Q1351" s="270" t="s">
        <v>0</v>
      </c>
      <c r="R1351" s="270"/>
      <c r="S1351" s="270"/>
      <c r="U1351" s="20"/>
    </row>
    <row r="1352" spans="1:22" s="8" customFormat="1" ht="14.25" customHeight="1" x14ac:dyDescent="0.25">
      <c r="A1352" s="42"/>
      <c r="B1352" s="132" t="s">
        <v>19</v>
      </c>
      <c r="C1352" s="57"/>
      <c r="D1352" s="58"/>
      <c r="E1352" s="59"/>
      <c r="F1352" s="58"/>
      <c r="G1352" s="60"/>
      <c r="H1352" s="58"/>
      <c r="I1352" s="58"/>
      <c r="J1352" s="61" t="s">
        <v>19</v>
      </c>
      <c r="K1352" s="58"/>
      <c r="L1352" s="58"/>
      <c r="M1352" s="59"/>
      <c r="N1352" s="58"/>
      <c r="O1352" s="58"/>
      <c r="P1352" s="58"/>
      <c r="Q1352" s="270"/>
      <c r="R1352" s="270"/>
      <c r="S1352" s="270"/>
      <c r="U1352" s="20"/>
    </row>
    <row r="1353" spans="1:22" s="8" customFormat="1" ht="14.25" customHeight="1" x14ac:dyDescent="0.25">
      <c r="A1353" s="42"/>
      <c r="B1353" s="132"/>
      <c r="C1353" s="57"/>
      <c r="D1353" s="58"/>
      <c r="E1353" s="59"/>
      <c r="F1353" s="58"/>
      <c r="G1353" s="60"/>
      <c r="H1353" s="58"/>
      <c r="I1353" s="58"/>
      <c r="J1353" s="62"/>
      <c r="K1353" s="58"/>
      <c r="L1353" s="58"/>
      <c r="M1353" s="59"/>
      <c r="N1353" s="58"/>
      <c r="O1353" s="58"/>
      <c r="P1353" s="58"/>
      <c r="Q1353" s="58"/>
      <c r="R1353" s="59"/>
      <c r="S1353" s="42"/>
      <c r="U1353" s="20"/>
    </row>
    <row r="1354" spans="1:22" ht="14.25" customHeight="1" x14ac:dyDescent="0.2">
      <c r="A1354" s="63" t="s">
        <v>1</v>
      </c>
      <c r="C1354" s="63" t="s">
        <v>3</v>
      </c>
      <c r="D1354" s="65" t="str">
        <f>'FOR PRINT'!B73</f>
        <v>TUQUERO, JOSE JR.</v>
      </c>
      <c r="E1354" s="66"/>
      <c r="F1354" s="67"/>
      <c r="G1354" s="68"/>
      <c r="H1354" s="67"/>
      <c r="I1354" s="67" t="s">
        <v>1</v>
      </c>
      <c r="J1354" s="66" t="s">
        <v>3</v>
      </c>
      <c r="K1354" s="173" t="str">
        <f>'FOR PRINT'!B73</f>
        <v>TUQUERO, JOSE JR.</v>
      </c>
      <c r="L1354" s="67"/>
      <c r="M1354" s="66"/>
      <c r="N1354" s="67"/>
      <c r="O1354" s="67"/>
      <c r="P1354" s="67" t="s">
        <v>25</v>
      </c>
      <c r="Q1354" s="67"/>
      <c r="R1354" s="66" t="s">
        <v>3</v>
      </c>
      <c r="S1354" s="69">
        <f>'FOR PRINT'!D73</f>
        <v>13</v>
      </c>
    </row>
    <row r="1355" spans="1:22" ht="14.25" customHeight="1" x14ac:dyDescent="0.2">
      <c r="A1355" s="63" t="s">
        <v>2</v>
      </c>
      <c r="C1355" s="63" t="s">
        <v>3</v>
      </c>
      <c r="D1355" s="67" t="str">
        <f>'FOR PRINT'!R73</f>
        <v>OCTOBER 30,2017</v>
      </c>
      <c r="E1355" s="66"/>
      <c r="F1355" s="67"/>
      <c r="G1355" s="68"/>
      <c r="H1355" s="67"/>
      <c r="I1355" s="67" t="s">
        <v>2</v>
      </c>
      <c r="J1355" s="66" t="s">
        <v>3</v>
      </c>
      <c r="K1355" s="67" t="str">
        <f>'FOR PRINT'!C73</f>
        <v>OCT 11- OCT 25,2017</v>
      </c>
      <c r="L1355" s="67"/>
      <c r="M1355" s="66"/>
      <c r="N1355" s="67"/>
      <c r="O1355" s="67"/>
      <c r="P1355" s="67" t="s">
        <v>26</v>
      </c>
      <c r="Q1355" s="67"/>
      <c r="R1355" s="66" t="s">
        <v>3</v>
      </c>
      <c r="S1355" s="69">
        <f>'FOR PRINT'!E73</f>
        <v>12.75</v>
      </c>
    </row>
    <row r="1356" spans="1:22" ht="14.25" customHeight="1" x14ac:dyDescent="0.2">
      <c r="D1356" s="67"/>
      <c r="E1356" s="66"/>
      <c r="F1356" s="70"/>
      <c r="G1356" s="71"/>
      <c r="H1356" s="70"/>
      <c r="I1356" s="72" t="s">
        <v>4</v>
      </c>
      <c r="J1356" s="73"/>
      <c r="K1356" s="72"/>
      <c r="L1356" s="74" t="s">
        <v>22</v>
      </c>
      <c r="M1356" s="73"/>
      <c r="N1356" s="74" t="s">
        <v>23</v>
      </c>
      <c r="O1356" s="75" t="s">
        <v>7</v>
      </c>
      <c r="P1356" s="72"/>
      <c r="Q1356" s="74" t="s">
        <v>22</v>
      </c>
      <c r="R1356" s="73"/>
      <c r="S1356" s="74" t="s">
        <v>23</v>
      </c>
    </row>
    <row r="1357" spans="1:22" ht="14.25" customHeight="1" x14ac:dyDescent="0.2">
      <c r="A1357" s="63" t="s">
        <v>20</v>
      </c>
      <c r="D1357" s="67"/>
      <c r="E1357" s="66" t="s">
        <v>3</v>
      </c>
      <c r="F1357" s="70">
        <f>N1366</f>
        <v>9583.125</v>
      </c>
      <c r="G1357" s="71"/>
      <c r="H1357" s="70"/>
      <c r="I1357" s="67" t="s">
        <v>8</v>
      </c>
      <c r="J1357" s="66"/>
      <c r="K1357" s="67"/>
      <c r="L1357" s="76">
        <f>S1355*8</f>
        <v>102</v>
      </c>
      <c r="M1357" s="77"/>
      <c r="N1357" s="70">
        <f>L1357*U1357</f>
        <v>7267.5</v>
      </c>
      <c r="O1357" s="78" t="s">
        <v>10</v>
      </c>
      <c r="P1357" s="67"/>
      <c r="Q1357" s="76"/>
      <c r="R1357" s="77"/>
      <c r="S1357" s="129">
        <f>'FOR PRINT'!G73</f>
        <v>218.4</v>
      </c>
      <c r="U1357" s="12">
        <f>'FOR PRINT'!Q73</f>
        <v>71.25</v>
      </c>
      <c r="V1357" s="1" t="s">
        <v>100</v>
      </c>
    </row>
    <row r="1358" spans="1:22" ht="14.25" customHeight="1" x14ac:dyDescent="0.2">
      <c r="A1358" s="63" t="s">
        <v>21</v>
      </c>
      <c r="D1358" s="67"/>
      <c r="E1358" s="66" t="s">
        <v>3</v>
      </c>
      <c r="F1358" s="70">
        <f>S1366</f>
        <v>3355.9</v>
      </c>
      <c r="G1358" s="68"/>
      <c r="H1358" s="67"/>
      <c r="I1358" s="67" t="s">
        <v>9</v>
      </c>
      <c r="J1358" s="66"/>
      <c r="K1358" s="67"/>
      <c r="L1358" s="76">
        <f>'FOR PRINT'!F73</f>
        <v>26</v>
      </c>
      <c r="M1358" s="77"/>
      <c r="N1358" s="70">
        <f>L1358*U1358</f>
        <v>2315.625</v>
      </c>
      <c r="O1358" s="78" t="s">
        <v>11</v>
      </c>
      <c r="P1358" s="67"/>
      <c r="Q1358" s="76"/>
      <c r="R1358" s="77"/>
      <c r="S1358" s="129">
        <f>'FOR PRINT'!H73</f>
        <v>0</v>
      </c>
      <c r="U1358" s="12">
        <f>U1357*1.25</f>
        <v>89.0625</v>
      </c>
      <c r="V1358" s="1" t="s">
        <v>101</v>
      </c>
    </row>
    <row r="1359" spans="1:22" ht="14.25" customHeight="1" x14ac:dyDescent="0.2">
      <c r="D1359" s="67"/>
      <c r="E1359" s="66"/>
      <c r="F1359" s="67"/>
      <c r="G1359" s="68"/>
      <c r="H1359" s="67"/>
      <c r="I1359" s="67" t="s">
        <v>99</v>
      </c>
      <c r="J1359" s="66"/>
      <c r="K1359" s="67"/>
      <c r="L1359" s="76">
        <f>'FOR PRINT'!P73</f>
        <v>0</v>
      </c>
      <c r="M1359" s="77"/>
      <c r="N1359" s="70">
        <f>L1359*U1359</f>
        <v>0</v>
      </c>
      <c r="O1359" s="78" t="s">
        <v>12</v>
      </c>
      <c r="P1359" s="67"/>
      <c r="Q1359" s="76"/>
      <c r="R1359" s="77"/>
      <c r="S1359" s="129">
        <f>'FOR PRINT'!I73</f>
        <v>50</v>
      </c>
      <c r="U1359" s="12">
        <f>U1357*1.3</f>
        <v>92.625</v>
      </c>
      <c r="V1359" s="1" t="s">
        <v>103</v>
      </c>
    </row>
    <row r="1360" spans="1:22" ht="14.25" customHeight="1" x14ac:dyDescent="0.2">
      <c r="D1360" s="67"/>
      <c r="E1360" s="66"/>
      <c r="F1360" s="67"/>
      <c r="G1360" s="68"/>
      <c r="H1360" s="67"/>
      <c r="I1360" s="67" t="s">
        <v>152</v>
      </c>
      <c r="J1360" s="66"/>
      <c r="K1360" s="67"/>
      <c r="L1360" s="76">
        <f>'FOR PRINT'!T73</f>
        <v>0</v>
      </c>
      <c r="M1360" s="77"/>
      <c r="N1360" s="70">
        <f>L1360*U1360</f>
        <v>0</v>
      </c>
      <c r="O1360" s="78" t="s">
        <v>13</v>
      </c>
      <c r="P1360" s="67"/>
      <c r="Q1360" s="76"/>
      <c r="R1360" s="77"/>
      <c r="S1360" s="129">
        <f>'FOR PRINT'!J73</f>
        <v>0</v>
      </c>
      <c r="U1360" s="12">
        <f>U1357*1</f>
        <v>71.25</v>
      </c>
      <c r="V1360" s="1" t="s">
        <v>134</v>
      </c>
    </row>
    <row r="1361" spans="1:22" ht="14.25" customHeight="1" x14ac:dyDescent="0.2">
      <c r="A1361" s="143" t="s">
        <v>5</v>
      </c>
      <c r="C1361" s="143"/>
      <c r="D1361" s="65"/>
      <c r="E1361" s="144" t="s">
        <v>3</v>
      </c>
      <c r="F1361" s="145">
        <f>S1367</f>
        <v>6227.2250000000004</v>
      </c>
      <c r="G1361" s="71"/>
      <c r="H1361" s="70"/>
      <c r="I1361" s="67" t="s">
        <v>147</v>
      </c>
      <c r="J1361" s="66"/>
      <c r="K1361" s="67"/>
      <c r="L1361" s="76">
        <f>'FOR PRINT'!U73</f>
        <v>0</v>
      </c>
      <c r="M1361" s="77"/>
      <c r="N1361" s="70">
        <f>L1361*U1361</f>
        <v>0</v>
      </c>
      <c r="O1361" s="78" t="s">
        <v>14</v>
      </c>
      <c r="P1361" s="67"/>
      <c r="Q1361" s="76"/>
      <c r="R1361" s="77"/>
      <c r="S1361" s="129">
        <f>'FOR PRINT'!K73</f>
        <v>87.5</v>
      </c>
      <c r="U1361" s="12">
        <f>U1357*1.3</f>
        <v>92.625</v>
      </c>
      <c r="V1361" s="1" t="s">
        <v>136</v>
      </c>
    </row>
    <row r="1362" spans="1:22" ht="14.25" customHeight="1" x14ac:dyDescent="0.2">
      <c r="D1362" s="67"/>
      <c r="E1362" s="66"/>
      <c r="F1362" s="67"/>
      <c r="G1362" s="68"/>
      <c r="H1362" s="67"/>
      <c r="I1362" s="67"/>
      <c r="J1362" s="66"/>
      <c r="K1362" s="67"/>
      <c r="L1362" s="76"/>
      <c r="M1362" s="77"/>
      <c r="N1362" s="70"/>
      <c r="O1362" s="78" t="s">
        <v>16</v>
      </c>
      <c r="P1362" s="67"/>
      <c r="Q1362" s="76"/>
      <c r="R1362" s="77"/>
      <c r="S1362" s="129">
        <f>'FOR PRINT'!L73</f>
        <v>0</v>
      </c>
    </row>
    <row r="1363" spans="1:22" ht="14.25" customHeight="1" x14ac:dyDescent="0.2">
      <c r="D1363" s="67"/>
      <c r="E1363" s="66"/>
      <c r="F1363" s="67"/>
      <c r="G1363" s="68"/>
      <c r="H1363" s="67"/>
      <c r="I1363" s="67"/>
      <c r="J1363" s="66"/>
      <c r="K1363" s="67"/>
      <c r="L1363" s="76"/>
      <c r="M1363" s="77"/>
      <c r="N1363" s="70"/>
      <c r="O1363" s="78" t="s">
        <v>15</v>
      </c>
      <c r="P1363" s="67"/>
      <c r="Q1363" s="129">
        <f>'FOR PRINT'!M73</f>
        <v>0</v>
      </c>
      <c r="R1363" s="77"/>
      <c r="S1363" s="129">
        <f>Q1363*U1357</f>
        <v>0</v>
      </c>
    </row>
    <row r="1364" spans="1:22" ht="14.25" customHeight="1" x14ac:dyDescent="0.2">
      <c r="D1364" s="67"/>
      <c r="E1364" s="66"/>
      <c r="F1364" s="67"/>
      <c r="G1364" s="68"/>
      <c r="H1364" s="67"/>
      <c r="I1364" s="67"/>
      <c r="J1364" s="66"/>
      <c r="K1364" s="67"/>
      <c r="L1364" s="76"/>
      <c r="M1364" s="77"/>
      <c r="N1364" s="70"/>
      <c r="O1364" s="78" t="s">
        <v>38</v>
      </c>
      <c r="P1364" s="67"/>
      <c r="Q1364" s="76"/>
      <c r="R1364" s="77"/>
      <c r="S1364" s="129">
        <f>'FOR PRINT'!N73</f>
        <v>0</v>
      </c>
    </row>
    <row r="1365" spans="1:22" ht="14.25" customHeight="1" x14ac:dyDescent="0.2">
      <c r="A1365" s="63" t="s">
        <v>6</v>
      </c>
      <c r="D1365" s="67"/>
      <c r="E1365" s="66" t="s">
        <v>3</v>
      </c>
      <c r="F1365" s="67"/>
      <c r="G1365" s="68"/>
      <c r="H1365" s="67"/>
      <c r="I1365" s="67"/>
      <c r="J1365" s="66"/>
      <c r="K1365" s="67"/>
      <c r="L1365" s="76"/>
      <c r="M1365" s="77"/>
      <c r="N1365" s="70"/>
      <c r="O1365" s="90" t="s">
        <v>17</v>
      </c>
      <c r="P1365" s="67"/>
      <c r="Q1365" s="76"/>
      <c r="R1365" s="77"/>
      <c r="S1365" s="129">
        <f>'FOR PRINT'!O73</f>
        <v>3000</v>
      </c>
    </row>
    <row r="1366" spans="1:22" s="3" customFormat="1" ht="14.25" customHeight="1" x14ac:dyDescent="0.25">
      <c r="A1366" s="64"/>
      <c r="B1366" s="133"/>
      <c r="C1366" s="64"/>
      <c r="D1366" s="152"/>
      <c r="E1366" s="66"/>
      <c r="F1366" s="153"/>
      <c r="G1366" s="154"/>
      <c r="H1366" s="152"/>
      <c r="I1366" s="72" t="s">
        <v>46</v>
      </c>
      <c r="J1366" s="79"/>
      <c r="K1366" s="155"/>
      <c r="L1366" s="156"/>
      <c r="M1366" s="80" t="s">
        <v>3</v>
      </c>
      <c r="N1366" s="157">
        <f>SUM(N1357:N1364)</f>
        <v>9583.125</v>
      </c>
      <c r="O1366" s="75" t="s">
        <v>45</v>
      </c>
      <c r="P1366" s="155"/>
      <c r="Q1366" s="155"/>
      <c r="R1366" s="79" t="s">
        <v>3</v>
      </c>
      <c r="S1366" s="157">
        <f>SUM(S1357:S1365)</f>
        <v>3355.9</v>
      </c>
      <c r="U1366" s="158"/>
    </row>
    <row r="1367" spans="1:22" ht="14.25" customHeight="1" x14ac:dyDescent="0.2">
      <c r="A1367" s="63" t="s">
        <v>24</v>
      </c>
      <c r="D1367" s="67"/>
      <c r="E1367" s="66" t="s">
        <v>3</v>
      </c>
      <c r="F1367" s="81"/>
      <c r="G1367" s="68"/>
      <c r="H1367" s="67"/>
      <c r="I1367" s="146"/>
      <c r="J1367" s="147"/>
      <c r="K1367" s="146"/>
      <c r="L1367" s="148"/>
      <c r="M1367" s="147"/>
      <c r="N1367" s="146"/>
      <c r="O1367" s="146"/>
      <c r="P1367" s="167" t="s">
        <v>5</v>
      </c>
      <c r="Q1367" s="168"/>
      <c r="R1367" s="169" t="s">
        <v>3</v>
      </c>
      <c r="S1367" s="167">
        <f>N1366-S1366</f>
        <v>6227.2250000000004</v>
      </c>
    </row>
    <row r="1368" spans="1:22" ht="14.25" customHeight="1" x14ac:dyDescent="0.2">
      <c r="A1368" s="82"/>
      <c r="B1368" s="134"/>
      <c r="C1368" s="82"/>
      <c r="D1368" s="268"/>
      <c r="E1368" s="268"/>
      <c r="F1368" s="269"/>
      <c r="G1368" s="83"/>
      <c r="H1368" s="244"/>
      <c r="I1368" s="82"/>
      <c r="J1368" s="85"/>
      <c r="K1368" s="82"/>
      <c r="L1368" s="82"/>
      <c r="M1368" s="85"/>
      <c r="N1368" s="82"/>
      <c r="O1368" s="82"/>
      <c r="P1368" s="82"/>
      <c r="Q1368" s="82"/>
      <c r="R1368" s="85"/>
      <c r="S1368" s="82"/>
      <c r="T1368" s="2"/>
    </row>
    <row r="1369" spans="1:22" ht="14.25" customHeight="1" x14ac:dyDescent="0.2">
      <c r="A1369" s="54"/>
      <c r="B1369" s="131"/>
      <c r="C1369" s="54"/>
      <c r="D1369" s="54"/>
      <c r="E1369" s="55"/>
      <c r="F1369" s="54"/>
      <c r="G1369" s="56"/>
      <c r="H1369" s="54"/>
      <c r="I1369" s="54"/>
      <c r="J1369" s="55"/>
      <c r="K1369" s="54"/>
      <c r="L1369" s="54"/>
      <c r="M1369" s="55"/>
      <c r="N1369" s="54"/>
      <c r="O1369" s="54"/>
      <c r="P1369" s="54"/>
      <c r="Q1369" s="54"/>
      <c r="R1369" s="55"/>
      <c r="S1369" s="54"/>
    </row>
    <row r="1370" spans="1:22" s="8" customFormat="1" ht="14.25" customHeight="1" x14ac:dyDescent="0.25">
      <c r="A1370" s="42"/>
      <c r="B1370" s="132" t="s">
        <v>18</v>
      </c>
      <c r="C1370" s="57"/>
      <c r="D1370" s="58"/>
      <c r="E1370" s="59"/>
      <c r="F1370" s="58"/>
      <c r="G1370" s="60"/>
      <c r="H1370" s="58"/>
      <c r="I1370" s="58"/>
      <c r="J1370" s="61" t="s">
        <v>18</v>
      </c>
      <c r="K1370" s="58"/>
      <c r="L1370" s="58"/>
      <c r="M1370" s="59"/>
      <c r="N1370" s="58"/>
      <c r="O1370" s="58"/>
      <c r="P1370" s="58"/>
      <c r="Q1370" s="270" t="s">
        <v>0</v>
      </c>
      <c r="R1370" s="270"/>
      <c r="S1370" s="270"/>
      <c r="U1370" s="20"/>
    </row>
    <row r="1371" spans="1:22" s="8" customFormat="1" ht="14.25" customHeight="1" x14ac:dyDescent="0.25">
      <c r="A1371" s="42"/>
      <c r="B1371" s="132" t="s">
        <v>19</v>
      </c>
      <c r="C1371" s="57"/>
      <c r="D1371" s="58"/>
      <c r="E1371" s="59"/>
      <c r="F1371" s="58"/>
      <c r="G1371" s="60"/>
      <c r="H1371" s="58"/>
      <c r="I1371" s="58"/>
      <c r="J1371" s="61" t="s">
        <v>19</v>
      </c>
      <c r="K1371" s="58"/>
      <c r="L1371" s="58"/>
      <c r="M1371" s="59"/>
      <c r="N1371" s="58"/>
      <c r="O1371" s="58"/>
      <c r="P1371" s="58"/>
      <c r="Q1371" s="270"/>
      <c r="R1371" s="270"/>
      <c r="S1371" s="270"/>
      <c r="U1371" s="20"/>
    </row>
    <row r="1372" spans="1:22" s="8" customFormat="1" ht="14.25" customHeight="1" x14ac:dyDescent="0.25">
      <c r="A1372" s="42"/>
      <c r="B1372" s="132"/>
      <c r="C1372" s="57"/>
      <c r="D1372" s="58"/>
      <c r="E1372" s="59"/>
      <c r="F1372" s="58"/>
      <c r="G1372" s="60"/>
      <c r="H1372" s="58"/>
      <c r="I1372" s="58"/>
      <c r="J1372" s="62"/>
      <c r="K1372" s="58"/>
      <c r="L1372" s="58"/>
      <c r="M1372" s="59"/>
      <c r="N1372" s="58"/>
      <c r="O1372" s="58"/>
      <c r="P1372" s="58"/>
      <c r="Q1372" s="58"/>
      <c r="R1372" s="59"/>
      <c r="S1372" s="42"/>
      <c r="U1372" s="20"/>
    </row>
    <row r="1373" spans="1:22" ht="14.25" customHeight="1" x14ac:dyDescent="0.2">
      <c r="A1373" s="63" t="s">
        <v>1</v>
      </c>
      <c r="C1373" s="63" t="s">
        <v>3</v>
      </c>
      <c r="D1373" s="65" t="str">
        <f>'FOR PRINT'!B74</f>
        <v>TUQUERO, LEO</v>
      </c>
      <c r="E1373" s="66"/>
      <c r="F1373" s="67"/>
      <c r="G1373" s="68"/>
      <c r="H1373" s="67"/>
      <c r="I1373" s="67" t="s">
        <v>1</v>
      </c>
      <c r="J1373" s="66" t="s">
        <v>3</v>
      </c>
      <c r="K1373" s="173" t="str">
        <f>'FOR PRINT'!B74</f>
        <v>TUQUERO, LEO</v>
      </c>
      <c r="L1373" s="67"/>
      <c r="M1373" s="66"/>
      <c r="N1373" s="67"/>
      <c r="O1373" s="67"/>
      <c r="P1373" s="67" t="s">
        <v>25</v>
      </c>
      <c r="Q1373" s="67"/>
      <c r="R1373" s="66" t="s">
        <v>3</v>
      </c>
      <c r="S1373" s="69">
        <f>'FOR PRINT'!D74</f>
        <v>13</v>
      </c>
    </row>
    <row r="1374" spans="1:22" ht="14.25" customHeight="1" x14ac:dyDescent="0.2">
      <c r="A1374" s="63" t="s">
        <v>2</v>
      </c>
      <c r="C1374" s="63" t="s">
        <v>3</v>
      </c>
      <c r="D1374" s="67" t="str">
        <f>'FOR PRINT'!R74</f>
        <v>OCTOBER 30,2017</v>
      </c>
      <c r="E1374" s="66"/>
      <c r="F1374" s="67"/>
      <c r="G1374" s="68"/>
      <c r="H1374" s="67"/>
      <c r="I1374" s="67" t="s">
        <v>2</v>
      </c>
      <c r="J1374" s="66" t="s">
        <v>3</v>
      </c>
      <c r="K1374" s="67" t="str">
        <f>'FOR PRINT'!C74</f>
        <v>OCT 11- OCT 25,2017</v>
      </c>
      <c r="L1374" s="67"/>
      <c r="M1374" s="66"/>
      <c r="N1374" s="67"/>
      <c r="O1374" s="67"/>
      <c r="P1374" s="67" t="s">
        <v>26</v>
      </c>
      <c r="Q1374" s="67"/>
      <c r="R1374" s="66" t="s">
        <v>3</v>
      </c>
      <c r="S1374" s="69">
        <f>'FOR PRINT'!E74</f>
        <v>12.75</v>
      </c>
    </row>
    <row r="1375" spans="1:22" ht="14.25" customHeight="1" x14ac:dyDescent="0.2">
      <c r="D1375" s="67"/>
      <c r="E1375" s="66"/>
      <c r="F1375" s="70"/>
      <c r="G1375" s="71"/>
      <c r="H1375" s="70"/>
      <c r="I1375" s="72" t="s">
        <v>4</v>
      </c>
      <c r="J1375" s="73"/>
      <c r="K1375" s="72"/>
      <c r="L1375" s="74" t="s">
        <v>22</v>
      </c>
      <c r="M1375" s="73"/>
      <c r="N1375" s="74" t="s">
        <v>23</v>
      </c>
      <c r="O1375" s="75" t="s">
        <v>7</v>
      </c>
      <c r="P1375" s="72"/>
      <c r="Q1375" s="74" t="s">
        <v>22</v>
      </c>
      <c r="R1375" s="73"/>
      <c r="S1375" s="74" t="s">
        <v>23</v>
      </c>
    </row>
    <row r="1376" spans="1:22" ht="14.25" customHeight="1" x14ac:dyDescent="0.2">
      <c r="A1376" s="63" t="s">
        <v>20</v>
      </c>
      <c r="D1376" s="67"/>
      <c r="E1376" s="66" t="s">
        <v>3</v>
      </c>
      <c r="F1376" s="70">
        <f>N1385</f>
        <v>6396.9468749999996</v>
      </c>
      <c r="G1376" s="71"/>
      <c r="H1376" s="70"/>
      <c r="I1376" s="67" t="s">
        <v>8</v>
      </c>
      <c r="J1376" s="66"/>
      <c r="K1376" s="67"/>
      <c r="L1376" s="76">
        <f>S1374*8</f>
        <v>102</v>
      </c>
      <c r="M1376" s="77"/>
      <c r="N1376" s="70">
        <f>L1376*U1376</f>
        <v>4545.375</v>
      </c>
      <c r="O1376" s="78" t="s">
        <v>10</v>
      </c>
      <c r="P1376" s="67"/>
      <c r="Q1376" s="76"/>
      <c r="R1376" s="77"/>
      <c r="S1376" s="129">
        <f>'FOR PRINT'!G74</f>
        <v>0</v>
      </c>
      <c r="U1376" s="12">
        <f>'FOR PRINT'!Q74</f>
        <v>44.5625</v>
      </c>
      <c r="V1376" s="1" t="s">
        <v>100</v>
      </c>
    </row>
    <row r="1377" spans="1:22" ht="14.25" customHeight="1" x14ac:dyDescent="0.2">
      <c r="A1377" s="63" t="s">
        <v>21</v>
      </c>
      <c r="D1377" s="67"/>
      <c r="E1377" s="66" t="s">
        <v>3</v>
      </c>
      <c r="F1377" s="70">
        <f>S1385</f>
        <v>0</v>
      </c>
      <c r="G1377" s="68"/>
      <c r="H1377" s="67"/>
      <c r="I1377" s="67" t="s">
        <v>9</v>
      </c>
      <c r="J1377" s="66"/>
      <c r="K1377" s="67"/>
      <c r="L1377" s="76">
        <f>'FOR PRINT'!F74</f>
        <v>27</v>
      </c>
      <c r="M1377" s="77"/>
      <c r="N1377" s="70">
        <f>L1377*U1377</f>
        <v>1503.984375</v>
      </c>
      <c r="O1377" s="78" t="s">
        <v>11</v>
      </c>
      <c r="P1377" s="67"/>
      <c r="Q1377" s="76"/>
      <c r="R1377" s="77"/>
      <c r="S1377" s="129">
        <f>'FOR PRINT'!H74</f>
        <v>0</v>
      </c>
      <c r="U1377" s="12">
        <f>U1376*1.25</f>
        <v>55.703125</v>
      </c>
      <c r="V1377" s="1" t="s">
        <v>101</v>
      </c>
    </row>
    <row r="1378" spans="1:22" ht="14.25" customHeight="1" x14ac:dyDescent="0.2">
      <c r="D1378" s="67"/>
      <c r="E1378" s="66"/>
      <c r="F1378" s="67"/>
      <c r="G1378" s="68"/>
      <c r="H1378" s="67"/>
      <c r="I1378" s="67" t="s">
        <v>99</v>
      </c>
      <c r="J1378" s="66"/>
      <c r="K1378" s="67"/>
      <c r="L1378" s="76">
        <f>'FOR PRINT'!P74</f>
        <v>6</v>
      </c>
      <c r="M1378" s="77"/>
      <c r="N1378" s="70">
        <f>L1378*U1378</f>
        <v>347.58749999999998</v>
      </c>
      <c r="O1378" s="78" t="s">
        <v>12</v>
      </c>
      <c r="P1378" s="67"/>
      <c r="Q1378" s="76"/>
      <c r="R1378" s="77"/>
      <c r="S1378" s="129">
        <f>'FOR PRINT'!I74</f>
        <v>0</v>
      </c>
      <c r="U1378" s="12">
        <f>U1376*1.3</f>
        <v>57.931249999999999</v>
      </c>
      <c r="V1378" s="1" t="s">
        <v>103</v>
      </c>
    </row>
    <row r="1379" spans="1:22" ht="14.25" customHeight="1" x14ac:dyDescent="0.2">
      <c r="D1379" s="67"/>
      <c r="E1379" s="66"/>
      <c r="F1379" s="67"/>
      <c r="G1379" s="68"/>
      <c r="H1379" s="67"/>
      <c r="I1379" s="67" t="s">
        <v>152</v>
      </c>
      <c r="J1379" s="66"/>
      <c r="K1379" s="67"/>
      <c r="L1379" s="76">
        <f>'FOR PRINT'!T74</f>
        <v>0</v>
      </c>
      <c r="M1379" s="77"/>
      <c r="N1379" s="70">
        <f>L1379*U1379</f>
        <v>0</v>
      </c>
      <c r="O1379" s="78" t="s">
        <v>13</v>
      </c>
      <c r="P1379" s="67"/>
      <c r="Q1379" s="76"/>
      <c r="R1379" s="77"/>
      <c r="S1379" s="129">
        <f>'FOR PRINT'!J74</f>
        <v>0</v>
      </c>
      <c r="U1379" s="12">
        <f>U1376*1</f>
        <v>44.5625</v>
      </c>
      <c r="V1379" s="1" t="s">
        <v>134</v>
      </c>
    </row>
    <row r="1380" spans="1:22" ht="14.25" customHeight="1" x14ac:dyDescent="0.2">
      <c r="A1380" s="143" t="s">
        <v>5</v>
      </c>
      <c r="C1380" s="143"/>
      <c r="D1380" s="65"/>
      <c r="E1380" s="144" t="s">
        <v>3</v>
      </c>
      <c r="F1380" s="145">
        <f>S1386</f>
        <v>6396.9468749999996</v>
      </c>
      <c r="G1380" s="71"/>
      <c r="H1380" s="70"/>
      <c r="I1380" s="67" t="s">
        <v>147</v>
      </c>
      <c r="J1380" s="66"/>
      <c r="K1380" s="67"/>
      <c r="L1380" s="76">
        <f>'FOR PRINT'!U74</f>
        <v>0</v>
      </c>
      <c r="M1380" s="77"/>
      <c r="N1380" s="70">
        <f>L1380*U1380</f>
        <v>0</v>
      </c>
      <c r="O1380" s="78" t="s">
        <v>14</v>
      </c>
      <c r="P1380" s="67"/>
      <c r="Q1380" s="76"/>
      <c r="R1380" s="77"/>
      <c r="S1380" s="129">
        <f>'FOR PRINT'!K74</f>
        <v>0</v>
      </c>
      <c r="U1380" s="12">
        <f>U1376*1.3</f>
        <v>57.931249999999999</v>
      </c>
      <c r="V1380" s="1" t="s">
        <v>136</v>
      </c>
    </row>
    <row r="1381" spans="1:22" ht="14.25" customHeight="1" x14ac:dyDescent="0.2">
      <c r="D1381" s="67"/>
      <c r="E1381" s="66"/>
      <c r="F1381" s="67"/>
      <c r="G1381" s="68"/>
      <c r="H1381" s="67"/>
      <c r="I1381" s="67"/>
      <c r="J1381" s="66"/>
      <c r="K1381" s="67"/>
      <c r="L1381" s="76"/>
      <c r="M1381" s="77"/>
      <c r="N1381" s="70"/>
      <c r="O1381" s="78" t="s">
        <v>16</v>
      </c>
      <c r="P1381" s="67"/>
      <c r="Q1381" s="76"/>
      <c r="R1381" s="77"/>
      <c r="S1381" s="129">
        <f>'FOR PRINT'!L74</f>
        <v>0</v>
      </c>
    </row>
    <row r="1382" spans="1:22" ht="14.25" customHeight="1" x14ac:dyDescent="0.2">
      <c r="D1382" s="67"/>
      <c r="E1382" s="66"/>
      <c r="F1382" s="67"/>
      <c r="G1382" s="68"/>
      <c r="H1382" s="67"/>
      <c r="I1382" s="67"/>
      <c r="J1382" s="66"/>
      <c r="K1382" s="67"/>
      <c r="L1382" s="76"/>
      <c r="M1382" s="77"/>
      <c r="N1382" s="70"/>
      <c r="O1382" s="78" t="s">
        <v>15</v>
      </c>
      <c r="P1382" s="67"/>
      <c r="Q1382" s="129">
        <f>'FOR PRINT'!M74</f>
        <v>0</v>
      </c>
      <c r="R1382" s="77"/>
      <c r="S1382" s="129">
        <f>Q1382*U1376</f>
        <v>0</v>
      </c>
    </row>
    <row r="1383" spans="1:22" ht="14.25" customHeight="1" x14ac:dyDescent="0.2">
      <c r="D1383" s="67"/>
      <c r="E1383" s="66"/>
      <c r="F1383" s="67"/>
      <c r="G1383" s="68"/>
      <c r="H1383" s="67"/>
      <c r="I1383" s="67"/>
      <c r="J1383" s="66"/>
      <c r="K1383" s="67"/>
      <c r="L1383" s="76"/>
      <c r="M1383" s="77"/>
      <c r="N1383" s="70"/>
      <c r="O1383" s="78" t="s">
        <v>38</v>
      </c>
      <c r="P1383" s="67"/>
      <c r="Q1383" s="76"/>
      <c r="R1383" s="77"/>
      <c r="S1383" s="129">
        <f>'FOR PRINT'!N74</f>
        <v>0</v>
      </c>
    </row>
    <row r="1384" spans="1:22" ht="14.25" customHeight="1" x14ac:dyDescent="0.2">
      <c r="A1384" s="63" t="s">
        <v>6</v>
      </c>
      <c r="D1384" s="67"/>
      <c r="E1384" s="66" t="s">
        <v>3</v>
      </c>
      <c r="F1384" s="67"/>
      <c r="G1384" s="68"/>
      <c r="H1384" s="67"/>
      <c r="I1384" s="67"/>
      <c r="J1384" s="66"/>
      <c r="K1384" s="67"/>
      <c r="L1384" s="76"/>
      <c r="M1384" s="77"/>
      <c r="N1384" s="70"/>
      <c r="O1384" s="90" t="s">
        <v>17</v>
      </c>
      <c r="P1384" s="67"/>
      <c r="Q1384" s="76"/>
      <c r="R1384" s="77"/>
      <c r="S1384" s="129">
        <f>'FOR PRINT'!O74</f>
        <v>0</v>
      </c>
    </row>
    <row r="1385" spans="1:22" s="3" customFormat="1" ht="14.25" customHeight="1" x14ac:dyDescent="0.25">
      <c r="A1385" s="64"/>
      <c r="B1385" s="133"/>
      <c r="C1385" s="64"/>
      <c r="D1385" s="152"/>
      <c r="E1385" s="66"/>
      <c r="F1385" s="153"/>
      <c r="G1385" s="154"/>
      <c r="H1385" s="152"/>
      <c r="I1385" s="72" t="s">
        <v>46</v>
      </c>
      <c r="J1385" s="79"/>
      <c r="K1385" s="155"/>
      <c r="L1385" s="156"/>
      <c r="M1385" s="80" t="s">
        <v>3</v>
      </c>
      <c r="N1385" s="157">
        <f>SUM(N1376:N1383)</f>
        <v>6396.9468749999996</v>
      </c>
      <c r="O1385" s="75" t="s">
        <v>45</v>
      </c>
      <c r="P1385" s="155"/>
      <c r="Q1385" s="155"/>
      <c r="R1385" s="79" t="s">
        <v>3</v>
      </c>
      <c r="S1385" s="157">
        <f>SUM(S1376:S1384)</f>
        <v>0</v>
      </c>
      <c r="U1385" s="158"/>
    </row>
    <row r="1386" spans="1:22" ht="14.25" customHeight="1" x14ac:dyDescent="0.2">
      <c r="A1386" s="63" t="s">
        <v>24</v>
      </c>
      <c r="D1386" s="67"/>
      <c r="E1386" s="66" t="s">
        <v>3</v>
      </c>
      <c r="F1386" s="81"/>
      <c r="G1386" s="68"/>
      <c r="H1386" s="67"/>
      <c r="I1386" s="146"/>
      <c r="J1386" s="147"/>
      <c r="K1386" s="146"/>
      <c r="L1386" s="148"/>
      <c r="M1386" s="147"/>
      <c r="N1386" s="146"/>
      <c r="O1386" s="146"/>
      <c r="P1386" s="167" t="s">
        <v>5</v>
      </c>
      <c r="Q1386" s="168"/>
      <c r="R1386" s="169" t="s">
        <v>3</v>
      </c>
      <c r="S1386" s="167">
        <f>N1385-S1385</f>
        <v>6396.9468749999996</v>
      </c>
    </row>
    <row r="1387" spans="1:22" ht="14.25" customHeight="1" x14ac:dyDescent="0.2">
      <c r="A1387" s="82"/>
      <c r="B1387" s="134"/>
      <c r="C1387" s="82"/>
      <c r="D1387" s="268"/>
      <c r="E1387" s="268"/>
      <c r="F1387" s="269"/>
      <c r="G1387" s="83"/>
      <c r="H1387" s="244"/>
      <c r="I1387" s="82"/>
      <c r="J1387" s="85"/>
      <c r="K1387" s="82"/>
      <c r="L1387" s="82"/>
      <c r="M1387" s="85"/>
      <c r="N1387" s="82"/>
      <c r="O1387" s="82"/>
      <c r="P1387" s="82"/>
      <c r="Q1387" s="82"/>
      <c r="R1387" s="85"/>
      <c r="S1387" s="82"/>
      <c r="T1387" s="2"/>
    </row>
    <row r="1388" spans="1:22" ht="14.25" customHeight="1" x14ac:dyDescent="0.2">
      <c r="A1388" s="54"/>
      <c r="B1388" s="131"/>
      <c r="C1388" s="54"/>
      <c r="D1388" s="54"/>
      <c r="E1388" s="55"/>
      <c r="F1388" s="54"/>
      <c r="G1388" s="56"/>
      <c r="H1388" s="54"/>
      <c r="I1388" s="54"/>
      <c r="J1388" s="55"/>
      <c r="K1388" s="54"/>
      <c r="L1388" s="54"/>
      <c r="M1388" s="55"/>
      <c r="N1388" s="54"/>
      <c r="O1388" s="54"/>
      <c r="P1388" s="54"/>
      <c r="Q1388" s="54"/>
      <c r="R1388" s="55"/>
      <c r="S1388" s="54"/>
    </row>
    <row r="1389" spans="1:22" s="8" customFormat="1" ht="14.25" customHeight="1" x14ac:dyDescent="0.25">
      <c r="A1389" s="42"/>
      <c r="B1389" s="132" t="s">
        <v>18</v>
      </c>
      <c r="C1389" s="57"/>
      <c r="D1389" s="58"/>
      <c r="E1389" s="59"/>
      <c r="F1389" s="58"/>
      <c r="G1389" s="60"/>
      <c r="H1389" s="58"/>
      <c r="I1389" s="58"/>
      <c r="J1389" s="61" t="s">
        <v>18</v>
      </c>
      <c r="K1389" s="58"/>
      <c r="L1389" s="58"/>
      <c r="M1389" s="59"/>
      <c r="N1389" s="58"/>
      <c r="O1389" s="58"/>
      <c r="P1389" s="58"/>
      <c r="Q1389" s="270" t="s">
        <v>0</v>
      </c>
      <c r="R1389" s="270"/>
      <c r="S1389" s="270"/>
      <c r="U1389" s="20"/>
    </row>
    <row r="1390" spans="1:22" s="8" customFormat="1" ht="14.25" customHeight="1" x14ac:dyDescent="0.25">
      <c r="A1390" s="42"/>
      <c r="B1390" s="132" t="s">
        <v>19</v>
      </c>
      <c r="C1390" s="57"/>
      <c r="D1390" s="58"/>
      <c r="E1390" s="59"/>
      <c r="F1390" s="58"/>
      <c r="G1390" s="60"/>
      <c r="H1390" s="58"/>
      <c r="I1390" s="58"/>
      <c r="J1390" s="61" t="s">
        <v>19</v>
      </c>
      <c r="K1390" s="58"/>
      <c r="L1390" s="58"/>
      <c r="M1390" s="59"/>
      <c r="N1390" s="58"/>
      <c r="O1390" s="58"/>
      <c r="P1390" s="58"/>
      <c r="Q1390" s="270"/>
      <c r="R1390" s="270"/>
      <c r="S1390" s="270"/>
      <c r="U1390" s="20"/>
    </row>
    <row r="1391" spans="1:22" s="8" customFormat="1" ht="14.25" customHeight="1" x14ac:dyDescent="0.25">
      <c r="A1391" s="42"/>
      <c r="B1391" s="132"/>
      <c r="C1391" s="57"/>
      <c r="D1391" s="58"/>
      <c r="E1391" s="59"/>
      <c r="F1391" s="58"/>
      <c r="G1391" s="60"/>
      <c r="H1391" s="58"/>
      <c r="I1391" s="58"/>
      <c r="J1391" s="62"/>
      <c r="K1391" s="58"/>
      <c r="L1391" s="58"/>
      <c r="M1391" s="59"/>
      <c r="N1391" s="58"/>
      <c r="O1391" s="58"/>
      <c r="P1391" s="58"/>
      <c r="Q1391" s="58"/>
      <c r="R1391" s="59"/>
      <c r="S1391" s="42"/>
      <c r="U1391" s="20"/>
    </row>
    <row r="1392" spans="1:22" ht="14.25" customHeight="1" x14ac:dyDescent="0.2">
      <c r="A1392" s="63" t="s">
        <v>1</v>
      </c>
      <c r="C1392" s="63" t="s">
        <v>3</v>
      </c>
      <c r="D1392" s="65" t="str">
        <f>'FOR PRINT'!B75</f>
        <v>TUQUERO, LORETO JR.</v>
      </c>
      <c r="E1392" s="66"/>
      <c r="F1392" s="67"/>
      <c r="G1392" s="68"/>
      <c r="H1392" s="67"/>
      <c r="I1392" s="67" t="s">
        <v>1</v>
      </c>
      <c r="J1392" s="66" t="s">
        <v>3</v>
      </c>
      <c r="K1392" s="173" t="str">
        <f>'FOR PRINT'!B75</f>
        <v>TUQUERO, LORETO JR.</v>
      </c>
      <c r="L1392" s="67"/>
      <c r="M1392" s="66"/>
      <c r="N1392" s="67"/>
      <c r="O1392" s="67"/>
      <c r="P1392" s="67" t="s">
        <v>25</v>
      </c>
      <c r="Q1392" s="67"/>
      <c r="R1392" s="66" t="s">
        <v>3</v>
      </c>
      <c r="S1392" s="69">
        <f>'FOR PRINT'!D75</f>
        <v>13</v>
      </c>
    </row>
    <row r="1393" spans="1:22" ht="14.25" customHeight="1" x14ac:dyDescent="0.2">
      <c r="A1393" s="63" t="s">
        <v>2</v>
      </c>
      <c r="C1393" s="63" t="s">
        <v>3</v>
      </c>
      <c r="D1393" s="67" t="str">
        <f>'FOR PRINT'!R75</f>
        <v>OCTOBER 30,2017</v>
      </c>
      <c r="E1393" s="66"/>
      <c r="F1393" s="67"/>
      <c r="G1393" s="68"/>
      <c r="H1393" s="67"/>
      <c r="I1393" s="67" t="s">
        <v>2</v>
      </c>
      <c r="J1393" s="66" t="s">
        <v>3</v>
      </c>
      <c r="K1393" s="67" t="str">
        <f>'FOR PRINT'!C75</f>
        <v>OCT 11- OCT 25,2017</v>
      </c>
      <c r="L1393" s="67"/>
      <c r="M1393" s="66"/>
      <c r="N1393" s="67"/>
      <c r="O1393" s="67"/>
      <c r="P1393" s="67" t="s">
        <v>26</v>
      </c>
      <c r="Q1393" s="67"/>
      <c r="R1393" s="66" t="s">
        <v>3</v>
      </c>
      <c r="S1393" s="69">
        <f>'FOR PRINT'!E75</f>
        <v>12.75</v>
      </c>
    </row>
    <row r="1394" spans="1:22" ht="14.25" customHeight="1" x14ac:dyDescent="0.2">
      <c r="D1394" s="67"/>
      <c r="E1394" s="66"/>
      <c r="F1394" s="70"/>
      <c r="G1394" s="71"/>
      <c r="H1394" s="70"/>
      <c r="I1394" s="72" t="s">
        <v>4</v>
      </c>
      <c r="J1394" s="73"/>
      <c r="K1394" s="72"/>
      <c r="L1394" s="74" t="s">
        <v>22</v>
      </c>
      <c r="M1394" s="73"/>
      <c r="N1394" s="74" t="s">
        <v>23</v>
      </c>
      <c r="O1394" s="75" t="s">
        <v>7</v>
      </c>
      <c r="P1394" s="72"/>
      <c r="Q1394" s="74" t="s">
        <v>22</v>
      </c>
      <c r="R1394" s="73"/>
      <c r="S1394" s="74" t="s">
        <v>23</v>
      </c>
    </row>
    <row r="1395" spans="1:22" ht="14.25" customHeight="1" x14ac:dyDescent="0.2">
      <c r="A1395" s="63" t="s">
        <v>20</v>
      </c>
      <c r="D1395" s="67"/>
      <c r="E1395" s="66" t="s">
        <v>3</v>
      </c>
      <c r="F1395" s="70">
        <f>N1404</f>
        <v>7785.9375</v>
      </c>
      <c r="G1395" s="71"/>
      <c r="H1395" s="70"/>
      <c r="I1395" s="67" t="s">
        <v>8</v>
      </c>
      <c r="J1395" s="66"/>
      <c r="K1395" s="67"/>
      <c r="L1395" s="76">
        <f>S1393*8</f>
        <v>102</v>
      </c>
      <c r="M1395" s="77"/>
      <c r="N1395" s="70">
        <f>L1395*U1395</f>
        <v>7012.5</v>
      </c>
      <c r="O1395" s="78" t="s">
        <v>10</v>
      </c>
      <c r="P1395" s="67"/>
      <c r="Q1395" s="76"/>
      <c r="R1395" s="77"/>
      <c r="S1395" s="129">
        <f>'FOR PRINT'!G75</f>
        <v>290.7</v>
      </c>
      <c r="U1395" s="12">
        <f>'FOR PRINT'!Q75</f>
        <v>68.75</v>
      </c>
      <c r="V1395" s="1" t="s">
        <v>100</v>
      </c>
    </row>
    <row r="1396" spans="1:22" ht="14.25" customHeight="1" x14ac:dyDescent="0.2">
      <c r="A1396" s="63" t="s">
        <v>21</v>
      </c>
      <c r="D1396" s="67"/>
      <c r="E1396" s="66" t="s">
        <v>3</v>
      </c>
      <c r="F1396" s="70">
        <f>S1404</f>
        <v>4773.76</v>
      </c>
      <c r="G1396" s="68"/>
      <c r="H1396" s="67"/>
      <c r="I1396" s="67" t="s">
        <v>9</v>
      </c>
      <c r="J1396" s="66"/>
      <c r="K1396" s="67"/>
      <c r="L1396" s="76">
        <f>'FOR PRINT'!F75</f>
        <v>9</v>
      </c>
      <c r="M1396" s="77"/>
      <c r="N1396" s="70">
        <f>L1396*U1396</f>
        <v>773.4375</v>
      </c>
      <c r="O1396" s="78" t="s">
        <v>11</v>
      </c>
      <c r="P1396" s="67"/>
      <c r="Q1396" s="76"/>
      <c r="R1396" s="77"/>
      <c r="S1396" s="129">
        <f>'FOR PRINT'!H75</f>
        <v>0</v>
      </c>
      <c r="U1396" s="12">
        <f>U1395*1.25</f>
        <v>85.9375</v>
      </c>
      <c r="V1396" s="1" t="s">
        <v>101</v>
      </c>
    </row>
    <row r="1397" spans="1:22" ht="14.25" customHeight="1" x14ac:dyDescent="0.2">
      <c r="D1397" s="67"/>
      <c r="E1397" s="66"/>
      <c r="F1397" s="67"/>
      <c r="G1397" s="68"/>
      <c r="H1397" s="67"/>
      <c r="I1397" s="67" t="s">
        <v>99</v>
      </c>
      <c r="J1397" s="66"/>
      <c r="K1397" s="67"/>
      <c r="L1397" s="76">
        <f>'FOR PRINT'!P75</f>
        <v>0</v>
      </c>
      <c r="M1397" s="77"/>
      <c r="N1397" s="70">
        <f>L1397*U1397</f>
        <v>0</v>
      </c>
      <c r="O1397" s="78" t="s">
        <v>12</v>
      </c>
      <c r="P1397" s="67"/>
      <c r="Q1397" s="76"/>
      <c r="R1397" s="77"/>
      <c r="S1397" s="129">
        <f>'FOR PRINT'!I75</f>
        <v>50</v>
      </c>
      <c r="U1397" s="12">
        <f>U1395*1.3</f>
        <v>89.375</v>
      </c>
      <c r="V1397" s="1" t="s">
        <v>103</v>
      </c>
    </row>
    <row r="1398" spans="1:22" ht="14.25" customHeight="1" x14ac:dyDescent="0.2">
      <c r="D1398" s="67"/>
      <c r="E1398" s="66"/>
      <c r="F1398" s="67"/>
      <c r="G1398" s="68"/>
      <c r="H1398" s="67"/>
      <c r="I1398" s="67" t="s">
        <v>152</v>
      </c>
      <c r="J1398" s="66"/>
      <c r="K1398" s="67"/>
      <c r="L1398" s="76">
        <f>'FOR PRINT'!T75</f>
        <v>0</v>
      </c>
      <c r="M1398" s="77"/>
      <c r="N1398" s="70">
        <f>L1398*U1398</f>
        <v>0</v>
      </c>
      <c r="O1398" s="78" t="s">
        <v>13</v>
      </c>
      <c r="P1398" s="67"/>
      <c r="Q1398" s="76"/>
      <c r="R1398" s="77"/>
      <c r="S1398" s="129">
        <f>'FOR PRINT'!J75</f>
        <v>0</v>
      </c>
      <c r="U1398" s="12">
        <f>U1395*1</f>
        <v>68.75</v>
      </c>
      <c r="V1398" s="1" t="s">
        <v>134</v>
      </c>
    </row>
    <row r="1399" spans="1:22" ht="14.25" customHeight="1" x14ac:dyDescent="0.2">
      <c r="A1399" s="143" t="s">
        <v>5</v>
      </c>
      <c r="C1399" s="143"/>
      <c r="D1399" s="65"/>
      <c r="E1399" s="144" t="s">
        <v>3</v>
      </c>
      <c r="F1399" s="145">
        <f>S1405</f>
        <v>3012.1774999999998</v>
      </c>
      <c r="G1399" s="71"/>
      <c r="H1399" s="70"/>
      <c r="I1399" s="67" t="s">
        <v>147</v>
      </c>
      <c r="J1399" s="66"/>
      <c r="K1399" s="67"/>
      <c r="L1399" s="76">
        <f>'FOR PRINT'!U75</f>
        <v>0</v>
      </c>
      <c r="M1399" s="77"/>
      <c r="N1399" s="70">
        <f>L1399*U1399</f>
        <v>0</v>
      </c>
      <c r="O1399" s="78" t="s">
        <v>14</v>
      </c>
      <c r="P1399" s="67"/>
      <c r="Q1399" s="76"/>
      <c r="R1399" s="77"/>
      <c r="S1399" s="129">
        <f>'FOR PRINT'!K75</f>
        <v>87.5</v>
      </c>
      <c r="U1399" s="12">
        <f>U1395*1.3</f>
        <v>89.375</v>
      </c>
      <c r="V1399" s="1" t="s">
        <v>136</v>
      </c>
    </row>
    <row r="1400" spans="1:22" ht="14.25" customHeight="1" x14ac:dyDescent="0.2">
      <c r="D1400" s="67"/>
      <c r="E1400" s="66"/>
      <c r="F1400" s="67"/>
      <c r="G1400" s="68"/>
      <c r="H1400" s="67"/>
      <c r="I1400" s="67"/>
      <c r="J1400" s="66"/>
      <c r="K1400" s="67"/>
      <c r="L1400" s="76"/>
      <c r="M1400" s="77"/>
      <c r="N1400" s="70"/>
      <c r="O1400" s="78" t="s">
        <v>16</v>
      </c>
      <c r="P1400" s="67"/>
      <c r="Q1400" s="76"/>
      <c r="R1400" s="77"/>
      <c r="S1400" s="129">
        <f>'FOR PRINT'!L75</f>
        <v>208.06</v>
      </c>
    </row>
    <row r="1401" spans="1:22" ht="14.25" customHeight="1" x14ac:dyDescent="0.2">
      <c r="D1401" s="67"/>
      <c r="E1401" s="66"/>
      <c r="F1401" s="67"/>
      <c r="G1401" s="68"/>
      <c r="H1401" s="67"/>
      <c r="I1401" s="67"/>
      <c r="J1401" s="66"/>
      <c r="K1401" s="67"/>
      <c r="L1401" s="76"/>
      <c r="M1401" s="77"/>
      <c r="N1401" s="70"/>
      <c r="O1401" s="78" t="s">
        <v>15</v>
      </c>
      <c r="P1401" s="67"/>
      <c r="Q1401" s="129">
        <f>'FOR PRINT'!M75</f>
        <v>2</v>
      </c>
      <c r="R1401" s="77"/>
      <c r="S1401" s="129">
        <f>Q1401*U1395</f>
        <v>137.5</v>
      </c>
    </row>
    <row r="1402" spans="1:22" ht="14.25" customHeight="1" x14ac:dyDescent="0.2">
      <c r="D1402" s="67"/>
      <c r="E1402" s="66"/>
      <c r="F1402" s="67"/>
      <c r="G1402" s="68"/>
      <c r="H1402" s="67"/>
      <c r="I1402" s="67"/>
      <c r="J1402" s="66"/>
      <c r="K1402" s="67"/>
      <c r="L1402" s="76"/>
      <c r="M1402" s="77"/>
      <c r="N1402" s="70"/>
      <c r="O1402" s="78" t="s">
        <v>38</v>
      </c>
      <c r="P1402" s="67"/>
      <c r="Q1402" s="76"/>
      <c r="R1402" s="77"/>
      <c r="S1402" s="129">
        <f>'FOR PRINT'!N75</f>
        <v>0</v>
      </c>
    </row>
    <row r="1403" spans="1:22" ht="14.25" customHeight="1" x14ac:dyDescent="0.2">
      <c r="A1403" s="63" t="s">
        <v>6</v>
      </c>
      <c r="D1403" s="67"/>
      <c r="E1403" s="66" t="s">
        <v>3</v>
      </c>
      <c r="F1403" s="67"/>
      <c r="G1403" s="68"/>
      <c r="H1403" s="67"/>
      <c r="I1403" s="67"/>
      <c r="J1403" s="66"/>
      <c r="K1403" s="67"/>
      <c r="L1403" s="76"/>
      <c r="M1403" s="77"/>
      <c r="N1403" s="70"/>
      <c r="O1403" s="90" t="s">
        <v>17</v>
      </c>
      <c r="P1403" s="67"/>
      <c r="Q1403" s="76"/>
      <c r="R1403" s="77"/>
      <c r="S1403" s="129">
        <f>'FOR PRINT'!O75</f>
        <v>4000</v>
      </c>
    </row>
    <row r="1404" spans="1:22" s="3" customFormat="1" ht="14.25" customHeight="1" x14ac:dyDescent="0.25">
      <c r="A1404" s="64"/>
      <c r="B1404" s="133"/>
      <c r="C1404" s="64"/>
      <c r="D1404" s="152"/>
      <c r="E1404" s="66"/>
      <c r="F1404" s="153"/>
      <c r="G1404" s="154"/>
      <c r="H1404" s="152"/>
      <c r="I1404" s="72" t="s">
        <v>46</v>
      </c>
      <c r="J1404" s="79"/>
      <c r="K1404" s="155"/>
      <c r="L1404" s="156"/>
      <c r="M1404" s="80" t="s">
        <v>3</v>
      </c>
      <c r="N1404" s="157">
        <f>SUM(N1395:N1402)</f>
        <v>7785.9375</v>
      </c>
      <c r="O1404" s="75" t="s">
        <v>45</v>
      </c>
      <c r="P1404" s="155"/>
      <c r="Q1404" s="155"/>
      <c r="R1404" s="79" t="s">
        <v>3</v>
      </c>
      <c r="S1404" s="157">
        <f>SUM(S1395:S1403)</f>
        <v>4773.76</v>
      </c>
      <c r="U1404" s="158"/>
    </row>
    <row r="1405" spans="1:22" ht="14.25" customHeight="1" x14ac:dyDescent="0.2">
      <c r="A1405" s="63" t="s">
        <v>24</v>
      </c>
      <c r="D1405" s="67"/>
      <c r="E1405" s="66" t="s">
        <v>3</v>
      </c>
      <c r="F1405" s="81"/>
      <c r="G1405" s="68"/>
      <c r="H1405" s="67"/>
      <c r="I1405" s="146"/>
      <c r="J1405" s="147"/>
      <c r="K1405" s="146"/>
      <c r="L1405" s="148"/>
      <c r="M1405" s="147"/>
      <c r="N1405" s="146"/>
      <c r="O1405" s="146"/>
      <c r="P1405" s="167" t="s">
        <v>5</v>
      </c>
      <c r="Q1405" s="168"/>
      <c r="R1405" s="169" t="s">
        <v>3</v>
      </c>
      <c r="S1405" s="167">
        <f>N1404-S1404</f>
        <v>3012.1774999999998</v>
      </c>
    </row>
    <row r="1406" spans="1:22" ht="14.25" customHeight="1" x14ac:dyDescent="0.2">
      <c r="A1406" s="82"/>
      <c r="B1406" s="134"/>
      <c r="C1406" s="82"/>
      <c r="D1406" s="268"/>
      <c r="E1406" s="268"/>
      <c r="F1406" s="269"/>
      <c r="G1406" s="83"/>
      <c r="H1406" s="244"/>
      <c r="I1406" s="82"/>
      <c r="J1406" s="85"/>
      <c r="K1406" s="82"/>
      <c r="L1406" s="82"/>
      <c r="M1406" s="85"/>
      <c r="N1406" s="82"/>
      <c r="O1406" s="82"/>
      <c r="P1406" s="82"/>
      <c r="Q1406" s="82"/>
      <c r="R1406" s="85"/>
      <c r="S1406" s="82"/>
      <c r="T1406" s="2"/>
    </row>
    <row r="1407" spans="1:22" ht="14.25" customHeight="1" x14ac:dyDescent="0.2">
      <c r="A1407" s="54"/>
      <c r="B1407" s="131"/>
      <c r="C1407" s="54"/>
      <c r="D1407" s="54"/>
      <c r="E1407" s="55"/>
      <c r="F1407" s="54"/>
      <c r="G1407" s="56"/>
      <c r="H1407" s="54"/>
      <c r="I1407" s="54"/>
      <c r="J1407" s="55"/>
      <c r="K1407" s="54"/>
      <c r="L1407" s="54"/>
      <c r="M1407" s="55"/>
      <c r="N1407" s="54"/>
      <c r="O1407" s="54"/>
      <c r="P1407" s="54"/>
      <c r="Q1407" s="54"/>
      <c r="R1407" s="55"/>
      <c r="S1407" s="54"/>
    </row>
    <row r="1408" spans="1:22" s="8" customFormat="1" ht="14.25" customHeight="1" x14ac:dyDescent="0.25">
      <c r="A1408" s="42"/>
      <c r="B1408" s="132" t="s">
        <v>18</v>
      </c>
      <c r="C1408" s="57"/>
      <c r="D1408" s="58"/>
      <c r="E1408" s="59"/>
      <c r="F1408" s="58"/>
      <c r="G1408" s="60"/>
      <c r="H1408" s="58"/>
      <c r="I1408" s="58"/>
      <c r="J1408" s="61" t="s">
        <v>18</v>
      </c>
      <c r="K1408" s="58"/>
      <c r="L1408" s="58"/>
      <c r="M1408" s="59"/>
      <c r="N1408" s="58"/>
      <c r="O1408" s="58"/>
      <c r="P1408" s="58"/>
      <c r="Q1408" s="270" t="s">
        <v>0</v>
      </c>
      <c r="R1408" s="270"/>
      <c r="S1408" s="270"/>
      <c r="U1408" s="20"/>
    </row>
    <row r="1409" spans="1:22" s="8" customFormat="1" ht="14.25" customHeight="1" x14ac:dyDescent="0.25">
      <c r="A1409" s="42"/>
      <c r="B1409" s="132" t="s">
        <v>19</v>
      </c>
      <c r="C1409" s="57"/>
      <c r="D1409" s="58"/>
      <c r="E1409" s="59"/>
      <c r="F1409" s="58"/>
      <c r="G1409" s="60"/>
      <c r="H1409" s="58"/>
      <c r="I1409" s="58"/>
      <c r="J1409" s="61" t="s">
        <v>19</v>
      </c>
      <c r="K1409" s="58"/>
      <c r="L1409" s="58"/>
      <c r="M1409" s="59"/>
      <c r="N1409" s="58"/>
      <c r="O1409" s="58"/>
      <c r="P1409" s="58"/>
      <c r="Q1409" s="270"/>
      <c r="R1409" s="270"/>
      <c r="S1409" s="270"/>
      <c r="U1409" s="20"/>
    </row>
    <row r="1410" spans="1:22" s="8" customFormat="1" ht="14.25" customHeight="1" x14ac:dyDescent="0.25">
      <c r="A1410" s="42"/>
      <c r="B1410" s="132"/>
      <c r="C1410" s="57"/>
      <c r="D1410" s="58"/>
      <c r="E1410" s="59"/>
      <c r="F1410" s="58"/>
      <c r="G1410" s="60"/>
      <c r="H1410" s="58"/>
      <c r="I1410" s="58"/>
      <c r="J1410" s="62"/>
      <c r="K1410" s="58"/>
      <c r="L1410" s="58"/>
      <c r="M1410" s="59"/>
      <c r="N1410" s="58"/>
      <c r="O1410" s="58"/>
      <c r="P1410" s="58"/>
      <c r="Q1410" s="58"/>
      <c r="R1410" s="59"/>
      <c r="S1410" s="42"/>
      <c r="U1410" s="20"/>
    </row>
    <row r="1411" spans="1:22" ht="14.25" customHeight="1" x14ac:dyDescent="0.2">
      <c r="A1411" s="63" t="s">
        <v>1</v>
      </c>
      <c r="C1411" s="63" t="s">
        <v>3</v>
      </c>
      <c r="D1411" s="65" t="str">
        <f>'FOR PRINT'!B76</f>
        <v>TUQUERO, NOEL</v>
      </c>
      <c r="E1411" s="66"/>
      <c r="F1411" s="67"/>
      <c r="G1411" s="68"/>
      <c r="H1411" s="67"/>
      <c r="I1411" s="67" t="s">
        <v>1</v>
      </c>
      <c r="J1411" s="66" t="s">
        <v>3</v>
      </c>
      <c r="K1411" s="173" t="str">
        <f>'FOR PRINT'!B76</f>
        <v>TUQUERO, NOEL</v>
      </c>
      <c r="L1411" s="67"/>
      <c r="M1411" s="66"/>
      <c r="N1411" s="67"/>
      <c r="O1411" s="67"/>
      <c r="P1411" s="67" t="s">
        <v>25</v>
      </c>
      <c r="Q1411" s="67"/>
      <c r="R1411" s="66" t="s">
        <v>3</v>
      </c>
      <c r="S1411" s="69">
        <f>'FOR PRINT'!D76</f>
        <v>13</v>
      </c>
    </row>
    <row r="1412" spans="1:22" ht="14.25" customHeight="1" x14ac:dyDescent="0.2">
      <c r="A1412" s="63" t="s">
        <v>2</v>
      </c>
      <c r="C1412" s="63" t="s">
        <v>3</v>
      </c>
      <c r="D1412" s="67" t="str">
        <f>'FOR PRINT'!R76</f>
        <v>OCTOBER 30,2017</v>
      </c>
      <c r="E1412" s="66"/>
      <c r="F1412" s="67"/>
      <c r="G1412" s="68"/>
      <c r="H1412" s="67"/>
      <c r="I1412" s="67" t="s">
        <v>2</v>
      </c>
      <c r="J1412" s="66" t="s">
        <v>3</v>
      </c>
      <c r="K1412" s="67" t="str">
        <f>'FOR PRINT'!C76</f>
        <v>OCT 11- OCT 25,2017</v>
      </c>
      <c r="L1412" s="67"/>
      <c r="M1412" s="66"/>
      <c r="N1412" s="67"/>
      <c r="O1412" s="67"/>
      <c r="P1412" s="67" t="s">
        <v>26</v>
      </c>
      <c r="Q1412" s="67"/>
      <c r="R1412" s="66" t="s">
        <v>3</v>
      </c>
      <c r="S1412" s="69">
        <f>'FOR PRINT'!E76</f>
        <v>12</v>
      </c>
    </row>
    <row r="1413" spans="1:22" ht="14.25" customHeight="1" x14ac:dyDescent="0.2">
      <c r="D1413" s="67"/>
      <c r="E1413" s="66"/>
      <c r="F1413" s="70"/>
      <c r="G1413" s="71"/>
      <c r="H1413" s="70"/>
      <c r="I1413" s="72" t="s">
        <v>4</v>
      </c>
      <c r="J1413" s="73"/>
      <c r="K1413" s="72"/>
      <c r="L1413" s="74" t="s">
        <v>22</v>
      </c>
      <c r="M1413" s="73"/>
      <c r="N1413" s="74" t="s">
        <v>23</v>
      </c>
      <c r="O1413" s="75" t="s">
        <v>7</v>
      </c>
      <c r="P1413" s="72"/>
      <c r="Q1413" s="74" t="s">
        <v>22</v>
      </c>
      <c r="R1413" s="73"/>
      <c r="S1413" s="74" t="s">
        <v>23</v>
      </c>
    </row>
    <row r="1414" spans="1:22" ht="14.25" customHeight="1" x14ac:dyDescent="0.2">
      <c r="A1414" s="63" t="s">
        <v>20</v>
      </c>
      <c r="D1414" s="67"/>
      <c r="E1414" s="66" t="s">
        <v>3</v>
      </c>
      <c r="F1414" s="70">
        <f>N1423</f>
        <v>4800</v>
      </c>
      <c r="G1414" s="71"/>
      <c r="H1414" s="70"/>
      <c r="I1414" s="67" t="s">
        <v>8</v>
      </c>
      <c r="J1414" s="66"/>
      <c r="K1414" s="67"/>
      <c r="L1414" s="76">
        <f>S1412*8</f>
        <v>96</v>
      </c>
      <c r="M1414" s="77"/>
      <c r="N1414" s="70">
        <f>L1414*U1414</f>
        <v>4800</v>
      </c>
      <c r="O1414" s="78" t="s">
        <v>10</v>
      </c>
      <c r="P1414" s="67"/>
      <c r="Q1414" s="76"/>
      <c r="R1414" s="77"/>
      <c r="S1414" s="129">
        <f>'FOR PRINT'!G76</f>
        <v>236.2</v>
      </c>
      <c r="U1414" s="12">
        <f>'FOR PRINT'!Q76</f>
        <v>50</v>
      </c>
      <c r="V1414" s="1" t="s">
        <v>100</v>
      </c>
    </row>
    <row r="1415" spans="1:22" ht="14.25" customHeight="1" x14ac:dyDescent="0.2">
      <c r="A1415" s="63" t="s">
        <v>21</v>
      </c>
      <c r="D1415" s="67"/>
      <c r="E1415" s="66" t="s">
        <v>3</v>
      </c>
      <c r="F1415" s="70">
        <f>S1423</f>
        <v>1848.7</v>
      </c>
      <c r="G1415" s="68"/>
      <c r="H1415" s="67"/>
      <c r="I1415" s="67" t="s">
        <v>9</v>
      </c>
      <c r="J1415" s="66"/>
      <c r="K1415" s="67"/>
      <c r="L1415" s="76">
        <f>'FOR PRINT'!F111</f>
        <v>0</v>
      </c>
      <c r="M1415" s="77"/>
      <c r="N1415" s="70">
        <f>L1415*U1415</f>
        <v>0</v>
      </c>
      <c r="O1415" s="78" t="s">
        <v>11</v>
      </c>
      <c r="P1415" s="67"/>
      <c r="Q1415" s="76"/>
      <c r="R1415" s="77"/>
      <c r="S1415" s="129">
        <f>'FOR PRINT'!H76</f>
        <v>0</v>
      </c>
      <c r="U1415" s="12">
        <f>U1414*1.25</f>
        <v>62.5</v>
      </c>
      <c r="V1415" s="1" t="s">
        <v>101</v>
      </c>
    </row>
    <row r="1416" spans="1:22" ht="14.25" customHeight="1" x14ac:dyDescent="0.2">
      <c r="D1416" s="67"/>
      <c r="E1416" s="66"/>
      <c r="F1416" s="67"/>
      <c r="G1416" s="68"/>
      <c r="H1416" s="67"/>
      <c r="I1416" s="67" t="s">
        <v>99</v>
      </c>
      <c r="J1416" s="66"/>
      <c r="K1416" s="67"/>
      <c r="L1416" s="76">
        <f>'FOR PRINT'!P111</f>
        <v>0</v>
      </c>
      <c r="M1416" s="77"/>
      <c r="N1416" s="70">
        <f>L1416*U1416</f>
        <v>0</v>
      </c>
      <c r="O1416" s="78" t="s">
        <v>12</v>
      </c>
      <c r="P1416" s="67"/>
      <c r="Q1416" s="76"/>
      <c r="R1416" s="77"/>
      <c r="S1416" s="129">
        <f>'FOR PRINT'!I76</f>
        <v>50</v>
      </c>
      <c r="U1416" s="12">
        <f>U1414*1.3</f>
        <v>65</v>
      </c>
      <c r="V1416" s="1" t="s">
        <v>103</v>
      </c>
    </row>
    <row r="1417" spans="1:22" ht="14.25" customHeight="1" x14ac:dyDescent="0.2">
      <c r="D1417" s="67"/>
      <c r="E1417" s="66"/>
      <c r="F1417" s="67"/>
      <c r="G1417" s="68"/>
      <c r="H1417" s="67"/>
      <c r="I1417" s="67" t="s">
        <v>152</v>
      </c>
      <c r="J1417" s="66"/>
      <c r="K1417" s="67"/>
      <c r="L1417" s="76">
        <f>'FOR PRINT'!T111</f>
        <v>0</v>
      </c>
      <c r="M1417" s="77"/>
      <c r="N1417" s="70">
        <f>L1417*U1417</f>
        <v>0</v>
      </c>
      <c r="O1417" s="78" t="s">
        <v>13</v>
      </c>
      <c r="P1417" s="67"/>
      <c r="Q1417" s="76"/>
      <c r="R1417" s="77"/>
      <c r="S1417" s="129">
        <f>'FOR PRINT'!J76</f>
        <v>0</v>
      </c>
      <c r="U1417" s="12">
        <f>U1414*1</f>
        <v>50</v>
      </c>
      <c r="V1417" s="1" t="s">
        <v>134</v>
      </c>
    </row>
    <row r="1418" spans="1:22" ht="14.25" customHeight="1" x14ac:dyDescent="0.2">
      <c r="A1418" s="143" t="s">
        <v>5</v>
      </c>
      <c r="C1418" s="143"/>
      <c r="D1418" s="65"/>
      <c r="E1418" s="144" t="s">
        <v>3</v>
      </c>
      <c r="F1418" s="145">
        <f>S1424</f>
        <v>2951.3</v>
      </c>
      <c r="G1418" s="71"/>
      <c r="H1418" s="70"/>
      <c r="I1418" s="67" t="s">
        <v>147</v>
      </c>
      <c r="J1418" s="66"/>
      <c r="K1418" s="67"/>
      <c r="L1418" s="76">
        <f>'FOR PRINT'!U111</f>
        <v>0</v>
      </c>
      <c r="M1418" s="77"/>
      <c r="N1418" s="70">
        <f>L1418*U1418</f>
        <v>0</v>
      </c>
      <c r="O1418" s="78" t="s">
        <v>14</v>
      </c>
      <c r="P1418" s="67"/>
      <c r="Q1418" s="76"/>
      <c r="R1418" s="77"/>
      <c r="S1418" s="129">
        <f>'FOR PRINT'!K76</f>
        <v>62.5</v>
      </c>
      <c r="U1418" s="12">
        <f>U1414*1.3</f>
        <v>65</v>
      </c>
      <c r="V1418" s="1" t="s">
        <v>136</v>
      </c>
    </row>
    <row r="1419" spans="1:22" ht="14.25" customHeight="1" x14ac:dyDescent="0.2">
      <c r="D1419" s="67"/>
      <c r="E1419" s="66"/>
      <c r="F1419" s="67"/>
      <c r="G1419" s="68"/>
      <c r="H1419" s="67"/>
      <c r="I1419" s="67"/>
      <c r="J1419" s="66"/>
      <c r="K1419" s="67"/>
      <c r="L1419" s="76"/>
      <c r="M1419" s="77"/>
      <c r="N1419" s="70"/>
      <c r="O1419" s="78" t="s">
        <v>16</v>
      </c>
      <c r="P1419" s="67"/>
      <c r="Q1419" s="76"/>
      <c r="R1419" s="77"/>
      <c r="S1419" s="129">
        <f>'FOR PRINT'!L76</f>
        <v>0</v>
      </c>
    </row>
    <row r="1420" spans="1:22" ht="14.25" customHeight="1" x14ac:dyDescent="0.2">
      <c r="D1420" s="67"/>
      <c r="E1420" s="66"/>
      <c r="F1420" s="67"/>
      <c r="G1420" s="68"/>
      <c r="H1420" s="67"/>
      <c r="I1420" s="67"/>
      <c r="J1420" s="66"/>
      <c r="K1420" s="67"/>
      <c r="L1420" s="76"/>
      <c r="M1420" s="77"/>
      <c r="N1420" s="70"/>
      <c r="O1420" s="78" t="s">
        <v>15</v>
      </c>
      <c r="P1420" s="67"/>
      <c r="Q1420" s="129">
        <f>'FOR PRINT'!M76</f>
        <v>0</v>
      </c>
      <c r="R1420" s="77"/>
      <c r="S1420" s="129">
        <f>Q1420*U1414</f>
        <v>0</v>
      </c>
    </row>
    <row r="1421" spans="1:22" ht="14.25" customHeight="1" x14ac:dyDescent="0.2">
      <c r="D1421" s="67"/>
      <c r="E1421" s="66"/>
      <c r="F1421" s="67"/>
      <c r="G1421" s="68"/>
      <c r="H1421" s="67"/>
      <c r="I1421" s="67"/>
      <c r="J1421" s="66"/>
      <c r="K1421" s="67"/>
      <c r="L1421" s="76"/>
      <c r="M1421" s="77"/>
      <c r="N1421" s="70"/>
      <c r="O1421" s="78" t="s">
        <v>38</v>
      </c>
      <c r="P1421" s="67"/>
      <c r="Q1421" s="76"/>
      <c r="R1421" s="77"/>
      <c r="S1421" s="129">
        <f>'FOR PRINT'!N76</f>
        <v>0</v>
      </c>
    </row>
    <row r="1422" spans="1:22" ht="14.25" customHeight="1" x14ac:dyDescent="0.2">
      <c r="A1422" s="63" t="s">
        <v>6</v>
      </c>
      <c r="D1422" s="67"/>
      <c r="E1422" s="66" t="s">
        <v>3</v>
      </c>
      <c r="F1422" s="67"/>
      <c r="G1422" s="68"/>
      <c r="H1422" s="67"/>
      <c r="I1422" s="67"/>
      <c r="J1422" s="66"/>
      <c r="K1422" s="67"/>
      <c r="L1422" s="76"/>
      <c r="M1422" s="77"/>
      <c r="N1422" s="70"/>
      <c r="O1422" s="90" t="s">
        <v>17</v>
      </c>
      <c r="P1422" s="67"/>
      <c r="Q1422" s="76"/>
      <c r="R1422" s="77"/>
      <c r="S1422" s="129">
        <f>'FOR PRINT'!O76</f>
        <v>1500</v>
      </c>
    </row>
    <row r="1423" spans="1:22" s="3" customFormat="1" ht="14.25" customHeight="1" x14ac:dyDescent="0.25">
      <c r="A1423" s="64"/>
      <c r="B1423" s="133"/>
      <c r="C1423" s="64"/>
      <c r="D1423" s="152"/>
      <c r="E1423" s="66"/>
      <c r="F1423" s="153"/>
      <c r="G1423" s="154"/>
      <c r="H1423" s="152"/>
      <c r="I1423" s="72" t="s">
        <v>46</v>
      </c>
      <c r="J1423" s="79"/>
      <c r="K1423" s="155"/>
      <c r="L1423" s="156"/>
      <c r="M1423" s="80" t="s">
        <v>3</v>
      </c>
      <c r="N1423" s="157">
        <f>SUM(N1414:N1421)</f>
        <v>4800</v>
      </c>
      <c r="O1423" s="75" t="s">
        <v>45</v>
      </c>
      <c r="P1423" s="155"/>
      <c r="Q1423" s="155"/>
      <c r="R1423" s="79" t="s">
        <v>3</v>
      </c>
      <c r="S1423" s="157">
        <f>SUM(S1414:S1422)</f>
        <v>1848.7</v>
      </c>
      <c r="U1423" s="158"/>
    </row>
    <row r="1424" spans="1:22" ht="14.25" customHeight="1" x14ac:dyDescent="0.2">
      <c r="A1424" s="63" t="s">
        <v>24</v>
      </c>
      <c r="D1424" s="67"/>
      <c r="E1424" s="66" t="s">
        <v>3</v>
      </c>
      <c r="F1424" s="81"/>
      <c r="G1424" s="68"/>
      <c r="H1424" s="67"/>
      <c r="I1424" s="146"/>
      <c r="J1424" s="147"/>
      <c r="K1424" s="146"/>
      <c r="L1424" s="148"/>
      <c r="M1424" s="147"/>
      <c r="N1424" s="146"/>
      <c r="O1424" s="146"/>
      <c r="P1424" s="167" t="s">
        <v>5</v>
      </c>
      <c r="Q1424" s="168"/>
      <c r="R1424" s="169" t="s">
        <v>3</v>
      </c>
      <c r="S1424" s="167">
        <f>N1423-S1423</f>
        <v>2951.3</v>
      </c>
    </row>
    <row r="1425" spans="1:22" ht="14.25" customHeight="1" x14ac:dyDescent="0.2">
      <c r="A1425" s="82"/>
      <c r="B1425" s="134"/>
      <c r="C1425" s="82"/>
      <c r="D1425" s="268"/>
      <c r="E1425" s="268"/>
      <c r="F1425" s="269"/>
      <c r="G1425" s="83"/>
      <c r="H1425" s="244"/>
      <c r="I1425" s="82"/>
      <c r="J1425" s="85"/>
      <c r="K1425" s="82"/>
      <c r="L1425" s="82"/>
      <c r="M1425" s="85"/>
      <c r="N1425" s="82"/>
      <c r="O1425" s="82"/>
      <c r="P1425" s="82"/>
      <c r="Q1425" s="82"/>
      <c r="R1425" s="85"/>
      <c r="S1425" s="82"/>
      <c r="T1425" s="2"/>
    </row>
    <row r="1426" spans="1:22" ht="14.25" customHeight="1" x14ac:dyDescent="0.2">
      <c r="A1426" s="54"/>
      <c r="B1426" s="131"/>
      <c r="C1426" s="54"/>
      <c r="D1426" s="54"/>
      <c r="E1426" s="55"/>
      <c r="F1426" s="54"/>
      <c r="G1426" s="56"/>
      <c r="H1426" s="54"/>
      <c r="I1426" s="54"/>
      <c r="J1426" s="55"/>
      <c r="K1426" s="54"/>
      <c r="L1426" s="54"/>
      <c r="M1426" s="55"/>
      <c r="N1426" s="54"/>
      <c r="O1426" s="54"/>
      <c r="P1426" s="54"/>
      <c r="Q1426" s="54"/>
      <c r="R1426" s="55"/>
      <c r="S1426" s="54"/>
    </row>
    <row r="1427" spans="1:22" s="8" customFormat="1" ht="14.25" customHeight="1" x14ac:dyDescent="0.25">
      <c r="A1427" s="42"/>
      <c r="B1427" s="132" t="s">
        <v>18</v>
      </c>
      <c r="C1427" s="57"/>
      <c r="D1427" s="58"/>
      <c r="E1427" s="59"/>
      <c r="F1427" s="58"/>
      <c r="G1427" s="60"/>
      <c r="H1427" s="58"/>
      <c r="I1427" s="58"/>
      <c r="J1427" s="61" t="s">
        <v>18</v>
      </c>
      <c r="K1427" s="58"/>
      <c r="L1427" s="58"/>
      <c r="M1427" s="59"/>
      <c r="N1427" s="58"/>
      <c r="O1427" s="58"/>
      <c r="P1427" s="58"/>
      <c r="Q1427" s="270" t="s">
        <v>0</v>
      </c>
      <c r="R1427" s="270"/>
      <c r="S1427" s="270"/>
      <c r="U1427" s="20"/>
    </row>
    <row r="1428" spans="1:22" s="8" customFormat="1" ht="14.25" customHeight="1" x14ac:dyDescent="0.25">
      <c r="A1428" s="42"/>
      <c r="B1428" s="132" t="s">
        <v>19</v>
      </c>
      <c r="C1428" s="57"/>
      <c r="D1428" s="58"/>
      <c r="E1428" s="59"/>
      <c r="F1428" s="58"/>
      <c r="G1428" s="60"/>
      <c r="H1428" s="58"/>
      <c r="I1428" s="58"/>
      <c r="J1428" s="61" t="s">
        <v>19</v>
      </c>
      <c r="K1428" s="58"/>
      <c r="L1428" s="58"/>
      <c r="M1428" s="59"/>
      <c r="N1428" s="58"/>
      <c r="O1428" s="58"/>
      <c r="P1428" s="58"/>
      <c r="Q1428" s="270"/>
      <c r="R1428" s="270"/>
      <c r="S1428" s="270"/>
      <c r="U1428" s="20"/>
    </row>
    <row r="1429" spans="1:22" s="8" customFormat="1" ht="14.25" customHeight="1" x14ac:dyDescent="0.25">
      <c r="A1429" s="42"/>
      <c r="B1429" s="132"/>
      <c r="C1429" s="57"/>
      <c r="D1429" s="58"/>
      <c r="E1429" s="59"/>
      <c r="F1429" s="58"/>
      <c r="G1429" s="60"/>
      <c r="H1429" s="58"/>
      <c r="I1429" s="58"/>
      <c r="J1429" s="62"/>
      <c r="K1429" s="58"/>
      <c r="L1429" s="58"/>
      <c r="M1429" s="59"/>
      <c r="N1429" s="58"/>
      <c r="O1429" s="58"/>
      <c r="P1429" s="58"/>
      <c r="Q1429" s="58"/>
      <c r="R1429" s="59"/>
      <c r="S1429" s="42"/>
      <c r="U1429" s="20"/>
    </row>
    <row r="1430" spans="1:22" ht="14.25" customHeight="1" x14ac:dyDescent="0.2">
      <c r="A1430" s="63" t="s">
        <v>1</v>
      </c>
      <c r="C1430" s="63" t="s">
        <v>3</v>
      </c>
      <c r="D1430" s="65" t="str">
        <f>'FOR PRINT'!B77</f>
        <v>TUQUERO, RUEL</v>
      </c>
      <c r="E1430" s="66"/>
      <c r="F1430" s="67"/>
      <c r="G1430" s="68"/>
      <c r="H1430" s="67"/>
      <c r="I1430" s="67" t="s">
        <v>1</v>
      </c>
      <c r="J1430" s="66" t="s">
        <v>3</v>
      </c>
      <c r="K1430" s="173" t="str">
        <f>'FOR PRINT'!B77</f>
        <v>TUQUERO, RUEL</v>
      </c>
      <c r="L1430" s="67"/>
      <c r="M1430" s="66"/>
      <c r="N1430" s="67"/>
      <c r="O1430" s="67"/>
      <c r="P1430" s="67" t="s">
        <v>25</v>
      </c>
      <c r="Q1430" s="67"/>
      <c r="R1430" s="66" t="s">
        <v>3</v>
      </c>
      <c r="S1430" s="69">
        <f>'FOR PRINT'!D77</f>
        <v>13</v>
      </c>
    </row>
    <row r="1431" spans="1:22" ht="14.25" customHeight="1" x14ac:dyDescent="0.2">
      <c r="A1431" s="63" t="s">
        <v>2</v>
      </c>
      <c r="C1431" s="63" t="s">
        <v>3</v>
      </c>
      <c r="D1431" s="67" t="str">
        <f>'FOR PRINT'!R77</f>
        <v>OCTOBER 30,2017</v>
      </c>
      <c r="E1431" s="66"/>
      <c r="F1431" s="67"/>
      <c r="G1431" s="68"/>
      <c r="H1431" s="67"/>
      <c r="I1431" s="67" t="s">
        <v>2</v>
      </c>
      <c r="J1431" s="66" t="s">
        <v>3</v>
      </c>
      <c r="K1431" s="67" t="str">
        <f>'FOR PRINT'!C77</f>
        <v>OCT 11- OCT 25,2017</v>
      </c>
      <c r="L1431" s="67"/>
      <c r="M1431" s="66"/>
      <c r="N1431" s="67"/>
      <c r="O1431" s="67"/>
      <c r="P1431" s="67" t="s">
        <v>26</v>
      </c>
      <c r="Q1431" s="67"/>
      <c r="R1431" s="66" t="s">
        <v>3</v>
      </c>
      <c r="S1431" s="69">
        <f>'FOR PRINT'!E77</f>
        <v>12.75</v>
      </c>
    </row>
    <row r="1432" spans="1:22" ht="14.25" customHeight="1" x14ac:dyDescent="0.2">
      <c r="D1432" s="67"/>
      <c r="E1432" s="66"/>
      <c r="F1432" s="70"/>
      <c r="G1432" s="71"/>
      <c r="H1432" s="70"/>
      <c r="I1432" s="72" t="s">
        <v>4</v>
      </c>
      <c r="J1432" s="73"/>
      <c r="K1432" s="72"/>
      <c r="L1432" s="74" t="s">
        <v>22</v>
      </c>
      <c r="M1432" s="73"/>
      <c r="N1432" s="74" t="s">
        <v>23</v>
      </c>
      <c r="O1432" s="75" t="s">
        <v>7</v>
      </c>
      <c r="P1432" s="72"/>
      <c r="Q1432" s="74" t="s">
        <v>22</v>
      </c>
      <c r="R1432" s="73"/>
      <c r="S1432" s="74" t="s">
        <v>23</v>
      </c>
    </row>
    <row r="1433" spans="1:22" ht="14.25" customHeight="1" x14ac:dyDescent="0.2">
      <c r="A1433" s="63" t="s">
        <v>20</v>
      </c>
      <c r="D1433" s="67"/>
      <c r="E1433" s="66" t="s">
        <v>3</v>
      </c>
      <c r="F1433" s="70">
        <f>N1442</f>
        <v>6619.7593749999996</v>
      </c>
      <c r="G1433" s="71"/>
      <c r="H1433" s="70"/>
      <c r="I1433" s="67" t="s">
        <v>8</v>
      </c>
      <c r="J1433" s="66"/>
      <c r="K1433" s="67"/>
      <c r="L1433" s="76">
        <f>S1431*8</f>
        <v>102</v>
      </c>
      <c r="M1433" s="77"/>
      <c r="N1433" s="70">
        <f>L1433*U1433</f>
        <v>4545.375</v>
      </c>
      <c r="O1433" s="78" t="s">
        <v>10</v>
      </c>
      <c r="P1433" s="67"/>
      <c r="Q1433" s="76"/>
      <c r="R1433" s="77"/>
      <c r="S1433" s="129">
        <f>'FOR PRINT'!G77</f>
        <v>0</v>
      </c>
      <c r="U1433" s="12">
        <f>'FOR PRINT'!Q77</f>
        <v>44.5625</v>
      </c>
      <c r="V1433" s="1" t="s">
        <v>100</v>
      </c>
    </row>
    <row r="1434" spans="1:22" ht="14.25" customHeight="1" x14ac:dyDescent="0.2">
      <c r="A1434" s="63" t="s">
        <v>21</v>
      </c>
      <c r="D1434" s="67"/>
      <c r="E1434" s="66" t="s">
        <v>3</v>
      </c>
      <c r="F1434" s="70">
        <f>S1442</f>
        <v>1000</v>
      </c>
      <c r="G1434" s="68"/>
      <c r="H1434" s="67"/>
      <c r="I1434" s="67" t="s">
        <v>9</v>
      </c>
      <c r="J1434" s="66"/>
      <c r="K1434" s="67"/>
      <c r="L1434" s="76">
        <f>'FOR PRINT'!F77</f>
        <v>31</v>
      </c>
      <c r="M1434" s="77"/>
      <c r="N1434" s="70">
        <f>L1434*U1434</f>
        <v>1726.796875</v>
      </c>
      <c r="O1434" s="78" t="s">
        <v>11</v>
      </c>
      <c r="P1434" s="67"/>
      <c r="Q1434" s="76"/>
      <c r="R1434" s="77"/>
      <c r="S1434" s="129">
        <f>'FOR PRINT'!H77</f>
        <v>0</v>
      </c>
      <c r="U1434" s="12">
        <f>U1433*1.25</f>
        <v>55.703125</v>
      </c>
      <c r="V1434" s="1" t="s">
        <v>101</v>
      </c>
    </row>
    <row r="1435" spans="1:22" ht="14.25" customHeight="1" x14ac:dyDescent="0.2">
      <c r="D1435" s="67"/>
      <c r="E1435" s="66"/>
      <c r="F1435" s="67"/>
      <c r="G1435" s="68"/>
      <c r="H1435" s="67"/>
      <c r="I1435" s="67" t="s">
        <v>99</v>
      </c>
      <c r="J1435" s="66"/>
      <c r="K1435" s="67"/>
      <c r="L1435" s="76">
        <f>'FOR PRINT'!P77</f>
        <v>6</v>
      </c>
      <c r="M1435" s="77"/>
      <c r="N1435" s="70">
        <f>L1435*U1435</f>
        <v>347.58749999999998</v>
      </c>
      <c r="O1435" s="78" t="s">
        <v>12</v>
      </c>
      <c r="P1435" s="67"/>
      <c r="Q1435" s="76"/>
      <c r="R1435" s="77"/>
      <c r="S1435" s="129">
        <f>'FOR PRINT'!I77</f>
        <v>0</v>
      </c>
      <c r="U1435" s="12">
        <f>U1433*1.3</f>
        <v>57.931249999999999</v>
      </c>
      <c r="V1435" s="1" t="s">
        <v>103</v>
      </c>
    </row>
    <row r="1436" spans="1:22" ht="14.25" customHeight="1" x14ac:dyDescent="0.2">
      <c r="D1436" s="67"/>
      <c r="E1436" s="66"/>
      <c r="F1436" s="67"/>
      <c r="G1436" s="68"/>
      <c r="H1436" s="67"/>
      <c r="I1436" s="67" t="s">
        <v>152</v>
      </c>
      <c r="J1436" s="66"/>
      <c r="K1436" s="67"/>
      <c r="L1436" s="76">
        <f>'FOR PRINT'!T77</f>
        <v>0</v>
      </c>
      <c r="M1436" s="77"/>
      <c r="N1436" s="70">
        <f>L1436*U1436</f>
        <v>0</v>
      </c>
      <c r="O1436" s="78" t="s">
        <v>13</v>
      </c>
      <c r="P1436" s="67"/>
      <c r="Q1436" s="76"/>
      <c r="R1436" s="77"/>
      <c r="S1436" s="129">
        <f>'FOR PRINT'!J77</f>
        <v>0</v>
      </c>
      <c r="U1436" s="12">
        <f>U1433*1</f>
        <v>44.5625</v>
      </c>
      <c r="V1436" s="1" t="s">
        <v>134</v>
      </c>
    </row>
    <row r="1437" spans="1:22" ht="14.25" customHeight="1" x14ac:dyDescent="0.2">
      <c r="A1437" s="143" t="s">
        <v>5</v>
      </c>
      <c r="C1437" s="143"/>
      <c r="D1437" s="65"/>
      <c r="E1437" s="144" t="s">
        <v>3</v>
      </c>
      <c r="F1437" s="145">
        <f>S1443</f>
        <v>5619.7593749999996</v>
      </c>
      <c r="G1437" s="71"/>
      <c r="H1437" s="70"/>
      <c r="I1437" s="67" t="s">
        <v>147</v>
      </c>
      <c r="J1437" s="66"/>
      <c r="K1437" s="67"/>
      <c r="L1437" s="76">
        <f>'FOR PRINT'!U77</f>
        <v>0</v>
      </c>
      <c r="M1437" s="77"/>
      <c r="N1437" s="70">
        <f>L1437*U1437</f>
        <v>0</v>
      </c>
      <c r="O1437" s="78" t="s">
        <v>14</v>
      </c>
      <c r="P1437" s="67"/>
      <c r="Q1437" s="76"/>
      <c r="R1437" s="77"/>
      <c r="S1437" s="129">
        <f>'FOR PRINT'!K77</f>
        <v>0</v>
      </c>
      <c r="U1437" s="12">
        <f>U1433*1.3</f>
        <v>57.931249999999999</v>
      </c>
      <c r="V1437" s="1" t="s">
        <v>136</v>
      </c>
    </row>
    <row r="1438" spans="1:22" ht="14.25" customHeight="1" x14ac:dyDescent="0.2">
      <c r="D1438" s="67"/>
      <c r="E1438" s="66"/>
      <c r="F1438" s="67"/>
      <c r="G1438" s="68"/>
      <c r="H1438" s="67"/>
      <c r="I1438" s="67"/>
      <c r="J1438" s="66"/>
      <c r="K1438" s="67"/>
      <c r="L1438" s="76"/>
      <c r="M1438" s="77"/>
      <c r="N1438" s="70"/>
      <c r="O1438" s="78" t="s">
        <v>16</v>
      </c>
      <c r="P1438" s="67"/>
      <c r="Q1438" s="76"/>
      <c r="R1438" s="77"/>
      <c r="S1438" s="129">
        <f>'FOR PRINT'!L77</f>
        <v>0</v>
      </c>
    </row>
    <row r="1439" spans="1:22" ht="14.25" customHeight="1" x14ac:dyDescent="0.2">
      <c r="D1439" s="67"/>
      <c r="E1439" s="66"/>
      <c r="F1439" s="67"/>
      <c r="G1439" s="68"/>
      <c r="H1439" s="67"/>
      <c r="I1439" s="67"/>
      <c r="J1439" s="66"/>
      <c r="K1439" s="67"/>
      <c r="L1439" s="76"/>
      <c r="M1439" s="77"/>
      <c r="N1439" s="70"/>
      <c r="O1439" s="78" t="s">
        <v>15</v>
      </c>
      <c r="P1439" s="67"/>
      <c r="Q1439" s="129">
        <f>'FOR PRINT'!M77</f>
        <v>0</v>
      </c>
      <c r="R1439" s="77"/>
      <c r="S1439" s="129">
        <f>Q1439*U1433</f>
        <v>0</v>
      </c>
    </row>
    <row r="1440" spans="1:22" ht="14.25" customHeight="1" x14ac:dyDescent="0.2">
      <c r="D1440" s="67"/>
      <c r="E1440" s="66"/>
      <c r="F1440" s="67"/>
      <c r="G1440" s="68"/>
      <c r="H1440" s="67"/>
      <c r="I1440" s="67"/>
      <c r="J1440" s="66"/>
      <c r="K1440" s="67"/>
      <c r="L1440" s="76"/>
      <c r="M1440" s="77"/>
      <c r="N1440" s="70"/>
      <c r="O1440" s="78" t="s">
        <v>38</v>
      </c>
      <c r="P1440" s="67"/>
      <c r="Q1440" s="76"/>
      <c r="R1440" s="77"/>
      <c r="S1440" s="129">
        <f>'FOR PRINT'!N77</f>
        <v>0</v>
      </c>
    </row>
    <row r="1441" spans="1:22" ht="14.25" customHeight="1" x14ac:dyDescent="0.2">
      <c r="A1441" s="63" t="s">
        <v>6</v>
      </c>
      <c r="D1441" s="67"/>
      <c r="E1441" s="66" t="s">
        <v>3</v>
      </c>
      <c r="F1441" s="67"/>
      <c r="G1441" s="68"/>
      <c r="H1441" s="67"/>
      <c r="I1441" s="67"/>
      <c r="J1441" s="66"/>
      <c r="K1441" s="67"/>
      <c r="L1441" s="76"/>
      <c r="M1441" s="77"/>
      <c r="N1441" s="70"/>
      <c r="O1441" s="90" t="s">
        <v>17</v>
      </c>
      <c r="P1441" s="67"/>
      <c r="Q1441" s="76"/>
      <c r="R1441" s="77"/>
      <c r="S1441" s="129">
        <f>'FOR PRINT'!O77</f>
        <v>1000</v>
      </c>
    </row>
    <row r="1442" spans="1:22" s="3" customFormat="1" ht="14.25" customHeight="1" x14ac:dyDescent="0.25">
      <c r="A1442" s="64"/>
      <c r="B1442" s="133"/>
      <c r="C1442" s="64"/>
      <c r="D1442" s="152"/>
      <c r="E1442" s="66"/>
      <c r="F1442" s="153"/>
      <c r="G1442" s="154"/>
      <c r="H1442" s="152"/>
      <c r="I1442" s="72" t="s">
        <v>46</v>
      </c>
      <c r="J1442" s="79"/>
      <c r="K1442" s="155"/>
      <c r="L1442" s="156"/>
      <c r="M1442" s="80" t="s">
        <v>3</v>
      </c>
      <c r="N1442" s="157">
        <f>SUM(N1433:N1440)</f>
        <v>6619.7593749999996</v>
      </c>
      <c r="O1442" s="75" t="s">
        <v>45</v>
      </c>
      <c r="P1442" s="155"/>
      <c r="Q1442" s="155"/>
      <c r="R1442" s="79" t="s">
        <v>3</v>
      </c>
      <c r="S1442" s="157">
        <f>SUM(S1433:S1441)</f>
        <v>1000</v>
      </c>
      <c r="U1442" s="158"/>
    </row>
    <row r="1443" spans="1:22" ht="14.25" customHeight="1" x14ac:dyDescent="0.2">
      <c r="A1443" s="63" t="s">
        <v>24</v>
      </c>
      <c r="D1443" s="67"/>
      <c r="E1443" s="66" t="s">
        <v>3</v>
      </c>
      <c r="F1443" s="81"/>
      <c r="G1443" s="68"/>
      <c r="H1443" s="67"/>
      <c r="I1443" s="146"/>
      <c r="J1443" s="147"/>
      <c r="K1443" s="146"/>
      <c r="L1443" s="148"/>
      <c r="M1443" s="147"/>
      <c r="N1443" s="146"/>
      <c r="O1443" s="146"/>
      <c r="P1443" s="167" t="s">
        <v>5</v>
      </c>
      <c r="Q1443" s="168"/>
      <c r="R1443" s="169" t="s">
        <v>3</v>
      </c>
      <c r="S1443" s="167">
        <f>N1442-S1442</f>
        <v>5619.7593749999996</v>
      </c>
    </row>
    <row r="1444" spans="1:22" ht="14.25" customHeight="1" x14ac:dyDescent="0.2">
      <c r="A1444" s="82"/>
      <c r="B1444" s="134"/>
      <c r="C1444" s="82"/>
      <c r="D1444" s="268"/>
      <c r="E1444" s="268"/>
      <c r="F1444" s="269"/>
      <c r="G1444" s="83"/>
      <c r="H1444" s="244"/>
      <c r="I1444" s="82"/>
      <c r="J1444" s="85"/>
      <c r="K1444" s="82"/>
      <c r="L1444" s="82"/>
      <c r="M1444" s="85"/>
      <c r="N1444" s="82"/>
      <c r="O1444" s="82"/>
      <c r="P1444" s="82"/>
      <c r="Q1444" s="82"/>
      <c r="R1444" s="85"/>
      <c r="S1444" s="82"/>
      <c r="T1444" s="2"/>
    </row>
    <row r="1445" spans="1:22" ht="14.25" customHeight="1" x14ac:dyDescent="0.2">
      <c r="A1445" s="54"/>
      <c r="B1445" s="131"/>
      <c r="C1445" s="54"/>
      <c r="D1445" s="54"/>
      <c r="E1445" s="55"/>
      <c r="F1445" s="54"/>
      <c r="G1445" s="56"/>
      <c r="H1445" s="54"/>
      <c r="I1445" s="54"/>
      <c r="J1445" s="55"/>
      <c r="K1445" s="54"/>
      <c r="L1445" s="54"/>
      <c r="M1445" s="55"/>
      <c r="N1445" s="54"/>
      <c r="O1445" s="54"/>
      <c r="P1445" s="54"/>
      <c r="Q1445" s="54"/>
      <c r="R1445" s="55"/>
      <c r="S1445" s="54"/>
    </row>
    <row r="1446" spans="1:22" s="8" customFormat="1" ht="14.25" customHeight="1" x14ac:dyDescent="0.25">
      <c r="A1446" s="42"/>
      <c r="B1446" s="132" t="s">
        <v>18</v>
      </c>
      <c r="C1446" s="57"/>
      <c r="D1446" s="58"/>
      <c r="E1446" s="59"/>
      <c r="F1446" s="58"/>
      <c r="G1446" s="60"/>
      <c r="H1446" s="58"/>
      <c r="I1446" s="58"/>
      <c r="J1446" s="61" t="s">
        <v>18</v>
      </c>
      <c r="K1446" s="58"/>
      <c r="L1446" s="58"/>
      <c r="M1446" s="59"/>
      <c r="N1446" s="58"/>
      <c r="O1446" s="58"/>
      <c r="P1446" s="58"/>
      <c r="Q1446" s="270" t="s">
        <v>0</v>
      </c>
      <c r="R1446" s="270"/>
      <c r="S1446" s="270"/>
      <c r="U1446" s="20"/>
    </row>
    <row r="1447" spans="1:22" s="8" customFormat="1" ht="14.25" customHeight="1" x14ac:dyDescent="0.25">
      <c r="A1447" s="42"/>
      <c r="B1447" s="132" t="s">
        <v>19</v>
      </c>
      <c r="C1447" s="57"/>
      <c r="D1447" s="58"/>
      <c r="E1447" s="59"/>
      <c r="F1447" s="58"/>
      <c r="G1447" s="60"/>
      <c r="H1447" s="58"/>
      <c r="I1447" s="58"/>
      <c r="J1447" s="61" t="s">
        <v>19</v>
      </c>
      <c r="K1447" s="58"/>
      <c r="L1447" s="58"/>
      <c r="M1447" s="59"/>
      <c r="N1447" s="58"/>
      <c r="O1447" s="58"/>
      <c r="P1447" s="58"/>
      <c r="Q1447" s="270"/>
      <c r="R1447" s="270"/>
      <c r="S1447" s="270"/>
      <c r="U1447" s="20"/>
    </row>
    <row r="1448" spans="1:22" s="8" customFormat="1" ht="14.25" customHeight="1" x14ac:dyDescent="0.25">
      <c r="A1448" s="42"/>
      <c r="B1448" s="132"/>
      <c r="C1448" s="57"/>
      <c r="D1448" s="58"/>
      <c r="E1448" s="59"/>
      <c r="F1448" s="58"/>
      <c r="G1448" s="60"/>
      <c r="H1448" s="58"/>
      <c r="I1448" s="58"/>
      <c r="J1448" s="62"/>
      <c r="K1448" s="58"/>
      <c r="L1448" s="58"/>
      <c r="M1448" s="59"/>
      <c r="N1448" s="58"/>
      <c r="O1448" s="58"/>
      <c r="P1448" s="58"/>
      <c r="Q1448" s="58"/>
      <c r="R1448" s="59"/>
      <c r="S1448" s="42"/>
      <c r="U1448" s="20"/>
    </row>
    <row r="1449" spans="1:22" ht="14.25" customHeight="1" x14ac:dyDescent="0.2">
      <c r="A1449" s="63" t="s">
        <v>1</v>
      </c>
      <c r="C1449" s="63" t="s">
        <v>3</v>
      </c>
      <c r="D1449" s="65" t="str">
        <f>'FOR PRINT'!B78</f>
        <v>TURA, ANTHONY</v>
      </c>
      <c r="E1449" s="66"/>
      <c r="F1449" s="67"/>
      <c r="G1449" s="68"/>
      <c r="H1449" s="67"/>
      <c r="I1449" s="67" t="s">
        <v>1</v>
      </c>
      <c r="J1449" s="66" t="s">
        <v>3</v>
      </c>
      <c r="K1449" s="173" t="str">
        <f>'FOR PRINT'!B78</f>
        <v>TURA, ANTHONY</v>
      </c>
      <c r="L1449" s="67"/>
      <c r="M1449" s="66"/>
      <c r="N1449" s="67"/>
      <c r="O1449" s="67"/>
      <c r="P1449" s="67" t="s">
        <v>25</v>
      </c>
      <c r="Q1449" s="67"/>
      <c r="R1449" s="66" t="s">
        <v>3</v>
      </c>
      <c r="S1449" s="69">
        <f>'FOR PRINT'!D78</f>
        <v>13</v>
      </c>
    </row>
    <row r="1450" spans="1:22" ht="14.25" customHeight="1" x14ac:dyDescent="0.2">
      <c r="A1450" s="63" t="s">
        <v>2</v>
      </c>
      <c r="C1450" s="63" t="s">
        <v>3</v>
      </c>
      <c r="D1450" s="67" t="str">
        <f>'FOR PRINT'!R78</f>
        <v>OCTOBER 30,2017</v>
      </c>
      <c r="E1450" s="66"/>
      <c r="F1450" s="67"/>
      <c r="G1450" s="68"/>
      <c r="H1450" s="67"/>
      <c r="I1450" s="67" t="s">
        <v>2</v>
      </c>
      <c r="J1450" s="66" t="s">
        <v>3</v>
      </c>
      <c r="K1450" s="67" t="str">
        <f>'FOR PRINT'!C78</f>
        <v>OCT 11- OCT 25,2017</v>
      </c>
      <c r="L1450" s="67"/>
      <c r="M1450" s="66"/>
      <c r="N1450" s="67"/>
      <c r="O1450" s="67"/>
      <c r="P1450" s="67" t="s">
        <v>26</v>
      </c>
      <c r="Q1450" s="67"/>
      <c r="R1450" s="66" t="s">
        <v>3</v>
      </c>
      <c r="S1450" s="69">
        <f>'FOR PRINT'!E78</f>
        <v>13</v>
      </c>
    </row>
    <row r="1451" spans="1:22" ht="14.25" customHeight="1" x14ac:dyDescent="0.2">
      <c r="D1451" s="67"/>
      <c r="E1451" s="66"/>
      <c r="F1451" s="70"/>
      <c r="G1451" s="71"/>
      <c r="H1451" s="70"/>
      <c r="I1451" s="72" t="s">
        <v>4</v>
      </c>
      <c r="J1451" s="73"/>
      <c r="K1451" s="72"/>
      <c r="L1451" s="74" t="s">
        <v>22</v>
      </c>
      <c r="M1451" s="73"/>
      <c r="N1451" s="74" t="s">
        <v>23</v>
      </c>
      <c r="O1451" s="75" t="s">
        <v>7</v>
      </c>
      <c r="P1451" s="72"/>
      <c r="Q1451" s="74" t="s">
        <v>22</v>
      </c>
      <c r="R1451" s="73"/>
      <c r="S1451" s="74" t="s">
        <v>23</v>
      </c>
    </row>
    <row r="1452" spans="1:22" ht="14.25" customHeight="1" x14ac:dyDescent="0.2">
      <c r="A1452" s="63" t="s">
        <v>20</v>
      </c>
      <c r="D1452" s="67"/>
      <c r="E1452" s="66" t="s">
        <v>3</v>
      </c>
      <c r="F1452" s="70">
        <f>N1461</f>
        <v>6138.484375</v>
      </c>
      <c r="G1452" s="71"/>
      <c r="H1452" s="70"/>
      <c r="I1452" s="67" t="s">
        <v>8</v>
      </c>
      <c r="J1452" s="66"/>
      <c r="K1452" s="67"/>
      <c r="L1452" s="76">
        <f>S1450*8</f>
        <v>104</v>
      </c>
      <c r="M1452" s="77"/>
      <c r="N1452" s="70">
        <f>L1452*U1452</f>
        <v>4634.5</v>
      </c>
      <c r="O1452" s="78" t="s">
        <v>10</v>
      </c>
      <c r="P1452" s="67"/>
      <c r="Q1452" s="76"/>
      <c r="R1452" s="77"/>
      <c r="S1452" s="129">
        <f>'FOR PRINT'!G78</f>
        <v>0</v>
      </c>
      <c r="U1452" s="12">
        <f>'FOR PRINT'!Q78</f>
        <v>44.5625</v>
      </c>
      <c r="V1452" s="1" t="s">
        <v>100</v>
      </c>
    </row>
    <row r="1453" spans="1:22" ht="14.25" customHeight="1" x14ac:dyDescent="0.2">
      <c r="A1453" s="63" t="s">
        <v>21</v>
      </c>
      <c r="D1453" s="67"/>
      <c r="E1453" s="66" t="s">
        <v>3</v>
      </c>
      <c r="F1453" s="70">
        <f>S1461</f>
        <v>11.140625</v>
      </c>
      <c r="G1453" s="68"/>
      <c r="H1453" s="67"/>
      <c r="I1453" s="67" t="s">
        <v>9</v>
      </c>
      <c r="J1453" s="66"/>
      <c r="K1453" s="67"/>
      <c r="L1453" s="76">
        <f>'FOR PRINT'!F78</f>
        <v>27</v>
      </c>
      <c r="M1453" s="77"/>
      <c r="N1453" s="70">
        <f>L1453*U1453</f>
        <v>1503.984375</v>
      </c>
      <c r="O1453" s="78" t="s">
        <v>11</v>
      </c>
      <c r="P1453" s="67"/>
      <c r="Q1453" s="76"/>
      <c r="R1453" s="77"/>
      <c r="S1453" s="129">
        <f>'FOR PRINT'!H78</f>
        <v>0</v>
      </c>
      <c r="U1453" s="12">
        <f>U1452*1.25</f>
        <v>55.703125</v>
      </c>
      <c r="V1453" s="1" t="s">
        <v>101</v>
      </c>
    </row>
    <row r="1454" spans="1:22" ht="14.25" customHeight="1" x14ac:dyDescent="0.2">
      <c r="D1454" s="67"/>
      <c r="E1454" s="66"/>
      <c r="F1454" s="67"/>
      <c r="G1454" s="68"/>
      <c r="H1454" s="67"/>
      <c r="I1454" s="67" t="s">
        <v>99</v>
      </c>
      <c r="J1454" s="66"/>
      <c r="K1454" s="67"/>
      <c r="L1454" s="76">
        <f>'FOR PRINT'!P78</f>
        <v>0</v>
      </c>
      <c r="M1454" s="77"/>
      <c r="N1454" s="70">
        <f>L1454*U1454</f>
        <v>0</v>
      </c>
      <c r="O1454" s="78" t="s">
        <v>12</v>
      </c>
      <c r="P1454" s="67"/>
      <c r="Q1454" s="76"/>
      <c r="R1454" s="77"/>
      <c r="S1454" s="129">
        <f>'FOR PRINT'!I78</f>
        <v>0</v>
      </c>
      <c r="U1454" s="12">
        <f>U1452*1.3</f>
        <v>57.931249999999999</v>
      </c>
      <c r="V1454" s="1" t="s">
        <v>103</v>
      </c>
    </row>
    <row r="1455" spans="1:22" ht="14.25" customHeight="1" x14ac:dyDescent="0.2">
      <c r="D1455" s="67"/>
      <c r="E1455" s="66"/>
      <c r="F1455" s="67"/>
      <c r="G1455" s="68"/>
      <c r="H1455" s="67"/>
      <c r="I1455" s="67" t="s">
        <v>152</v>
      </c>
      <c r="J1455" s="66"/>
      <c r="K1455" s="67"/>
      <c r="L1455" s="76">
        <f>'FOR PRINT'!T78</f>
        <v>0</v>
      </c>
      <c r="M1455" s="77"/>
      <c r="N1455" s="70">
        <f>L1455*U1455</f>
        <v>0</v>
      </c>
      <c r="O1455" s="78" t="s">
        <v>13</v>
      </c>
      <c r="P1455" s="67"/>
      <c r="Q1455" s="76"/>
      <c r="R1455" s="77"/>
      <c r="S1455" s="129">
        <f>'FOR PRINT'!J78</f>
        <v>0</v>
      </c>
      <c r="U1455" s="12">
        <f>U1452*1</f>
        <v>44.5625</v>
      </c>
      <c r="V1455" s="1" t="s">
        <v>134</v>
      </c>
    </row>
    <row r="1456" spans="1:22" ht="14.25" customHeight="1" x14ac:dyDescent="0.2">
      <c r="A1456" s="143" t="s">
        <v>5</v>
      </c>
      <c r="C1456" s="143"/>
      <c r="D1456" s="65"/>
      <c r="E1456" s="144" t="s">
        <v>3</v>
      </c>
      <c r="F1456" s="145">
        <f>S1462</f>
        <v>6127.34375</v>
      </c>
      <c r="G1456" s="71"/>
      <c r="H1456" s="70"/>
      <c r="I1456" s="67" t="s">
        <v>147</v>
      </c>
      <c r="J1456" s="66"/>
      <c r="K1456" s="67"/>
      <c r="L1456" s="76">
        <f>'FOR PRINT'!U78</f>
        <v>0</v>
      </c>
      <c r="M1456" s="77"/>
      <c r="N1456" s="70">
        <f>L1456*U1456</f>
        <v>0</v>
      </c>
      <c r="O1456" s="78" t="s">
        <v>14</v>
      </c>
      <c r="P1456" s="67"/>
      <c r="Q1456" s="76"/>
      <c r="R1456" s="77"/>
      <c r="S1456" s="129">
        <f>'FOR PRINT'!K78</f>
        <v>0</v>
      </c>
      <c r="U1456" s="12">
        <f>U1452*1.3</f>
        <v>57.931249999999999</v>
      </c>
      <c r="V1456" s="1" t="s">
        <v>136</v>
      </c>
    </row>
    <row r="1457" spans="1:22" ht="14.25" customHeight="1" x14ac:dyDescent="0.2">
      <c r="D1457" s="67"/>
      <c r="E1457" s="66"/>
      <c r="F1457" s="67"/>
      <c r="G1457" s="68"/>
      <c r="H1457" s="67"/>
      <c r="I1457" s="67"/>
      <c r="J1457" s="66"/>
      <c r="K1457" s="67"/>
      <c r="L1457" s="76"/>
      <c r="M1457" s="77"/>
      <c r="N1457" s="70"/>
      <c r="O1457" s="78" t="s">
        <v>16</v>
      </c>
      <c r="P1457" s="67"/>
      <c r="Q1457" s="76"/>
      <c r="R1457" s="77"/>
      <c r="S1457" s="129">
        <f>'FOR PRINT'!L78</f>
        <v>0</v>
      </c>
    </row>
    <row r="1458" spans="1:22" ht="14.25" customHeight="1" x14ac:dyDescent="0.2">
      <c r="D1458" s="67"/>
      <c r="E1458" s="66"/>
      <c r="F1458" s="67"/>
      <c r="G1458" s="68"/>
      <c r="H1458" s="67"/>
      <c r="I1458" s="67"/>
      <c r="J1458" s="66"/>
      <c r="K1458" s="67"/>
      <c r="L1458" s="76"/>
      <c r="M1458" s="77"/>
      <c r="N1458" s="70"/>
      <c r="O1458" s="78" t="s">
        <v>15</v>
      </c>
      <c r="P1458" s="67"/>
      <c r="Q1458" s="129">
        <f>'FOR PRINT'!M78</f>
        <v>0.25</v>
      </c>
      <c r="R1458" s="77"/>
      <c r="S1458" s="129">
        <f>Q1458*U1452</f>
        <v>11.140625</v>
      </c>
    </row>
    <row r="1459" spans="1:22" ht="14.25" customHeight="1" x14ac:dyDescent="0.2">
      <c r="D1459" s="67"/>
      <c r="E1459" s="66"/>
      <c r="F1459" s="67"/>
      <c r="G1459" s="68"/>
      <c r="H1459" s="67"/>
      <c r="I1459" s="67"/>
      <c r="J1459" s="66"/>
      <c r="K1459" s="67"/>
      <c r="L1459" s="76"/>
      <c r="M1459" s="77"/>
      <c r="N1459" s="70"/>
      <c r="O1459" s="78" t="s">
        <v>38</v>
      </c>
      <c r="P1459" s="67"/>
      <c r="Q1459" s="76"/>
      <c r="R1459" s="77"/>
      <c r="S1459" s="129">
        <f>'FOR PRINT'!N78</f>
        <v>0</v>
      </c>
    </row>
    <row r="1460" spans="1:22" ht="14.25" customHeight="1" x14ac:dyDescent="0.2">
      <c r="A1460" s="63" t="s">
        <v>6</v>
      </c>
      <c r="D1460" s="67"/>
      <c r="E1460" s="66" t="s">
        <v>3</v>
      </c>
      <c r="F1460" s="67"/>
      <c r="G1460" s="68"/>
      <c r="H1460" s="67"/>
      <c r="I1460" s="67"/>
      <c r="J1460" s="66"/>
      <c r="K1460" s="67"/>
      <c r="L1460" s="76"/>
      <c r="M1460" s="77"/>
      <c r="N1460" s="70"/>
      <c r="O1460" s="90" t="s">
        <v>17</v>
      </c>
      <c r="P1460" s="67"/>
      <c r="Q1460" s="76"/>
      <c r="R1460" s="77"/>
      <c r="S1460" s="129">
        <f>'FOR PRINT'!O78</f>
        <v>0</v>
      </c>
    </row>
    <row r="1461" spans="1:22" s="3" customFormat="1" ht="14.25" customHeight="1" x14ac:dyDescent="0.25">
      <c r="A1461" s="64"/>
      <c r="B1461" s="133"/>
      <c r="C1461" s="64"/>
      <c r="D1461" s="152"/>
      <c r="E1461" s="66"/>
      <c r="F1461" s="153"/>
      <c r="G1461" s="154"/>
      <c r="H1461" s="152"/>
      <c r="I1461" s="72" t="s">
        <v>46</v>
      </c>
      <c r="J1461" s="79"/>
      <c r="K1461" s="155"/>
      <c r="L1461" s="156"/>
      <c r="M1461" s="80" t="s">
        <v>3</v>
      </c>
      <c r="N1461" s="157">
        <f>SUM(N1452:N1459)</f>
        <v>6138.484375</v>
      </c>
      <c r="O1461" s="75" t="s">
        <v>45</v>
      </c>
      <c r="P1461" s="155"/>
      <c r="Q1461" s="155"/>
      <c r="R1461" s="79" t="s">
        <v>3</v>
      </c>
      <c r="S1461" s="157">
        <f>SUM(S1452:S1460)</f>
        <v>11.140625</v>
      </c>
      <c r="U1461" s="158"/>
    </row>
    <row r="1462" spans="1:22" ht="14.25" customHeight="1" x14ac:dyDescent="0.2">
      <c r="A1462" s="63" t="s">
        <v>24</v>
      </c>
      <c r="D1462" s="67"/>
      <c r="E1462" s="66" t="s">
        <v>3</v>
      </c>
      <c r="F1462" s="81"/>
      <c r="G1462" s="68"/>
      <c r="H1462" s="67"/>
      <c r="I1462" s="146"/>
      <c r="J1462" s="147"/>
      <c r="K1462" s="146"/>
      <c r="L1462" s="148"/>
      <c r="M1462" s="147"/>
      <c r="N1462" s="146"/>
      <c r="O1462" s="146"/>
      <c r="P1462" s="167" t="s">
        <v>5</v>
      </c>
      <c r="Q1462" s="168"/>
      <c r="R1462" s="169" t="s">
        <v>3</v>
      </c>
      <c r="S1462" s="167">
        <f>N1461-S1461</f>
        <v>6127.34375</v>
      </c>
    </row>
    <row r="1463" spans="1:22" ht="14.25" customHeight="1" x14ac:dyDescent="0.2">
      <c r="A1463" s="82"/>
      <c r="B1463" s="134"/>
      <c r="C1463" s="82"/>
      <c r="D1463" s="268"/>
      <c r="E1463" s="268"/>
      <c r="F1463" s="269"/>
      <c r="G1463" s="83"/>
      <c r="H1463" s="244"/>
      <c r="I1463" s="82"/>
      <c r="J1463" s="85"/>
      <c r="K1463" s="82"/>
      <c r="L1463" s="82"/>
      <c r="M1463" s="85"/>
      <c r="N1463" s="82"/>
      <c r="O1463" s="82"/>
      <c r="P1463" s="82"/>
      <c r="Q1463" s="82"/>
      <c r="R1463" s="85"/>
      <c r="S1463" s="82"/>
      <c r="T1463" s="2"/>
    </row>
    <row r="1464" spans="1:22" ht="14.25" customHeight="1" x14ac:dyDescent="0.2">
      <c r="A1464" s="54"/>
      <c r="B1464" s="131"/>
      <c r="C1464" s="54"/>
      <c r="D1464" s="54"/>
      <c r="E1464" s="55"/>
      <c r="F1464" s="54"/>
      <c r="G1464" s="56"/>
      <c r="H1464" s="54"/>
      <c r="I1464" s="54"/>
      <c r="J1464" s="55"/>
      <c r="K1464" s="54"/>
      <c r="L1464" s="54"/>
      <c r="M1464" s="55"/>
      <c r="N1464" s="54"/>
      <c r="O1464" s="54"/>
      <c r="P1464" s="54"/>
      <c r="Q1464" s="54"/>
      <c r="R1464" s="55"/>
      <c r="S1464" s="54"/>
    </row>
    <row r="1465" spans="1:22" s="8" customFormat="1" ht="14.25" customHeight="1" x14ac:dyDescent="0.25">
      <c r="A1465" s="42"/>
      <c r="B1465" s="132" t="s">
        <v>18</v>
      </c>
      <c r="C1465" s="57"/>
      <c r="D1465" s="58"/>
      <c r="E1465" s="59"/>
      <c r="F1465" s="58"/>
      <c r="G1465" s="60"/>
      <c r="H1465" s="58"/>
      <c r="I1465" s="58"/>
      <c r="J1465" s="61" t="s">
        <v>18</v>
      </c>
      <c r="K1465" s="58"/>
      <c r="L1465" s="58"/>
      <c r="M1465" s="59"/>
      <c r="N1465" s="58"/>
      <c r="O1465" s="58"/>
      <c r="P1465" s="58"/>
      <c r="Q1465" s="270" t="s">
        <v>0</v>
      </c>
      <c r="R1465" s="270"/>
      <c r="S1465" s="270"/>
      <c r="U1465" s="20"/>
    </row>
    <row r="1466" spans="1:22" s="8" customFormat="1" ht="14.25" customHeight="1" x14ac:dyDescent="0.25">
      <c r="A1466" s="42"/>
      <c r="B1466" s="132" t="s">
        <v>19</v>
      </c>
      <c r="C1466" s="57"/>
      <c r="D1466" s="58"/>
      <c r="E1466" s="59"/>
      <c r="F1466" s="58"/>
      <c r="G1466" s="60"/>
      <c r="H1466" s="58"/>
      <c r="I1466" s="58"/>
      <c r="J1466" s="61" t="s">
        <v>19</v>
      </c>
      <c r="K1466" s="58"/>
      <c r="L1466" s="58"/>
      <c r="M1466" s="59"/>
      <c r="N1466" s="58"/>
      <c r="O1466" s="58"/>
      <c r="P1466" s="58"/>
      <c r="Q1466" s="270"/>
      <c r="R1466" s="270"/>
      <c r="S1466" s="270"/>
      <c r="U1466" s="20"/>
    </row>
    <row r="1467" spans="1:22" s="8" customFormat="1" ht="14.25" customHeight="1" x14ac:dyDescent="0.25">
      <c r="A1467" s="42"/>
      <c r="B1467" s="132"/>
      <c r="C1467" s="57"/>
      <c r="D1467" s="58"/>
      <c r="E1467" s="59"/>
      <c r="F1467" s="58"/>
      <c r="G1467" s="60"/>
      <c r="H1467" s="58"/>
      <c r="I1467" s="58"/>
      <c r="J1467" s="62"/>
      <c r="K1467" s="58"/>
      <c r="L1467" s="58"/>
      <c r="M1467" s="59"/>
      <c r="N1467" s="58"/>
      <c r="O1467" s="58"/>
      <c r="P1467" s="58"/>
      <c r="Q1467" s="58"/>
      <c r="R1467" s="59"/>
      <c r="S1467" s="42"/>
      <c r="U1467" s="20"/>
    </row>
    <row r="1468" spans="1:22" ht="14.25" customHeight="1" x14ac:dyDescent="0.2">
      <c r="A1468" s="63" t="s">
        <v>1</v>
      </c>
      <c r="C1468" s="63" t="s">
        <v>3</v>
      </c>
      <c r="D1468" s="65" t="str">
        <f>'FOR PRINT'!B79</f>
        <v>TUSI, FRANCIS</v>
      </c>
      <c r="E1468" s="66"/>
      <c r="F1468" s="67"/>
      <c r="G1468" s="68"/>
      <c r="H1468" s="67"/>
      <c r="I1468" s="67" t="s">
        <v>1</v>
      </c>
      <c r="J1468" s="66" t="s">
        <v>3</v>
      </c>
      <c r="K1468" s="173" t="str">
        <f>'FOR PRINT'!B79</f>
        <v>TUSI, FRANCIS</v>
      </c>
      <c r="L1468" s="67"/>
      <c r="M1468" s="66"/>
      <c r="N1468" s="67"/>
      <c r="O1468" s="67"/>
      <c r="P1468" s="67" t="s">
        <v>25</v>
      </c>
      <c r="Q1468" s="67"/>
      <c r="R1468" s="66" t="s">
        <v>3</v>
      </c>
      <c r="S1468" s="69">
        <f>'FOR PRINT'!D79</f>
        <v>13</v>
      </c>
    </row>
    <row r="1469" spans="1:22" ht="14.25" customHeight="1" x14ac:dyDescent="0.2">
      <c r="A1469" s="63" t="s">
        <v>2</v>
      </c>
      <c r="C1469" s="63" t="s">
        <v>3</v>
      </c>
      <c r="D1469" s="67" t="str">
        <f>'FOR PRINT'!R79</f>
        <v>OCTOBER 30,2017</v>
      </c>
      <c r="E1469" s="66"/>
      <c r="F1469" s="67"/>
      <c r="G1469" s="68"/>
      <c r="H1469" s="67"/>
      <c r="I1469" s="67" t="s">
        <v>2</v>
      </c>
      <c r="J1469" s="66" t="s">
        <v>3</v>
      </c>
      <c r="K1469" s="67" t="str">
        <f>'FOR PRINT'!C79</f>
        <v>OCT 11- OCT 25,2017</v>
      </c>
      <c r="L1469" s="67"/>
      <c r="M1469" s="66"/>
      <c r="N1469" s="67"/>
      <c r="O1469" s="67"/>
      <c r="P1469" s="67" t="s">
        <v>26</v>
      </c>
      <c r="Q1469" s="67"/>
      <c r="R1469" s="66" t="s">
        <v>3</v>
      </c>
      <c r="S1469" s="69">
        <f>'FOR PRINT'!E79</f>
        <v>11.25</v>
      </c>
    </row>
    <row r="1470" spans="1:22" ht="14.25" customHeight="1" x14ac:dyDescent="0.2">
      <c r="D1470" s="67"/>
      <c r="E1470" s="66"/>
      <c r="F1470" s="70"/>
      <c r="G1470" s="71"/>
      <c r="H1470" s="70"/>
      <c r="I1470" s="72" t="s">
        <v>4</v>
      </c>
      <c r="J1470" s="73"/>
      <c r="K1470" s="72"/>
      <c r="L1470" s="74" t="s">
        <v>22</v>
      </c>
      <c r="M1470" s="73"/>
      <c r="N1470" s="74" t="s">
        <v>23</v>
      </c>
      <c r="O1470" s="75" t="s">
        <v>7</v>
      </c>
      <c r="P1470" s="72"/>
      <c r="Q1470" s="74" t="s">
        <v>22</v>
      </c>
      <c r="R1470" s="73"/>
      <c r="S1470" s="74" t="s">
        <v>23</v>
      </c>
    </row>
    <row r="1471" spans="1:22" ht="14.25" customHeight="1" x14ac:dyDescent="0.2">
      <c r="A1471" s="63" t="s">
        <v>20</v>
      </c>
      <c r="D1471" s="67"/>
      <c r="E1471" s="66" t="s">
        <v>3</v>
      </c>
      <c r="F1471" s="70">
        <f>N1480</f>
        <v>5013.28125</v>
      </c>
      <c r="G1471" s="71"/>
      <c r="H1471" s="70"/>
      <c r="I1471" s="67" t="s">
        <v>8</v>
      </c>
      <c r="J1471" s="66"/>
      <c r="K1471" s="67"/>
      <c r="L1471" s="76">
        <f>S1469*8</f>
        <v>90</v>
      </c>
      <c r="M1471" s="77"/>
      <c r="N1471" s="70">
        <f>L1471*U1471</f>
        <v>4010.625</v>
      </c>
      <c r="O1471" s="78" t="s">
        <v>10</v>
      </c>
      <c r="P1471" s="67"/>
      <c r="Q1471" s="76"/>
      <c r="R1471" s="77"/>
      <c r="S1471" s="129">
        <f>'FOR PRINT'!G79</f>
        <v>0</v>
      </c>
      <c r="U1471" s="12">
        <f>'FOR PRINT'!Q79</f>
        <v>44.5625</v>
      </c>
      <c r="V1471" s="1" t="s">
        <v>100</v>
      </c>
    </row>
    <row r="1472" spans="1:22" ht="14.25" customHeight="1" x14ac:dyDescent="0.2">
      <c r="A1472" s="63" t="s">
        <v>21</v>
      </c>
      <c r="D1472" s="67"/>
      <c r="E1472" s="66" t="s">
        <v>3</v>
      </c>
      <c r="F1472" s="70">
        <f>S1480</f>
        <v>1500</v>
      </c>
      <c r="G1472" s="68"/>
      <c r="H1472" s="67"/>
      <c r="I1472" s="67" t="s">
        <v>9</v>
      </c>
      <c r="J1472" s="66"/>
      <c r="K1472" s="67"/>
      <c r="L1472" s="76">
        <f>'FOR PRINT'!F79</f>
        <v>18</v>
      </c>
      <c r="M1472" s="77"/>
      <c r="N1472" s="70">
        <f>L1472*U1472</f>
        <v>1002.65625</v>
      </c>
      <c r="O1472" s="78" t="s">
        <v>11</v>
      </c>
      <c r="P1472" s="67"/>
      <c r="Q1472" s="76"/>
      <c r="R1472" s="77"/>
      <c r="S1472" s="129">
        <f>'FOR PRINT'!H79</f>
        <v>0</v>
      </c>
      <c r="U1472" s="12">
        <f>U1471*1.25</f>
        <v>55.703125</v>
      </c>
      <c r="V1472" s="1" t="s">
        <v>101</v>
      </c>
    </row>
    <row r="1473" spans="1:22" ht="14.25" customHeight="1" x14ac:dyDescent="0.2">
      <c r="D1473" s="67"/>
      <c r="E1473" s="66"/>
      <c r="F1473" s="67"/>
      <c r="G1473" s="68"/>
      <c r="H1473" s="67"/>
      <c r="I1473" s="67" t="s">
        <v>99</v>
      </c>
      <c r="J1473" s="66"/>
      <c r="K1473" s="67"/>
      <c r="L1473" s="76">
        <f>'FOR PRINT'!P79</f>
        <v>0</v>
      </c>
      <c r="M1473" s="77"/>
      <c r="N1473" s="70">
        <f>L1473*U1473</f>
        <v>0</v>
      </c>
      <c r="O1473" s="78" t="s">
        <v>12</v>
      </c>
      <c r="P1473" s="67"/>
      <c r="Q1473" s="76"/>
      <c r="R1473" s="77"/>
      <c r="S1473" s="129">
        <f>'FOR PRINT'!I79</f>
        <v>0</v>
      </c>
      <c r="U1473" s="12">
        <f>U1471*1.3</f>
        <v>57.931249999999999</v>
      </c>
      <c r="V1473" s="1" t="s">
        <v>103</v>
      </c>
    </row>
    <row r="1474" spans="1:22" ht="14.25" customHeight="1" x14ac:dyDescent="0.2">
      <c r="D1474" s="67"/>
      <c r="E1474" s="66"/>
      <c r="F1474" s="67"/>
      <c r="G1474" s="68"/>
      <c r="H1474" s="67"/>
      <c r="I1474" s="67" t="s">
        <v>152</v>
      </c>
      <c r="J1474" s="66"/>
      <c r="K1474" s="67"/>
      <c r="L1474" s="76">
        <f>'FOR PRINT'!T79</f>
        <v>0</v>
      </c>
      <c r="M1474" s="77"/>
      <c r="N1474" s="70">
        <f>L1474*U1474</f>
        <v>0</v>
      </c>
      <c r="O1474" s="78" t="s">
        <v>13</v>
      </c>
      <c r="P1474" s="67"/>
      <c r="Q1474" s="76"/>
      <c r="R1474" s="77"/>
      <c r="S1474" s="129">
        <f>'FOR PRINT'!J79</f>
        <v>0</v>
      </c>
      <c r="U1474" s="12">
        <f>U1471*1</f>
        <v>44.5625</v>
      </c>
      <c r="V1474" s="1" t="s">
        <v>134</v>
      </c>
    </row>
    <row r="1475" spans="1:22" ht="14.25" customHeight="1" x14ac:dyDescent="0.2">
      <c r="A1475" s="143" t="s">
        <v>5</v>
      </c>
      <c r="C1475" s="143"/>
      <c r="D1475" s="65"/>
      <c r="E1475" s="144" t="s">
        <v>3</v>
      </c>
      <c r="F1475" s="145">
        <f>S1481</f>
        <v>3513.28125</v>
      </c>
      <c r="G1475" s="71"/>
      <c r="H1475" s="70"/>
      <c r="I1475" s="67" t="s">
        <v>147</v>
      </c>
      <c r="J1475" s="66"/>
      <c r="K1475" s="67"/>
      <c r="L1475" s="76">
        <f>'FOR PRINT'!U79</f>
        <v>0</v>
      </c>
      <c r="M1475" s="77"/>
      <c r="N1475" s="70">
        <f>L1475*U1475</f>
        <v>0</v>
      </c>
      <c r="O1475" s="78" t="s">
        <v>14</v>
      </c>
      <c r="P1475" s="67"/>
      <c r="Q1475" s="76"/>
      <c r="R1475" s="77"/>
      <c r="S1475" s="129">
        <f>'FOR PRINT'!K79</f>
        <v>0</v>
      </c>
      <c r="U1475" s="12">
        <f>U1471*1.3</f>
        <v>57.931249999999999</v>
      </c>
      <c r="V1475" s="1" t="s">
        <v>136</v>
      </c>
    </row>
    <row r="1476" spans="1:22" ht="14.25" customHeight="1" x14ac:dyDescent="0.2">
      <c r="D1476" s="67"/>
      <c r="E1476" s="66"/>
      <c r="F1476" s="67"/>
      <c r="G1476" s="68"/>
      <c r="H1476" s="67"/>
      <c r="I1476" s="67"/>
      <c r="J1476" s="66"/>
      <c r="K1476" s="67"/>
      <c r="L1476" s="76"/>
      <c r="M1476" s="77"/>
      <c r="N1476" s="70"/>
      <c r="O1476" s="78" t="s">
        <v>16</v>
      </c>
      <c r="P1476" s="67"/>
      <c r="Q1476" s="76"/>
      <c r="R1476" s="77"/>
      <c r="S1476" s="129">
        <f>'FOR PRINT'!L79</f>
        <v>0</v>
      </c>
    </row>
    <row r="1477" spans="1:22" ht="14.25" customHeight="1" x14ac:dyDescent="0.2">
      <c r="D1477" s="67"/>
      <c r="E1477" s="66"/>
      <c r="F1477" s="67"/>
      <c r="G1477" s="68"/>
      <c r="H1477" s="67"/>
      <c r="I1477" s="67"/>
      <c r="J1477" s="66"/>
      <c r="K1477" s="67"/>
      <c r="L1477" s="76"/>
      <c r="M1477" s="77"/>
      <c r="N1477" s="70"/>
      <c r="O1477" s="78" t="s">
        <v>15</v>
      </c>
      <c r="P1477" s="67"/>
      <c r="Q1477" s="129">
        <f>'FOR PRINT'!M79</f>
        <v>0</v>
      </c>
      <c r="R1477" s="77"/>
      <c r="S1477" s="129">
        <f>Q1477*U1471</f>
        <v>0</v>
      </c>
    </row>
    <row r="1478" spans="1:22" ht="14.25" customHeight="1" x14ac:dyDescent="0.2">
      <c r="D1478" s="67"/>
      <c r="E1478" s="66"/>
      <c r="F1478" s="67"/>
      <c r="G1478" s="68"/>
      <c r="H1478" s="67"/>
      <c r="I1478" s="67"/>
      <c r="J1478" s="66"/>
      <c r="K1478" s="67"/>
      <c r="L1478" s="76"/>
      <c r="M1478" s="77"/>
      <c r="N1478" s="70"/>
      <c r="O1478" s="78" t="s">
        <v>38</v>
      </c>
      <c r="P1478" s="67"/>
      <c r="Q1478" s="76"/>
      <c r="R1478" s="77"/>
      <c r="S1478" s="129">
        <f>'FOR PRINT'!N79</f>
        <v>0</v>
      </c>
    </row>
    <row r="1479" spans="1:22" ht="14.25" customHeight="1" x14ac:dyDescent="0.2">
      <c r="A1479" s="63" t="s">
        <v>6</v>
      </c>
      <c r="D1479" s="67"/>
      <c r="E1479" s="66" t="s">
        <v>3</v>
      </c>
      <c r="F1479" s="67"/>
      <c r="G1479" s="68"/>
      <c r="H1479" s="67"/>
      <c r="I1479" s="67"/>
      <c r="J1479" s="66"/>
      <c r="K1479" s="67"/>
      <c r="L1479" s="76"/>
      <c r="M1479" s="77"/>
      <c r="N1479" s="70"/>
      <c r="O1479" s="90" t="s">
        <v>17</v>
      </c>
      <c r="P1479" s="67"/>
      <c r="Q1479" s="76"/>
      <c r="R1479" s="77"/>
      <c r="S1479" s="129">
        <f>'FOR PRINT'!O79</f>
        <v>1500</v>
      </c>
    </row>
    <row r="1480" spans="1:22" s="3" customFormat="1" ht="14.25" customHeight="1" x14ac:dyDescent="0.25">
      <c r="A1480" s="64"/>
      <c r="B1480" s="133"/>
      <c r="C1480" s="64"/>
      <c r="D1480" s="152"/>
      <c r="E1480" s="66"/>
      <c r="F1480" s="153"/>
      <c r="G1480" s="154"/>
      <c r="H1480" s="152"/>
      <c r="I1480" s="72" t="s">
        <v>46</v>
      </c>
      <c r="J1480" s="79"/>
      <c r="K1480" s="155"/>
      <c r="L1480" s="156"/>
      <c r="M1480" s="80" t="s">
        <v>3</v>
      </c>
      <c r="N1480" s="157">
        <f>SUM(N1471:N1478)</f>
        <v>5013.28125</v>
      </c>
      <c r="O1480" s="75" t="s">
        <v>45</v>
      </c>
      <c r="P1480" s="155"/>
      <c r="Q1480" s="155"/>
      <c r="R1480" s="79" t="s">
        <v>3</v>
      </c>
      <c r="S1480" s="157">
        <f>SUM(S1471:S1479)</f>
        <v>1500</v>
      </c>
      <c r="U1480" s="158"/>
    </row>
    <row r="1481" spans="1:22" ht="14.25" customHeight="1" x14ac:dyDescent="0.2">
      <c r="A1481" s="63" t="s">
        <v>24</v>
      </c>
      <c r="D1481" s="67"/>
      <c r="E1481" s="66" t="s">
        <v>3</v>
      </c>
      <c r="F1481" s="81"/>
      <c r="G1481" s="68"/>
      <c r="H1481" s="67"/>
      <c r="I1481" s="146"/>
      <c r="J1481" s="147"/>
      <c r="K1481" s="146"/>
      <c r="L1481" s="148"/>
      <c r="M1481" s="147"/>
      <c r="N1481" s="146"/>
      <c r="O1481" s="146"/>
      <c r="P1481" s="167" t="s">
        <v>5</v>
      </c>
      <c r="Q1481" s="168"/>
      <c r="R1481" s="169" t="s">
        <v>3</v>
      </c>
      <c r="S1481" s="167">
        <f>N1480-S1480</f>
        <v>3513.28125</v>
      </c>
    </row>
    <row r="1482" spans="1:22" ht="14.25" customHeight="1" x14ac:dyDescent="0.2">
      <c r="A1482" s="82"/>
      <c r="B1482" s="134"/>
      <c r="C1482" s="82"/>
      <c r="D1482" s="268"/>
      <c r="E1482" s="268"/>
      <c r="F1482" s="269"/>
      <c r="G1482" s="83"/>
      <c r="H1482" s="244"/>
      <c r="I1482" s="82"/>
      <c r="J1482" s="85"/>
      <c r="K1482" s="82"/>
      <c r="L1482" s="82"/>
      <c r="M1482" s="85"/>
      <c r="N1482" s="82"/>
      <c r="O1482" s="82"/>
      <c r="P1482" s="82"/>
      <c r="Q1482" s="82"/>
      <c r="R1482" s="85"/>
      <c r="S1482" s="82"/>
      <c r="T1482" s="2"/>
    </row>
    <row r="1483" spans="1:22" ht="14.25" customHeight="1" x14ac:dyDescent="0.2">
      <c r="A1483" s="54"/>
      <c r="B1483" s="131"/>
      <c r="C1483" s="54"/>
      <c r="D1483" s="54"/>
      <c r="E1483" s="55"/>
      <c r="F1483" s="54"/>
      <c r="G1483" s="56"/>
      <c r="H1483" s="54"/>
      <c r="I1483" s="54"/>
      <c r="J1483" s="55"/>
      <c r="K1483" s="54"/>
      <c r="L1483" s="54"/>
      <c r="M1483" s="55"/>
      <c r="N1483" s="54"/>
      <c r="O1483" s="54"/>
      <c r="P1483" s="54"/>
      <c r="Q1483" s="54"/>
      <c r="R1483" s="55"/>
      <c r="S1483" s="54"/>
    </row>
    <row r="1484" spans="1:22" s="8" customFormat="1" ht="14.25" customHeight="1" x14ac:dyDescent="0.25">
      <c r="A1484" s="42"/>
      <c r="B1484" s="132" t="s">
        <v>18</v>
      </c>
      <c r="C1484" s="57"/>
      <c r="D1484" s="58"/>
      <c r="E1484" s="59"/>
      <c r="F1484" s="58"/>
      <c r="G1484" s="60"/>
      <c r="H1484" s="58"/>
      <c r="I1484" s="58"/>
      <c r="J1484" s="61" t="s">
        <v>18</v>
      </c>
      <c r="K1484" s="58"/>
      <c r="L1484" s="58"/>
      <c r="M1484" s="59"/>
      <c r="N1484" s="58"/>
      <c r="O1484" s="58"/>
      <c r="P1484" s="58"/>
      <c r="Q1484" s="270" t="s">
        <v>0</v>
      </c>
      <c r="R1484" s="270"/>
      <c r="S1484" s="270"/>
      <c r="U1484" s="20"/>
    </row>
    <row r="1485" spans="1:22" s="8" customFormat="1" ht="14.25" customHeight="1" x14ac:dyDescent="0.25">
      <c r="A1485" s="42"/>
      <c r="B1485" s="132" t="s">
        <v>19</v>
      </c>
      <c r="C1485" s="57"/>
      <c r="D1485" s="58"/>
      <c r="E1485" s="59"/>
      <c r="F1485" s="58"/>
      <c r="G1485" s="60"/>
      <c r="H1485" s="58"/>
      <c r="I1485" s="58"/>
      <c r="J1485" s="61" t="s">
        <v>19</v>
      </c>
      <c r="K1485" s="58"/>
      <c r="L1485" s="58"/>
      <c r="M1485" s="59"/>
      <c r="N1485" s="58"/>
      <c r="O1485" s="58"/>
      <c r="P1485" s="58"/>
      <c r="Q1485" s="270"/>
      <c r="R1485" s="270"/>
      <c r="S1485" s="270"/>
      <c r="U1485" s="20"/>
    </row>
    <row r="1486" spans="1:22" s="8" customFormat="1" ht="14.25" customHeight="1" x14ac:dyDescent="0.25">
      <c r="A1486" s="42"/>
      <c r="B1486" s="132"/>
      <c r="C1486" s="57"/>
      <c r="D1486" s="58"/>
      <c r="E1486" s="59"/>
      <c r="F1486" s="58"/>
      <c r="G1486" s="60"/>
      <c r="H1486" s="58"/>
      <c r="I1486" s="58"/>
      <c r="J1486" s="62"/>
      <c r="K1486" s="58"/>
      <c r="L1486" s="58"/>
      <c r="M1486" s="59"/>
      <c r="N1486" s="58"/>
      <c r="O1486" s="58"/>
      <c r="P1486" s="58"/>
      <c r="Q1486" s="58"/>
      <c r="R1486" s="59"/>
      <c r="S1486" s="42"/>
      <c r="U1486" s="20"/>
    </row>
    <row r="1487" spans="1:22" ht="14.25" customHeight="1" x14ac:dyDescent="0.2">
      <c r="A1487" s="63" t="s">
        <v>1</v>
      </c>
      <c r="C1487" s="63" t="s">
        <v>3</v>
      </c>
      <c r="D1487" s="65" t="str">
        <f>'FOR PRINT'!B80</f>
        <v>VALENCIA, NOEL</v>
      </c>
      <c r="E1487" s="66"/>
      <c r="F1487" s="67"/>
      <c r="G1487" s="68"/>
      <c r="H1487" s="67"/>
      <c r="I1487" s="67" t="s">
        <v>1</v>
      </c>
      <c r="J1487" s="66" t="s">
        <v>3</v>
      </c>
      <c r="K1487" s="173" t="str">
        <f>'FOR PRINT'!B80</f>
        <v>VALENCIA, NOEL</v>
      </c>
      <c r="L1487" s="67"/>
      <c r="M1487" s="66"/>
      <c r="N1487" s="67"/>
      <c r="O1487" s="67"/>
      <c r="P1487" s="67" t="s">
        <v>25</v>
      </c>
      <c r="Q1487" s="67"/>
      <c r="R1487" s="66" t="s">
        <v>3</v>
      </c>
      <c r="S1487" s="69">
        <f>'FOR PRINT'!D80</f>
        <v>13</v>
      </c>
    </row>
    <row r="1488" spans="1:22" ht="14.25" customHeight="1" x14ac:dyDescent="0.2">
      <c r="A1488" s="63" t="s">
        <v>2</v>
      </c>
      <c r="C1488" s="63" t="s">
        <v>3</v>
      </c>
      <c r="D1488" s="67" t="str">
        <f>'FOR PRINT'!R80</f>
        <v>OCTOBER 30,2017</v>
      </c>
      <c r="E1488" s="66"/>
      <c r="F1488" s="67"/>
      <c r="G1488" s="68"/>
      <c r="H1488" s="67"/>
      <c r="I1488" s="67" t="s">
        <v>2</v>
      </c>
      <c r="J1488" s="66" t="s">
        <v>3</v>
      </c>
      <c r="K1488" s="67" t="str">
        <f>'FOR PRINT'!C80</f>
        <v>OCT 11- OCT 25,2017</v>
      </c>
      <c r="L1488" s="67"/>
      <c r="M1488" s="66"/>
      <c r="N1488" s="67"/>
      <c r="O1488" s="67"/>
      <c r="P1488" s="67" t="s">
        <v>26</v>
      </c>
      <c r="Q1488" s="67"/>
      <c r="R1488" s="66" t="s">
        <v>3</v>
      </c>
      <c r="S1488" s="69">
        <f>'FOR PRINT'!E80</f>
        <v>11.75</v>
      </c>
    </row>
    <row r="1489" spans="1:22" ht="14.25" customHeight="1" x14ac:dyDescent="0.2">
      <c r="D1489" s="67"/>
      <c r="E1489" s="66"/>
      <c r="F1489" s="70"/>
      <c r="G1489" s="71"/>
      <c r="H1489" s="70"/>
      <c r="I1489" s="72" t="s">
        <v>4</v>
      </c>
      <c r="J1489" s="73"/>
      <c r="K1489" s="72"/>
      <c r="L1489" s="74" t="s">
        <v>22</v>
      </c>
      <c r="M1489" s="73"/>
      <c r="N1489" s="74" t="s">
        <v>23</v>
      </c>
      <c r="O1489" s="75" t="s">
        <v>7</v>
      </c>
      <c r="P1489" s="72"/>
      <c r="Q1489" s="74" t="s">
        <v>22</v>
      </c>
      <c r="R1489" s="73"/>
      <c r="S1489" s="74" t="s">
        <v>23</v>
      </c>
    </row>
    <row r="1490" spans="1:22" ht="14.25" customHeight="1" x14ac:dyDescent="0.2">
      <c r="A1490" s="63" t="s">
        <v>20</v>
      </c>
      <c r="D1490" s="67"/>
      <c r="E1490" s="66" t="s">
        <v>3</v>
      </c>
      <c r="F1490" s="70">
        <f>N1499</f>
        <v>4700</v>
      </c>
      <c r="G1490" s="71"/>
      <c r="H1490" s="70"/>
      <c r="I1490" s="67" t="s">
        <v>8</v>
      </c>
      <c r="J1490" s="66"/>
      <c r="K1490" s="67"/>
      <c r="L1490" s="76">
        <f>S1488*8</f>
        <v>94</v>
      </c>
      <c r="M1490" s="77"/>
      <c r="N1490" s="70">
        <f>L1490*U1490</f>
        <v>4700</v>
      </c>
      <c r="O1490" s="78" t="s">
        <v>10</v>
      </c>
      <c r="P1490" s="67"/>
      <c r="Q1490" s="76"/>
      <c r="R1490" s="77"/>
      <c r="S1490" s="129">
        <f>'FOR PRINT'!G80</f>
        <v>163.5</v>
      </c>
      <c r="U1490" s="12">
        <f>'FOR PRINT'!Q80</f>
        <v>50</v>
      </c>
      <c r="V1490" s="1" t="s">
        <v>100</v>
      </c>
    </row>
    <row r="1491" spans="1:22" ht="14.25" customHeight="1" x14ac:dyDescent="0.2">
      <c r="A1491" s="63" t="s">
        <v>21</v>
      </c>
      <c r="D1491" s="67"/>
      <c r="E1491" s="66" t="s">
        <v>3</v>
      </c>
      <c r="F1491" s="70">
        <f>S1499</f>
        <v>3276</v>
      </c>
      <c r="G1491" s="68"/>
      <c r="H1491" s="67"/>
      <c r="I1491" s="67" t="s">
        <v>9</v>
      </c>
      <c r="J1491" s="66"/>
      <c r="K1491" s="67"/>
      <c r="L1491" s="76">
        <f>'FOR PRINT'!F187</f>
        <v>0</v>
      </c>
      <c r="M1491" s="77"/>
      <c r="N1491" s="70">
        <f>L1491*U1491</f>
        <v>0</v>
      </c>
      <c r="O1491" s="78" t="s">
        <v>11</v>
      </c>
      <c r="P1491" s="67"/>
      <c r="Q1491" s="76"/>
      <c r="R1491" s="77"/>
      <c r="S1491" s="129">
        <f>'FOR PRINT'!H80</f>
        <v>0</v>
      </c>
      <c r="U1491" s="12">
        <f>U1490*1.25</f>
        <v>62.5</v>
      </c>
      <c r="V1491" s="1" t="s">
        <v>101</v>
      </c>
    </row>
    <row r="1492" spans="1:22" ht="14.25" customHeight="1" x14ac:dyDescent="0.2">
      <c r="D1492" s="67"/>
      <c r="E1492" s="66"/>
      <c r="F1492" s="67"/>
      <c r="G1492" s="68"/>
      <c r="H1492" s="67"/>
      <c r="I1492" s="67" t="s">
        <v>99</v>
      </c>
      <c r="J1492" s="66"/>
      <c r="K1492" s="67"/>
      <c r="L1492" s="76">
        <f>'FOR PRINT'!P187</f>
        <v>0</v>
      </c>
      <c r="M1492" s="77"/>
      <c r="N1492" s="70">
        <f>L1492*U1492</f>
        <v>0</v>
      </c>
      <c r="O1492" s="78" t="s">
        <v>12</v>
      </c>
      <c r="P1492" s="67"/>
      <c r="Q1492" s="76"/>
      <c r="R1492" s="77"/>
      <c r="S1492" s="129">
        <f>'FOR PRINT'!I80</f>
        <v>50</v>
      </c>
      <c r="U1492" s="12">
        <f>U1490*1.3</f>
        <v>65</v>
      </c>
      <c r="V1492" s="1" t="s">
        <v>103</v>
      </c>
    </row>
    <row r="1493" spans="1:22" ht="14.25" customHeight="1" x14ac:dyDescent="0.2">
      <c r="D1493" s="67"/>
      <c r="E1493" s="66"/>
      <c r="F1493" s="67"/>
      <c r="G1493" s="68"/>
      <c r="H1493" s="67"/>
      <c r="I1493" s="67" t="s">
        <v>152</v>
      </c>
      <c r="J1493" s="66"/>
      <c r="K1493" s="67"/>
      <c r="L1493" s="76">
        <f>'FOR PRINT'!T187</f>
        <v>0</v>
      </c>
      <c r="M1493" s="77"/>
      <c r="N1493" s="70">
        <f>L1493*U1493</f>
        <v>0</v>
      </c>
      <c r="O1493" s="78" t="s">
        <v>13</v>
      </c>
      <c r="P1493" s="67"/>
      <c r="Q1493" s="76"/>
      <c r="R1493" s="77"/>
      <c r="S1493" s="129">
        <f>'FOR PRINT'!J80</f>
        <v>0</v>
      </c>
      <c r="U1493" s="12">
        <f>U1490*1</f>
        <v>50</v>
      </c>
      <c r="V1493" s="1" t="s">
        <v>134</v>
      </c>
    </row>
    <row r="1494" spans="1:22" ht="14.25" customHeight="1" x14ac:dyDescent="0.2">
      <c r="A1494" s="143" t="s">
        <v>5</v>
      </c>
      <c r="C1494" s="143"/>
      <c r="D1494" s="65"/>
      <c r="E1494" s="144" t="s">
        <v>3</v>
      </c>
      <c r="F1494" s="145">
        <f>S1500</f>
        <v>1424</v>
      </c>
      <c r="G1494" s="71"/>
      <c r="H1494" s="70"/>
      <c r="I1494" s="67" t="s">
        <v>147</v>
      </c>
      <c r="J1494" s="66"/>
      <c r="K1494" s="67"/>
      <c r="L1494" s="76">
        <f>'FOR PRINT'!U187</f>
        <v>0</v>
      </c>
      <c r="M1494" s="77"/>
      <c r="N1494" s="70">
        <f>L1494*U1494</f>
        <v>0</v>
      </c>
      <c r="O1494" s="78" t="s">
        <v>14</v>
      </c>
      <c r="P1494" s="67"/>
      <c r="Q1494" s="76"/>
      <c r="R1494" s="77"/>
      <c r="S1494" s="129">
        <f>'FOR PRINT'!K80</f>
        <v>62.5</v>
      </c>
      <c r="U1494" s="12">
        <f>U1490*1.3</f>
        <v>65</v>
      </c>
      <c r="V1494" s="1" t="s">
        <v>136</v>
      </c>
    </row>
    <row r="1495" spans="1:22" ht="14.25" customHeight="1" x14ac:dyDescent="0.2">
      <c r="D1495" s="67"/>
      <c r="E1495" s="66"/>
      <c r="F1495" s="67"/>
      <c r="G1495" s="68"/>
      <c r="H1495" s="67"/>
      <c r="I1495" s="67"/>
      <c r="J1495" s="66"/>
      <c r="K1495" s="67"/>
      <c r="L1495" s="76"/>
      <c r="M1495" s="77"/>
      <c r="N1495" s="70"/>
      <c r="O1495" s="78" t="s">
        <v>16</v>
      </c>
      <c r="P1495" s="67"/>
      <c r="Q1495" s="76"/>
      <c r="R1495" s="77"/>
      <c r="S1495" s="129">
        <f>'FOR PRINT'!L80</f>
        <v>0</v>
      </c>
    </row>
    <row r="1496" spans="1:22" ht="14.25" customHeight="1" x14ac:dyDescent="0.2">
      <c r="D1496" s="67"/>
      <c r="E1496" s="66"/>
      <c r="F1496" s="67"/>
      <c r="G1496" s="68"/>
      <c r="H1496" s="67"/>
      <c r="I1496" s="67"/>
      <c r="J1496" s="66"/>
      <c r="K1496" s="67"/>
      <c r="L1496" s="76"/>
      <c r="M1496" s="77"/>
      <c r="N1496" s="70"/>
      <c r="O1496" s="78" t="s">
        <v>15</v>
      </c>
      <c r="P1496" s="67"/>
      <c r="Q1496" s="129">
        <f>'FOR PRINT'!M80</f>
        <v>0</v>
      </c>
      <c r="R1496" s="77"/>
      <c r="S1496" s="129">
        <f>Q1496*U1490</f>
        <v>0</v>
      </c>
    </row>
    <row r="1497" spans="1:22" ht="14.25" customHeight="1" x14ac:dyDescent="0.2">
      <c r="D1497" s="67"/>
      <c r="E1497" s="66"/>
      <c r="F1497" s="67"/>
      <c r="G1497" s="68"/>
      <c r="H1497" s="67"/>
      <c r="I1497" s="67"/>
      <c r="J1497" s="66"/>
      <c r="K1497" s="67"/>
      <c r="L1497" s="76"/>
      <c r="M1497" s="77"/>
      <c r="N1497" s="70"/>
      <c r="O1497" s="78" t="s">
        <v>38</v>
      </c>
      <c r="P1497" s="67"/>
      <c r="Q1497" s="76"/>
      <c r="R1497" s="77"/>
      <c r="S1497" s="129">
        <f>'FOR PRINT'!N80</f>
        <v>0</v>
      </c>
    </row>
    <row r="1498" spans="1:22" ht="14.25" customHeight="1" x14ac:dyDescent="0.2">
      <c r="A1498" s="63" t="s">
        <v>6</v>
      </c>
      <c r="D1498" s="67"/>
      <c r="E1498" s="66" t="s">
        <v>3</v>
      </c>
      <c r="F1498" s="67"/>
      <c r="G1498" s="68"/>
      <c r="H1498" s="67"/>
      <c r="I1498" s="67"/>
      <c r="J1498" s="66"/>
      <c r="K1498" s="67"/>
      <c r="L1498" s="76"/>
      <c r="M1498" s="77"/>
      <c r="N1498" s="70"/>
      <c r="O1498" s="90" t="s">
        <v>17</v>
      </c>
      <c r="P1498" s="67"/>
      <c r="Q1498" s="76"/>
      <c r="R1498" s="77"/>
      <c r="S1498" s="129">
        <f>'FOR PRINT'!O80</f>
        <v>3000</v>
      </c>
    </row>
    <row r="1499" spans="1:22" s="3" customFormat="1" ht="14.25" customHeight="1" x14ac:dyDescent="0.25">
      <c r="A1499" s="64"/>
      <c r="B1499" s="133"/>
      <c r="C1499" s="64"/>
      <c r="D1499" s="152"/>
      <c r="E1499" s="66"/>
      <c r="F1499" s="153"/>
      <c r="G1499" s="154"/>
      <c r="H1499" s="152"/>
      <c r="I1499" s="72" t="s">
        <v>46</v>
      </c>
      <c r="J1499" s="79"/>
      <c r="K1499" s="155"/>
      <c r="L1499" s="156"/>
      <c r="M1499" s="80" t="s">
        <v>3</v>
      </c>
      <c r="N1499" s="157">
        <f>SUM(N1490:N1497)</f>
        <v>4700</v>
      </c>
      <c r="O1499" s="75" t="s">
        <v>45</v>
      </c>
      <c r="P1499" s="155"/>
      <c r="Q1499" s="155"/>
      <c r="R1499" s="79" t="s">
        <v>3</v>
      </c>
      <c r="S1499" s="157">
        <f>SUM(S1490:S1498)</f>
        <v>3276</v>
      </c>
      <c r="U1499" s="158"/>
    </row>
    <row r="1500" spans="1:22" ht="14.25" customHeight="1" x14ac:dyDescent="0.2">
      <c r="A1500" s="63" t="s">
        <v>24</v>
      </c>
      <c r="D1500" s="67"/>
      <c r="E1500" s="66" t="s">
        <v>3</v>
      </c>
      <c r="F1500" s="81"/>
      <c r="G1500" s="68"/>
      <c r="H1500" s="67"/>
      <c r="I1500" s="146"/>
      <c r="J1500" s="147"/>
      <c r="K1500" s="146"/>
      <c r="L1500" s="148"/>
      <c r="M1500" s="147"/>
      <c r="N1500" s="146"/>
      <c r="O1500" s="146"/>
      <c r="P1500" s="167" t="s">
        <v>5</v>
      </c>
      <c r="Q1500" s="168"/>
      <c r="R1500" s="169" t="s">
        <v>3</v>
      </c>
      <c r="S1500" s="167">
        <f>N1499-S1499</f>
        <v>1424</v>
      </c>
    </row>
    <row r="1501" spans="1:22" ht="14.25" customHeight="1" x14ac:dyDescent="0.2">
      <c r="A1501" s="82"/>
      <c r="B1501" s="134"/>
      <c r="C1501" s="82"/>
      <c r="D1501" s="268"/>
      <c r="E1501" s="268"/>
      <c r="F1501" s="269"/>
      <c r="G1501" s="83"/>
      <c r="H1501" s="244"/>
      <c r="I1501" s="82"/>
      <c r="J1501" s="85"/>
      <c r="K1501" s="82"/>
      <c r="L1501" s="82"/>
      <c r="M1501" s="85"/>
      <c r="N1501" s="82"/>
      <c r="O1501" s="82"/>
      <c r="P1501" s="82"/>
      <c r="Q1501" s="82"/>
      <c r="R1501" s="85"/>
      <c r="S1501" s="82"/>
      <c r="T1501" s="2"/>
    </row>
    <row r="1502" spans="1:22" ht="14.25" customHeight="1" x14ac:dyDescent="0.2">
      <c r="A1502" s="54"/>
      <c r="B1502" s="131"/>
      <c r="C1502" s="54"/>
      <c r="D1502" s="54"/>
      <c r="E1502" s="55"/>
      <c r="F1502" s="54"/>
      <c r="G1502" s="56"/>
      <c r="H1502" s="54"/>
      <c r="I1502" s="54"/>
      <c r="J1502" s="55"/>
      <c r="K1502" s="54"/>
      <c r="L1502" s="54"/>
      <c r="M1502" s="55"/>
      <c r="N1502" s="54"/>
      <c r="O1502" s="54"/>
      <c r="P1502" s="54"/>
      <c r="Q1502" s="54"/>
      <c r="R1502" s="55"/>
      <c r="S1502" s="54"/>
    </row>
    <row r="1503" spans="1:22" s="8" customFormat="1" ht="14.25" customHeight="1" x14ac:dyDescent="0.25">
      <c r="A1503" s="42"/>
      <c r="B1503" s="132" t="s">
        <v>18</v>
      </c>
      <c r="C1503" s="57"/>
      <c r="D1503" s="58"/>
      <c r="E1503" s="59"/>
      <c r="F1503" s="58"/>
      <c r="G1503" s="60"/>
      <c r="H1503" s="58"/>
      <c r="I1503" s="58"/>
      <c r="J1503" s="61" t="s">
        <v>18</v>
      </c>
      <c r="K1503" s="58"/>
      <c r="L1503" s="58"/>
      <c r="M1503" s="59"/>
      <c r="N1503" s="58"/>
      <c r="O1503" s="58"/>
      <c r="P1503" s="58"/>
      <c r="Q1503" s="270" t="s">
        <v>0</v>
      </c>
      <c r="R1503" s="270"/>
      <c r="S1503" s="270"/>
      <c r="U1503" s="20"/>
    </row>
    <row r="1504" spans="1:22" s="8" customFormat="1" ht="14.25" customHeight="1" x14ac:dyDescent="0.25">
      <c r="A1504" s="42"/>
      <c r="B1504" s="132" t="s">
        <v>19</v>
      </c>
      <c r="C1504" s="57"/>
      <c r="D1504" s="58"/>
      <c r="E1504" s="59"/>
      <c r="F1504" s="58"/>
      <c r="G1504" s="60"/>
      <c r="H1504" s="58"/>
      <c r="I1504" s="58"/>
      <c r="J1504" s="61" t="s">
        <v>19</v>
      </c>
      <c r="K1504" s="58"/>
      <c r="L1504" s="58"/>
      <c r="M1504" s="59"/>
      <c r="N1504" s="58"/>
      <c r="O1504" s="58"/>
      <c r="P1504" s="58"/>
      <c r="Q1504" s="270"/>
      <c r="R1504" s="270"/>
      <c r="S1504" s="270"/>
      <c r="U1504" s="20"/>
    </row>
    <row r="1505" spans="1:22" s="8" customFormat="1" ht="14.25" customHeight="1" x14ac:dyDescent="0.25">
      <c r="A1505" s="42"/>
      <c r="B1505" s="132"/>
      <c r="C1505" s="57"/>
      <c r="D1505" s="58"/>
      <c r="E1505" s="59"/>
      <c r="F1505" s="58"/>
      <c r="G1505" s="60"/>
      <c r="H1505" s="58"/>
      <c r="I1505" s="58"/>
      <c r="J1505" s="62"/>
      <c r="K1505" s="58"/>
      <c r="L1505" s="58"/>
      <c r="M1505" s="59"/>
      <c r="N1505" s="58"/>
      <c r="O1505" s="58"/>
      <c r="P1505" s="58"/>
      <c r="Q1505" s="58"/>
      <c r="R1505" s="59"/>
      <c r="S1505" s="42"/>
      <c r="U1505" s="20"/>
    </row>
    <row r="1506" spans="1:22" ht="14.25" customHeight="1" x14ac:dyDescent="0.2">
      <c r="A1506" s="63" t="s">
        <v>1</v>
      </c>
      <c r="C1506" s="63" t="s">
        <v>3</v>
      </c>
      <c r="D1506" s="65" t="str">
        <f>'FOR PRINT'!B81</f>
        <v>VEYRA, BLESS</v>
      </c>
      <c r="E1506" s="66"/>
      <c r="F1506" s="67"/>
      <c r="G1506" s="68"/>
      <c r="H1506" s="67"/>
      <c r="I1506" s="67" t="s">
        <v>1</v>
      </c>
      <c r="J1506" s="66" t="s">
        <v>3</v>
      </c>
      <c r="K1506" s="173" t="str">
        <f>'FOR PRINT'!B81</f>
        <v>VEYRA, BLESS</v>
      </c>
      <c r="L1506" s="67"/>
      <c r="M1506" s="66"/>
      <c r="N1506" s="67"/>
      <c r="O1506" s="67"/>
      <c r="P1506" s="67" t="s">
        <v>25</v>
      </c>
      <c r="Q1506" s="67"/>
      <c r="R1506" s="66" t="s">
        <v>3</v>
      </c>
      <c r="S1506" s="69">
        <f>'FOR PRINT'!D81</f>
        <v>13</v>
      </c>
    </row>
    <row r="1507" spans="1:22" ht="14.25" customHeight="1" x14ac:dyDescent="0.2">
      <c r="A1507" s="63" t="s">
        <v>2</v>
      </c>
      <c r="C1507" s="63" t="s">
        <v>3</v>
      </c>
      <c r="D1507" s="67" t="str">
        <f>'FOR PRINT'!R81</f>
        <v>OCTOBER 30,2017</v>
      </c>
      <c r="E1507" s="66"/>
      <c r="F1507" s="67"/>
      <c r="G1507" s="68"/>
      <c r="H1507" s="67"/>
      <c r="I1507" s="67" t="s">
        <v>2</v>
      </c>
      <c r="J1507" s="66" t="s">
        <v>3</v>
      </c>
      <c r="K1507" s="67" t="str">
        <f>'FOR PRINT'!C81</f>
        <v>OCT 11- OCT 25,2017</v>
      </c>
      <c r="L1507" s="67"/>
      <c r="M1507" s="66"/>
      <c r="N1507" s="67"/>
      <c r="O1507" s="67"/>
      <c r="P1507" s="67" t="s">
        <v>26</v>
      </c>
      <c r="Q1507" s="67"/>
      <c r="R1507" s="66" t="s">
        <v>3</v>
      </c>
      <c r="S1507" s="69">
        <f>'FOR PRINT'!E81</f>
        <v>13</v>
      </c>
    </row>
    <row r="1508" spans="1:22" ht="14.25" customHeight="1" x14ac:dyDescent="0.2">
      <c r="D1508" s="67"/>
      <c r="E1508" s="66"/>
      <c r="F1508" s="70"/>
      <c r="G1508" s="71"/>
      <c r="H1508" s="70"/>
      <c r="I1508" s="72" t="s">
        <v>4</v>
      </c>
      <c r="J1508" s="73"/>
      <c r="K1508" s="72"/>
      <c r="L1508" s="74" t="s">
        <v>22</v>
      </c>
      <c r="M1508" s="73"/>
      <c r="N1508" s="74" t="s">
        <v>23</v>
      </c>
      <c r="O1508" s="75" t="s">
        <v>7</v>
      </c>
      <c r="P1508" s="72"/>
      <c r="Q1508" s="74" t="s">
        <v>22</v>
      </c>
      <c r="R1508" s="73"/>
      <c r="S1508" s="74" t="s">
        <v>23</v>
      </c>
    </row>
    <row r="1509" spans="1:22" ht="14.25" customHeight="1" x14ac:dyDescent="0.2">
      <c r="A1509" s="63" t="s">
        <v>20</v>
      </c>
      <c r="D1509" s="67"/>
      <c r="E1509" s="66" t="s">
        <v>3</v>
      </c>
      <c r="F1509" s="70">
        <f>N1518</f>
        <v>6216.3461331249991</v>
      </c>
      <c r="G1509" s="71"/>
      <c r="H1509" s="70"/>
      <c r="I1509" s="67" t="s">
        <v>8</v>
      </c>
      <c r="J1509" s="66"/>
      <c r="K1509" s="67"/>
      <c r="L1509" s="76">
        <f>S1507*8</f>
        <v>104</v>
      </c>
      <c r="M1509" s="77"/>
      <c r="N1509" s="70">
        <f>L1509*U1509</f>
        <v>5999.9999799999996</v>
      </c>
      <c r="O1509" s="78" t="s">
        <v>10</v>
      </c>
      <c r="P1509" s="67"/>
      <c r="Q1509" s="76"/>
      <c r="R1509" s="77"/>
      <c r="S1509" s="129">
        <f>'FOR PRINT'!G81</f>
        <v>0</v>
      </c>
      <c r="U1509" s="12">
        <f>'FOR PRINT'!Q81</f>
        <v>57.692307499999998</v>
      </c>
      <c r="V1509" s="1" t="s">
        <v>100</v>
      </c>
    </row>
    <row r="1510" spans="1:22" ht="14.25" customHeight="1" x14ac:dyDescent="0.2">
      <c r="A1510" s="63" t="s">
        <v>21</v>
      </c>
      <c r="D1510" s="67"/>
      <c r="E1510" s="66" t="s">
        <v>3</v>
      </c>
      <c r="F1510" s="70">
        <f>S1518</f>
        <v>0</v>
      </c>
      <c r="G1510" s="68"/>
      <c r="H1510" s="67"/>
      <c r="I1510" s="67" t="s">
        <v>9</v>
      </c>
      <c r="J1510" s="66"/>
      <c r="K1510" s="67"/>
      <c r="L1510" s="76">
        <f>'FOR PRINT'!F81</f>
        <v>3</v>
      </c>
      <c r="M1510" s="77"/>
      <c r="N1510" s="70">
        <f>L1510*U1510</f>
        <v>216.34615312499997</v>
      </c>
      <c r="O1510" s="78" t="s">
        <v>11</v>
      </c>
      <c r="P1510" s="67"/>
      <c r="Q1510" s="76"/>
      <c r="R1510" s="77"/>
      <c r="S1510" s="129">
        <f>'FOR PRINT'!H81</f>
        <v>0</v>
      </c>
      <c r="U1510" s="12">
        <f>U1509*1.25</f>
        <v>72.115384374999991</v>
      </c>
      <c r="V1510" s="1" t="s">
        <v>101</v>
      </c>
    </row>
    <row r="1511" spans="1:22" ht="14.25" customHeight="1" x14ac:dyDescent="0.2">
      <c r="D1511" s="67"/>
      <c r="E1511" s="66"/>
      <c r="F1511" s="67"/>
      <c r="G1511" s="68"/>
      <c r="H1511" s="67"/>
      <c r="I1511" s="67" t="s">
        <v>99</v>
      </c>
      <c r="J1511" s="66"/>
      <c r="K1511" s="67"/>
      <c r="L1511" s="76">
        <f>'FOR PRINT'!P81</f>
        <v>0</v>
      </c>
      <c r="M1511" s="77"/>
      <c r="N1511" s="70">
        <f>L1511*U1511</f>
        <v>0</v>
      </c>
      <c r="O1511" s="78" t="s">
        <v>12</v>
      </c>
      <c r="P1511" s="67"/>
      <c r="Q1511" s="76"/>
      <c r="R1511" s="77"/>
      <c r="S1511" s="129">
        <f>'FOR PRINT'!I81</f>
        <v>0</v>
      </c>
      <c r="U1511" s="12">
        <f>U1509*1.3</f>
        <v>74.999999750000001</v>
      </c>
      <c r="V1511" s="1" t="s">
        <v>103</v>
      </c>
    </row>
    <row r="1512" spans="1:22" ht="14.25" customHeight="1" x14ac:dyDescent="0.2">
      <c r="D1512" s="67"/>
      <c r="E1512" s="66"/>
      <c r="F1512" s="67"/>
      <c r="G1512" s="68"/>
      <c r="H1512" s="67"/>
      <c r="I1512" s="67" t="s">
        <v>152</v>
      </c>
      <c r="J1512" s="66"/>
      <c r="K1512" s="67"/>
      <c r="L1512" s="76">
        <f>'FOR PRINT'!T81</f>
        <v>0</v>
      </c>
      <c r="M1512" s="77"/>
      <c r="N1512" s="70">
        <f>L1512*U1512</f>
        <v>0</v>
      </c>
      <c r="O1512" s="78" t="s">
        <v>13</v>
      </c>
      <c r="P1512" s="67"/>
      <c r="Q1512" s="76"/>
      <c r="R1512" s="77"/>
      <c r="S1512" s="129">
        <f>'FOR PRINT'!J81</f>
        <v>0</v>
      </c>
      <c r="U1512" s="12">
        <f>U1509*1</f>
        <v>57.692307499999998</v>
      </c>
      <c r="V1512" s="1" t="s">
        <v>134</v>
      </c>
    </row>
    <row r="1513" spans="1:22" ht="14.25" customHeight="1" x14ac:dyDescent="0.2">
      <c r="A1513" s="143" t="s">
        <v>5</v>
      </c>
      <c r="C1513" s="143"/>
      <c r="D1513" s="65"/>
      <c r="E1513" s="144" t="s">
        <v>3</v>
      </c>
      <c r="F1513" s="145">
        <f>S1519</f>
        <v>6216.3461331249991</v>
      </c>
      <c r="G1513" s="71"/>
      <c r="H1513" s="70"/>
      <c r="I1513" s="67" t="s">
        <v>147</v>
      </c>
      <c r="J1513" s="66"/>
      <c r="K1513" s="67"/>
      <c r="L1513" s="76">
        <f>'FOR PRINT'!U81</f>
        <v>0</v>
      </c>
      <c r="M1513" s="77"/>
      <c r="N1513" s="70">
        <f>L1513*U1513</f>
        <v>0</v>
      </c>
      <c r="O1513" s="78" t="s">
        <v>14</v>
      </c>
      <c r="P1513" s="67"/>
      <c r="Q1513" s="76"/>
      <c r="R1513" s="77"/>
      <c r="S1513" s="129">
        <f>'FOR PRINT'!K81</f>
        <v>0</v>
      </c>
      <c r="U1513" s="12">
        <f>U1509*1.3</f>
        <v>74.999999750000001</v>
      </c>
      <c r="V1513" s="1" t="s">
        <v>136</v>
      </c>
    </row>
    <row r="1514" spans="1:22" ht="14.25" customHeight="1" x14ac:dyDescent="0.2">
      <c r="D1514" s="67"/>
      <c r="E1514" s="66"/>
      <c r="F1514" s="67"/>
      <c r="G1514" s="68"/>
      <c r="H1514" s="67"/>
      <c r="I1514" s="67"/>
      <c r="J1514" s="66"/>
      <c r="K1514" s="67"/>
      <c r="L1514" s="76"/>
      <c r="M1514" s="77"/>
      <c r="N1514" s="70"/>
      <c r="O1514" s="78" t="s">
        <v>16</v>
      </c>
      <c r="P1514" s="67"/>
      <c r="Q1514" s="76"/>
      <c r="R1514" s="77"/>
      <c r="S1514" s="129">
        <f>'FOR PRINT'!L81</f>
        <v>0</v>
      </c>
    </row>
    <row r="1515" spans="1:22" ht="14.25" customHeight="1" x14ac:dyDescent="0.2">
      <c r="D1515" s="67"/>
      <c r="E1515" s="66"/>
      <c r="F1515" s="67"/>
      <c r="G1515" s="68"/>
      <c r="H1515" s="67"/>
      <c r="I1515" s="67"/>
      <c r="J1515" s="66"/>
      <c r="K1515" s="67"/>
      <c r="L1515" s="76"/>
      <c r="M1515" s="77"/>
      <c r="N1515" s="70"/>
      <c r="O1515" s="78" t="s">
        <v>15</v>
      </c>
      <c r="P1515" s="67"/>
      <c r="Q1515" s="129">
        <f>'FOR PRINT'!M81</f>
        <v>0</v>
      </c>
      <c r="R1515" s="77"/>
      <c r="S1515" s="129">
        <f>Q1515*U1509</f>
        <v>0</v>
      </c>
    </row>
    <row r="1516" spans="1:22" ht="14.25" customHeight="1" x14ac:dyDescent="0.2">
      <c r="D1516" s="67"/>
      <c r="E1516" s="66"/>
      <c r="F1516" s="67"/>
      <c r="G1516" s="68"/>
      <c r="H1516" s="67"/>
      <c r="I1516" s="67"/>
      <c r="J1516" s="66"/>
      <c r="K1516" s="67"/>
      <c r="L1516" s="76"/>
      <c r="M1516" s="77"/>
      <c r="N1516" s="70"/>
      <c r="O1516" s="78" t="s">
        <v>38</v>
      </c>
      <c r="P1516" s="67"/>
      <c r="Q1516" s="76"/>
      <c r="R1516" s="77"/>
      <c r="S1516" s="129">
        <f>'FOR PRINT'!N81</f>
        <v>0</v>
      </c>
    </row>
    <row r="1517" spans="1:22" ht="14.25" customHeight="1" x14ac:dyDescent="0.2">
      <c r="A1517" s="63" t="s">
        <v>6</v>
      </c>
      <c r="D1517" s="67"/>
      <c r="E1517" s="66" t="s">
        <v>3</v>
      </c>
      <c r="F1517" s="67"/>
      <c r="G1517" s="68"/>
      <c r="H1517" s="67"/>
      <c r="I1517" s="67"/>
      <c r="J1517" s="66"/>
      <c r="K1517" s="67"/>
      <c r="L1517" s="76"/>
      <c r="M1517" s="77"/>
      <c r="N1517" s="70"/>
      <c r="O1517" s="90" t="s">
        <v>17</v>
      </c>
      <c r="P1517" s="67"/>
      <c r="Q1517" s="76"/>
      <c r="R1517" s="77"/>
      <c r="S1517" s="129">
        <f>'FOR PRINT'!O81</f>
        <v>0</v>
      </c>
    </row>
    <row r="1518" spans="1:22" s="3" customFormat="1" ht="14.25" customHeight="1" x14ac:dyDescent="0.25">
      <c r="A1518" s="64"/>
      <c r="B1518" s="133"/>
      <c r="C1518" s="64"/>
      <c r="D1518" s="152"/>
      <c r="E1518" s="66"/>
      <c r="F1518" s="153"/>
      <c r="G1518" s="154"/>
      <c r="H1518" s="152"/>
      <c r="I1518" s="72" t="s">
        <v>46</v>
      </c>
      <c r="J1518" s="79"/>
      <c r="K1518" s="155"/>
      <c r="L1518" s="156"/>
      <c r="M1518" s="80" t="s">
        <v>3</v>
      </c>
      <c r="N1518" s="157">
        <f>SUM(N1509:N1516)</f>
        <v>6216.3461331249991</v>
      </c>
      <c r="O1518" s="75" t="s">
        <v>45</v>
      </c>
      <c r="P1518" s="155"/>
      <c r="Q1518" s="155"/>
      <c r="R1518" s="79" t="s">
        <v>3</v>
      </c>
      <c r="S1518" s="157">
        <f>SUM(S1509:S1517)</f>
        <v>0</v>
      </c>
      <c r="U1518" s="158"/>
    </row>
    <row r="1519" spans="1:22" ht="14.25" customHeight="1" x14ac:dyDescent="0.2">
      <c r="A1519" s="63" t="s">
        <v>24</v>
      </c>
      <c r="D1519" s="67"/>
      <c r="E1519" s="66" t="s">
        <v>3</v>
      </c>
      <c r="F1519" s="81"/>
      <c r="G1519" s="68"/>
      <c r="H1519" s="67"/>
      <c r="I1519" s="146"/>
      <c r="J1519" s="147"/>
      <c r="K1519" s="146"/>
      <c r="L1519" s="148"/>
      <c r="M1519" s="147"/>
      <c r="N1519" s="146"/>
      <c r="O1519" s="146"/>
      <c r="P1519" s="167" t="s">
        <v>5</v>
      </c>
      <c r="Q1519" s="168"/>
      <c r="R1519" s="169" t="s">
        <v>3</v>
      </c>
      <c r="S1519" s="167">
        <f>N1518-S1518</f>
        <v>6216.3461331249991</v>
      </c>
    </row>
    <row r="1520" spans="1:22" ht="14.25" customHeight="1" x14ac:dyDescent="0.2">
      <c r="A1520" s="82"/>
      <c r="B1520" s="134"/>
      <c r="C1520" s="82"/>
      <c r="D1520" s="268"/>
      <c r="E1520" s="268"/>
      <c r="F1520" s="269"/>
      <c r="G1520" s="83"/>
      <c r="H1520" s="244"/>
      <c r="I1520" s="82"/>
      <c r="J1520" s="85"/>
      <c r="K1520" s="82"/>
      <c r="L1520" s="82"/>
      <c r="M1520" s="85"/>
      <c r="N1520" s="82"/>
      <c r="O1520" s="82"/>
      <c r="P1520" s="82"/>
      <c r="Q1520" s="82"/>
      <c r="R1520" s="85"/>
      <c r="S1520" s="82"/>
      <c r="T1520" s="2"/>
    </row>
    <row r="1521" spans="1:22" ht="14.25" customHeight="1" x14ac:dyDescent="0.2">
      <c r="A1521" s="54"/>
      <c r="B1521" s="131"/>
      <c r="C1521" s="54"/>
      <c r="D1521" s="54"/>
      <c r="E1521" s="55"/>
      <c r="F1521" s="54"/>
      <c r="G1521" s="56"/>
      <c r="H1521" s="54"/>
      <c r="I1521" s="54"/>
      <c r="J1521" s="55"/>
      <c r="K1521" s="54"/>
      <c r="L1521" s="54"/>
      <c r="M1521" s="55"/>
      <c r="N1521" s="54"/>
      <c r="O1521" s="54"/>
      <c r="P1521" s="54"/>
      <c r="Q1521" s="54"/>
      <c r="R1521" s="55"/>
      <c r="S1521" s="54"/>
    </row>
    <row r="1522" spans="1:22" s="8" customFormat="1" ht="14.25" customHeight="1" x14ac:dyDescent="0.25">
      <c r="A1522" s="42"/>
      <c r="B1522" s="132" t="s">
        <v>18</v>
      </c>
      <c r="C1522" s="57"/>
      <c r="D1522" s="58"/>
      <c r="E1522" s="59"/>
      <c r="F1522" s="58"/>
      <c r="G1522" s="60"/>
      <c r="H1522" s="58"/>
      <c r="I1522" s="58"/>
      <c r="J1522" s="61" t="s">
        <v>18</v>
      </c>
      <c r="K1522" s="58"/>
      <c r="L1522" s="58"/>
      <c r="M1522" s="59"/>
      <c r="N1522" s="58"/>
      <c r="O1522" s="58"/>
      <c r="P1522" s="58"/>
      <c r="Q1522" s="270" t="s">
        <v>0</v>
      </c>
      <c r="R1522" s="270"/>
      <c r="S1522" s="270"/>
      <c r="U1522" s="20"/>
    </row>
    <row r="1523" spans="1:22" s="8" customFormat="1" ht="14.25" customHeight="1" x14ac:dyDescent="0.25">
      <c r="A1523" s="42"/>
      <c r="B1523" s="132" t="s">
        <v>19</v>
      </c>
      <c r="C1523" s="57"/>
      <c r="D1523" s="58"/>
      <c r="E1523" s="59"/>
      <c r="F1523" s="58"/>
      <c r="G1523" s="60"/>
      <c r="H1523" s="58"/>
      <c r="I1523" s="58"/>
      <c r="J1523" s="61" t="s">
        <v>19</v>
      </c>
      <c r="K1523" s="58"/>
      <c r="L1523" s="58"/>
      <c r="M1523" s="59"/>
      <c r="N1523" s="58"/>
      <c r="O1523" s="58"/>
      <c r="P1523" s="58"/>
      <c r="Q1523" s="270"/>
      <c r="R1523" s="270"/>
      <c r="S1523" s="270"/>
      <c r="U1523" s="20"/>
    </row>
    <row r="1524" spans="1:22" s="8" customFormat="1" ht="14.25" customHeight="1" x14ac:dyDescent="0.25">
      <c r="A1524" s="42"/>
      <c r="B1524" s="132"/>
      <c r="C1524" s="57"/>
      <c r="D1524" s="58"/>
      <c r="E1524" s="59"/>
      <c r="F1524" s="58"/>
      <c r="G1524" s="60"/>
      <c r="H1524" s="58"/>
      <c r="I1524" s="58"/>
      <c r="J1524" s="62"/>
      <c r="K1524" s="58"/>
      <c r="L1524" s="58"/>
      <c r="M1524" s="59"/>
      <c r="N1524" s="58"/>
      <c r="O1524" s="58"/>
      <c r="P1524" s="58"/>
      <c r="Q1524" s="58"/>
      <c r="R1524" s="59"/>
      <c r="S1524" s="42"/>
      <c r="U1524" s="20"/>
    </row>
    <row r="1525" spans="1:22" ht="14.25" customHeight="1" x14ac:dyDescent="0.2">
      <c r="A1525" s="63" t="s">
        <v>1</v>
      </c>
      <c r="C1525" s="63" t="s">
        <v>3</v>
      </c>
      <c r="D1525" s="145" t="e">
        <f>'FOR PRINT'!#REF!</f>
        <v>#REF!</v>
      </c>
      <c r="E1525" s="66"/>
      <c r="F1525" s="67"/>
      <c r="G1525" s="68"/>
      <c r="H1525" s="67"/>
      <c r="I1525" s="67" t="s">
        <v>1</v>
      </c>
      <c r="J1525" s="66" t="s">
        <v>3</v>
      </c>
      <c r="K1525" s="251" t="e">
        <f>'FOR PRINT'!#REF!</f>
        <v>#REF!</v>
      </c>
      <c r="L1525" s="67"/>
      <c r="M1525" s="66"/>
      <c r="N1525" s="67"/>
      <c r="O1525" s="67"/>
      <c r="P1525" s="67" t="s">
        <v>25</v>
      </c>
      <c r="Q1525" s="67"/>
      <c r="R1525" s="66" t="s">
        <v>3</v>
      </c>
      <c r="S1525" s="69" t="e">
        <f>'FOR PRINT'!#REF!</f>
        <v>#REF!</v>
      </c>
    </row>
    <row r="1526" spans="1:22" ht="14.25" customHeight="1" x14ac:dyDescent="0.2">
      <c r="A1526" s="63" t="s">
        <v>2</v>
      </c>
      <c r="C1526" s="63" t="s">
        <v>3</v>
      </c>
      <c r="D1526" s="67" t="e">
        <f>'FOR PRINT'!#REF!</f>
        <v>#REF!</v>
      </c>
      <c r="E1526" s="66"/>
      <c r="F1526" s="67"/>
      <c r="G1526" s="68"/>
      <c r="H1526" s="67"/>
      <c r="I1526" s="67" t="s">
        <v>2</v>
      </c>
      <c r="J1526" s="66" t="s">
        <v>3</v>
      </c>
      <c r="K1526" s="70" t="e">
        <f>'FOR PRINT'!#REF!</f>
        <v>#REF!</v>
      </c>
      <c r="L1526" s="67"/>
      <c r="M1526" s="66"/>
      <c r="N1526" s="67"/>
      <c r="O1526" s="67"/>
      <c r="P1526" s="67" t="s">
        <v>26</v>
      </c>
      <c r="Q1526" s="67"/>
      <c r="R1526" s="66" t="s">
        <v>3</v>
      </c>
      <c r="S1526" s="69" t="e">
        <f>'FOR PRINT'!#REF!</f>
        <v>#REF!</v>
      </c>
    </row>
    <row r="1527" spans="1:22" ht="14.25" customHeight="1" x14ac:dyDescent="0.2">
      <c r="D1527" s="67"/>
      <c r="E1527" s="66"/>
      <c r="F1527" s="70"/>
      <c r="G1527" s="71"/>
      <c r="H1527" s="70"/>
      <c r="I1527" s="72" t="s">
        <v>4</v>
      </c>
      <c r="J1527" s="73"/>
      <c r="K1527" s="72"/>
      <c r="L1527" s="74" t="s">
        <v>22</v>
      </c>
      <c r="M1527" s="73"/>
      <c r="N1527" s="74" t="s">
        <v>23</v>
      </c>
      <c r="O1527" s="75" t="s">
        <v>7</v>
      </c>
      <c r="P1527" s="72"/>
      <c r="Q1527" s="74" t="s">
        <v>22</v>
      </c>
      <c r="R1527" s="73"/>
      <c r="S1527" s="74" t="s">
        <v>23</v>
      </c>
    </row>
    <row r="1528" spans="1:22" ht="14.25" customHeight="1" x14ac:dyDescent="0.2">
      <c r="A1528" s="63" t="s">
        <v>20</v>
      </c>
      <c r="D1528" s="67"/>
      <c r="E1528" s="66" t="s">
        <v>3</v>
      </c>
      <c r="F1528" s="70" t="e">
        <f>N1537</f>
        <v>#REF!</v>
      </c>
      <c r="G1528" s="71"/>
      <c r="H1528" s="70"/>
      <c r="I1528" s="67" t="s">
        <v>8</v>
      </c>
      <c r="J1528" s="66"/>
      <c r="K1528" s="67"/>
      <c r="L1528" s="76" t="e">
        <f>S1526*8</f>
        <v>#REF!</v>
      </c>
      <c r="M1528" s="77"/>
      <c r="N1528" s="70" t="e">
        <f>L1528*U1528</f>
        <v>#REF!</v>
      </c>
      <c r="O1528" s="78" t="s">
        <v>10</v>
      </c>
      <c r="P1528" s="67"/>
      <c r="Q1528" s="76"/>
      <c r="R1528" s="77"/>
      <c r="S1528" s="129" t="e">
        <f>'FOR PRINT'!#REF!</f>
        <v>#REF!</v>
      </c>
      <c r="U1528" s="12" t="e">
        <f>'FOR PRINT'!#REF!</f>
        <v>#REF!</v>
      </c>
      <c r="V1528" s="1" t="s">
        <v>100</v>
      </c>
    </row>
    <row r="1529" spans="1:22" ht="14.25" customHeight="1" x14ac:dyDescent="0.2">
      <c r="A1529" s="63" t="s">
        <v>21</v>
      </c>
      <c r="D1529" s="67"/>
      <c r="E1529" s="66" t="s">
        <v>3</v>
      </c>
      <c r="F1529" s="70" t="e">
        <f>S1537</f>
        <v>#REF!</v>
      </c>
      <c r="G1529" s="68"/>
      <c r="H1529" s="67"/>
      <c r="I1529" s="67" t="s">
        <v>9</v>
      </c>
      <c r="J1529" s="66"/>
      <c r="K1529" s="67"/>
      <c r="L1529" s="76" t="e">
        <f>'FOR PRINT'!#REF!</f>
        <v>#REF!</v>
      </c>
      <c r="M1529" s="77"/>
      <c r="N1529" s="70" t="e">
        <f>L1529*U1529</f>
        <v>#REF!</v>
      </c>
      <c r="O1529" s="78" t="s">
        <v>11</v>
      </c>
      <c r="P1529" s="67"/>
      <c r="Q1529" s="76"/>
      <c r="R1529" s="77"/>
      <c r="S1529" s="129" t="e">
        <f>'FOR PRINT'!#REF!</f>
        <v>#REF!</v>
      </c>
      <c r="U1529" s="12" t="e">
        <f>U1528*1.25</f>
        <v>#REF!</v>
      </c>
      <c r="V1529" s="1" t="s">
        <v>101</v>
      </c>
    </row>
    <row r="1530" spans="1:22" ht="14.25" customHeight="1" x14ac:dyDescent="0.2">
      <c r="D1530" s="67"/>
      <c r="E1530" s="66"/>
      <c r="F1530" s="67"/>
      <c r="G1530" s="68"/>
      <c r="H1530" s="67"/>
      <c r="I1530" s="67" t="s">
        <v>99</v>
      </c>
      <c r="J1530" s="66"/>
      <c r="K1530" s="67"/>
      <c r="L1530" s="76" t="e">
        <f>'FOR PRINT'!#REF!</f>
        <v>#REF!</v>
      </c>
      <c r="M1530" s="77"/>
      <c r="N1530" s="70" t="e">
        <f>L1530*U1530</f>
        <v>#REF!</v>
      </c>
      <c r="O1530" s="78" t="s">
        <v>12</v>
      </c>
      <c r="P1530" s="67"/>
      <c r="Q1530" s="76"/>
      <c r="R1530" s="77"/>
      <c r="S1530" s="129" t="e">
        <f>'FOR PRINT'!#REF!</f>
        <v>#REF!</v>
      </c>
      <c r="U1530" s="12" t="e">
        <f>U1528*1.3</f>
        <v>#REF!</v>
      </c>
      <c r="V1530" s="1" t="s">
        <v>103</v>
      </c>
    </row>
    <row r="1531" spans="1:22" ht="14.25" customHeight="1" x14ac:dyDescent="0.2">
      <c r="D1531" s="67"/>
      <c r="E1531" s="66"/>
      <c r="F1531" s="67"/>
      <c r="G1531" s="68"/>
      <c r="H1531" s="67"/>
      <c r="I1531" s="67" t="s">
        <v>152</v>
      </c>
      <c r="J1531" s="66"/>
      <c r="K1531" s="67"/>
      <c r="L1531" s="76" t="e">
        <f>'FOR PRINT'!#REF!</f>
        <v>#REF!</v>
      </c>
      <c r="M1531" s="77"/>
      <c r="N1531" s="70" t="e">
        <f>L1531*U1531</f>
        <v>#REF!</v>
      </c>
      <c r="O1531" s="78" t="s">
        <v>13</v>
      </c>
      <c r="P1531" s="67"/>
      <c r="Q1531" s="76"/>
      <c r="R1531" s="77"/>
      <c r="S1531" s="129" t="e">
        <f>'FOR PRINT'!#REF!</f>
        <v>#REF!</v>
      </c>
      <c r="U1531" s="12" t="e">
        <f>U1528*1</f>
        <v>#REF!</v>
      </c>
      <c r="V1531" s="1" t="s">
        <v>134</v>
      </c>
    </row>
    <row r="1532" spans="1:22" ht="14.25" customHeight="1" x14ac:dyDescent="0.2">
      <c r="A1532" s="143" t="s">
        <v>5</v>
      </c>
      <c r="C1532" s="143"/>
      <c r="D1532" s="65"/>
      <c r="E1532" s="144" t="s">
        <v>3</v>
      </c>
      <c r="F1532" s="145" t="e">
        <f>S1538</f>
        <v>#REF!</v>
      </c>
      <c r="G1532" s="71"/>
      <c r="H1532" s="70"/>
      <c r="I1532" s="67" t="s">
        <v>147</v>
      </c>
      <c r="J1532" s="66"/>
      <c r="K1532" s="67"/>
      <c r="L1532" s="76" t="e">
        <f>'FOR PRINT'!#REF!</f>
        <v>#REF!</v>
      </c>
      <c r="M1532" s="77"/>
      <c r="N1532" s="70" t="e">
        <f>L1532*U1532</f>
        <v>#REF!</v>
      </c>
      <c r="O1532" s="78" t="s">
        <v>14</v>
      </c>
      <c r="P1532" s="67"/>
      <c r="Q1532" s="76"/>
      <c r="R1532" s="77"/>
      <c r="S1532" s="129" t="e">
        <f>'FOR PRINT'!#REF!</f>
        <v>#REF!</v>
      </c>
      <c r="U1532" s="12" t="e">
        <f>U1528*1.3</f>
        <v>#REF!</v>
      </c>
      <c r="V1532" s="1" t="s">
        <v>136</v>
      </c>
    </row>
    <row r="1533" spans="1:22" ht="14.25" customHeight="1" x14ac:dyDescent="0.2">
      <c r="D1533" s="67"/>
      <c r="E1533" s="66"/>
      <c r="F1533" s="67"/>
      <c r="G1533" s="68"/>
      <c r="H1533" s="67"/>
      <c r="I1533" s="67"/>
      <c r="J1533" s="66"/>
      <c r="K1533" s="67"/>
      <c r="L1533" s="76"/>
      <c r="M1533" s="77"/>
      <c r="N1533" s="70"/>
      <c r="O1533" s="78" t="s">
        <v>16</v>
      </c>
      <c r="P1533" s="67"/>
      <c r="Q1533" s="76"/>
      <c r="R1533" s="77"/>
      <c r="S1533" s="129" t="e">
        <f>'FOR PRINT'!#REF!</f>
        <v>#REF!</v>
      </c>
    </row>
    <row r="1534" spans="1:22" ht="14.25" customHeight="1" x14ac:dyDescent="0.2">
      <c r="D1534" s="67"/>
      <c r="E1534" s="66"/>
      <c r="F1534" s="67"/>
      <c r="G1534" s="68"/>
      <c r="H1534" s="67"/>
      <c r="I1534" s="67"/>
      <c r="J1534" s="66"/>
      <c r="K1534" s="67"/>
      <c r="L1534" s="76"/>
      <c r="M1534" s="77"/>
      <c r="N1534" s="70"/>
      <c r="O1534" s="78" t="s">
        <v>15</v>
      </c>
      <c r="P1534" s="67"/>
      <c r="Q1534" s="129" t="e">
        <f>'FOR PRINT'!#REF!</f>
        <v>#REF!</v>
      </c>
      <c r="R1534" s="77"/>
      <c r="S1534" s="129" t="e">
        <f>Q1534*U1528</f>
        <v>#REF!</v>
      </c>
    </row>
    <row r="1535" spans="1:22" ht="14.25" customHeight="1" x14ac:dyDescent="0.2">
      <c r="D1535" s="67"/>
      <c r="E1535" s="66"/>
      <c r="F1535" s="67"/>
      <c r="G1535" s="68"/>
      <c r="H1535" s="67"/>
      <c r="I1535" s="67"/>
      <c r="J1535" s="66"/>
      <c r="K1535" s="67"/>
      <c r="L1535" s="76"/>
      <c r="M1535" s="77"/>
      <c r="N1535" s="70"/>
      <c r="O1535" s="78" t="s">
        <v>38</v>
      </c>
      <c r="P1535" s="67"/>
      <c r="Q1535" s="76"/>
      <c r="R1535" s="77"/>
      <c r="S1535" s="129" t="e">
        <f>'FOR PRINT'!#REF!</f>
        <v>#REF!</v>
      </c>
    </row>
    <row r="1536" spans="1:22" ht="14.25" customHeight="1" x14ac:dyDescent="0.2">
      <c r="A1536" s="63" t="s">
        <v>6</v>
      </c>
      <c r="D1536" s="67"/>
      <c r="E1536" s="66" t="s">
        <v>3</v>
      </c>
      <c r="F1536" s="67"/>
      <c r="G1536" s="68"/>
      <c r="H1536" s="67"/>
      <c r="I1536" s="67"/>
      <c r="J1536" s="66"/>
      <c r="K1536" s="67"/>
      <c r="L1536" s="76"/>
      <c r="M1536" s="77"/>
      <c r="N1536" s="70"/>
      <c r="O1536" s="90" t="s">
        <v>17</v>
      </c>
      <c r="P1536" s="67"/>
      <c r="Q1536" s="76"/>
      <c r="R1536" s="77"/>
      <c r="S1536" s="129" t="e">
        <f>'FOR PRINT'!#REF!</f>
        <v>#REF!</v>
      </c>
    </row>
    <row r="1537" spans="1:22" s="3" customFormat="1" ht="14.25" customHeight="1" x14ac:dyDescent="0.25">
      <c r="A1537" s="64"/>
      <c r="B1537" s="133"/>
      <c r="C1537" s="64"/>
      <c r="D1537" s="152"/>
      <c r="E1537" s="66"/>
      <c r="F1537" s="153"/>
      <c r="G1537" s="154"/>
      <c r="H1537" s="152"/>
      <c r="I1537" s="72" t="s">
        <v>46</v>
      </c>
      <c r="J1537" s="79"/>
      <c r="K1537" s="155"/>
      <c r="L1537" s="156"/>
      <c r="M1537" s="80" t="s">
        <v>3</v>
      </c>
      <c r="N1537" s="157" t="e">
        <f>SUM(N1528:N1535)</f>
        <v>#REF!</v>
      </c>
      <c r="O1537" s="75" t="s">
        <v>45</v>
      </c>
      <c r="P1537" s="155"/>
      <c r="Q1537" s="155"/>
      <c r="R1537" s="79" t="s">
        <v>3</v>
      </c>
      <c r="S1537" s="157" t="e">
        <f>SUM(S1528:S1536)</f>
        <v>#REF!</v>
      </c>
      <c r="U1537" s="158"/>
    </row>
    <row r="1538" spans="1:22" ht="14.25" customHeight="1" x14ac:dyDescent="0.2">
      <c r="A1538" s="63" t="s">
        <v>24</v>
      </c>
      <c r="D1538" s="67"/>
      <c r="E1538" s="66" t="s">
        <v>3</v>
      </c>
      <c r="F1538" s="81"/>
      <c r="G1538" s="68"/>
      <c r="H1538" s="67"/>
      <c r="I1538" s="146"/>
      <c r="J1538" s="147"/>
      <c r="K1538" s="146"/>
      <c r="L1538" s="148"/>
      <c r="M1538" s="147"/>
      <c r="N1538" s="146"/>
      <c r="O1538" s="146"/>
      <c r="P1538" s="167" t="s">
        <v>5</v>
      </c>
      <c r="Q1538" s="168"/>
      <c r="R1538" s="169" t="s">
        <v>3</v>
      </c>
      <c r="S1538" s="167" t="e">
        <f>N1537-S1537</f>
        <v>#REF!</v>
      </c>
    </row>
    <row r="1539" spans="1:22" ht="14.25" customHeight="1" x14ac:dyDescent="0.2">
      <c r="A1539" s="82"/>
      <c r="B1539" s="134"/>
      <c r="C1539" s="82"/>
      <c r="D1539" s="268"/>
      <c r="E1539" s="268"/>
      <c r="F1539" s="269"/>
      <c r="G1539" s="83"/>
      <c r="H1539" s="244"/>
      <c r="I1539" s="82"/>
      <c r="J1539" s="85"/>
      <c r="K1539" s="82"/>
      <c r="L1539" s="82"/>
      <c r="M1539" s="85"/>
      <c r="N1539" s="82"/>
      <c r="O1539" s="82"/>
      <c r="P1539" s="82"/>
      <c r="Q1539" s="82"/>
      <c r="R1539" s="85"/>
      <c r="S1539" s="82"/>
      <c r="T1539" s="2"/>
    </row>
    <row r="1540" spans="1:22" ht="14.25" customHeight="1" x14ac:dyDescent="0.2">
      <c r="A1540" s="54"/>
      <c r="B1540" s="131"/>
      <c r="C1540" s="54"/>
      <c r="D1540" s="54"/>
      <c r="E1540" s="55"/>
      <c r="F1540" s="54"/>
      <c r="G1540" s="56"/>
      <c r="H1540" s="54"/>
      <c r="I1540" s="54"/>
      <c r="J1540" s="55"/>
      <c r="K1540" s="54"/>
      <c r="L1540" s="54"/>
      <c r="M1540" s="55"/>
      <c r="N1540" s="54"/>
      <c r="O1540" s="54"/>
      <c r="P1540" s="54"/>
      <c r="Q1540" s="54"/>
      <c r="R1540" s="55"/>
      <c r="S1540" s="54"/>
    </row>
    <row r="1541" spans="1:22" s="8" customFormat="1" ht="14.25" customHeight="1" x14ac:dyDescent="0.25">
      <c r="A1541" s="42"/>
      <c r="B1541" s="132" t="s">
        <v>18</v>
      </c>
      <c r="C1541" s="57"/>
      <c r="D1541" s="58"/>
      <c r="E1541" s="59"/>
      <c r="F1541" s="58"/>
      <c r="G1541" s="60"/>
      <c r="H1541" s="58"/>
      <c r="I1541" s="58"/>
      <c r="J1541" s="61" t="s">
        <v>18</v>
      </c>
      <c r="K1541" s="58"/>
      <c r="L1541" s="58"/>
      <c r="M1541" s="59"/>
      <c r="N1541" s="58"/>
      <c r="O1541" s="58"/>
      <c r="P1541" s="58"/>
      <c r="Q1541" s="270" t="s">
        <v>0</v>
      </c>
      <c r="R1541" s="270"/>
      <c r="S1541" s="270"/>
      <c r="U1541" s="20"/>
    </row>
    <row r="1542" spans="1:22" s="8" customFormat="1" ht="14.25" customHeight="1" x14ac:dyDescent="0.25">
      <c r="A1542" s="42"/>
      <c r="B1542" s="132" t="s">
        <v>19</v>
      </c>
      <c r="C1542" s="57"/>
      <c r="D1542" s="58"/>
      <c r="E1542" s="59"/>
      <c r="F1542" s="58"/>
      <c r="G1542" s="60"/>
      <c r="H1542" s="58"/>
      <c r="I1542" s="58"/>
      <c r="J1542" s="61" t="s">
        <v>19</v>
      </c>
      <c r="K1542" s="58"/>
      <c r="L1542" s="58"/>
      <c r="M1542" s="59"/>
      <c r="N1542" s="58"/>
      <c r="O1542" s="58"/>
      <c r="P1542" s="58"/>
      <c r="Q1542" s="270"/>
      <c r="R1542" s="270"/>
      <c r="S1542" s="270"/>
      <c r="U1542" s="20"/>
    </row>
    <row r="1543" spans="1:22" s="8" customFormat="1" ht="14.25" customHeight="1" x14ac:dyDescent="0.25">
      <c r="A1543" s="42"/>
      <c r="B1543" s="132"/>
      <c r="C1543" s="57"/>
      <c r="D1543" s="58"/>
      <c r="E1543" s="59"/>
      <c r="F1543" s="58"/>
      <c r="G1543" s="60"/>
      <c r="H1543" s="58"/>
      <c r="I1543" s="58"/>
      <c r="J1543" s="62"/>
      <c r="K1543" s="58"/>
      <c r="L1543" s="58"/>
      <c r="M1543" s="59"/>
      <c r="N1543" s="58"/>
      <c r="O1543" s="58"/>
      <c r="P1543" s="58"/>
      <c r="Q1543" s="58"/>
      <c r="R1543" s="59"/>
      <c r="S1543" s="42"/>
      <c r="U1543" s="20"/>
    </row>
    <row r="1544" spans="1:22" ht="14.25" customHeight="1" x14ac:dyDescent="0.2">
      <c r="A1544" s="63" t="s">
        <v>1</v>
      </c>
      <c r="C1544" s="63" t="s">
        <v>3</v>
      </c>
      <c r="D1544" s="145" t="e">
        <f>'FOR PRINT'!#REF!</f>
        <v>#REF!</v>
      </c>
      <c r="E1544" s="66"/>
      <c r="F1544" s="67"/>
      <c r="G1544" s="68"/>
      <c r="H1544" s="67"/>
      <c r="I1544" s="67" t="s">
        <v>1</v>
      </c>
      <c r="J1544" s="66" t="s">
        <v>3</v>
      </c>
      <c r="K1544" s="251" t="e">
        <f>'FOR PRINT'!#REF!</f>
        <v>#REF!</v>
      </c>
      <c r="L1544" s="67"/>
      <c r="M1544" s="66"/>
      <c r="N1544" s="67"/>
      <c r="O1544" s="67"/>
      <c r="P1544" s="67" t="s">
        <v>25</v>
      </c>
      <c r="Q1544" s="67"/>
      <c r="R1544" s="66" t="s">
        <v>3</v>
      </c>
      <c r="S1544" s="69" t="e">
        <f>'FOR PRINT'!#REF!</f>
        <v>#REF!</v>
      </c>
    </row>
    <row r="1545" spans="1:22" ht="14.25" customHeight="1" x14ac:dyDescent="0.2">
      <c r="A1545" s="63" t="s">
        <v>2</v>
      </c>
      <c r="C1545" s="63" t="s">
        <v>3</v>
      </c>
      <c r="D1545" s="67" t="e">
        <f>'FOR PRINT'!#REF!</f>
        <v>#REF!</v>
      </c>
      <c r="E1545" s="66"/>
      <c r="F1545" s="67"/>
      <c r="G1545" s="68"/>
      <c r="H1545" s="67"/>
      <c r="I1545" s="67" t="s">
        <v>2</v>
      </c>
      <c r="J1545" s="66" t="s">
        <v>3</v>
      </c>
      <c r="K1545" s="70" t="e">
        <f>'FOR PRINT'!#REF!</f>
        <v>#REF!</v>
      </c>
      <c r="L1545" s="67"/>
      <c r="M1545" s="66"/>
      <c r="N1545" s="67"/>
      <c r="O1545" s="67"/>
      <c r="P1545" s="67" t="s">
        <v>26</v>
      </c>
      <c r="Q1545" s="67"/>
      <c r="R1545" s="66" t="s">
        <v>3</v>
      </c>
      <c r="S1545" s="69" t="e">
        <f>'FOR PRINT'!#REF!</f>
        <v>#REF!</v>
      </c>
    </row>
    <row r="1546" spans="1:22" ht="14.25" customHeight="1" x14ac:dyDescent="0.2">
      <c r="D1546" s="67"/>
      <c r="E1546" s="66"/>
      <c r="F1546" s="70"/>
      <c r="G1546" s="71"/>
      <c r="H1546" s="70"/>
      <c r="I1546" s="72" t="s">
        <v>4</v>
      </c>
      <c r="J1546" s="73"/>
      <c r="K1546" s="72"/>
      <c r="L1546" s="74" t="s">
        <v>22</v>
      </c>
      <c r="M1546" s="73"/>
      <c r="N1546" s="74" t="s">
        <v>23</v>
      </c>
      <c r="O1546" s="75" t="s">
        <v>7</v>
      </c>
      <c r="P1546" s="72"/>
      <c r="Q1546" s="74" t="s">
        <v>22</v>
      </c>
      <c r="R1546" s="73"/>
      <c r="S1546" s="74" t="s">
        <v>23</v>
      </c>
    </row>
    <row r="1547" spans="1:22" ht="14.25" customHeight="1" x14ac:dyDescent="0.2">
      <c r="A1547" s="63" t="s">
        <v>20</v>
      </c>
      <c r="D1547" s="67"/>
      <c r="E1547" s="66" t="s">
        <v>3</v>
      </c>
      <c r="F1547" s="70" t="e">
        <f>N1556</f>
        <v>#REF!</v>
      </c>
      <c r="G1547" s="71"/>
      <c r="H1547" s="70"/>
      <c r="I1547" s="67" t="s">
        <v>8</v>
      </c>
      <c r="J1547" s="66"/>
      <c r="K1547" s="67"/>
      <c r="L1547" s="76" t="e">
        <f>S1545*8</f>
        <v>#REF!</v>
      </c>
      <c r="M1547" s="77"/>
      <c r="N1547" s="70" t="e">
        <f>L1547*U1547</f>
        <v>#REF!</v>
      </c>
      <c r="O1547" s="78" t="s">
        <v>10</v>
      </c>
      <c r="P1547" s="67"/>
      <c r="Q1547" s="76"/>
      <c r="R1547" s="77"/>
      <c r="S1547" s="129" t="e">
        <f>'FOR PRINT'!#REF!</f>
        <v>#REF!</v>
      </c>
      <c r="U1547" s="12" t="e">
        <f>'FOR PRINT'!#REF!</f>
        <v>#REF!</v>
      </c>
      <c r="V1547" s="1" t="s">
        <v>100</v>
      </c>
    </row>
    <row r="1548" spans="1:22" ht="14.25" customHeight="1" x14ac:dyDescent="0.2">
      <c r="A1548" s="63" t="s">
        <v>21</v>
      </c>
      <c r="D1548" s="67"/>
      <c r="E1548" s="66" t="s">
        <v>3</v>
      </c>
      <c r="F1548" s="70" t="e">
        <f>S1556</f>
        <v>#REF!</v>
      </c>
      <c r="G1548" s="68"/>
      <c r="H1548" s="67"/>
      <c r="I1548" s="67" t="s">
        <v>9</v>
      </c>
      <c r="J1548" s="66"/>
      <c r="K1548" s="67"/>
      <c r="L1548" s="76" t="e">
        <f>'FOR PRINT'!#REF!</f>
        <v>#REF!</v>
      </c>
      <c r="M1548" s="77"/>
      <c r="N1548" s="70" t="e">
        <f>L1548*U1548</f>
        <v>#REF!</v>
      </c>
      <c r="O1548" s="78" t="s">
        <v>11</v>
      </c>
      <c r="P1548" s="67"/>
      <c r="Q1548" s="76"/>
      <c r="R1548" s="77"/>
      <c r="S1548" s="129" t="e">
        <f>'FOR PRINT'!#REF!</f>
        <v>#REF!</v>
      </c>
      <c r="U1548" s="12" t="e">
        <f>U1547*1.25</f>
        <v>#REF!</v>
      </c>
      <c r="V1548" s="1" t="s">
        <v>101</v>
      </c>
    </row>
    <row r="1549" spans="1:22" ht="14.25" customHeight="1" x14ac:dyDescent="0.2">
      <c r="D1549" s="67"/>
      <c r="E1549" s="66"/>
      <c r="F1549" s="67"/>
      <c r="G1549" s="68"/>
      <c r="H1549" s="67"/>
      <c r="I1549" s="67" t="s">
        <v>99</v>
      </c>
      <c r="J1549" s="66"/>
      <c r="K1549" s="67"/>
      <c r="L1549" s="76" t="e">
        <f>'FOR PRINT'!#REF!</f>
        <v>#REF!</v>
      </c>
      <c r="M1549" s="77"/>
      <c r="N1549" s="70" t="e">
        <f>L1549*U1549</f>
        <v>#REF!</v>
      </c>
      <c r="O1549" s="78" t="s">
        <v>12</v>
      </c>
      <c r="P1549" s="67"/>
      <c r="Q1549" s="76"/>
      <c r="R1549" s="77"/>
      <c r="S1549" s="129" t="e">
        <f>'FOR PRINT'!#REF!</f>
        <v>#REF!</v>
      </c>
      <c r="U1549" s="12" t="e">
        <f>U1547*1.3</f>
        <v>#REF!</v>
      </c>
      <c r="V1549" s="1" t="s">
        <v>103</v>
      </c>
    </row>
    <row r="1550" spans="1:22" ht="14.25" customHeight="1" x14ac:dyDescent="0.2">
      <c r="D1550" s="67"/>
      <c r="E1550" s="66"/>
      <c r="F1550" s="67"/>
      <c r="G1550" s="68"/>
      <c r="H1550" s="67"/>
      <c r="I1550" s="67" t="s">
        <v>152</v>
      </c>
      <c r="J1550" s="66"/>
      <c r="K1550" s="67"/>
      <c r="L1550" s="76" t="e">
        <f>'FOR PRINT'!#REF!</f>
        <v>#REF!</v>
      </c>
      <c r="M1550" s="77"/>
      <c r="N1550" s="70" t="e">
        <f>L1550*U1550</f>
        <v>#REF!</v>
      </c>
      <c r="O1550" s="78" t="s">
        <v>13</v>
      </c>
      <c r="P1550" s="67"/>
      <c r="Q1550" s="76"/>
      <c r="R1550" s="77"/>
      <c r="S1550" s="129" t="e">
        <f>'FOR PRINT'!#REF!</f>
        <v>#REF!</v>
      </c>
      <c r="U1550" s="12" t="e">
        <f>U1547*1</f>
        <v>#REF!</v>
      </c>
      <c r="V1550" s="1" t="s">
        <v>134</v>
      </c>
    </row>
    <row r="1551" spans="1:22" ht="14.25" customHeight="1" x14ac:dyDescent="0.2">
      <c r="A1551" s="143" t="s">
        <v>5</v>
      </c>
      <c r="C1551" s="143"/>
      <c r="D1551" s="65"/>
      <c r="E1551" s="144" t="s">
        <v>3</v>
      </c>
      <c r="F1551" s="145" t="e">
        <f>S1557</f>
        <v>#REF!</v>
      </c>
      <c r="G1551" s="71"/>
      <c r="H1551" s="70"/>
      <c r="I1551" s="67" t="s">
        <v>147</v>
      </c>
      <c r="J1551" s="66"/>
      <c r="K1551" s="67"/>
      <c r="L1551" s="76" t="e">
        <f>'FOR PRINT'!#REF!</f>
        <v>#REF!</v>
      </c>
      <c r="M1551" s="77"/>
      <c r="N1551" s="70" t="e">
        <f>L1551*U1551</f>
        <v>#REF!</v>
      </c>
      <c r="O1551" s="78" t="s">
        <v>14</v>
      </c>
      <c r="P1551" s="67"/>
      <c r="Q1551" s="76"/>
      <c r="R1551" s="77"/>
      <c r="S1551" s="129" t="e">
        <f>'FOR PRINT'!#REF!</f>
        <v>#REF!</v>
      </c>
      <c r="U1551" s="12" t="e">
        <f>U1547*1.3</f>
        <v>#REF!</v>
      </c>
      <c r="V1551" s="1" t="s">
        <v>136</v>
      </c>
    </row>
    <row r="1552" spans="1:22" ht="14.25" customHeight="1" x14ac:dyDescent="0.2">
      <c r="D1552" s="67"/>
      <c r="E1552" s="66"/>
      <c r="F1552" s="67"/>
      <c r="G1552" s="68"/>
      <c r="H1552" s="67"/>
      <c r="I1552" s="67"/>
      <c r="J1552" s="66"/>
      <c r="K1552" s="67"/>
      <c r="L1552" s="76"/>
      <c r="M1552" s="77"/>
      <c r="N1552" s="70"/>
      <c r="O1552" s="78" t="s">
        <v>16</v>
      </c>
      <c r="P1552" s="67"/>
      <c r="Q1552" s="76"/>
      <c r="R1552" s="77"/>
      <c r="S1552" s="129" t="e">
        <f>'FOR PRINT'!#REF!</f>
        <v>#REF!</v>
      </c>
    </row>
    <row r="1553" spans="1:22" ht="14.25" customHeight="1" x14ac:dyDescent="0.2">
      <c r="D1553" s="67"/>
      <c r="E1553" s="66"/>
      <c r="F1553" s="67"/>
      <c r="G1553" s="68"/>
      <c r="H1553" s="67"/>
      <c r="I1553" s="67"/>
      <c r="J1553" s="66"/>
      <c r="K1553" s="67"/>
      <c r="L1553" s="76"/>
      <c r="M1553" s="77"/>
      <c r="N1553" s="70"/>
      <c r="O1553" s="78" t="s">
        <v>15</v>
      </c>
      <c r="P1553" s="67"/>
      <c r="Q1553" s="129" t="e">
        <f>'FOR PRINT'!#REF!</f>
        <v>#REF!</v>
      </c>
      <c r="R1553" s="77"/>
      <c r="S1553" s="129" t="e">
        <f>Q1553*U1547</f>
        <v>#REF!</v>
      </c>
    </row>
    <row r="1554" spans="1:22" ht="14.25" customHeight="1" x14ac:dyDescent="0.2">
      <c r="D1554" s="67"/>
      <c r="E1554" s="66"/>
      <c r="F1554" s="67"/>
      <c r="G1554" s="68"/>
      <c r="H1554" s="67"/>
      <c r="I1554" s="67"/>
      <c r="J1554" s="66"/>
      <c r="K1554" s="67"/>
      <c r="L1554" s="76"/>
      <c r="M1554" s="77"/>
      <c r="N1554" s="70"/>
      <c r="O1554" s="78" t="s">
        <v>38</v>
      </c>
      <c r="P1554" s="67"/>
      <c r="Q1554" s="76"/>
      <c r="R1554" s="77"/>
      <c r="S1554" s="129" t="e">
        <f>'FOR PRINT'!#REF!</f>
        <v>#REF!</v>
      </c>
    </row>
    <row r="1555" spans="1:22" ht="14.25" customHeight="1" x14ac:dyDescent="0.2">
      <c r="A1555" s="63" t="s">
        <v>6</v>
      </c>
      <c r="D1555" s="67"/>
      <c r="E1555" s="66" t="s">
        <v>3</v>
      </c>
      <c r="F1555" s="67"/>
      <c r="G1555" s="68"/>
      <c r="H1555" s="67"/>
      <c r="I1555" s="67"/>
      <c r="J1555" s="66"/>
      <c r="K1555" s="67"/>
      <c r="L1555" s="76"/>
      <c r="M1555" s="77"/>
      <c r="N1555" s="70"/>
      <c r="O1555" s="90" t="s">
        <v>17</v>
      </c>
      <c r="P1555" s="67"/>
      <c r="Q1555" s="76"/>
      <c r="R1555" s="77"/>
      <c r="S1555" s="129" t="e">
        <f>'FOR PRINT'!#REF!</f>
        <v>#REF!</v>
      </c>
    </row>
    <row r="1556" spans="1:22" s="3" customFormat="1" ht="14.25" customHeight="1" x14ac:dyDescent="0.25">
      <c r="A1556" s="64"/>
      <c r="B1556" s="133"/>
      <c r="C1556" s="64"/>
      <c r="D1556" s="152"/>
      <c r="E1556" s="66"/>
      <c r="F1556" s="153"/>
      <c r="G1556" s="154"/>
      <c r="H1556" s="152"/>
      <c r="I1556" s="72" t="s">
        <v>46</v>
      </c>
      <c r="J1556" s="79"/>
      <c r="K1556" s="155"/>
      <c r="L1556" s="156"/>
      <c r="M1556" s="80" t="s">
        <v>3</v>
      </c>
      <c r="N1556" s="157" t="e">
        <f>SUM(N1547:N1554)</f>
        <v>#REF!</v>
      </c>
      <c r="O1556" s="75" t="s">
        <v>45</v>
      </c>
      <c r="P1556" s="155"/>
      <c r="Q1556" s="155"/>
      <c r="R1556" s="79" t="s">
        <v>3</v>
      </c>
      <c r="S1556" s="157" t="e">
        <f>SUM(S1547:S1555)</f>
        <v>#REF!</v>
      </c>
      <c r="U1556" s="158"/>
    </row>
    <row r="1557" spans="1:22" ht="14.25" customHeight="1" x14ac:dyDescent="0.2">
      <c r="A1557" s="63" t="s">
        <v>24</v>
      </c>
      <c r="D1557" s="67"/>
      <c r="E1557" s="66" t="s">
        <v>3</v>
      </c>
      <c r="F1557" s="81"/>
      <c r="G1557" s="68"/>
      <c r="H1557" s="67"/>
      <c r="I1557" s="146"/>
      <c r="J1557" s="147"/>
      <c r="K1557" s="146"/>
      <c r="L1557" s="148"/>
      <c r="M1557" s="147"/>
      <c r="N1557" s="146"/>
      <c r="O1557" s="146"/>
      <c r="P1557" s="167" t="s">
        <v>5</v>
      </c>
      <c r="Q1557" s="168"/>
      <c r="R1557" s="169" t="s">
        <v>3</v>
      </c>
      <c r="S1557" s="167" t="e">
        <f>N1556-S1556</f>
        <v>#REF!</v>
      </c>
    </row>
    <row r="1558" spans="1:22" ht="14.25" customHeight="1" x14ac:dyDescent="0.2">
      <c r="A1558" s="82"/>
      <c r="B1558" s="134"/>
      <c r="C1558" s="82"/>
      <c r="D1558" s="268"/>
      <c r="E1558" s="268"/>
      <c r="F1558" s="269"/>
      <c r="G1558" s="83"/>
      <c r="H1558" s="244"/>
      <c r="I1558" s="82"/>
      <c r="J1558" s="85"/>
      <c r="K1558" s="82"/>
      <c r="L1558" s="82"/>
      <c r="M1558" s="85"/>
      <c r="N1558" s="82"/>
      <c r="O1558" s="82"/>
      <c r="P1558" s="82"/>
      <c r="Q1558" s="82"/>
      <c r="R1558" s="85"/>
      <c r="S1558" s="82"/>
      <c r="T1558" s="2"/>
    </row>
    <row r="1559" spans="1:22" ht="14.25" customHeight="1" x14ac:dyDescent="0.2">
      <c r="A1559" s="54"/>
      <c r="B1559" s="131"/>
      <c r="C1559" s="54"/>
      <c r="D1559" s="54"/>
      <c r="E1559" s="55"/>
      <c r="F1559" s="54"/>
      <c r="G1559" s="56"/>
      <c r="H1559" s="54"/>
      <c r="I1559" s="54"/>
      <c r="J1559" s="55"/>
      <c r="K1559" s="54"/>
      <c r="L1559" s="54"/>
      <c r="M1559" s="55"/>
      <c r="N1559" s="54"/>
      <c r="O1559" s="54"/>
      <c r="P1559" s="54"/>
      <c r="Q1559" s="54"/>
      <c r="R1559" s="55"/>
      <c r="S1559" s="54"/>
    </row>
    <row r="1560" spans="1:22" s="8" customFormat="1" ht="14.25" customHeight="1" x14ac:dyDescent="0.25">
      <c r="A1560" s="42"/>
      <c r="B1560" s="132" t="s">
        <v>18</v>
      </c>
      <c r="C1560" s="57"/>
      <c r="D1560" s="58"/>
      <c r="E1560" s="59"/>
      <c r="F1560" s="58"/>
      <c r="G1560" s="60"/>
      <c r="H1560" s="58"/>
      <c r="I1560" s="58"/>
      <c r="J1560" s="61" t="s">
        <v>18</v>
      </c>
      <c r="K1560" s="58"/>
      <c r="L1560" s="58"/>
      <c r="M1560" s="59"/>
      <c r="N1560" s="58"/>
      <c r="O1560" s="58"/>
      <c r="P1560" s="58"/>
      <c r="Q1560" s="270" t="s">
        <v>0</v>
      </c>
      <c r="R1560" s="270"/>
      <c r="S1560" s="270"/>
      <c r="U1560" s="20"/>
    </row>
    <row r="1561" spans="1:22" s="8" customFormat="1" ht="14.25" customHeight="1" x14ac:dyDescent="0.25">
      <c r="A1561" s="42"/>
      <c r="B1561" s="132" t="s">
        <v>19</v>
      </c>
      <c r="C1561" s="57"/>
      <c r="D1561" s="58"/>
      <c r="E1561" s="59"/>
      <c r="F1561" s="58"/>
      <c r="G1561" s="60"/>
      <c r="H1561" s="58"/>
      <c r="I1561" s="58"/>
      <c r="J1561" s="61" t="s">
        <v>19</v>
      </c>
      <c r="K1561" s="58"/>
      <c r="L1561" s="58"/>
      <c r="M1561" s="59"/>
      <c r="N1561" s="58"/>
      <c r="O1561" s="58"/>
      <c r="P1561" s="58"/>
      <c r="Q1561" s="270"/>
      <c r="R1561" s="270"/>
      <c r="S1561" s="270"/>
      <c r="U1561" s="20"/>
    </row>
    <row r="1562" spans="1:22" s="8" customFormat="1" ht="14.25" customHeight="1" x14ac:dyDescent="0.25">
      <c r="A1562" s="42"/>
      <c r="B1562" s="132"/>
      <c r="C1562" s="57"/>
      <c r="D1562" s="58"/>
      <c r="E1562" s="59"/>
      <c r="F1562" s="58"/>
      <c r="G1562" s="60"/>
      <c r="H1562" s="58"/>
      <c r="I1562" s="58"/>
      <c r="J1562" s="62"/>
      <c r="K1562" s="58"/>
      <c r="L1562" s="58"/>
      <c r="M1562" s="59"/>
      <c r="N1562" s="58"/>
      <c r="O1562" s="58"/>
      <c r="P1562" s="58"/>
      <c r="Q1562" s="58"/>
      <c r="R1562" s="59"/>
      <c r="S1562" s="42"/>
      <c r="U1562" s="20"/>
    </row>
    <row r="1563" spans="1:22" ht="14.25" customHeight="1" x14ac:dyDescent="0.2">
      <c r="A1563" s="63" t="s">
        <v>1</v>
      </c>
      <c r="C1563" s="63" t="s">
        <v>3</v>
      </c>
      <c r="D1563" s="145" t="e">
        <f>'FOR PRINT'!#REF!</f>
        <v>#REF!</v>
      </c>
      <c r="E1563" s="66"/>
      <c r="F1563" s="67"/>
      <c r="G1563" s="68"/>
      <c r="H1563" s="67"/>
      <c r="I1563" s="67" t="s">
        <v>1</v>
      </c>
      <c r="J1563" s="66" t="s">
        <v>3</v>
      </c>
      <c r="K1563" s="251" t="e">
        <f>'FOR PRINT'!#REF!</f>
        <v>#REF!</v>
      </c>
      <c r="L1563" s="67"/>
      <c r="M1563" s="66"/>
      <c r="N1563" s="67"/>
      <c r="O1563" s="67"/>
      <c r="P1563" s="67" t="s">
        <v>25</v>
      </c>
      <c r="Q1563" s="67"/>
      <c r="R1563" s="66" t="s">
        <v>3</v>
      </c>
      <c r="S1563" s="69" t="e">
        <f>'FOR PRINT'!#REF!</f>
        <v>#REF!</v>
      </c>
    </row>
    <row r="1564" spans="1:22" ht="14.25" customHeight="1" x14ac:dyDescent="0.2">
      <c r="A1564" s="63" t="s">
        <v>2</v>
      </c>
      <c r="C1564" s="63" t="s">
        <v>3</v>
      </c>
      <c r="D1564" s="67" t="e">
        <f>'FOR PRINT'!#REF!</f>
        <v>#REF!</v>
      </c>
      <c r="E1564" s="66"/>
      <c r="F1564" s="67"/>
      <c r="G1564" s="68"/>
      <c r="H1564" s="67"/>
      <c r="I1564" s="67" t="s">
        <v>2</v>
      </c>
      <c r="J1564" s="66" t="s">
        <v>3</v>
      </c>
      <c r="K1564" s="70" t="e">
        <f>'FOR PRINT'!#REF!</f>
        <v>#REF!</v>
      </c>
      <c r="L1564" s="67"/>
      <c r="M1564" s="66"/>
      <c r="N1564" s="67"/>
      <c r="O1564" s="67"/>
      <c r="P1564" s="67" t="s">
        <v>26</v>
      </c>
      <c r="Q1564" s="67"/>
      <c r="R1564" s="66" t="s">
        <v>3</v>
      </c>
      <c r="S1564" s="69" t="e">
        <f>'FOR PRINT'!#REF!</f>
        <v>#REF!</v>
      </c>
    </row>
    <row r="1565" spans="1:22" ht="14.25" customHeight="1" x14ac:dyDescent="0.2">
      <c r="D1565" s="67"/>
      <c r="E1565" s="66"/>
      <c r="F1565" s="70"/>
      <c r="G1565" s="71"/>
      <c r="H1565" s="70"/>
      <c r="I1565" s="72" t="s">
        <v>4</v>
      </c>
      <c r="J1565" s="73"/>
      <c r="K1565" s="72"/>
      <c r="L1565" s="74" t="s">
        <v>22</v>
      </c>
      <c r="M1565" s="73"/>
      <c r="N1565" s="74" t="s">
        <v>23</v>
      </c>
      <c r="O1565" s="75" t="s">
        <v>7</v>
      </c>
      <c r="P1565" s="72"/>
      <c r="Q1565" s="74" t="s">
        <v>22</v>
      </c>
      <c r="R1565" s="73"/>
      <c r="S1565" s="74" t="s">
        <v>23</v>
      </c>
    </row>
    <row r="1566" spans="1:22" ht="14.25" customHeight="1" x14ac:dyDescent="0.2">
      <c r="A1566" s="63" t="s">
        <v>20</v>
      </c>
      <c r="D1566" s="67"/>
      <c r="E1566" s="66" t="s">
        <v>3</v>
      </c>
      <c r="F1566" s="70" t="e">
        <f>N1575</f>
        <v>#REF!</v>
      </c>
      <c r="G1566" s="71"/>
      <c r="H1566" s="70"/>
      <c r="I1566" s="67" t="s">
        <v>8</v>
      </c>
      <c r="J1566" s="66"/>
      <c r="K1566" s="67"/>
      <c r="L1566" s="76" t="e">
        <f>S1564*8</f>
        <v>#REF!</v>
      </c>
      <c r="M1566" s="77"/>
      <c r="N1566" s="70" t="e">
        <f>L1566*U1566</f>
        <v>#REF!</v>
      </c>
      <c r="O1566" s="78" t="s">
        <v>10</v>
      </c>
      <c r="P1566" s="67"/>
      <c r="Q1566" s="76"/>
      <c r="R1566" s="77"/>
      <c r="S1566" s="129" t="e">
        <f>'FOR PRINT'!#REF!</f>
        <v>#REF!</v>
      </c>
      <c r="U1566" s="12" t="e">
        <f>'FOR PRINT'!#REF!</f>
        <v>#REF!</v>
      </c>
      <c r="V1566" s="1" t="s">
        <v>100</v>
      </c>
    </row>
    <row r="1567" spans="1:22" ht="14.25" customHeight="1" x14ac:dyDescent="0.2">
      <c r="A1567" s="63" t="s">
        <v>21</v>
      </c>
      <c r="D1567" s="67"/>
      <c r="E1567" s="66" t="s">
        <v>3</v>
      </c>
      <c r="F1567" s="70" t="e">
        <f>S1575</f>
        <v>#REF!</v>
      </c>
      <c r="G1567" s="68"/>
      <c r="H1567" s="67"/>
      <c r="I1567" s="67" t="s">
        <v>9</v>
      </c>
      <c r="J1567" s="66"/>
      <c r="K1567" s="67"/>
      <c r="L1567" s="76" t="e">
        <f>'FOR PRINT'!#REF!</f>
        <v>#REF!</v>
      </c>
      <c r="M1567" s="77"/>
      <c r="N1567" s="70" t="e">
        <f>L1567*U1567</f>
        <v>#REF!</v>
      </c>
      <c r="O1567" s="78" t="s">
        <v>11</v>
      </c>
      <c r="P1567" s="67"/>
      <c r="Q1567" s="76"/>
      <c r="R1567" s="77"/>
      <c r="S1567" s="129" t="e">
        <f>'FOR PRINT'!#REF!</f>
        <v>#REF!</v>
      </c>
      <c r="U1567" s="12" t="e">
        <f>U1566*1.25</f>
        <v>#REF!</v>
      </c>
      <c r="V1567" s="1" t="s">
        <v>101</v>
      </c>
    </row>
    <row r="1568" spans="1:22" ht="14.25" customHeight="1" x14ac:dyDescent="0.2">
      <c r="D1568" s="67"/>
      <c r="E1568" s="66"/>
      <c r="F1568" s="67"/>
      <c r="G1568" s="68"/>
      <c r="H1568" s="67"/>
      <c r="I1568" s="67" t="s">
        <v>99</v>
      </c>
      <c r="J1568" s="66"/>
      <c r="K1568" s="67"/>
      <c r="L1568" s="76" t="e">
        <f>'FOR PRINT'!#REF!</f>
        <v>#REF!</v>
      </c>
      <c r="M1568" s="77"/>
      <c r="N1568" s="70" t="e">
        <f>L1568*U1568</f>
        <v>#REF!</v>
      </c>
      <c r="O1568" s="78" t="s">
        <v>12</v>
      </c>
      <c r="P1568" s="67"/>
      <c r="Q1568" s="76"/>
      <c r="R1568" s="77"/>
      <c r="S1568" s="129" t="e">
        <f>'FOR PRINT'!#REF!</f>
        <v>#REF!</v>
      </c>
      <c r="U1568" s="12" t="e">
        <f>U1566*1.3</f>
        <v>#REF!</v>
      </c>
      <c r="V1568" s="1" t="s">
        <v>103</v>
      </c>
    </row>
    <row r="1569" spans="1:22" ht="14.25" customHeight="1" x14ac:dyDescent="0.2">
      <c r="D1569" s="67"/>
      <c r="E1569" s="66"/>
      <c r="F1569" s="67"/>
      <c r="G1569" s="68"/>
      <c r="H1569" s="67"/>
      <c r="I1569" s="67" t="s">
        <v>152</v>
      </c>
      <c r="J1569" s="66"/>
      <c r="K1569" s="67"/>
      <c r="L1569" s="76" t="e">
        <f>'FOR PRINT'!#REF!</f>
        <v>#REF!</v>
      </c>
      <c r="M1569" s="77"/>
      <c r="N1569" s="70" t="e">
        <f>L1569*U1569</f>
        <v>#REF!</v>
      </c>
      <c r="O1569" s="78" t="s">
        <v>13</v>
      </c>
      <c r="P1569" s="67"/>
      <c r="Q1569" s="76"/>
      <c r="R1569" s="77"/>
      <c r="S1569" s="129" t="e">
        <f>'FOR PRINT'!#REF!</f>
        <v>#REF!</v>
      </c>
      <c r="U1569" s="12" t="e">
        <f>U1566*1</f>
        <v>#REF!</v>
      </c>
      <c r="V1569" s="1" t="s">
        <v>134</v>
      </c>
    </row>
    <row r="1570" spans="1:22" ht="14.25" customHeight="1" x14ac:dyDescent="0.2">
      <c r="A1570" s="143" t="s">
        <v>5</v>
      </c>
      <c r="C1570" s="143"/>
      <c r="D1570" s="65"/>
      <c r="E1570" s="144" t="s">
        <v>3</v>
      </c>
      <c r="F1570" s="145" t="e">
        <f>S1576</f>
        <v>#REF!</v>
      </c>
      <c r="G1570" s="71"/>
      <c r="H1570" s="70"/>
      <c r="I1570" s="67" t="s">
        <v>147</v>
      </c>
      <c r="J1570" s="66"/>
      <c r="K1570" s="67"/>
      <c r="L1570" s="76" t="e">
        <f>'FOR PRINT'!#REF!</f>
        <v>#REF!</v>
      </c>
      <c r="M1570" s="77"/>
      <c r="N1570" s="70" t="e">
        <f>L1570*U1570</f>
        <v>#REF!</v>
      </c>
      <c r="O1570" s="78" t="s">
        <v>14</v>
      </c>
      <c r="P1570" s="67"/>
      <c r="Q1570" s="76"/>
      <c r="R1570" s="77"/>
      <c r="S1570" s="129" t="e">
        <f>'FOR PRINT'!#REF!</f>
        <v>#REF!</v>
      </c>
      <c r="U1570" s="12" t="e">
        <f>U1566*1.3</f>
        <v>#REF!</v>
      </c>
      <c r="V1570" s="1" t="s">
        <v>136</v>
      </c>
    </row>
    <row r="1571" spans="1:22" ht="14.25" customHeight="1" x14ac:dyDescent="0.2">
      <c r="D1571" s="67"/>
      <c r="E1571" s="66"/>
      <c r="F1571" s="67"/>
      <c r="G1571" s="68"/>
      <c r="H1571" s="67"/>
      <c r="I1571" s="67"/>
      <c r="J1571" s="66"/>
      <c r="K1571" s="67"/>
      <c r="L1571" s="76"/>
      <c r="M1571" s="77"/>
      <c r="N1571" s="70"/>
      <c r="O1571" s="78" t="s">
        <v>16</v>
      </c>
      <c r="P1571" s="67"/>
      <c r="Q1571" s="76"/>
      <c r="R1571" s="77"/>
      <c r="S1571" s="129" t="e">
        <f>'FOR PRINT'!#REF!</f>
        <v>#REF!</v>
      </c>
    </row>
    <row r="1572" spans="1:22" ht="14.25" customHeight="1" x14ac:dyDescent="0.2">
      <c r="D1572" s="67"/>
      <c r="E1572" s="66"/>
      <c r="F1572" s="67"/>
      <c r="G1572" s="68"/>
      <c r="H1572" s="67"/>
      <c r="I1572" s="67"/>
      <c r="J1572" s="66"/>
      <c r="K1572" s="67"/>
      <c r="L1572" s="76"/>
      <c r="M1572" s="77"/>
      <c r="N1572" s="70"/>
      <c r="O1572" s="78" t="s">
        <v>15</v>
      </c>
      <c r="P1572" s="67"/>
      <c r="Q1572" s="129" t="e">
        <f>'FOR PRINT'!#REF!</f>
        <v>#REF!</v>
      </c>
      <c r="R1572" s="77"/>
      <c r="S1572" s="129" t="e">
        <f>Q1572*U1566</f>
        <v>#REF!</v>
      </c>
    </row>
    <row r="1573" spans="1:22" ht="14.25" customHeight="1" x14ac:dyDescent="0.2">
      <c r="D1573" s="67"/>
      <c r="E1573" s="66"/>
      <c r="F1573" s="67"/>
      <c r="G1573" s="68"/>
      <c r="H1573" s="67"/>
      <c r="I1573" s="67"/>
      <c r="J1573" s="66"/>
      <c r="K1573" s="67"/>
      <c r="L1573" s="76"/>
      <c r="M1573" s="77"/>
      <c r="N1573" s="70"/>
      <c r="O1573" s="78" t="s">
        <v>38</v>
      </c>
      <c r="P1573" s="67"/>
      <c r="Q1573" s="76"/>
      <c r="R1573" s="77"/>
      <c r="S1573" s="129" t="e">
        <f>'FOR PRINT'!#REF!</f>
        <v>#REF!</v>
      </c>
    </row>
    <row r="1574" spans="1:22" ht="14.25" customHeight="1" x14ac:dyDescent="0.2">
      <c r="A1574" s="63" t="s">
        <v>6</v>
      </c>
      <c r="D1574" s="67"/>
      <c r="E1574" s="66" t="s">
        <v>3</v>
      </c>
      <c r="F1574" s="67"/>
      <c r="G1574" s="68"/>
      <c r="H1574" s="67"/>
      <c r="I1574" s="67"/>
      <c r="J1574" s="66"/>
      <c r="K1574" s="67"/>
      <c r="L1574" s="76"/>
      <c r="M1574" s="77"/>
      <c r="N1574" s="70"/>
      <c r="O1574" s="90" t="s">
        <v>17</v>
      </c>
      <c r="P1574" s="67"/>
      <c r="Q1574" s="76"/>
      <c r="R1574" s="77"/>
      <c r="S1574" s="129" t="e">
        <f>'FOR PRINT'!#REF!</f>
        <v>#REF!</v>
      </c>
    </row>
    <row r="1575" spans="1:22" s="3" customFormat="1" ht="14.25" customHeight="1" x14ac:dyDescent="0.25">
      <c r="A1575" s="64"/>
      <c r="B1575" s="133"/>
      <c r="C1575" s="64"/>
      <c r="D1575" s="152"/>
      <c r="E1575" s="66"/>
      <c r="F1575" s="153"/>
      <c r="G1575" s="154"/>
      <c r="H1575" s="152"/>
      <c r="I1575" s="72" t="s">
        <v>46</v>
      </c>
      <c r="J1575" s="79"/>
      <c r="K1575" s="155"/>
      <c r="L1575" s="156"/>
      <c r="M1575" s="80" t="s">
        <v>3</v>
      </c>
      <c r="N1575" s="157" t="e">
        <f>SUM(N1566:N1573)</f>
        <v>#REF!</v>
      </c>
      <c r="O1575" s="75" t="s">
        <v>45</v>
      </c>
      <c r="P1575" s="155"/>
      <c r="Q1575" s="155"/>
      <c r="R1575" s="79" t="s">
        <v>3</v>
      </c>
      <c r="S1575" s="157" t="e">
        <f>SUM(S1566:S1574)</f>
        <v>#REF!</v>
      </c>
      <c r="U1575" s="158"/>
    </row>
    <row r="1576" spans="1:22" ht="14.25" customHeight="1" x14ac:dyDescent="0.2">
      <c r="A1576" s="63" t="s">
        <v>24</v>
      </c>
      <c r="D1576" s="67"/>
      <c r="E1576" s="66" t="s">
        <v>3</v>
      </c>
      <c r="F1576" s="81"/>
      <c r="G1576" s="68"/>
      <c r="H1576" s="67"/>
      <c r="I1576" s="146"/>
      <c r="J1576" s="147"/>
      <c r="K1576" s="146"/>
      <c r="L1576" s="148"/>
      <c r="M1576" s="147"/>
      <c r="N1576" s="146"/>
      <c r="O1576" s="146"/>
      <c r="P1576" s="167" t="s">
        <v>5</v>
      </c>
      <c r="Q1576" s="168"/>
      <c r="R1576" s="169" t="s">
        <v>3</v>
      </c>
      <c r="S1576" s="167" t="e">
        <f>N1575-S1575</f>
        <v>#REF!</v>
      </c>
    </row>
    <row r="1577" spans="1:22" ht="14.25" customHeight="1" x14ac:dyDescent="0.2">
      <c r="A1577" s="82"/>
      <c r="B1577" s="134"/>
      <c r="C1577" s="82"/>
      <c r="D1577" s="268"/>
      <c r="E1577" s="268"/>
      <c r="F1577" s="269"/>
      <c r="G1577" s="83"/>
      <c r="H1577" s="244"/>
      <c r="I1577" s="82"/>
      <c r="J1577" s="85"/>
      <c r="K1577" s="82"/>
      <c r="L1577" s="82"/>
      <c r="M1577" s="85"/>
      <c r="N1577" s="82"/>
      <c r="O1577" s="82"/>
      <c r="P1577" s="82"/>
      <c r="Q1577" s="82"/>
      <c r="R1577" s="85"/>
      <c r="S1577" s="82"/>
      <c r="T1577" s="2"/>
    </row>
    <row r="1578" spans="1:22" ht="14.25" customHeight="1" x14ac:dyDescent="0.2">
      <c r="A1578" s="54"/>
      <c r="B1578" s="131"/>
      <c r="C1578" s="54"/>
      <c r="D1578" s="54"/>
      <c r="E1578" s="55"/>
      <c r="F1578" s="54"/>
      <c r="G1578" s="56"/>
      <c r="H1578" s="54"/>
      <c r="I1578" s="54"/>
      <c r="J1578" s="55"/>
      <c r="K1578" s="54"/>
      <c r="L1578" s="54"/>
      <c r="M1578" s="55"/>
      <c r="N1578" s="54"/>
      <c r="O1578" s="54"/>
      <c r="P1578" s="54"/>
      <c r="Q1578" s="54"/>
      <c r="R1578" s="55"/>
      <c r="S1578" s="54"/>
    </row>
    <row r="1579" spans="1:22" s="8" customFormat="1" ht="14.25" customHeight="1" x14ac:dyDescent="0.25">
      <c r="A1579" s="42"/>
      <c r="B1579" s="132" t="s">
        <v>18</v>
      </c>
      <c r="C1579" s="57"/>
      <c r="D1579" s="58"/>
      <c r="E1579" s="59"/>
      <c r="F1579" s="58"/>
      <c r="G1579" s="60"/>
      <c r="H1579" s="58"/>
      <c r="I1579" s="58"/>
      <c r="J1579" s="61" t="s">
        <v>18</v>
      </c>
      <c r="K1579" s="58"/>
      <c r="L1579" s="58"/>
      <c r="M1579" s="59"/>
      <c r="N1579" s="58"/>
      <c r="O1579" s="58"/>
      <c r="P1579" s="58"/>
      <c r="Q1579" s="270" t="s">
        <v>0</v>
      </c>
      <c r="R1579" s="270"/>
      <c r="S1579" s="270"/>
      <c r="U1579" s="20"/>
    </row>
    <row r="1580" spans="1:22" s="8" customFormat="1" ht="14.25" customHeight="1" x14ac:dyDescent="0.25">
      <c r="A1580" s="42"/>
      <c r="B1580" s="132" t="s">
        <v>19</v>
      </c>
      <c r="C1580" s="57"/>
      <c r="D1580" s="58"/>
      <c r="E1580" s="59"/>
      <c r="F1580" s="58"/>
      <c r="G1580" s="60"/>
      <c r="H1580" s="58"/>
      <c r="I1580" s="58"/>
      <c r="J1580" s="61" t="s">
        <v>19</v>
      </c>
      <c r="K1580" s="58"/>
      <c r="L1580" s="58"/>
      <c r="M1580" s="59"/>
      <c r="N1580" s="58"/>
      <c r="O1580" s="58"/>
      <c r="P1580" s="58"/>
      <c r="Q1580" s="270"/>
      <c r="R1580" s="270"/>
      <c r="S1580" s="270"/>
      <c r="U1580" s="20"/>
    </row>
    <row r="1581" spans="1:22" s="8" customFormat="1" ht="14.25" customHeight="1" x14ac:dyDescent="0.25">
      <c r="A1581" s="42"/>
      <c r="B1581" s="132"/>
      <c r="C1581" s="57"/>
      <c r="D1581" s="58"/>
      <c r="E1581" s="59"/>
      <c r="F1581" s="58"/>
      <c r="G1581" s="60"/>
      <c r="H1581" s="58"/>
      <c r="I1581" s="58"/>
      <c r="J1581" s="62"/>
      <c r="K1581" s="58"/>
      <c r="L1581" s="58"/>
      <c r="M1581" s="59"/>
      <c r="N1581" s="58"/>
      <c r="O1581" s="58"/>
      <c r="P1581" s="58"/>
      <c r="Q1581" s="58"/>
      <c r="R1581" s="59"/>
      <c r="S1581" s="42"/>
      <c r="U1581" s="20"/>
    </row>
    <row r="1582" spans="1:22" ht="14.25" customHeight="1" x14ac:dyDescent="0.2">
      <c r="A1582" s="63" t="s">
        <v>1</v>
      </c>
      <c r="C1582" s="63" t="s">
        <v>3</v>
      </c>
      <c r="D1582" s="145" t="e">
        <f>'FOR PRINT'!#REF!</f>
        <v>#REF!</v>
      </c>
      <c r="E1582" s="66"/>
      <c r="F1582" s="67"/>
      <c r="G1582" s="68"/>
      <c r="H1582" s="67"/>
      <c r="I1582" s="67" t="s">
        <v>1</v>
      </c>
      <c r="J1582" s="66" t="s">
        <v>3</v>
      </c>
      <c r="K1582" s="251" t="e">
        <f>'FOR PRINT'!#REF!</f>
        <v>#REF!</v>
      </c>
      <c r="L1582" s="67"/>
      <c r="M1582" s="66"/>
      <c r="N1582" s="67"/>
      <c r="O1582" s="67"/>
      <c r="P1582" s="67" t="s">
        <v>25</v>
      </c>
      <c r="Q1582" s="67"/>
      <c r="R1582" s="66" t="s">
        <v>3</v>
      </c>
      <c r="S1582" s="69" t="e">
        <f>'FOR PRINT'!#REF!</f>
        <v>#REF!</v>
      </c>
    </row>
    <row r="1583" spans="1:22" ht="14.25" customHeight="1" x14ac:dyDescent="0.2">
      <c r="A1583" s="63" t="s">
        <v>2</v>
      </c>
      <c r="C1583" s="63" t="s">
        <v>3</v>
      </c>
      <c r="D1583" s="67" t="e">
        <f>'FOR PRINT'!#REF!</f>
        <v>#REF!</v>
      </c>
      <c r="E1583" s="66"/>
      <c r="F1583" s="67"/>
      <c r="G1583" s="68"/>
      <c r="H1583" s="67"/>
      <c r="I1583" s="67" t="s">
        <v>2</v>
      </c>
      <c r="J1583" s="66" t="s">
        <v>3</v>
      </c>
      <c r="K1583" s="70" t="e">
        <f>'FOR PRINT'!#REF!</f>
        <v>#REF!</v>
      </c>
      <c r="L1583" s="67"/>
      <c r="M1583" s="66"/>
      <c r="N1583" s="67"/>
      <c r="O1583" s="67"/>
      <c r="P1583" s="67" t="s">
        <v>26</v>
      </c>
      <c r="Q1583" s="67"/>
      <c r="R1583" s="66" t="s">
        <v>3</v>
      </c>
      <c r="S1583" s="69" t="e">
        <f>'FOR PRINT'!#REF!</f>
        <v>#REF!</v>
      </c>
    </row>
    <row r="1584" spans="1:22" ht="14.25" customHeight="1" x14ac:dyDescent="0.2">
      <c r="D1584" s="67"/>
      <c r="E1584" s="66"/>
      <c r="F1584" s="70"/>
      <c r="G1584" s="71"/>
      <c r="H1584" s="70"/>
      <c r="I1584" s="72" t="s">
        <v>4</v>
      </c>
      <c r="J1584" s="73"/>
      <c r="K1584" s="72"/>
      <c r="L1584" s="74" t="s">
        <v>22</v>
      </c>
      <c r="M1584" s="73"/>
      <c r="N1584" s="74" t="s">
        <v>23</v>
      </c>
      <c r="O1584" s="75" t="s">
        <v>7</v>
      </c>
      <c r="P1584" s="72"/>
      <c r="Q1584" s="74" t="s">
        <v>22</v>
      </c>
      <c r="R1584" s="73"/>
      <c r="S1584" s="74" t="s">
        <v>23</v>
      </c>
    </row>
    <row r="1585" spans="1:22" ht="14.25" customHeight="1" x14ac:dyDescent="0.2">
      <c r="A1585" s="63" t="s">
        <v>20</v>
      </c>
      <c r="D1585" s="67"/>
      <c r="E1585" s="66" t="s">
        <v>3</v>
      </c>
      <c r="F1585" s="70" t="e">
        <f>N1594</f>
        <v>#REF!</v>
      </c>
      <c r="G1585" s="71"/>
      <c r="H1585" s="70"/>
      <c r="I1585" s="67" t="s">
        <v>8</v>
      </c>
      <c r="J1585" s="66"/>
      <c r="K1585" s="67"/>
      <c r="L1585" s="76" t="e">
        <f>S1583*8</f>
        <v>#REF!</v>
      </c>
      <c r="M1585" s="77"/>
      <c r="N1585" s="70" t="e">
        <f>L1585*U1585</f>
        <v>#REF!</v>
      </c>
      <c r="O1585" s="78" t="s">
        <v>10</v>
      </c>
      <c r="P1585" s="67"/>
      <c r="Q1585" s="76"/>
      <c r="R1585" s="77"/>
      <c r="S1585" s="129" t="e">
        <f>'FOR PRINT'!#REF!</f>
        <v>#REF!</v>
      </c>
      <c r="U1585" s="12" t="e">
        <f>'FOR PRINT'!#REF!</f>
        <v>#REF!</v>
      </c>
      <c r="V1585" s="1" t="s">
        <v>100</v>
      </c>
    </row>
    <row r="1586" spans="1:22" ht="14.25" customHeight="1" x14ac:dyDescent="0.2">
      <c r="A1586" s="63" t="s">
        <v>21</v>
      </c>
      <c r="D1586" s="67"/>
      <c r="E1586" s="66" t="s">
        <v>3</v>
      </c>
      <c r="F1586" s="70" t="e">
        <f>S1594</f>
        <v>#REF!</v>
      </c>
      <c r="G1586" s="68"/>
      <c r="H1586" s="67"/>
      <c r="I1586" s="67" t="s">
        <v>9</v>
      </c>
      <c r="J1586" s="66"/>
      <c r="K1586" s="67"/>
      <c r="L1586" s="76" t="e">
        <f>'FOR PRINT'!#REF!</f>
        <v>#REF!</v>
      </c>
      <c r="M1586" s="77"/>
      <c r="N1586" s="70" t="e">
        <f>L1586*U1586</f>
        <v>#REF!</v>
      </c>
      <c r="O1586" s="78" t="s">
        <v>11</v>
      </c>
      <c r="P1586" s="67"/>
      <c r="Q1586" s="76"/>
      <c r="R1586" s="77"/>
      <c r="S1586" s="129" t="e">
        <f>'FOR PRINT'!#REF!</f>
        <v>#REF!</v>
      </c>
      <c r="U1586" s="12" t="e">
        <f>U1585*1.25</f>
        <v>#REF!</v>
      </c>
      <c r="V1586" s="1" t="s">
        <v>101</v>
      </c>
    </row>
    <row r="1587" spans="1:22" ht="14.25" customHeight="1" x14ac:dyDescent="0.2">
      <c r="D1587" s="67"/>
      <c r="E1587" s="66"/>
      <c r="F1587" s="67"/>
      <c r="G1587" s="68"/>
      <c r="H1587" s="67"/>
      <c r="I1587" s="67" t="s">
        <v>99</v>
      </c>
      <c r="J1587" s="66"/>
      <c r="K1587" s="67"/>
      <c r="L1587" s="76" t="e">
        <f>'FOR PRINT'!#REF!</f>
        <v>#REF!</v>
      </c>
      <c r="M1587" s="77"/>
      <c r="N1587" s="70" t="e">
        <f>L1587*U1587</f>
        <v>#REF!</v>
      </c>
      <c r="O1587" s="78" t="s">
        <v>12</v>
      </c>
      <c r="P1587" s="67"/>
      <c r="Q1587" s="76"/>
      <c r="R1587" s="77"/>
      <c r="S1587" s="129" t="e">
        <f>'FOR PRINT'!#REF!</f>
        <v>#REF!</v>
      </c>
      <c r="U1587" s="12" t="e">
        <f>U1585*1.3</f>
        <v>#REF!</v>
      </c>
      <c r="V1587" s="1" t="s">
        <v>103</v>
      </c>
    </row>
    <row r="1588" spans="1:22" ht="14.25" customHeight="1" x14ac:dyDescent="0.2">
      <c r="D1588" s="67"/>
      <c r="E1588" s="66"/>
      <c r="F1588" s="67"/>
      <c r="G1588" s="68"/>
      <c r="H1588" s="67"/>
      <c r="I1588" s="67" t="s">
        <v>152</v>
      </c>
      <c r="J1588" s="66"/>
      <c r="K1588" s="67"/>
      <c r="L1588" s="76" t="e">
        <f>'FOR PRINT'!#REF!</f>
        <v>#REF!</v>
      </c>
      <c r="M1588" s="77"/>
      <c r="N1588" s="70" t="e">
        <f>L1588*U1588</f>
        <v>#REF!</v>
      </c>
      <c r="O1588" s="78" t="s">
        <v>13</v>
      </c>
      <c r="P1588" s="67"/>
      <c r="Q1588" s="76"/>
      <c r="R1588" s="77"/>
      <c r="S1588" s="129" t="e">
        <f>'FOR PRINT'!#REF!</f>
        <v>#REF!</v>
      </c>
      <c r="U1588" s="12" t="e">
        <f>U1585*1</f>
        <v>#REF!</v>
      </c>
      <c r="V1588" s="1" t="s">
        <v>134</v>
      </c>
    </row>
    <row r="1589" spans="1:22" ht="14.25" customHeight="1" x14ac:dyDescent="0.2">
      <c r="A1589" s="143" t="s">
        <v>5</v>
      </c>
      <c r="C1589" s="143"/>
      <c r="D1589" s="65"/>
      <c r="E1589" s="144" t="s">
        <v>3</v>
      </c>
      <c r="F1589" s="145" t="e">
        <f>S1595</f>
        <v>#REF!</v>
      </c>
      <c r="G1589" s="71"/>
      <c r="H1589" s="70"/>
      <c r="I1589" s="67" t="s">
        <v>147</v>
      </c>
      <c r="J1589" s="66"/>
      <c r="K1589" s="67"/>
      <c r="L1589" s="76" t="e">
        <f>'FOR PRINT'!#REF!</f>
        <v>#REF!</v>
      </c>
      <c r="M1589" s="77"/>
      <c r="N1589" s="70" t="e">
        <f>L1589*U1589</f>
        <v>#REF!</v>
      </c>
      <c r="O1589" s="78" t="s">
        <v>14</v>
      </c>
      <c r="P1589" s="67"/>
      <c r="Q1589" s="76"/>
      <c r="R1589" s="77"/>
      <c r="S1589" s="129" t="e">
        <f>'FOR PRINT'!#REF!</f>
        <v>#REF!</v>
      </c>
      <c r="U1589" s="12" t="e">
        <f>U1585*1.3</f>
        <v>#REF!</v>
      </c>
      <c r="V1589" s="1" t="s">
        <v>136</v>
      </c>
    </row>
    <row r="1590" spans="1:22" ht="14.25" customHeight="1" x14ac:dyDescent="0.2">
      <c r="D1590" s="67"/>
      <c r="E1590" s="66"/>
      <c r="F1590" s="67"/>
      <c r="G1590" s="68"/>
      <c r="H1590" s="67"/>
      <c r="I1590" s="67"/>
      <c r="J1590" s="66"/>
      <c r="K1590" s="67"/>
      <c r="L1590" s="76"/>
      <c r="M1590" s="77"/>
      <c r="N1590" s="70"/>
      <c r="O1590" s="78" t="s">
        <v>16</v>
      </c>
      <c r="P1590" s="67"/>
      <c r="Q1590" s="76"/>
      <c r="R1590" s="77"/>
      <c r="S1590" s="129" t="e">
        <f>'FOR PRINT'!#REF!</f>
        <v>#REF!</v>
      </c>
    </row>
    <row r="1591" spans="1:22" ht="14.25" customHeight="1" x14ac:dyDescent="0.2">
      <c r="D1591" s="67"/>
      <c r="E1591" s="66"/>
      <c r="F1591" s="67"/>
      <c r="G1591" s="68"/>
      <c r="H1591" s="67"/>
      <c r="I1591" s="67"/>
      <c r="J1591" s="66"/>
      <c r="K1591" s="67"/>
      <c r="L1591" s="76"/>
      <c r="M1591" s="77"/>
      <c r="N1591" s="70"/>
      <c r="O1591" s="78" t="s">
        <v>15</v>
      </c>
      <c r="P1591" s="67"/>
      <c r="Q1591" s="129" t="e">
        <f>'FOR PRINT'!#REF!</f>
        <v>#REF!</v>
      </c>
      <c r="R1591" s="77"/>
      <c r="S1591" s="129" t="e">
        <f>Q1591*U1585</f>
        <v>#REF!</v>
      </c>
    </row>
    <row r="1592" spans="1:22" ht="14.25" customHeight="1" x14ac:dyDescent="0.2">
      <c r="D1592" s="67"/>
      <c r="E1592" s="66"/>
      <c r="F1592" s="67"/>
      <c r="G1592" s="68"/>
      <c r="H1592" s="67"/>
      <c r="I1592" s="67"/>
      <c r="J1592" s="66"/>
      <c r="K1592" s="67"/>
      <c r="L1592" s="76"/>
      <c r="M1592" s="77"/>
      <c r="N1592" s="70"/>
      <c r="O1592" s="78" t="s">
        <v>38</v>
      </c>
      <c r="P1592" s="67"/>
      <c r="Q1592" s="76"/>
      <c r="R1592" s="77"/>
      <c r="S1592" s="129" t="e">
        <f>'FOR PRINT'!#REF!</f>
        <v>#REF!</v>
      </c>
    </row>
    <row r="1593" spans="1:22" ht="14.25" customHeight="1" x14ac:dyDescent="0.2">
      <c r="A1593" s="63" t="s">
        <v>6</v>
      </c>
      <c r="D1593" s="67"/>
      <c r="E1593" s="66" t="s">
        <v>3</v>
      </c>
      <c r="F1593" s="67"/>
      <c r="G1593" s="68"/>
      <c r="H1593" s="67"/>
      <c r="I1593" s="67"/>
      <c r="J1593" s="66"/>
      <c r="K1593" s="67"/>
      <c r="L1593" s="76"/>
      <c r="M1593" s="77"/>
      <c r="N1593" s="70"/>
      <c r="O1593" s="90" t="s">
        <v>17</v>
      </c>
      <c r="P1593" s="67"/>
      <c r="Q1593" s="76"/>
      <c r="R1593" s="77"/>
      <c r="S1593" s="129" t="e">
        <f>'FOR PRINT'!#REF!</f>
        <v>#REF!</v>
      </c>
    </row>
    <row r="1594" spans="1:22" s="3" customFormat="1" ht="14.25" customHeight="1" x14ac:dyDescent="0.25">
      <c r="A1594" s="64"/>
      <c r="B1594" s="133"/>
      <c r="C1594" s="64"/>
      <c r="D1594" s="152"/>
      <c r="E1594" s="66"/>
      <c r="F1594" s="153"/>
      <c r="G1594" s="154"/>
      <c r="H1594" s="152"/>
      <c r="I1594" s="72" t="s">
        <v>46</v>
      </c>
      <c r="J1594" s="79"/>
      <c r="K1594" s="155"/>
      <c r="L1594" s="156"/>
      <c r="M1594" s="80" t="s">
        <v>3</v>
      </c>
      <c r="N1594" s="157" t="e">
        <f>SUM(N1585:N1592)</f>
        <v>#REF!</v>
      </c>
      <c r="O1594" s="75" t="s">
        <v>45</v>
      </c>
      <c r="P1594" s="155"/>
      <c r="Q1594" s="155"/>
      <c r="R1594" s="79" t="s">
        <v>3</v>
      </c>
      <c r="S1594" s="157" t="e">
        <f>SUM(S1585:S1593)</f>
        <v>#REF!</v>
      </c>
      <c r="U1594" s="158"/>
    </row>
    <row r="1595" spans="1:22" ht="14.25" customHeight="1" x14ac:dyDescent="0.2">
      <c r="A1595" s="63" t="s">
        <v>24</v>
      </c>
      <c r="D1595" s="67"/>
      <c r="E1595" s="66" t="s">
        <v>3</v>
      </c>
      <c r="F1595" s="81"/>
      <c r="G1595" s="68"/>
      <c r="H1595" s="67"/>
      <c r="I1595" s="146"/>
      <c r="J1595" s="147"/>
      <c r="K1595" s="146"/>
      <c r="L1595" s="148"/>
      <c r="M1595" s="147"/>
      <c r="N1595" s="146"/>
      <c r="O1595" s="146"/>
      <c r="P1595" s="167" t="s">
        <v>5</v>
      </c>
      <c r="Q1595" s="168"/>
      <c r="R1595" s="169" t="s">
        <v>3</v>
      </c>
      <c r="S1595" s="167" t="e">
        <f>N1594-S1594</f>
        <v>#REF!</v>
      </c>
    </row>
    <row r="1596" spans="1:22" ht="14.25" customHeight="1" x14ac:dyDescent="0.2">
      <c r="A1596" s="82"/>
      <c r="B1596" s="134"/>
      <c r="C1596" s="82"/>
      <c r="D1596" s="268"/>
      <c r="E1596" s="268"/>
      <c r="F1596" s="269"/>
      <c r="G1596" s="83"/>
      <c r="H1596" s="244"/>
      <c r="I1596" s="82"/>
      <c r="J1596" s="85"/>
      <c r="K1596" s="82"/>
      <c r="L1596" s="82"/>
      <c r="M1596" s="85"/>
      <c r="N1596" s="82"/>
      <c r="O1596" s="82"/>
      <c r="P1596" s="82"/>
      <c r="Q1596" s="82"/>
      <c r="R1596" s="85"/>
      <c r="S1596" s="82"/>
      <c r="T1596" s="2"/>
    </row>
    <row r="1597" spans="1:22" ht="14.25" customHeight="1" x14ac:dyDescent="0.2">
      <c r="A1597" s="54"/>
      <c r="B1597" s="131"/>
      <c r="C1597" s="54"/>
      <c r="D1597" s="54"/>
      <c r="E1597" s="55"/>
      <c r="F1597" s="54"/>
      <c r="G1597" s="56"/>
      <c r="H1597" s="54"/>
      <c r="I1597" s="54"/>
      <c r="J1597" s="55"/>
      <c r="K1597" s="54"/>
      <c r="L1597" s="54"/>
      <c r="M1597" s="55"/>
      <c r="N1597" s="54"/>
      <c r="O1597" s="54"/>
      <c r="P1597" s="54"/>
      <c r="Q1597" s="54"/>
      <c r="R1597" s="55"/>
      <c r="S1597" s="54"/>
    </row>
    <row r="1598" spans="1:22" s="8" customFormat="1" ht="14.25" customHeight="1" x14ac:dyDescent="0.25">
      <c r="A1598" s="42"/>
      <c r="B1598" s="132" t="s">
        <v>18</v>
      </c>
      <c r="C1598" s="57"/>
      <c r="D1598" s="58"/>
      <c r="E1598" s="59"/>
      <c r="F1598" s="58"/>
      <c r="G1598" s="60"/>
      <c r="H1598" s="58"/>
      <c r="I1598" s="58"/>
      <c r="J1598" s="61" t="s">
        <v>18</v>
      </c>
      <c r="K1598" s="58"/>
      <c r="L1598" s="58"/>
      <c r="M1598" s="59"/>
      <c r="N1598" s="58"/>
      <c r="O1598" s="58"/>
      <c r="P1598" s="58"/>
      <c r="Q1598" s="270" t="s">
        <v>0</v>
      </c>
      <c r="R1598" s="270"/>
      <c r="S1598" s="270"/>
      <c r="U1598" s="20"/>
    </row>
    <row r="1599" spans="1:22" s="8" customFormat="1" ht="14.25" customHeight="1" x14ac:dyDescent="0.25">
      <c r="A1599" s="42"/>
      <c r="B1599" s="132" t="s">
        <v>19</v>
      </c>
      <c r="C1599" s="57"/>
      <c r="D1599" s="58"/>
      <c r="E1599" s="59"/>
      <c r="F1599" s="58"/>
      <c r="G1599" s="60"/>
      <c r="H1599" s="58"/>
      <c r="I1599" s="58"/>
      <c r="J1599" s="61" t="s">
        <v>19</v>
      </c>
      <c r="K1599" s="58"/>
      <c r="L1599" s="58"/>
      <c r="M1599" s="59"/>
      <c r="N1599" s="58"/>
      <c r="O1599" s="58"/>
      <c r="P1599" s="58"/>
      <c r="Q1599" s="270"/>
      <c r="R1599" s="270"/>
      <c r="S1599" s="270"/>
      <c r="U1599" s="20"/>
    </row>
    <row r="1600" spans="1:22" s="8" customFormat="1" ht="14.25" customHeight="1" x14ac:dyDescent="0.25">
      <c r="A1600" s="42"/>
      <c r="B1600" s="132"/>
      <c r="C1600" s="57"/>
      <c r="D1600" s="58"/>
      <c r="E1600" s="59"/>
      <c r="F1600" s="58"/>
      <c r="G1600" s="60"/>
      <c r="H1600" s="58"/>
      <c r="I1600" s="58"/>
      <c r="J1600" s="62"/>
      <c r="K1600" s="58"/>
      <c r="L1600" s="58"/>
      <c r="M1600" s="59"/>
      <c r="N1600" s="58"/>
      <c r="O1600" s="58"/>
      <c r="P1600" s="58"/>
      <c r="Q1600" s="58"/>
      <c r="R1600" s="59"/>
      <c r="S1600" s="42"/>
      <c r="U1600" s="20"/>
    </row>
    <row r="1601" spans="1:22" ht="14.25" customHeight="1" x14ac:dyDescent="0.2">
      <c r="A1601" s="63" t="s">
        <v>1</v>
      </c>
      <c r="C1601" s="63" t="s">
        <v>3</v>
      </c>
      <c r="D1601" s="145" t="e">
        <f>'FOR PRINT'!#REF!</f>
        <v>#REF!</v>
      </c>
      <c r="E1601" s="66"/>
      <c r="F1601" s="67"/>
      <c r="G1601" s="68"/>
      <c r="H1601" s="67"/>
      <c r="I1601" s="67" t="s">
        <v>1</v>
      </c>
      <c r="J1601" s="66" t="s">
        <v>3</v>
      </c>
      <c r="K1601" s="251" t="e">
        <f>'FOR PRINT'!#REF!</f>
        <v>#REF!</v>
      </c>
      <c r="L1601" s="67"/>
      <c r="M1601" s="66"/>
      <c r="N1601" s="67"/>
      <c r="O1601" s="67"/>
      <c r="P1601" s="67" t="s">
        <v>25</v>
      </c>
      <c r="Q1601" s="67"/>
      <c r="R1601" s="66" t="s">
        <v>3</v>
      </c>
      <c r="S1601" s="69" t="e">
        <f>'FOR PRINT'!#REF!</f>
        <v>#REF!</v>
      </c>
    </row>
    <row r="1602" spans="1:22" ht="14.25" customHeight="1" x14ac:dyDescent="0.2">
      <c r="A1602" s="63" t="s">
        <v>2</v>
      </c>
      <c r="C1602" s="63" t="s">
        <v>3</v>
      </c>
      <c r="D1602" s="67" t="e">
        <f>'FOR PRINT'!#REF!</f>
        <v>#REF!</v>
      </c>
      <c r="E1602" s="66"/>
      <c r="F1602" s="67"/>
      <c r="G1602" s="68"/>
      <c r="H1602" s="67"/>
      <c r="I1602" s="67" t="s">
        <v>2</v>
      </c>
      <c r="J1602" s="66" t="s">
        <v>3</v>
      </c>
      <c r="K1602" s="70" t="e">
        <f>'FOR PRINT'!#REF!</f>
        <v>#REF!</v>
      </c>
      <c r="L1602" s="67"/>
      <c r="M1602" s="66"/>
      <c r="N1602" s="67"/>
      <c r="O1602" s="67"/>
      <c r="P1602" s="67" t="s">
        <v>26</v>
      </c>
      <c r="Q1602" s="67"/>
      <c r="R1602" s="66" t="s">
        <v>3</v>
      </c>
      <c r="S1602" s="69" t="e">
        <f>'FOR PRINT'!#REF!</f>
        <v>#REF!</v>
      </c>
    </row>
    <row r="1603" spans="1:22" ht="14.25" customHeight="1" x14ac:dyDescent="0.2">
      <c r="D1603" s="67"/>
      <c r="E1603" s="66"/>
      <c r="F1603" s="70"/>
      <c r="G1603" s="71"/>
      <c r="H1603" s="70"/>
      <c r="I1603" s="72" t="s">
        <v>4</v>
      </c>
      <c r="J1603" s="73"/>
      <c r="K1603" s="72"/>
      <c r="L1603" s="74" t="s">
        <v>22</v>
      </c>
      <c r="M1603" s="73"/>
      <c r="N1603" s="74" t="s">
        <v>23</v>
      </c>
      <c r="O1603" s="75" t="s">
        <v>7</v>
      </c>
      <c r="P1603" s="72"/>
      <c r="Q1603" s="74" t="s">
        <v>22</v>
      </c>
      <c r="R1603" s="73"/>
      <c r="S1603" s="74" t="s">
        <v>23</v>
      </c>
    </row>
    <row r="1604" spans="1:22" ht="14.25" customHeight="1" x14ac:dyDescent="0.2">
      <c r="A1604" s="63" t="s">
        <v>20</v>
      </c>
      <c r="D1604" s="67"/>
      <c r="E1604" s="66" t="s">
        <v>3</v>
      </c>
      <c r="F1604" s="70" t="e">
        <f>N1613</f>
        <v>#REF!</v>
      </c>
      <c r="G1604" s="71"/>
      <c r="H1604" s="70"/>
      <c r="I1604" s="67" t="s">
        <v>8</v>
      </c>
      <c r="J1604" s="66"/>
      <c r="K1604" s="67"/>
      <c r="L1604" s="76" t="e">
        <f>S1602*8</f>
        <v>#REF!</v>
      </c>
      <c r="M1604" s="77"/>
      <c r="N1604" s="70" t="e">
        <f>L1604*U1604</f>
        <v>#REF!</v>
      </c>
      <c r="O1604" s="78" t="s">
        <v>10</v>
      </c>
      <c r="P1604" s="67"/>
      <c r="Q1604" s="76"/>
      <c r="R1604" s="77"/>
      <c r="S1604" s="129" t="e">
        <f>'FOR PRINT'!#REF!</f>
        <v>#REF!</v>
      </c>
      <c r="U1604" s="12" t="e">
        <f>'FOR PRINT'!#REF!</f>
        <v>#REF!</v>
      </c>
      <c r="V1604" s="1" t="s">
        <v>100</v>
      </c>
    </row>
    <row r="1605" spans="1:22" ht="14.25" customHeight="1" x14ac:dyDescent="0.2">
      <c r="A1605" s="63" t="s">
        <v>21</v>
      </c>
      <c r="D1605" s="67"/>
      <c r="E1605" s="66" t="s">
        <v>3</v>
      </c>
      <c r="F1605" s="70" t="e">
        <f>S1613</f>
        <v>#REF!</v>
      </c>
      <c r="G1605" s="68"/>
      <c r="H1605" s="67"/>
      <c r="I1605" s="67" t="s">
        <v>9</v>
      </c>
      <c r="J1605" s="66"/>
      <c r="K1605" s="67"/>
      <c r="L1605" s="76" t="e">
        <f>'FOR PRINT'!#REF!</f>
        <v>#REF!</v>
      </c>
      <c r="M1605" s="77"/>
      <c r="N1605" s="70" t="e">
        <f>L1605*U1605</f>
        <v>#REF!</v>
      </c>
      <c r="O1605" s="78" t="s">
        <v>11</v>
      </c>
      <c r="P1605" s="67"/>
      <c r="Q1605" s="76"/>
      <c r="R1605" s="77"/>
      <c r="S1605" s="129" t="e">
        <f>'FOR PRINT'!#REF!</f>
        <v>#REF!</v>
      </c>
      <c r="U1605" s="12" t="e">
        <f>U1604*1.25</f>
        <v>#REF!</v>
      </c>
      <c r="V1605" s="1" t="s">
        <v>101</v>
      </c>
    </row>
    <row r="1606" spans="1:22" ht="14.25" customHeight="1" x14ac:dyDescent="0.2">
      <c r="D1606" s="67"/>
      <c r="E1606" s="66"/>
      <c r="F1606" s="67"/>
      <c r="G1606" s="68"/>
      <c r="H1606" s="67"/>
      <c r="I1606" s="67" t="s">
        <v>99</v>
      </c>
      <c r="J1606" s="66"/>
      <c r="K1606" s="67"/>
      <c r="L1606" s="76" t="e">
        <f>'FOR PRINT'!#REF!</f>
        <v>#REF!</v>
      </c>
      <c r="M1606" s="77"/>
      <c r="N1606" s="70" t="e">
        <f>L1606*U1606</f>
        <v>#REF!</v>
      </c>
      <c r="O1606" s="78" t="s">
        <v>12</v>
      </c>
      <c r="P1606" s="67"/>
      <c r="Q1606" s="76"/>
      <c r="R1606" s="77"/>
      <c r="S1606" s="129" t="e">
        <f>'FOR PRINT'!#REF!</f>
        <v>#REF!</v>
      </c>
      <c r="U1606" s="12" t="e">
        <f>U1604*1.3</f>
        <v>#REF!</v>
      </c>
      <c r="V1606" s="1" t="s">
        <v>103</v>
      </c>
    </row>
    <row r="1607" spans="1:22" ht="14.25" customHeight="1" x14ac:dyDescent="0.2">
      <c r="D1607" s="67"/>
      <c r="E1607" s="66"/>
      <c r="F1607" s="67"/>
      <c r="G1607" s="68"/>
      <c r="H1607" s="67"/>
      <c r="I1607" s="67" t="s">
        <v>152</v>
      </c>
      <c r="J1607" s="66"/>
      <c r="K1607" s="67"/>
      <c r="L1607" s="76" t="e">
        <f>'FOR PRINT'!#REF!</f>
        <v>#REF!</v>
      </c>
      <c r="M1607" s="77"/>
      <c r="N1607" s="70" t="e">
        <f>L1607*U1607</f>
        <v>#REF!</v>
      </c>
      <c r="O1607" s="78" t="s">
        <v>13</v>
      </c>
      <c r="P1607" s="67"/>
      <c r="Q1607" s="76"/>
      <c r="R1607" s="77"/>
      <c r="S1607" s="129" t="e">
        <f>'FOR PRINT'!#REF!</f>
        <v>#REF!</v>
      </c>
      <c r="U1607" s="12" t="e">
        <f>U1604*1</f>
        <v>#REF!</v>
      </c>
      <c r="V1607" s="1" t="s">
        <v>134</v>
      </c>
    </row>
    <row r="1608" spans="1:22" ht="14.25" customHeight="1" x14ac:dyDescent="0.2">
      <c r="A1608" s="143" t="s">
        <v>5</v>
      </c>
      <c r="C1608" s="143"/>
      <c r="D1608" s="65"/>
      <c r="E1608" s="144" t="s">
        <v>3</v>
      </c>
      <c r="F1608" s="145" t="e">
        <f>S1614</f>
        <v>#REF!</v>
      </c>
      <c r="G1608" s="71"/>
      <c r="H1608" s="70"/>
      <c r="I1608" s="67" t="s">
        <v>147</v>
      </c>
      <c r="J1608" s="66"/>
      <c r="K1608" s="67"/>
      <c r="L1608" s="76" t="e">
        <f>'FOR PRINT'!#REF!</f>
        <v>#REF!</v>
      </c>
      <c r="M1608" s="77"/>
      <c r="N1608" s="70" t="e">
        <f>L1608*U1608</f>
        <v>#REF!</v>
      </c>
      <c r="O1608" s="78" t="s">
        <v>14</v>
      </c>
      <c r="P1608" s="67"/>
      <c r="Q1608" s="76"/>
      <c r="R1608" s="77"/>
      <c r="S1608" s="129" t="e">
        <f>'FOR PRINT'!#REF!</f>
        <v>#REF!</v>
      </c>
      <c r="U1608" s="12" t="e">
        <f>U1604*1.3</f>
        <v>#REF!</v>
      </c>
      <c r="V1608" s="1" t="s">
        <v>136</v>
      </c>
    </row>
    <row r="1609" spans="1:22" ht="14.25" customHeight="1" x14ac:dyDescent="0.2">
      <c r="D1609" s="67"/>
      <c r="E1609" s="66"/>
      <c r="F1609" s="67"/>
      <c r="G1609" s="68"/>
      <c r="H1609" s="67"/>
      <c r="I1609" s="67"/>
      <c r="J1609" s="66"/>
      <c r="K1609" s="67"/>
      <c r="L1609" s="76"/>
      <c r="M1609" s="77"/>
      <c r="N1609" s="70"/>
      <c r="O1609" s="78" t="s">
        <v>16</v>
      </c>
      <c r="P1609" s="67"/>
      <c r="Q1609" s="76"/>
      <c r="R1609" s="77"/>
      <c r="S1609" s="129" t="e">
        <f>'FOR PRINT'!#REF!</f>
        <v>#REF!</v>
      </c>
    </row>
    <row r="1610" spans="1:22" ht="14.25" customHeight="1" x14ac:dyDescent="0.2">
      <c r="D1610" s="67"/>
      <c r="E1610" s="66"/>
      <c r="F1610" s="67"/>
      <c r="G1610" s="68"/>
      <c r="H1610" s="67"/>
      <c r="I1610" s="67"/>
      <c r="J1610" s="66"/>
      <c r="K1610" s="67"/>
      <c r="L1610" s="76"/>
      <c r="M1610" s="77"/>
      <c r="N1610" s="70"/>
      <c r="O1610" s="78" t="s">
        <v>15</v>
      </c>
      <c r="P1610" s="67"/>
      <c r="Q1610" s="129" t="e">
        <f>'FOR PRINT'!#REF!</f>
        <v>#REF!</v>
      </c>
      <c r="R1610" s="77"/>
      <c r="S1610" s="129" t="e">
        <f>Q1610*U1604</f>
        <v>#REF!</v>
      </c>
    </row>
    <row r="1611" spans="1:22" ht="14.25" customHeight="1" x14ac:dyDescent="0.2">
      <c r="D1611" s="67"/>
      <c r="E1611" s="66"/>
      <c r="F1611" s="67"/>
      <c r="G1611" s="68"/>
      <c r="H1611" s="67"/>
      <c r="I1611" s="67"/>
      <c r="J1611" s="66"/>
      <c r="K1611" s="67"/>
      <c r="L1611" s="76"/>
      <c r="M1611" s="77"/>
      <c r="N1611" s="70"/>
      <c r="O1611" s="78" t="s">
        <v>38</v>
      </c>
      <c r="P1611" s="67"/>
      <c r="Q1611" s="76"/>
      <c r="R1611" s="77"/>
      <c r="S1611" s="129" t="e">
        <f>'FOR PRINT'!#REF!</f>
        <v>#REF!</v>
      </c>
    </row>
    <row r="1612" spans="1:22" ht="14.25" customHeight="1" x14ac:dyDescent="0.2">
      <c r="A1612" s="63" t="s">
        <v>6</v>
      </c>
      <c r="D1612" s="67"/>
      <c r="E1612" s="66" t="s">
        <v>3</v>
      </c>
      <c r="F1612" s="67"/>
      <c r="G1612" s="68"/>
      <c r="H1612" s="67"/>
      <c r="I1612" s="67"/>
      <c r="J1612" s="66"/>
      <c r="K1612" s="67"/>
      <c r="L1612" s="76"/>
      <c r="M1612" s="77"/>
      <c r="N1612" s="70"/>
      <c r="O1612" s="90" t="s">
        <v>17</v>
      </c>
      <c r="P1612" s="67"/>
      <c r="Q1612" s="76"/>
      <c r="R1612" s="77"/>
      <c r="S1612" s="129" t="e">
        <f>'FOR PRINT'!#REF!</f>
        <v>#REF!</v>
      </c>
    </row>
    <row r="1613" spans="1:22" s="3" customFormat="1" ht="14.25" customHeight="1" x14ac:dyDescent="0.25">
      <c r="A1613" s="64"/>
      <c r="B1613" s="133"/>
      <c r="C1613" s="64"/>
      <c r="D1613" s="152"/>
      <c r="E1613" s="66"/>
      <c r="F1613" s="153"/>
      <c r="G1613" s="154"/>
      <c r="H1613" s="152"/>
      <c r="I1613" s="72" t="s">
        <v>46</v>
      </c>
      <c r="J1613" s="79"/>
      <c r="K1613" s="155"/>
      <c r="L1613" s="156"/>
      <c r="M1613" s="80" t="s">
        <v>3</v>
      </c>
      <c r="N1613" s="157" t="e">
        <f>SUM(N1604:N1611)</f>
        <v>#REF!</v>
      </c>
      <c r="O1613" s="75" t="s">
        <v>45</v>
      </c>
      <c r="P1613" s="155"/>
      <c r="Q1613" s="155"/>
      <c r="R1613" s="79" t="s">
        <v>3</v>
      </c>
      <c r="S1613" s="157" t="e">
        <f>SUM(S1604:S1612)</f>
        <v>#REF!</v>
      </c>
      <c r="U1613" s="158"/>
    </row>
    <row r="1614" spans="1:22" ht="14.25" customHeight="1" x14ac:dyDescent="0.2">
      <c r="A1614" s="63" t="s">
        <v>24</v>
      </c>
      <c r="D1614" s="67"/>
      <c r="E1614" s="66" t="s">
        <v>3</v>
      </c>
      <c r="F1614" s="81"/>
      <c r="G1614" s="68"/>
      <c r="H1614" s="67"/>
      <c r="I1614" s="146"/>
      <c r="J1614" s="147"/>
      <c r="K1614" s="146"/>
      <c r="L1614" s="148"/>
      <c r="M1614" s="147"/>
      <c r="N1614" s="146"/>
      <c r="O1614" s="146"/>
      <c r="P1614" s="167" t="s">
        <v>5</v>
      </c>
      <c r="Q1614" s="168"/>
      <c r="R1614" s="169" t="s">
        <v>3</v>
      </c>
      <c r="S1614" s="167" t="e">
        <f>N1613-S1613</f>
        <v>#REF!</v>
      </c>
    </row>
    <row r="1615" spans="1:22" ht="14.25" customHeight="1" x14ac:dyDescent="0.2">
      <c r="A1615" s="82"/>
      <c r="B1615" s="134"/>
      <c r="C1615" s="82"/>
      <c r="D1615" s="268"/>
      <c r="E1615" s="268"/>
      <c r="F1615" s="269"/>
      <c r="G1615" s="83"/>
      <c r="H1615" s="244"/>
      <c r="I1615" s="82"/>
      <c r="J1615" s="85"/>
      <c r="K1615" s="82"/>
      <c r="L1615" s="82"/>
      <c r="M1615" s="85"/>
      <c r="N1615" s="82"/>
      <c r="O1615" s="82"/>
      <c r="P1615" s="82"/>
      <c r="Q1615" s="82"/>
      <c r="R1615" s="85"/>
      <c r="S1615" s="82"/>
      <c r="T1615" s="2"/>
    </row>
    <row r="1616" spans="1:22" ht="14.25" customHeight="1" x14ac:dyDescent="0.2">
      <c r="A1616" s="54"/>
      <c r="B1616" s="131"/>
      <c r="C1616" s="54"/>
      <c r="D1616" s="54"/>
      <c r="E1616" s="55"/>
      <c r="F1616" s="54"/>
      <c r="G1616" s="56"/>
      <c r="H1616" s="54"/>
      <c r="I1616" s="54"/>
      <c r="J1616" s="55"/>
      <c r="K1616" s="54"/>
      <c r="L1616" s="54"/>
      <c r="M1616" s="55"/>
      <c r="N1616" s="54"/>
      <c r="O1616" s="54"/>
      <c r="P1616" s="54"/>
      <c r="Q1616" s="54"/>
      <c r="R1616" s="55"/>
      <c r="S1616" s="54"/>
    </row>
    <row r="1617" spans="1:22" s="8" customFormat="1" ht="14.25" customHeight="1" x14ac:dyDescent="0.25">
      <c r="A1617" s="42"/>
      <c r="B1617" s="132" t="s">
        <v>18</v>
      </c>
      <c r="C1617" s="57"/>
      <c r="D1617" s="58"/>
      <c r="E1617" s="59"/>
      <c r="F1617" s="58"/>
      <c r="G1617" s="60"/>
      <c r="H1617" s="58"/>
      <c r="I1617" s="58"/>
      <c r="J1617" s="61" t="s">
        <v>18</v>
      </c>
      <c r="K1617" s="58"/>
      <c r="L1617" s="58"/>
      <c r="M1617" s="59"/>
      <c r="N1617" s="58"/>
      <c r="O1617" s="58"/>
      <c r="P1617" s="58"/>
      <c r="Q1617" s="270" t="s">
        <v>0</v>
      </c>
      <c r="R1617" s="270"/>
      <c r="S1617" s="270"/>
      <c r="U1617" s="20"/>
    </row>
    <row r="1618" spans="1:22" s="8" customFormat="1" ht="14.25" customHeight="1" x14ac:dyDescent="0.25">
      <c r="A1618" s="42"/>
      <c r="B1618" s="132" t="s">
        <v>19</v>
      </c>
      <c r="C1618" s="57"/>
      <c r="D1618" s="58"/>
      <c r="E1618" s="59"/>
      <c r="F1618" s="58"/>
      <c r="G1618" s="60"/>
      <c r="H1618" s="58"/>
      <c r="I1618" s="58"/>
      <c r="J1618" s="61" t="s">
        <v>19</v>
      </c>
      <c r="K1618" s="58"/>
      <c r="L1618" s="58"/>
      <c r="M1618" s="59"/>
      <c r="N1618" s="58"/>
      <c r="O1618" s="58"/>
      <c r="P1618" s="58"/>
      <c r="Q1618" s="270"/>
      <c r="R1618" s="270"/>
      <c r="S1618" s="270"/>
      <c r="U1618" s="20"/>
    </row>
    <row r="1619" spans="1:22" s="8" customFormat="1" ht="14.25" customHeight="1" x14ac:dyDescent="0.25">
      <c r="A1619" s="42"/>
      <c r="B1619" s="132"/>
      <c r="C1619" s="57"/>
      <c r="D1619" s="58"/>
      <c r="E1619" s="59"/>
      <c r="F1619" s="58"/>
      <c r="G1619" s="60"/>
      <c r="H1619" s="58"/>
      <c r="I1619" s="58"/>
      <c r="J1619" s="62"/>
      <c r="K1619" s="58"/>
      <c r="L1619" s="58"/>
      <c r="M1619" s="59"/>
      <c r="N1619" s="58"/>
      <c r="O1619" s="58"/>
      <c r="P1619" s="58"/>
      <c r="Q1619" s="58"/>
      <c r="R1619" s="59"/>
      <c r="S1619" s="42"/>
      <c r="U1619" s="20"/>
    </row>
    <row r="1620" spans="1:22" ht="14.25" customHeight="1" x14ac:dyDescent="0.2">
      <c r="A1620" s="63" t="s">
        <v>1</v>
      </c>
      <c r="C1620" s="63" t="s">
        <v>3</v>
      </c>
      <c r="D1620" s="145" t="e">
        <f>'FOR PRINT'!#REF!</f>
        <v>#REF!</v>
      </c>
      <c r="E1620" s="66"/>
      <c r="F1620" s="67"/>
      <c r="G1620" s="68"/>
      <c r="H1620" s="67"/>
      <c r="I1620" s="67" t="s">
        <v>1</v>
      </c>
      <c r="J1620" s="66" t="s">
        <v>3</v>
      </c>
      <c r="K1620" s="251" t="e">
        <f>'FOR PRINT'!#REF!</f>
        <v>#REF!</v>
      </c>
      <c r="L1620" s="67"/>
      <c r="M1620" s="66"/>
      <c r="N1620" s="67"/>
      <c r="O1620" s="67"/>
      <c r="P1620" s="67" t="s">
        <v>25</v>
      </c>
      <c r="Q1620" s="67"/>
      <c r="R1620" s="66" t="s">
        <v>3</v>
      </c>
      <c r="S1620" s="69" t="e">
        <f>'FOR PRINT'!#REF!</f>
        <v>#REF!</v>
      </c>
    </row>
    <row r="1621" spans="1:22" ht="14.25" customHeight="1" x14ac:dyDescent="0.2">
      <c r="A1621" s="63" t="s">
        <v>2</v>
      </c>
      <c r="C1621" s="63" t="s">
        <v>3</v>
      </c>
      <c r="D1621" s="67" t="e">
        <f>'FOR PRINT'!#REF!</f>
        <v>#REF!</v>
      </c>
      <c r="E1621" s="66"/>
      <c r="F1621" s="67"/>
      <c r="G1621" s="68"/>
      <c r="H1621" s="67"/>
      <c r="I1621" s="67" t="s">
        <v>2</v>
      </c>
      <c r="J1621" s="66" t="s">
        <v>3</v>
      </c>
      <c r="K1621" s="70" t="e">
        <f>'FOR PRINT'!#REF!</f>
        <v>#REF!</v>
      </c>
      <c r="L1621" s="67"/>
      <c r="M1621" s="66"/>
      <c r="N1621" s="67"/>
      <c r="O1621" s="67"/>
      <c r="P1621" s="67" t="s">
        <v>26</v>
      </c>
      <c r="Q1621" s="67"/>
      <c r="R1621" s="66" t="s">
        <v>3</v>
      </c>
      <c r="S1621" s="69" t="e">
        <f>'FOR PRINT'!#REF!</f>
        <v>#REF!</v>
      </c>
    </row>
    <row r="1622" spans="1:22" ht="14.25" customHeight="1" x14ac:dyDescent="0.2">
      <c r="D1622" s="67"/>
      <c r="E1622" s="66"/>
      <c r="F1622" s="70"/>
      <c r="G1622" s="71"/>
      <c r="H1622" s="70"/>
      <c r="I1622" s="72" t="s">
        <v>4</v>
      </c>
      <c r="J1622" s="73"/>
      <c r="K1622" s="72"/>
      <c r="L1622" s="74" t="s">
        <v>22</v>
      </c>
      <c r="M1622" s="73"/>
      <c r="N1622" s="74" t="s">
        <v>23</v>
      </c>
      <c r="O1622" s="75" t="s">
        <v>7</v>
      </c>
      <c r="P1622" s="72"/>
      <c r="Q1622" s="74" t="s">
        <v>22</v>
      </c>
      <c r="R1622" s="73"/>
      <c r="S1622" s="74" t="s">
        <v>23</v>
      </c>
    </row>
    <row r="1623" spans="1:22" ht="14.25" customHeight="1" x14ac:dyDescent="0.2">
      <c r="A1623" s="63" t="s">
        <v>20</v>
      </c>
      <c r="D1623" s="67"/>
      <c r="E1623" s="66" t="s">
        <v>3</v>
      </c>
      <c r="F1623" s="70" t="e">
        <f>N1632</f>
        <v>#REF!</v>
      </c>
      <c r="G1623" s="71"/>
      <c r="H1623" s="70"/>
      <c r="I1623" s="67" t="s">
        <v>8</v>
      </c>
      <c r="J1623" s="66"/>
      <c r="K1623" s="67"/>
      <c r="L1623" s="76" t="e">
        <f>S1621*8</f>
        <v>#REF!</v>
      </c>
      <c r="M1623" s="77"/>
      <c r="N1623" s="70" t="e">
        <f>L1623*U1623</f>
        <v>#REF!</v>
      </c>
      <c r="O1623" s="78" t="s">
        <v>10</v>
      </c>
      <c r="P1623" s="67"/>
      <c r="Q1623" s="76"/>
      <c r="R1623" s="77"/>
      <c r="S1623" s="129" t="e">
        <f>'FOR PRINT'!#REF!</f>
        <v>#REF!</v>
      </c>
      <c r="U1623" s="12" t="e">
        <f>'FOR PRINT'!#REF!</f>
        <v>#REF!</v>
      </c>
      <c r="V1623" s="1" t="s">
        <v>100</v>
      </c>
    </row>
    <row r="1624" spans="1:22" ht="14.25" customHeight="1" x14ac:dyDescent="0.2">
      <c r="A1624" s="63" t="s">
        <v>21</v>
      </c>
      <c r="D1624" s="67"/>
      <c r="E1624" s="66" t="s">
        <v>3</v>
      </c>
      <c r="F1624" s="70" t="e">
        <f>S1632</f>
        <v>#REF!</v>
      </c>
      <c r="G1624" s="68"/>
      <c r="H1624" s="67"/>
      <c r="I1624" s="67" t="s">
        <v>9</v>
      </c>
      <c r="J1624" s="66"/>
      <c r="K1624" s="67"/>
      <c r="L1624" s="76" t="e">
        <f>'FOR PRINT'!#REF!</f>
        <v>#REF!</v>
      </c>
      <c r="M1624" s="77"/>
      <c r="N1624" s="70" t="e">
        <f>L1624*U1624</f>
        <v>#REF!</v>
      </c>
      <c r="O1624" s="78" t="s">
        <v>11</v>
      </c>
      <c r="P1624" s="67"/>
      <c r="Q1624" s="76"/>
      <c r="R1624" s="77"/>
      <c r="S1624" s="129" t="e">
        <f>'FOR PRINT'!#REF!</f>
        <v>#REF!</v>
      </c>
      <c r="U1624" s="12" t="e">
        <f>U1623*1.25</f>
        <v>#REF!</v>
      </c>
      <c r="V1624" s="1" t="s">
        <v>101</v>
      </c>
    </row>
    <row r="1625" spans="1:22" ht="14.25" customHeight="1" x14ac:dyDescent="0.2">
      <c r="D1625" s="67"/>
      <c r="E1625" s="66"/>
      <c r="F1625" s="67"/>
      <c r="G1625" s="68"/>
      <c r="H1625" s="67"/>
      <c r="I1625" s="67" t="s">
        <v>99</v>
      </c>
      <c r="J1625" s="66"/>
      <c r="K1625" s="67"/>
      <c r="L1625" s="76" t="e">
        <f>'FOR PRINT'!#REF!</f>
        <v>#REF!</v>
      </c>
      <c r="M1625" s="77"/>
      <c r="N1625" s="70" t="e">
        <f>L1625*U1625</f>
        <v>#REF!</v>
      </c>
      <c r="O1625" s="78" t="s">
        <v>12</v>
      </c>
      <c r="P1625" s="67"/>
      <c r="Q1625" s="76"/>
      <c r="R1625" s="77"/>
      <c r="S1625" s="129" t="e">
        <f>'FOR PRINT'!#REF!</f>
        <v>#REF!</v>
      </c>
      <c r="U1625" s="12" t="e">
        <f>U1623*1.3</f>
        <v>#REF!</v>
      </c>
      <c r="V1625" s="1" t="s">
        <v>103</v>
      </c>
    </row>
    <row r="1626" spans="1:22" ht="14.25" customHeight="1" x14ac:dyDescent="0.2">
      <c r="D1626" s="67"/>
      <c r="E1626" s="66"/>
      <c r="F1626" s="67"/>
      <c r="G1626" s="68"/>
      <c r="H1626" s="67"/>
      <c r="I1626" s="67" t="s">
        <v>152</v>
      </c>
      <c r="J1626" s="66"/>
      <c r="K1626" s="67"/>
      <c r="L1626" s="76" t="e">
        <f>'FOR PRINT'!#REF!</f>
        <v>#REF!</v>
      </c>
      <c r="M1626" s="77"/>
      <c r="N1626" s="70" t="e">
        <f>L1626*U1626</f>
        <v>#REF!</v>
      </c>
      <c r="O1626" s="78" t="s">
        <v>13</v>
      </c>
      <c r="P1626" s="67"/>
      <c r="Q1626" s="76"/>
      <c r="R1626" s="77"/>
      <c r="S1626" s="129" t="e">
        <f>'FOR PRINT'!#REF!</f>
        <v>#REF!</v>
      </c>
      <c r="U1626" s="12" t="e">
        <f>U1623*1</f>
        <v>#REF!</v>
      </c>
      <c r="V1626" s="1" t="s">
        <v>134</v>
      </c>
    </row>
    <row r="1627" spans="1:22" ht="14.25" customHeight="1" x14ac:dyDescent="0.2">
      <c r="A1627" s="143" t="s">
        <v>5</v>
      </c>
      <c r="C1627" s="143"/>
      <c r="D1627" s="65"/>
      <c r="E1627" s="144" t="s">
        <v>3</v>
      </c>
      <c r="F1627" s="145" t="e">
        <f>S1633</f>
        <v>#REF!</v>
      </c>
      <c r="G1627" s="71"/>
      <c r="H1627" s="70"/>
      <c r="I1627" s="67" t="s">
        <v>147</v>
      </c>
      <c r="J1627" s="66"/>
      <c r="K1627" s="67"/>
      <c r="L1627" s="76" t="e">
        <f>'FOR PRINT'!#REF!</f>
        <v>#REF!</v>
      </c>
      <c r="M1627" s="77"/>
      <c r="N1627" s="70" t="e">
        <f>L1627*U1627</f>
        <v>#REF!</v>
      </c>
      <c r="O1627" s="78" t="s">
        <v>14</v>
      </c>
      <c r="P1627" s="67"/>
      <c r="Q1627" s="76"/>
      <c r="R1627" s="77"/>
      <c r="S1627" s="129" t="e">
        <f>'FOR PRINT'!#REF!</f>
        <v>#REF!</v>
      </c>
      <c r="U1627" s="12" t="e">
        <f>U1623*1.3</f>
        <v>#REF!</v>
      </c>
      <c r="V1627" s="1" t="s">
        <v>136</v>
      </c>
    </row>
    <row r="1628" spans="1:22" ht="14.25" customHeight="1" x14ac:dyDescent="0.2">
      <c r="D1628" s="67"/>
      <c r="E1628" s="66"/>
      <c r="F1628" s="67"/>
      <c r="G1628" s="68"/>
      <c r="H1628" s="67"/>
      <c r="I1628" s="67"/>
      <c r="J1628" s="66"/>
      <c r="K1628" s="67"/>
      <c r="L1628" s="76"/>
      <c r="M1628" s="77"/>
      <c r="N1628" s="70"/>
      <c r="O1628" s="78" t="s">
        <v>16</v>
      </c>
      <c r="P1628" s="67"/>
      <c r="Q1628" s="76"/>
      <c r="R1628" s="77"/>
      <c r="S1628" s="129" t="e">
        <f>'FOR PRINT'!#REF!</f>
        <v>#REF!</v>
      </c>
    </row>
    <row r="1629" spans="1:22" ht="14.25" customHeight="1" x14ac:dyDescent="0.2">
      <c r="D1629" s="67"/>
      <c r="E1629" s="66"/>
      <c r="F1629" s="67"/>
      <c r="G1629" s="68"/>
      <c r="H1629" s="67"/>
      <c r="I1629" s="67"/>
      <c r="J1629" s="66"/>
      <c r="K1629" s="67"/>
      <c r="L1629" s="76"/>
      <c r="M1629" s="77"/>
      <c r="N1629" s="70"/>
      <c r="O1629" s="78" t="s">
        <v>15</v>
      </c>
      <c r="P1629" s="67"/>
      <c r="Q1629" s="129" t="e">
        <f>'FOR PRINT'!#REF!</f>
        <v>#REF!</v>
      </c>
      <c r="R1629" s="77"/>
      <c r="S1629" s="129" t="e">
        <f>Q1629*U1623</f>
        <v>#REF!</v>
      </c>
    </row>
    <row r="1630" spans="1:22" ht="14.25" customHeight="1" x14ac:dyDescent="0.2">
      <c r="D1630" s="67"/>
      <c r="E1630" s="66"/>
      <c r="F1630" s="67"/>
      <c r="G1630" s="68"/>
      <c r="H1630" s="67"/>
      <c r="I1630" s="67"/>
      <c r="J1630" s="66"/>
      <c r="K1630" s="67"/>
      <c r="L1630" s="76"/>
      <c r="M1630" s="77"/>
      <c r="N1630" s="70"/>
      <c r="O1630" s="78" t="s">
        <v>38</v>
      </c>
      <c r="P1630" s="67"/>
      <c r="Q1630" s="76"/>
      <c r="R1630" s="77"/>
      <c r="S1630" s="129" t="e">
        <f>'FOR PRINT'!#REF!</f>
        <v>#REF!</v>
      </c>
    </row>
    <row r="1631" spans="1:22" ht="14.25" customHeight="1" x14ac:dyDescent="0.2">
      <c r="A1631" s="63" t="s">
        <v>6</v>
      </c>
      <c r="D1631" s="67"/>
      <c r="E1631" s="66" t="s">
        <v>3</v>
      </c>
      <c r="F1631" s="67"/>
      <c r="G1631" s="68"/>
      <c r="H1631" s="67"/>
      <c r="I1631" s="67"/>
      <c r="J1631" s="66"/>
      <c r="K1631" s="67"/>
      <c r="L1631" s="76"/>
      <c r="M1631" s="77"/>
      <c r="N1631" s="70"/>
      <c r="O1631" s="90" t="s">
        <v>17</v>
      </c>
      <c r="P1631" s="67"/>
      <c r="Q1631" s="76"/>
      <c r="R1631" s="77"/>
      <c r="S1631" s="129" t="e">
        <f>'FOR PRINT'!#REF!</f>
        <v>#REF!</v>
      </c>
    </row>
    <row r="1632" spans="1:22" s="3" customFormat="1" ht="14.25" customHeight="1" x14ac:dyDescent="0.25">
      <c r="A1632" s="64"/>
      <c r="B1632" s="133"/>
      <c r="C1632" s="64"/>
      <c r="D1632" s="152"/>
      <c r="E1632" s="66"/>
      <c r="F1632" s="153"/>
      <c r="G1632" s="154"/>
      <c r="H1632" s="152"/>
      <c r="I1632" s="72" t="s">
        <v>46</v>
      </c>
      <c r="J1632" s="79"/>
      <c r="K1632" s="155"/>
      <c r="L1632" s="156"/>
      <c r="M1632" s="80" t="s">
        <v>3</v>
      </c>
      <c r="N1632" s="157" t="e">
        <f>SUM(N1623:N1630)</f>
        <v>#REF!</v>
      </c>
      <c r="O1632" s="75" t="s">
        <v>45</v>
      </c>
      <c r="P1632" s="155"/>
      <c r="Q1632" s="155"/>
      <c r="R1632" s="79" t="s">
        <v>3</v>
      </c>
      <c r="S1632" s="157" t="e">
        <f>SUM(S1623:S1631)</f>
        <v>#REF!</v>
      </c>
      <c r="U1632" s="158"/>
    </row>
    <row r="1633" spans="1:20" ht="14.25" customHeight="1" x14ac:dyDescent="0.2">
      <c r="A1633" s="63" t="s">
        <v>24</v>
      </c>
      <c r="D1633" s="67"/>
      <c r="E1633" s="66" t="s">
        <v>3</v>
      </c>
      <c r="F1633" s="81"/>
      <c r="G1633" s="68"/>
      <c r="H1633" s="67"/>
      <c r="I1633" s="146"/>
      <c r="J1633" s="147"/>
      <c r="K1633" s="146"/>
      <c r="L1633" s="148"/>
      <c r="M1633" s="147"/>
      <c r="N1633" s="146"/>
      <c r="O1633" s="146"/>
      <c r="P1633" s="167" t="s">
        <v>5</v>
      </c>
      <c r="Q1633" s="168"/>
      <c r="R1633" s="169" t="s">
        <v>3</v>
      </c>
      <c r="S1633" s="167" t="e">
        <f>N1632-S1632</f>
        <v>#REF!</v>
      </c>
    </row>
    <row r="1634" spans="1:20" ht="14.25" customHeight="1" x14ac:dyDescent="0.2">
      <c r="A1634" s="82"/>
      <c r="B1634" s="134"/>
      <c r="C1634" s="82"/>
      <c r="D1634" s="268"/>
      <c r="E1634" s="268"/>
      <c r="F1634" s="269"/>
      <c r="G1634" s="83"/>
      <c r="H1634" s="244"/>
      <c r="I1634" s="82"/>
      <c r="J1634" s="85"/>
      <c r="K1634" s="82"/>
      <c r="L1634" s="82"/>
      <c r="M1634" s="85"/>
      <c r="N1634" s="82"/>
      <c r="O1634" s="82"/>
      <c r="P1634" s="82"/>
      <c r="Q1634" s="82"/>
      <c r="R1634" s="85"/>
      <c r="S1634" s="82"/>
      <c r="T1634" s="2"/>
    </row>
  </sheetData>
  <mergeCells count="172">
    <mergeCell ref="Q1104:S1105"/>
    <mergeCell ref="D1121:F1121"/>
    <mergeCell ref="D1064:F1064"/>
    <mergeCell ref="Q1066:S1067"/>
    <mergeCell ref="D1083:F1083"/>
    <mergeCell ref="Q1085:S1086"/>
    <mergeCell ref="D1102:F1102"/>
    <mergeCell ref="Q971:S972"/>
    <mergeCell ref="D988:F988"/>
    <mergeCell ref="Q990:S991"/>
    <mergeCell ref="D1007:F1007"/>
    <mergeCell ref="Q1009:S1010"/>
    <mergeCell ref="D1026:F1026"/>
    <mergeCell ref="Q1028:S1029"/>
    <mergeCell ref="D1045:F1045"/>
    <mergeCell ref="Q1047:S1048"/>
    <mergeCell ref="Q933:S934"/>
    <mergeCell ref="D950:F950"/>
    <mergeCell ref="Q952:S953"/>
    <mergeCell ref="D969:F969"/>
    <mergeCell ref="D893:F893"/>
    <mergeCell ref="Q895:S896"/>
    <mergeCell ref="D912:F912"/>
    <mergeCell ref="Q914:S915"/>
    <mergeCell ref="D931:F931"/>
    <mergeCell ref="Q838:S839"/>
    <mergeCell ref="D855:F855"/>
    <mergeCell ref="Q857:S858"/>
    <mergeCell ref="D874:F874"/>
    <mergeCell ref="Q876:S877"/>
    <mergeCell ref="D798:F798"/>
    <mergeCell ref="Q800:S801"/>
    <mergeCell ref="D817:F817"/>
    <mergeCell ref="Q819:S820"/>
    <mergeCell ref="D836:F836"/>
    <mergeCell ref="Q781:S782"/>
    <mergeCell ref="Q743:S744"/>
    <mergeCell ref="D760:F760"/>
    <mergeCell ref="Q762:S763"/>
    <mergeCell ref="D779:F779"/>
    <mergeCell ref="Q705:S706"/>
    <mergeCell ref="D722:F722"/>
    <mergeCell ref="Q724:S725"/>
    <mergeCell ref="D741:F741"/>
    <mergeCell ref="D684:F684"/>
    <mergeCell ref="Q686:S687"/>
    <mergeCell ref="D703:F703"/>
    <mergeCell ref="Q629:S630"/>
    <mergeCell ref="D646:F646"/>
    <mergeCell ref="Q648:S649"/>
    <mergeCell ref="D665:F665"/>
    <mergeCell ref="Q667:S668"/>
    <mergeCell ref="D589:F589"/>
    <mergeCell ref="Q591:S592"/>
    <mergeCell ref="D608:F608"/>
    <mergeCell ref="Q610:S611"/>
    <mergeCell ref="D627:F627"/>
    <mergeCell ref="Q534:S535"/>
    <mergeCell ref="D551:F551"/>
    <mergeCell ref="Q553:S554"/>
    <mergeCell ref="D570:F570"/>
    <mergeCell ref="Q572:S573"/>
    <mergeCell ref="D494:F494"/>
    <mergeCell ref="Q496:S497"/>
    <mergeCell ref="D513:F513"/>
    <mergeCell ref="Q515:S516"/>
    <mergeCell ref="D532:F532"/>
    <mergeCell ref="Q420:S421"/>
    <mergeCell ref="D437:F437"/>
    <mergeCell ref="Q458:S459"/>
    <mergeCell ref="D475:F475"/>
    <mergeCell ref="Q477:S478"/>
    <mergeCell ref="Q439:S440"/>
    <mergeCell ref="D456:F456"/>
    <mergeCell ref="D380:F380"/>
    <mergeCell ref="Q382:S383"/>
    <mergeCell ref="D399:F399"/>
    <mergeCell ref="Q401:S402"/>
    <mergeCell ref="D418:F418"/>
    <mergeCell ref="Q325:S326"/>
    <mergeCell ref="D342:F342"/>
    <mergeCell ref="Q344:S345"/>
    <mergeCell ref="D361:F361"/>
    <mergeCell ref="Q363:S364"/>
    <mergeCell ref="D285:F285"/>
    <mergeCell ref="Q287:S288"/>
    <mergeCell ref="D304:F304"/>
    <mergeCell ref="Q306:S307"/>
    <mergeCell ref="D323:F323"/>
    <mergeCell ref="Q249:S250"/>
    <mergeCell ref="D266:F266"/>
    <mergeCell ref="Q268:S269"/>
    <mergeCell ref="D209:F209"/>
    <mergeCell ref="Q211:S212"/>
    <mergeCell ref="D228:F228"/>
    <mergeCell ref="Q154:S155"/>
    <mergeCell ref="D171:F171"/>
    <mergeCell ref="Q173:S174"/>
    <mergeCell ref="D190:F190"/>
    <mergeCell ref="Q192:S193"/>
    <mergeCell ref="Q1123:S1124"/>
    <mergeCell ref="D1140:F1140"/>
    <mergeCell ref="Q1142:S1143"/>
    <mergeCell ref="D1159:F1159"/>
    <mergeCell ref="Q1161:S1162"/>
    <mergeCell ref="D1178:F1178"/>
    <mergeCell ref="D19:F19"/>
    <mergeCell ref="Q59:S60"/>
    <mergeCell ref="Q2:S3"/>
    <mergeCell ref="Q21:S22"/>
    <mergeCell ref="D38:F38"/>
    <mergeCell ref="Q40:S41"/>
    <mergeCell ref="D57:F57"/>
    <mergeCell ref="D114:F114"/>
    <mergeCell ref="Q116:S117"/>
    <mergeCell ref="D133:F133"/>
    <mergeCell ref="Q135:S136"/>
    <mergeCell ref="D152:F152"/>
    <mergeCell ref="Q78:S79"/>
    <mergeCell ref="D95:F95"/>
    <mergeCell ref="Q97:S98"/>
    <mergeCell ref="D76:F76"/>
    <mergeCell ref="Q230:S231"/>
    <mergeCell ref="D247:F247"/>
    <mergeCell ref="Q1275:S1276"/>
    <mergeCell ref="D1292:F1292"/>
    <mergeCell ref="Q1294:S1295"/>
    <mergeCell ref="D1311:F1311"/>
    <mergeCell ref="Q1313:S1314"/>
    <mergeCell ref="D1330:F1330"/>
    <mergeCell ref="Q1256:S1257"/>
    <mergeCell ref="D1273:F1273"/>
    <mergeCell ref="Q1180:S1181"/>
    <mergeCell ref="D1197:F1197"/>
    <mergeCell ref="Q1199:S1200"/>
    <mergeCell ref="D1216:F1216"/>
    <mergeCell ref="Q1218:S1219"/>
    <mergeCell ref="D1235:F1235"/>
    <mergeCell ref="Q1237:S1238"/>
    <mergeCell ref="D1254:F1254"/>
    <mergeCell ref="Q1332:S1333"/>
    <mergeCell ref="D1349:F1349"/>
    <mergeCell ref="Q1351:S1352"/>
    <mergeCell ref="D1368:F1368"/>
    <mergeCell ref="Q1370:S1371"/>
    <mergeCell ref="D1387:F1387"/>
    <mergeCell ref="Q1389:S1390"/>
    <mergeCell ref="D1406:F1406"/>
    <mergeCell ref="Q1408:S1409"/>
    <mergeCell ref="D1425:F1425"/>
    <mergeCell ref="Q1427:S1428"/>
    <mergeCell ref="D1444:F1444"/>
    <mergeCell ref="Q1446:S1447"/>
    <mergeCell ref="D1463:F1463"/>
    <mergeCell ref="Q1465:S1466"/>
    <mergeCell ref="D1482:F1482"/>
    <mergeCell ref="Q1484:S1485"/>
    <mergeCell ref="D1501:F1501"/>
    <mergeCell ref="D1596:F1596"/>
    <mergeCell ref="Q1598:S1599"/>
    <mergeCell ref="D1615:F1615"/>
    <mergeCell ref="Q1617:S1618"/>
    <mergeCell ref="D1634:F1634"/>
    <mergeCell ref="Q1503:S1504"/>
    <mergeCell ref="D1520:F1520"/>
    <mergeCell ref="Q1522:S1523"/>
    <mergeCell ref="D1539:F1539"/>
    <mergeCell ref="Q1541:S1542"/>
    <mergeCell ref="D1558:F1558"/>
    <mergeCell ref="Q1560:S1561"/>
    <mergeCell ref="D1577:F1577"/>
    <mergeCell ref="Q1579:S1580"/>
  </mergeCells>
  <printOptions horizontalCentered="1"/>
  <pageMargins left="0.12" right="0.01" top="3.0624999999999999E-2" bottom="0.12" header="0.11" footer="0.12"/>
  <pageSetup scale="98" orientation="portrait" horizontalDpi="200" verticalDpi="200" copies="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tabSelected="1" zoomScale="106" zoomScaleNormal="106" workbookViewId="0">
      <pane ySplit="1" topLeftCell="A29" activePane="bottomLeft" state="frozen"/>
      <selection activeCell="G22" sqref="G22"/>
      <selection pane="bottomLeft" activeCell="C34" sqref="C34"/>
    </sheetView>
  </sheetViews>
  <sheetFormatPr defaultRowHeight="15" x14ac:dyDescent="0.25"/>
  <cols>
    <col min="1" max="1" width="4.42578125" style="232" customWidth="1"/>
    <col min="2" max="2" width="25.140625" style="225" customWidth="1"/>
    <col min="3" max="3" width="28.85546875" customWidth="1"/>
    <col min="4" max="4" width="10" customWidth="1"/>
    <col min="5" max="6" width="9.7109375" customWidth="1"/>
    <col min="7" max="7" width="9.140625" customWidth="1"/>
    <col min="8" max="8" width="8.7109375" customWidth="1"/>
    <col min="9" max="9" width="9.140625" customWidth="1"/>
    <col min="10" max="11" width="9.7109375" customWidth="1"/>
    <col min="12" max="12" width="8.7109375" customWidth="1"/>
    <col min="13" max="13" width="7.7109375" customWidth="1"/>
    <col min="14" max="14" width="8.7109375" customWidth="1"/>
    <col min="15" max="15" width="10.7109375" customWidth="1"/>
    <col min="16" max="16" width="8.7109375" customWidth="1"/>
    <col min="17" max="17" width="11.7109375" customWidth="1"/>
    <col min="18" max="18" width="20" customWidth="1"/>
    <col min="19" max="19" width="11" customWidth="1"/>
    <col min="20" max="21" width="9.85546875" customWidth="1"/>
    <col min="22" max="26" width="10.7109375" customWidth="1"/>
    <col min="27" max="29" width="10.7109375" style="42" customWidth="1"/>
    <col min="30" max="31" width="9.140625" customWidth="1"/>
  </cols>
  <sheetData>
    <row r="1" spans="1:29" s="212" customFormat="1" ht="25.5" customHeight="1" thickBot="1" x14ac:dyDescent="0.3">
      <c r="A1" s="209" t="s">
        <v>155</v>
      </c>
      <c r="B1" s="223" t="s">
        <v>27</v>
      </c>
      <c r="C1" s="209" t="s">
        <v>28</v>
      </c>
      <c r="D1" s="210" t="s">
        <v>29</v>
      </c>
      <c r="E1" s="209" t="s">
        <v>30</v>
      </c>
      <c r="F1" s="210" t="s">
        <v>141</v>
      </c>
      <c r="G1" s="209" t="s">
        <v>10</v>
      </c>
      <c r="H1" s="210" t="s">
        <v>31</v>
      </c>
      <c r="I1" s="209" t="s">
        <v>12</v>
      </c>
      <c r="J1" s="210" t="s">
        <v>32</v>
      </c>
      <c r="K1" s="209" t="s">
        <v>126</v>
      </c>
      <c r="L1" s="210" t="s">
        <v>34</v>
      </c>
      <c r="M1" s="209" t="s">
        <v>35</v>
      </c>
      <c r="N1" s="210" t="s">
        <v>36</v>
      </c>
      <c r="O1" s="209" t="s">
        <v>37</v>
      </c>
      <c r="P1" s="210" t="s">
        <v>102</v>
      </c>
      <c r="Q1" s="219" t="s">
        <v>43</v>
      </c>
      <c r="R1" s="211" t="s">
        <v>44</v>
      </c>
      <c r="S1" s="196" t="s">
        <v>104</v>
      </c>
      <c r="T1" s="196" t="s">
        <v>75</v>
      </c>
      <c r="U1" s="217" t="s">
        <v>135</v>
      </c>
      <c r="V1" s="196" t="s">
        <v>140</v>
      </c>
      <c r="W1" s="196" t="s">
        <v>139</v>
      </c>
      <c r="X1" s="196" t="s">
        <v>102</v>
      </c>
      <c r="Y1" s="196" t="s">
        <v>75</v>
      </c>
      <c r="Z1" s="217" t="s">
        <v>135</v>
      </c>
      <c r="AA1" s="209" t="s">
        <v>125</v>
      </c>
      <c r="AB1" s="216" t="s">
        <v>45</v>
      </c>
      <c r="AC1" s="209" t="s">
        <v>107</v>
      </c>
    </row>
    <row r="2" spans="1:29" s="185" customFormat="1" x14ac:dyDescent="0.25">
      <c r="A2" s="230">
        <v>1</v>
      </c>
      <c r="B2" s="245" t="s">
        <v>47</v>
      </c>
      <c r="C2" s="182" t="s">
        <v>173</v>
      </c>
      <c r="D2" s="221">
        <v>13</v>
      </c>
      <c r="E2" s="182">
        <v>10.75</v>
      </c>
      <c r="F2" s="183">
        <v>24</v>
      </c>
      <c r="G2" s="183">
        <v>199.8</v>
      </c>
      <c r="H2" s="183"/>
      <c r="I2" s="183">
        <v>50</v>
      </c>
      <c r="J2" s="183"/>
      <c r="K2" s="183">
        <f>112.5/2</f>
        <v>56.25</v>
      </c>
      <c r="L2" s="183"/>
      <c r="M2" s="183">
        <v>3</v>
      </c>
      <c r="N2" s="183"/>
      <c r="O2" s="183">
        <v>500</v>
      </c>
      <c r="P2" s="183">
        <v>3</v>
      </c>
      <c r="Q2" s="183">
        <f t="shared" ref="Q2:Q33" si="0">S2/8</f>
        <v>47.5</v>
      </c>
      <c r="R2" s="182" t="s">
        <v>174</v>
      </c>
      <c r="S2" s="183">
        <v>380</v>
      </c>
      <c r="T2" s="183"/>
      <c r="U2" s="183"/>
      <c r="V2" s="199">
        <f>PAYSLIP!N8</f>
        <v>4085</v>
      </c>
      <c r="W2" s="200">
        <f>PAYSLIP!N9</f>
        <v>1425</v>
      </c>
      <c r="X2" s="201">
        <f>PAYSLIP!N10</f>
        <v>185.25</v>
      </c>
      <c r="Y2" s="199">
        <f>PAYSLIP!N11</f>
        <v>0</v>
      </c>
      <c r="Z2" s="184">
        <f>PAYSLIP!N12</f>
        <v>0</v>
      </c>
      <c r="AA2" s="214">
        <f>PAYSLIP!N17</f>
        <v>5695.25</v>
      </c>
      <c r="AB2" s="215">
        <f>PAYSLIP!S17</f>
        <v>948.55</v>
      </c>
      <c r="AC2" s="214">
        <f>PAYSLIP!S18</f>
        <v>4746.7</v>
      </c>
    </row>
    <row r="3" spans="1:29" s="185" customFormat="1" x14ac:dyDescent="0.25">
      <c r="A3" s="230">
        <v>2</v>
      </c>
      <c r="B3" s="189" t="s">
        <v>185</v>
      </c>
      <c r="C3" s="182" t="s">
        <v>173</v>
      </c>
      <c r="D3" s="221">
        <v>13</v>
      </c>
      <c r="E3" s="189">
        <v>13</v>
      </c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>
        <f t="shared" si="0"/>
        <v>37.5</v>
      </c>
      <c r="R3" s="182" t="s">
        <v>174</v>
      </c>
      <c r="S3" s="190">
        <v>300</v>
      </c>
      <c r="T3" s="190"/>
      <c r="U3" s="190"/>
      <c r="V3" s="199">
        <f>PAYSLIP!N27</f>
        <v>3900</v>
      </c>
      <c r="W3" s="200">
        <f>PAYSLIP!N28</f>
        <v>0</v>
      </c>
      <c r="X3" s="201">
        <f>PAYSLIP!N29</f>
        <v>0</v>
      </c>
      <c r="Y3" s="199">
        <f>PAYSLIP!N30</f>
        <v>0</v>
      </c>
      <c r="Z3" s="184">
        <f>PAYSLIP!N31</f>
        <v>0</v>
      </c>
      <c r="AA3" s="214">
        <f>PAYSLIP!N36</f>
        <v>3900</v>
      </c>
      <c r="AB3" s="215">
        <f>PAYSLIP!S36</f>
        <v>0</v>
      </c>
      <c r="AC3" s="191">
        <f>PAYSLIP!S37</f>
        <v>3900</v>
      </c>
    </row>
    <row r="4" spans="1:29" s="185" customFormat="1" x14ac:dyDescent="0.25">
      <c r="A4" s="230">
        <v>3</v>
      </c>
      <c r="B4" s="245" t="s">
        <v>162</v>
      </c>
      <c r="C4" s="182" t="s">
        <v>173</v>
      </c>
      <c r="D4" s="221">
        <v>13</v>
      </c>
      <c r="E4" s="189">
        <v>13</v>
      </c>
      <c r="F4" s="190">
        <v>41</v>
      </c>
      <c r="G4" s="190"/>
      <c r="H4" s="190"/>
      <c r="I4" s="190"/>
      <c r="J4" s="190"/>
      <c r="K4" s="190"/>
      <c r="L4" s="190"/>
      <c r="M4" s="190"/>
      <c r="N4" s="190"/>
      <c r="O4" s="190">
        <v>1000</v>
      </c>
      <c r="P4" s="190">
        <v>4</v>
      </c>
      <c r="Q4" s="190">
        <f t="shared" si="0"/>
        <v>37.5</v>
      </c>
      <c r="R4" s="182" t="s">
        <v>174</v>
      </c>
      <c r="S4" s="190">
        <v>300</v>
      </c>
      <c r="T4" s="190"/>
      <c r="U4" s="190"/>
      <c r="V4" s="199">
        <f>PAYSLIP!N46</f>
        <v>3900</v>
      </c>
      <c r="W4" s="200">
        <f>PAYSLIP!N47</f>
        <v>1921.875</v>
      </c>
      <c r="X4" s="201">
        <f>PAYSLIP!N48</f>
        <v>195</v>
      </c>
      <c r="Y4" s="199">
        <f>PAYSLIP!N49</f>
        <v>0</v>
      </c>
      <c r="Z4" s="184">
        <f>PAYSLIP!N50</f>
        <v>0</v>
      </c>
      <c r="AA4" s="191">
        <f>PAYSLIP!N55</f>
        <v>6016.875</v>
      </c>
      <c r="AB4" s="192">
        <f>PAYSLIP!S55</f>
        <v>1000</v>
      </c>
      <c r="AC4" s="191">
        <f>PAYSLIP!S56</f>
        <v>5016.875</v>
      </c>
    </row>
    <row r="5" spans="1:29" s="185" customFormat="1" x14ac:dyDescent="0.25">
      <c r="A5" s="230">
        <v>4</v>
      </c>
      <c r="B5" s="189" t="s">
        <v>123</v>
      </c>
      <c r="C5" s="182" t="s">
        <v>173</v>
      </c>
      <c r="D5" s="221">
        <v>13</v>
      </c>
      <c r="E5" s="189">
        <v>13</v>
      </c>
      <c r="F5" s="190">
        <v>11</v>
      </c>
      <c r="G5" s="190"/>
      <c r="H5" s="190"/>
      <c r="I5" s="190"/>
      <c r="J5" s="190"/>
      <c r="K5" s="190"/>
      <c r="L5" s="190"/>
      <c r="M5" s="190"/>
      <c r="N5" s="190"/>
      <c r="O5" s="190">
        <v>2500</v>
      </c>
      <c r="P5" s="190"/>
      <c r="Q5" s="190">
        <f t="shared" si="0"/>
        <v>44.5625</v>
      </c>
      <c r="R5" s="182" t="s">
        <v>174</v>
      </c>
      <c r="S5" s="190">
        <v>356.5</v>
      </c>
      <c r="T5" s="190"/>
      <c r="U5" s="190"/>
      <c r="V5" s="199">
        <f>PAYSLIP!N65</f>
        <v>4634.5</v>
      </c>
      <c r="W5" s="200">
        <f>PAYSLIP!N66</f>
        <v>612.734375</v>
      </c>
      <c r="X5" s="201">
        <f>PAYSLIP!N67</f>
        <v>0</v>
      </c>
      <c r="Y5" s="199">
        <f>PAYSLIP!N68</f>
        <v>0</v>
      </c>
      <c r="Z5" s="184">
        <f>PAYSLIP!N69</f>
        <v>0</v>
      </c>
      <c r="AA5" s="191">
        <f>PAYSLIP!N74</f>
        <v>5247.234375</v>
      </c>
      <c r="AB5" s="192">
        <f>PAYSLIP!S74</f>
        <v>2500</v>
      </c>
      <c r="AC5" s="191">
        <f>PAYSLIP!S75</f>
        <v>2747.234375</v>
      </c>
    </row>
    <row r="6" spans="1:29" s="185" customFormat="1" ht="15.75" customHeight="1" x14ac:dyDescent="0.25">
      <c r="A6" s="230">
        <v>5</v>
      </c>
      <c r="B6" s="246" t="s">
        <v>76</v>
      </c>
      <c r="C6" s="182" t="s">
        <v>173</v>
      </c>
      <c r="D6" s="221">
        <v>13</v>
      </c>
      <c r="E6" s="186">
        <v>12.75</v>
      </c>
      <c r="F6" s="187">
        <v>7</v>
      </c>
      <c r="G6" s="187">
        <v>218</v>
      </c>
      <c r="H6" s="187"/>
      <c r="I6" s="187">
        <v>50</v>
      </c>
      <c r="J6" s="187"/>
      <c r="K6" s="187">
        <f>137.5/2</f>
        <v>68.75</v>
      </c>
      <c r="L6" s="187"/>
      <c r="M6" s="187"/>
      <c r="N6" s="187"/>
      <c r="O6" s="187"/>
      <c r="P6" s="187"/>
      <c r="Q6" s="187">
        <f t="shared" si="0"/>
        <v>56.25</v>
      </c>
      <c r="R6" s="182" t="s">
        <v>174</v>
      </c>
      <c r="S6" s="187">
        <v>450</v>
      </c>
      <c r="T6" s="187"/>
      <c r="U6" s="187"/>
      <c r="V6" s="199">
        <f>PAYSLIP!N84</f>
        <v>5737.5</v>
      </c>
      <c r="W6" s="200">
        <f>PAYSLIP!N85</f>
        <v>492.1875</v>
      </c>
      <c r="X6" s="201">
        <f>PAYSLIP!N86</f>
        <v>0</v>
      </c>
      <c r="Y6" s="199">
        <f>PAYSLIP!N87</f>
        <v>0</v>
      </c>
      <c r="Z6" s="184">
        <f>PAYSLIP!N88</f>
        <v>0</v>
      </c>
      <c r="AA6" s="191">
        <f>PAYSLIP!N93</f>
        <v>6229.6875</v>
      </c>
      <c r="AB6" s="192">
        <f>PAYSLIP!S93</f>
        <v>336.75</v>
      </c>
      <c r="AC6" s="191">
        <f>PAYSLIP!S94</f>
        <v>5892.9375</v>
      </c>
    </row>
    <row r="7" spans="1:29" s="185" customFormat="1" x14ac:dyDescent="0.25">
      <c r="A7" s="230">
        <v>6</v>
      </c>
      <c r="B7" s="245" t="s">
        <v>96</v>
      </c>
      <c r="C7" s="182" t="s">
        <v>173</v>
      </c>
      <c r="D7" s="221">
        <v>13</v>
      </c>
      <c r="E7" s="186">
        <v>13</v>
      </c>
      <c r="F7" s="187">
        <v>18</v>
      </c>
      <c r="G7" s="187">
        <v>236.2</v>
      </c>
      <c r="H7" s="187"/>
      <c r="I7" s="187">
        <v>50</v>
      </c>
      <c r="J7" s="187"/>
      <c r="K7" s="187">
        <f>125/2</f>
        <v>62.5</v>
      </c>
      <c r="L7" s="187"/>
      <c r="M7" s="187"/>
      <c r="N7" s="187"/>
      <c r="O7" s="187">
        <v>2500</v>
      </c>
      <c r="P7" s="187">
        <v>7.5</v>
      </c>
      <c r="Q7" s="187">
        <f t="shared" si="0"/>
        <v>52.5</v>
      </c>
      <c r="R7" s="182" t="s">
        <v>174</v>
      </c>
      <c r="S7" s="187">
        <v>420</v>
      </c>
      <c r="T7" s="187"/>
      <c r="U7" s="187"/>
      <c r="V7" s="199">
        <f>PAYSLIP!N103</f>
        <v>5460</v>
      </c>
      <c r="W7" s="200">
        <f>PAYSLIP!N104</f>
        <v>1181.25</v>
      </c>
      <c r="X7" s="201">
        <f>PAYSLIP!N105</f>
        <v>511.875</v>
      </c>
      <c r="Y7" s="199">
        <f>PAYSLIP!N106</f>
        <v>0</v>
      </c>
      <c r="Z7" s="184">
        <f>PAYSLIP!N107</f>
        <v>0</v>
      </c>
      <c r="AA7" s="191">
        <f>PAYSLIP!N112</f>
        <v>7153.125</v>
      </c>
      <c r="AB7" s="192">
        <f>PAYSLIP!S112</f>
        <v>2848.7</v>
      </c>
      <c r="AC7" s="191">
        <f>PAYSLIP!S113</f>
        <v>4304.4250000000002</v>
      </c>
    </row>
    <row r="8" spans="1:29" s="185" customFormat="1" x14ac:dyDescent="0.25">
      <c r="A8" s="230">
        <v>7</v>
      </c>
      <c r="B8" s="245" t="s">
        <v>77</v>
      </c>
      <c r="C8" s="182" t="s">
        <v>173</v>
      </c>
      <c r="D8" s="221">
        <v>13</v>
      </c>
      <c r="E8" s="186">
        <v>12.75</v>
      </c>
      <c r="F8" s="187">
        <v>22</v>
      </c>
      <c r="G8" s="187">
        <v>254.3</v>
      </c>
      <c r="H8" s="187"/>
      <c r="I8" s="187">
        <v>50</v>
      </c>
      <c r="J8" s="187"/>
      <c r="K8" s="187">
        <v>62.5</v>
      </c>
      <c r="L8" s="187"/>
      <c r="M8" s="187"/>
      <c r="N8" s="187"/>
      <c r="O8" s="187">
        <v>2000</v>
      </c>
      <c r="P8" s="187">
        <v>6</v>
      </c>
      <c r="Q8" s="187">
        <f t="shared" si="0"/>
        <v>52.5</v>
      </c>
      <c r="R8" s="182" t="s">
        <v>174</v>
      </c>
      <c r="S8" s="187">
        <v>420</v>
      </c>
      <c r="T8" s="187"/>
      <c r="U8" s="187"/>
      <c r="V8" s="199">
        <f>PAYSLIP!N122</f>
        <v>5355</v>
      </c>
      <c r="W8" s="200">
        <f>PAYSLIP!N123</f>
        <v>1443.75</v>
      </c>
      <c r="X8" s="201">
        <f>PAYSLIP!N124</f>
        <v>409.5</v>
      </c>
      <c r="Y8" s="199">
        <f>PAYSLIP!N125</f>
        <v>0</v>
      </c>
      <c r="Z8" s="184">
        <f>PAYSLIP!N126</f>
        <v>0</v>
      </c>
      <c r="AA8" s="191">
        <f>PAYSLIP!N131</f>
        <v>7208.25</v>
      </c>
      <c r="AB8" s="192">
        <f>PAYSLIP!S131</f>
        <v>2366.8000000000002</v>
      </c>
      <c r="AC8" s="191">
        <f>PAYSLIP!S132</f>
        <v>4841.45</v>
      </c>
    </row>
    <row r="9" spans="1:29" s="185" customFormat="1" x14ac:dyDescent="0.25">
      <c r="A9" s="230">
        <v>8</v>
      </c>
      <c r="B9" s="245" t="s">
        <v>48</v>
      </c>
      <c r="C9" s="182" t="s">
        <v>173</v>
      </c>
      <c r="D9" s="221">
        <v>13</v>
      </c>
      <c r="E9" s="186">
        <v>12.75</v>
      </c>
      <c r="F9" s="187">
        <v>19.5</v>
      </c>
      <c r="G9" s="187">
        <v>218</v>
      </c>
      <c r="H9" s="187"/>
      <c r="I9" s="187">
        <v>50</v>
      </c>
      <c r="J9" s="187"/>
      <c r="K9" s="187">
        <v>56.25</v>
      </c>
      <c r="L9" s="187"/>
      <c r="M9" s="187">
        <v>0.25</v>
      </c>
      <c r="N9" s="187"/>
      <c r="O9" s="187">
        <v>1000</v>
      </c>
      <c r="P9" s="187">
        <v>8</v>
      </c>
      <c r="Q9" s="187">
        <f t="shared" si="0"/>
        <v>45</v>
      </c>
      <c r="R9" s="182" t="s">
        <v>174</v>
      </c>
      <c r="S9" s="187">
        <v>360</v>
      </c>
      <c r="T9" s="187"/>
      <c r="U9" s="187"/>
      <c r="V9" s="199">
        <f>PAYSLIP!N141</f>
        <v>4590</v>
      </c>
      <c r="W9" s="200">
        <f>PAYSLIP!N142</f>
        <v>1096.875</v>
      </c>
      <c r="X9" s="201">
        <f>PAYSLIP!N143</f>
        <v>468</v>
      </c>
      <c r="Y9" s="199">
        <f>PAYSLIP!N144</f>
        <v>0</v>
      </c>
      <c r="Z9" s="184">
        <f>PAYSLIP!N145</f>
        <v>0</v>
      </c>
      <c r="AA9" s="191">
        <f>PAYSLIP!N150</f>
        <v>6154.875</v>
      </c>
      <c r="AB9" s="192">
        <f>PAYSLIP!S150</f>
        <v>1335.5</v>
      </c>
      <c r="AC9" s="191">
        <f>PAYSLIP!S151</f>
        <v>4819.375</v>
      </c>
    </row>
    <row r="10" spans="1:29" s="193" customFormat="1" x14ac:dyDescent="0.25">
      <c r="A10" s="230">
        <v>9</v>
      </c>
      <c r="B10" s="245" t="s">
        <v>49</v>
      </c>
      <c r="C10" s="182" t="s">
        <v>173</v>
      </c>
      <c r="D10" s="221">
        <v>13</v>
      </c>
      <c r="E10" s="186">
        <v>12.5</v>
      </c>
      <c r="F10" s="187">
        <v>19</v>
      </c>
      <c r="G10" s="187">
        <v>254.3</v>
      </c>
      <c r="H10" s="187"/>
      <c r="I10" s="187">
        <v>50</v>
      </c>
      <c r="J10" s="187"/>
      <c r="K10" s="187">
        <v>93.75</v>
      </c>
      <c r="L10" s="187">
        <v>283.33</v>
      </c>
      <c r="M10" s="187">
        <v>0.25</v>
      </c>
      <c r="N10" s="187">
        <v>1000</v>
      </c>
      <c r="O10" s="187">
        <v>4000</v>
      </c>
      <c r="P10" s="187"/>
      <c r="Q10" s="187">
        <f t="shared" si="0"/>
        <v>72.5</v>
      </c>
      <c r="R10" s="182" t="s">
        <v>174</v>
      </c>
      <c r="S10" s="187">
        <v>580</v>
      </c>
      <c r="T10" s="187"/>
      <c r="U10" s="187"/>
      <c r="V10" s="199">
        <f>PAYSLIP!N160</f>
        <v>7250</v>
      </c>
      <c r="W10" s="200">
        <f>PAYSLIP!N161</f>
        <v>1721.875</v>
      </c>
      <c r="X10" s="201">
        <f>PAYSLIP!N162</f>
        <v>0</v>
      </c>
      <c r="Y10" s="199">
        <f>PAYSLIP!N163</f>
        <v>0</v>
      </c>
      <c r="Z10" s="184">
        <f>PAYSLIP!N164</f>
        <v>0</v>
      </c>
      <c r="AA10" s="191">
        <f>PAYSLIP!N169</f>
        <v>8971.875</v>
      </c>
      <c r="AB10" s="192">
        <f>PAYSLIP!S169</f>
        <v>5699.5050000000001</v>
      </c>
      <c r="AC10" s="191">
        <f>PAYSLIP!S170</f>
        <v>3272.37</v>
      </c>
    </row>
    <row r="11" spans="1:29" s="193" customFormat="1" x14ac:dyDescent="0.25">
      <c r="A11" s="230">
        <v>10</v>
      </c>
      <c r="B11" s="250" t="s">
        <v>105</v>
      </c>
      <c r="C11" s="182" t="s">
        <v>173</v>
      </c>
      <c r="D11" s="221">
        <v>13</v>
      </c>
      <c r="E11" s="189">
        <v>12</v>
      </c>
      <c r="F11" s="190"/>
      <c r="G11" s="190"/>
      <c r="H11" s="190"/>
      <c r="I11" s="190"/>
      <c r="J11" s="190"/>
      <c r="K11" s="190"/>
      <c r="L11" s="190"/>
      <c r="M11" s="190"/>
      <c r="N11" s="190"/>
      <c r="O11" s="190">
        <v>3000</v>
      </c>
      <c r="P11" s="190">
        <v>4.5</v>
      </c>
      <c r="Q11" s="190">
        <f t="shared" si="0"/>
        <v>62.5</v>
      </c>
      <c r="R11" s="182" t="s">
        <v>174</v>
      </c>
      <c r="S11" s="190">
        <v>500</v>
      </c>
      <c r="T11" s="190"/>
      <c r="U11" s="190"/>
      <c r="V11" s="199">
        <f>PAYSLIP!N179</f>
        <v>6000</v>
      </c>
      <c r="W11" s="200">
        <f>PAYSLIP!N180</f>
        <v>0</v>
      </c>
      <c r="X11" s="201">
        <f>PAYSLIP!N181</f>
        <v>365.625</v>
      </c>
      <c r="Y11" s="199">
        <f>PAYSLIP!N182</f>
        <v>0</v>
      </c>
      <c r="Z11" s="184">
        <f>PAYSLIP!N183</f>
        <v>0</v>
      </c>
      <c r="AA11" s="191">
        <f>PAYSLIP!N188</f>
        <v>6365.625</v>
      </c>
      <c r="AB11" s="192">
        <f>PAYSLIP!S188</f>
        <v>3000</v>
      </c>
      <c r="AC11" s="191">
        <f>PAYSLIP!S189</f>
        <v>3365.625</v>
      </c>
    </row>
    <row r="12" spans="1:29" s="193" customFormat="1" x14ac:dyDescent="0.25">
      <c r="A12" s="230">
        <v>11</v>
      </c>
      <c r="B12" s="245" t="s">
        <v>50</v>
      </c>
      <c r="C12" s="182" t="s">
        <v>173</v>
      </c>
      <c r="D12" s="221">
        <v>13</v>
      </c>
      <c r="E12" s="186">
        <v>13</v>
      </c>
      <c r="F12" s="187">
        <v>22</v>
      </c>
      <c r="G12" s="187">
        <v>218</v>
      </c>
      <c r="H12" s="187"/>
      <c r="I12" s="187">
        <v>50</v>
      </c>
      <c r="J12" s="187"/>
      <c r="K12" s="187">
        <v>56.25</v>
      </c>
      <c r="L12" s="187"/>
      <c r="M12" s="187"/>
      <c r="N12" s="187"/>
      <c r="O12" s="187">
        <v>4000</v>
      </c>
      <c r="P12" s="187">
        <v>6</v>
      </c>
      <c r="Q12" s="187">
        <f t="shared" si="0"/>
        <v>46.25</v>
      </c>
      <c r="R12" s="182" t="s">
        <v>174</v>
      </c>
      <c r="S12" s="187">
        <v>370</v>
      </c>
      <c r="T12" s="187"/>
      <c r="U12" s="187"/>
      <c r="V12" s="199">
        <f>PAYSLIP!N198</f>
        <v>4810</v>
      </c>
      <c r="W12" s="200">
        <f>PAYSLIP!N199</f>
        <v>1271.875</v>
      </c>
      <c r="X12" s="201">
        <f>PAYSLIP!N200</f>
        <v>360.75</v>
      </c>
      <c r="Y12" s="199">
        <f>PAYSLIP!N201</f>
        <v>0</v>
      </c>
      <c r="Z12" s="184">
        <f>PAYSLIP!N202</f>
        <v>0</v>
      </c>
      <c r="AA12" s="191">
        <f>PAYSLIP!N207</f>
        <v>6442.625</v>
      </c>
      <c r="AB12" s="192">
        <f>PAYSLIP!S207</f>
        <v>4324.25</v>
      </c>
      <c r="AC12" s="191">
        <f>PAYSLIP!S208</f>
        <v>2118.375</v>
      </c>
    </row>
    <row r="13" spans="1:29" s="193" customFormat="1" x14ac:dyDescent="0.25">
      <c r="A13" s="230">
        <v>12</v>
      </c>
      <c r="B13" s="245" t="s">
        <v>51</v>
      </c>
      <c r="C13" s="182" t="s">
        <v>173</v>
      </c>
      <c r="D13" s="221">
        <v>13</v>
      </c>
      <c r="E13" s="186">
        <v>11</v>
      </c>
      <c r="F13" s="187">
        <v>25</v>
      </c>
      <c r="G13" s="187">
        <v>199.8</v>
      </c>
      <c r="H13" s="187"/>
      <c r="I13" s="187">
        <v>50</v>
      </c>
      <c r="J13" s="187"/>
      <c r="K13" s="187">
        <v>56.25</v>
      </c>
      <c r="L13" s="187"/>
      <c r="M13" s="187">
        <v>0.75</v>
      </c>
      <c r="N13" s="187"/>
      <c r="O13" s="187">
        <v>3000</v>
      </c>
      <c r="P13" s="187"/>
      <c r="Q13" s="187">
        <f t="shared" si="0"/>
        <v>47.5</v>
      </c>
      <c r="R13" s="182" t="s">
        <v>174</v>
      </c>
      <c r="S13" s="187">
        <v>380</v>
      </c>
      <c r="T13" s="187"/>
      <c r="U13" s="187"/>
      <c r="V13" s="199">
        <f>PAYSLIP!N217</f>
        <v>4180</v>
      </c>
      <c r="W13" s="200">
        <f>PAYSLIP!N218</f>
        <v>1484.375</v>
      </c>
      <c r="X13" s="201">
        <f>PAYSLIP!N219</f>
        <v>0</v>
      </c>
      <c r="Y13" s="199">
        <f>PAYSLIP!N220</f>
        <v>0</v>
      </c>
      <c r="Z13" s="214">
        <f>PAYSLIP!N221</f>
        <v>0</v>
      </c>
      <c r="AA13" s="191">
        <f>PAYSLIP!N226</f>
        <v>5664.375</v>
      </c>
      <c r="AB13" s="192">
        <f>PAYSLIP!S226</f>
        <v>3341.6750000000002</v>
      </c>
      <c r="AC13" s="191">
        <f>PAYSLIP!S227</f>
        <v>2322.6999999999998</v>
      </c>
    </row>
    <row r="14" spans="1:29" s="185" customFormat="1" x14ac:dyDescent="0.25">
      <c r="A14" s="230">
        <v>13</v>
      </c>
      <c r="B14" s="247" t="s">
        <v>78</v>
      </c>
      <c r="C14" s="182" t="s">
        <v>173</v>
      </c>
      <c r="D14" s="221">
        <v>13</v>
      </c>
      <c r="E14" s="189">
        <v>13</v>
      </c>
      <c r="F14" s="190">
        <v>13</v>
      </c>
      <c r="G14" s="190"/>
      <c r="H14" s="190"/>
      <c r="I14" s="190"/>
      <c r="J14" s="190"/>
      <c r="K14" s="190"/>
      <c r="L14" s="190"/>
      <c r="M14" s="190"/>
      <c r="N14" s="190"/>
      <c r="O14" s="190">
        <v>1000</v>
      </c>
      <c r="P14" s="190"/>
      <c r="Q14" s="190">
        <f t="shared" si="0"/>
        <v>44.5625</v>
      </c>
      <c r="R14" s="182" t="s">
        <v>174</v>
      </c>
      <c r="S14" s="190">
        <v>356.5</v>
      </c>
      <c r="T14" s="190"/>
      <c r="U14" s="190"/>
      <c r="V14" s="199">
        <f>PAYSLIP!N236</f>
        <v>4634.5</v>
      </c>
      <c r="W14" s="200">
        <f>PAYSLIP!N237</f>
        <v>724.140625</v>
      </c>
      <c r="X14" s="201">
        <f>PAYSLIP!N238</f>
        <v>0</v>
      </c>
      <c r="Y14" s="199">
        <f>PAYSLIP!N239</f>
        <v>0</v>
      </c>
      <c r="Z14" s="184">
        <f>PAYSLIP!N240</f>
        <v>0</v>
      </c>
      <c r="AA14" s="191">
        <f>PAYSLIP!N245</f>
        <v>5358.640625</v>
      </c>
      <c r="AB14" s="192">
        <f>PAYSLIP!S245</f>
        <v>1000</v>
      </c>
      <c r="AC14" s="191">
        <f>PAYSLIP!S246</f>
        <v>4358.640625</v>
      </c>
    </row>
    <row r="15" spans="1:29" s="185" customFormat="1" x14ac:dyDescent="0.25">
      <c r="A15" s="230">
        <v>14</v>
      </c>
      <c r="B15" s="189" t="s">
        <v>154</v>
      </c>
      <c r="C15" s="182" t="s">
        <v>173</v>
      </c>
      <c r="D15" s="221">
        <v>13</v>
      </c>
      <c r="E15" s="189">
        <v>13</v>
      </c>
      <c r="F15" s="190">
        <v>44.5</v>
      </c>
      <c r="G15" s="190"/>
      <c r="H15" s="190"/>
      <c r="I15" s="190"/>
      <c r="J15" s="190"/>
      <c r="K15" s="190"/>
      <c r="L15" s="190"/>
      <c r="M15" s="190"/>
      <c r="N15" s="190"/>
      <c r="O15" s="190">
        <v>3000</v>
      </c>
      <c r="P15" s="190">
        <v>16</v>
      </c>
      <c r="Q15" s="190">
        <f t="shared" si="0"/>
        <v>62.5</v>
      </c>
      <c r="R15" s="182" t="s">
        <v>174</v>
      </c>
      <c r="S15" s="190">
        <v>500</v>
      </c>
      <c r="T15" s="190"/>
      <c r="U15" s="190"/>
      <c r="V15" s="199">
        <f>PAYSLIP!N255</f>
        <v>6500</v>
      </c>
      <c r="W15" s="200">
        <f>PAYSLIP!N256</f>
        <v>3476.5625</v>
      </c>
      <c r="X15" s="201">
        <f>PAYSLIP!N257</f>
        <v>1300</v>
      </c>
      <c r="Y15" s="199">
        <f>PAYSLIP!N258</f>
        <v>0</v>
      </c>
      <c r="Z15" s="184">
        <f>PAYSLIP!N259</f>
        <v>0</v>
      </c>
      <c r="AA15" s="191">
        <f>PAYSLIP!N264</f>
        <v>11276.5625</v>
      </c>
      <c r="AB15" s="192">
        <f>PAYSLIP!S264</f>
        <v>3000</v>
      </c>
      <c r="AC15" s="191">
        <f>PAYSLIP!S265</f>
        <v>8276.5625</v>
      </c>
    </row>
    <row r="16" spans="1:29" s="222" customFormat="1" x14ac:dyDescent="0.25">
      <c r="A16" s="230">
        <v>15</v>
      </c>
      <c r="B16" s="245" t="s">
        <v>167</v>
      </c>
      <c r="C16" s="182" t="s">
        <v>173</v>
      </c>
      <c r="D16" s="221">
        <v>13</v>
      </c>
      <c r="E16" s="189">
        <v>12.25</v>
      </c>
      <c r="F16" s="190">
        <v>30</v>
      </c>
      <c r="G16" s="190"/>
      <c r="H16" s="190"/>
      <c r="I16" s="190"/>
      <c r="J16" s="190"/>
      <c r="K16" s="190"/>
      <c r="L16" s="190"/>
      <c r="M16" s="190">
        <v>0.5</v>
      </c>
      <c r="N16" s="190"/>
      <c r="O16" s="190">
        <v>1500</v>
      </c>
      <c r="P16" s="190"/>
      <c r="Q16" s="190">
        <f t="shared" si="0"/>
        <v>37.5</v>
      </c>
      <c r="R16" s="182" t="s">
        <v>174</v>
      </c>
      <c r="S16" s="190">
        <v>300</v>
      </c>
      <c r="T16" s="190"/>
      <c r="U16" s="190"/>
      <c r="V16" s="199">
        <f>PAYSLIP!N274</f>
        <v>3675</v>
      </c>
      <c r="W16" s="200">
        <f>PAYSLIP!N275</f>
        <v>1406.25</v>
      </c>
      <c r="X16" s="201">
        <f>PAYSLIP!N276</f>
        <v>0</v>
      </c>
      <c r="Y16" s="199">
        <f>PAYSLIP!N277</f>
        <v>0</v>
      </c>
      <c r="Z16" s="214">
        <f>PAYSLIP!N278</f>
        <v>0</v>
      </c>
      <c r="AA16" s="191">
        <f>PAYSLIP!N283</f>
        <v>5081.25</v>
      </c>
      <c r="AB16" s="192">
        <f>PAYSLIP!S283</f>
        <v>1518.75</v>
      </c>
      <c r="AC16" s="191">
        <f>PAYSLIP!S284</f>
        <v>3562.5</v>
      </c>
    </row>
    <row r="17" spans="1:29" s="193" customFormat="1" x14ac:dyDescent="0.25">
      <c r="A17" s="230">
        <v>16</v>
      </c>
      <c r="B17" s="189" t="s">
        <v>181</v>
      </c>
      <c r="C17" s="182" t="s">
        <v>173</v>
      </c>
      <c r="D17" s="221">
        <v>13</v>
      </c>
      <c r="E17" s="189">
        <v>13</v>
      </c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>
        <f t="shared" si="0"/>
        <v>44.5625</v>
      </c>
      <c r="R17" s="182" t="s">
        <v>174</v>
      </c>
      <c r="S17" s="190">
        <v>356.5</v>
      </c>
      <c r="T17" s="190"/>
      <c r="U17" s="190"/>
      <c r="V17" s="238">
        <f>PAYSLIP!N293</f>
        <v>4634.5</v>
      </c>
      <c r="W17" s="238">
        <f>PAYSLIP!N294</f>
        <v>0</v>
      </c>
      <c r="X17" s="238">
        <f>PAYSLIP!N295</f>
        <v>0</v>
      </c>
      <c r="Y17" s="238">
        <f>PAYSLIP!N296</f>
        <v>0</v>
      </c>
      <c r="Z17" s="239">
        <f>PAYSLIP!N297</f>
        <v>0</v>
      </c>
      <c r="AA17" s="240">
        <f>PAYSLIP!N302</f>
        <v>4634.5</v>
      </c>
      <c r="AB17" s="241">
        <f>PAYSLIP!S302</f>
        <v>0</v>
      </c>
      <c r="AC17" s="240">
        <f>PAYSLIP!S303</f>
        <v>4634.5</v>
      </c>
    </row>
    <row r="18" spans="1:29" s="193" customFormat="1" ht="15.75" customHeight="1" x14ac:dyDescent="0.25">
      <c r="A18" s="230">
        <v>17</v>
      </c>
      <c r="B18" s="245" t="s">
        <v>94</v>
      </c>
      <c r="C18" s="182" t="s">
        <v>173</v>
      </c>
      <c r="D18" s="221">
        <v>13</v>
      </c>
      <c r="E18" s="189">
        <v>12.75</v>
      </c>
      <c r="F18" s="190">
        <v>23</v>
      </c>
      <c r="G18" s="190"/>
      <c r="H18" s="190"/>
      <c r="I18" s="190"/>
      <c r="J18" s="190"/>
      <c r="K18" s="190"/>
      <c r="L18" s="190"/>
      <c r="M18" s="190">
        <v>2.75</v>
      </c>
      <c r="N18" s="190"/>
      <c r="O18" s="190">
        <v>2500</v>
      </c>
      <c r="P18" s="190">
        <v>4</v>
      </c>
      <c r="Q18" s="190">
        <f t="shared" si="0"/>
        <v>44.5625</v>
      </c>
      <c r="R18" s="182" t="s">
        <v>174</v>
      </c>
      <c r="S18" s="190">
        <v>356.5</v>
      </c>
      <c r="T18" s="190"/>
      <c r="U18" s="190"/>
      <c r="V18" s="199">
        <f>PAYSLIP!N312</f>
        <v>4545.375</v>
      </c>
      <c r="W18" s="200">
        <f>PAYSLIP!N313</f>
        <v>1281.171875</v>
      </c>
      <c r="X18" s="201">
        <f>PAYSLIP!N315</f>
        <v>0</v>
      </c>
      <c r="Y18" s="199">
        <f>PAYSLIP!N315</f>
        <v>0</v>
      </c>
      <c r="Z18" s="184">
        <f>PAYSLIP!N316</f>
        <v>0</v>
      </c>
      <c r="AA18" s="191">
        <f>PAYSLIP!N321</f>
        <v>6058.2718750000004</v>
      </c>
      <c r="AB18" s="192">
        <f>PAYSLIP!S321</f>
        <v>2622.546875</v>
      </c>
      <c r="AC18" s="191">
        <f>PAYSLIP!S322</f>
        <v>3435.7250000000004</v>
      </c>
    </row>
    <row r="19" spans="1:29" s="185" customFormat="1" x14ac:dyDescent="0.25">
      <c r="A19" s="230">
        <v>18</v>
      </c>
      <c r="B19" s="247" t="s">
        <v>166</v>
      </c>
      <c r="C19" s="182" t="s">
        <v>173</v>
      </c>
      <c r="D19" s="221">
        <v>13</v>
      </c>
      <c r="E19" s="189">
        <v>11.75</v>
      </c>
      <c r="F19" s="190">
        <v>19</v>
      </c>
      <c r="G19" s="190"/>
      <c r="H19" s="190"/>
      <c r="I19" s="190"/>
      <c r="J19" s="190"/>
      <c r="K19" s="190"/>
      <c r="L19" s="190"/>
      <c r="M19" s="190">
        <v>0.25</v>
      </c>
      <c r="N19" s="190"/>
      <c r="O19" s="190">
        <v>1000</v>
      </c>
      <c r="P19" s="190"/>
      <c r="Q19" s="190">
        <f t="shared" si="0"/>
        <v>37.5</v>
      </c>
      <c r="R19" s="182" t="s">
        <v>174</v>
      </c>
      <c r="S19" s="190">
        <v>300</v>
      </c>
      <c r="T19" s="190"/>
      <c r="U19" s="190"/>
      <c r="V19" s="199">
        <f>PAYSLIP!N331</f>
        <v>3525</v>
      </c>
      <c r="W19" s="200">
        <f>PAYSLIP!N332</f>
        <v>890.625</v>
      </c>
      <c r="X19" s="201">
        <f>PAYSLIP!N333</f>
        <v>0</v>
      </c>
      <c r="Y19" s="199">
        <f>PAYSLIP!N334</f>
        <v>0</v>
      </c>
      <c r="Z19" s="184">
        <f>PAYSLIP!N335</f>
        <v>0</v>
      </c>
      <c r="AA19" s="191">
        <f>PAYSLIP!N340</f>
        <v>4415.625</v>
      </c>
      <c r="AB19" s="192">
        <f>PAYSLIP!S340</f>
        <v>1009.375</v>
      </c>
      <c r="AC19" s="191">
        <f>PAYSLIP!S341</f>
        <v>3406.25</v>
      </c>
    </row>
    <row r="20" spans="1:29" s="193" customFormat="1" x14ac:dyDescent="0.25">
      <c r="A20" s="230">
        <v>19</v>
      </c>
      <c r="B20" s="245" t="s">
        <v>53</v>
      </c>
      <c r="C20" s="182" t="s">
        <v>173</v>
      </c>
      <c r="D20" s="221">
        <v>13</v>
      </c>
      <c r="E20" s="186">
        <v>11.75</v>
      </c>
      <c r="F20" s="187">
        <v>25</v>
      </c>
      <c r="G20" s="187">
        <v>218</v>
      </c>
      <c r="H20" s="187"/>
      <c r="I20" s="187">
        <v>50</v>
      </c>
      <c r="J20" s="187"/>
      <c r="K20" s="187">
        <v>56.25</v>
      </c>
      <c r="L20" s="187"/>
      <c r="M20" s="187">
        <v>5.15</v>
      </c>
      <c r="N20" s="187"/>
      <c r="O20" s="187">
        <v>2500</v>
      </c>
      <c r="P20" s="187">
        <v>3</v>
      </c>
      <c r="Q20" s="187">
        <f t="shared" si="0"/>
        <v>46.25</v>
      </c>
      <c r="R20" s="182" t="s">
        <v>174</v>
      </c>
      <c r="S20" s="187">
        <v>370</v>
      </c>
      <c r="T20" s="187"/>
      <c r="U20" s="187"/>
      <c r="V20" s="199">
        <f>PAYSLIP!N350</f>
        <v>4347.5</v>
      </c>
      <c r="W20" s="200">
        <f>PAYSLIP!N351</f>
        <v>1445.3125</v>
      </c>
      <c r="X20" s="201">
        <f>PAYSLIP!N352</f>
        <v>180.375</v>
      </c>
      <c r="Y20" s="199">
        <f>PAYSLIP!N353</f>
        <v>0</v>
      </c>
      <c r="Z20" s="214">
        <f>PAYSLIP!N354</f>
        <v>0</v>
      </c>
      <c r="AA20" s="191">
        <f>PAYSLIP!N359</f>
        <v>5973.1875</v>
      </c>
      <c r="AB20" s="192">
        <f>PAYSLIP!S359</f>
        <v>3062.4375</v>
      </c>
      <c r="AC20" s="191">
        <f>PAYSLIP!S360</f>
        <v>2910.75</v>
      </c>
    </row>
    <row r="21" spans="1:29" s="185" customFormat="1" x14ac:dyDescent="0.25">
      <c r="A21" s="230">
        <v>20</v>
      </c>
      <c r="B21" s="253" t="s">
        <v>137</v>
      </c>
      <c r="C21" s="254" t="s">
        <v>173</v>
      </c>
      <c r="D21" s="255">
        <v>13</v>
      </c>
      <c r="E21" s="256">
        <v>11.75</v>
      </c>
      <c r="F21" s="257">
        <v>16</v>
      </c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>
        <f t="shared" si="0"/>
        <v>44.5625</v>
      </c>
      <c r="R21" s="254" t="s">
        <v>174</v>
      </c>
      <c r="S21" s="257">
        <v>356.5</v>
      </c>
      <c r="T21" s="257"/>
      <c r="U21" s="257"/>
      <c r="V21" s="258">
        <f>PAYSLIP!N369</f>
        <v>4188.875</v>
      </c>
      <c r="W21" s="258">
        <f>PAYSLIP!N370</f>
        <v>891.25</v>
      </c>
      <c r="X21" s="258">
        <f>PAYSLIP!N371</f>
        <v>0</v>
      </c>
      <c r="Y21" s="258">
        <f>PAYSLIP!N372</f>
        <v>0</v>
      </c>
      <c r="Z21" s="259">
        <f>PAYSLIP!N373</f>
        <v>0</v>
      </c>
      <c r="AA21" s="260">
        <f>PAYSLIP!N378</f>
        <v>5080.125</v>
      </c>
      <c r="AB21" s="261">
        <f>PAYSLIP!S378</f>
        <v>0</v>
      </c>
      <c r="AC21" s="260">
        <f>PAYSLIP!S379</f>
        <v>5080.125</v>
      </c>
    </row>
    <row r="22" spans="1:29" s="185" customFormat="1" x14ac:dyDescent="0.25">
      <c r="A22" s="230">
        <v>21</v>
      </c>
      <c r="B22" s="245" t="s">
        <v>138</v>
      </c>
      <c r="C22" s="182" t="s">
        <v>173</v>
      </c>
      <c r="D22" s="221">
        <v>13</v>
      </c>
      <c r="E22" s="186">
        <v>11.75</v>
      </c>
      <c r="F22" s="187">
        <v>25</v>
      </c>
      <c r="G22" s="187">
        <v>199.8</v>
      </c>
      <c r="H22" s="187"/>
      <c r="I22" s="187">
        <v>50</v>
      </c>
      <c r="J22" s="187"/>
      <c r="K22" s="187">
        <v>56.25</v>
      </c>
      <c r="L22" s="187"/>
      <c r="M22" s="187"/>
      <c r="N22" s="187"/>
      <c r="O22" s="187"/>
      <c r="P22" s="187">
        <v>6</v>
      </c>
      <c r="Q22" s="187">
        <f t="shared" si="0"/>
        <v>44.5625</v>
      </c>
      <c r="R22" s="182" t="s">
        <v>174</v>
      </c>
      <c r="S22" s="187">
        <v>356.5</v>
      </c>
      <c r="T22" s="187"/>
      <c r="U22" s="187"/>
      <c r="V22" s="199">
        <f>PAYSLIP!N388</f>
        <v>4188.875</v>
      </c>
      <c r="W22" s="200">
        <f>PAYSLIP!N389</f>
        <v>1392.578125</v>
      </c>
      <c r="X22" s="201">
        <f>PAYSLIP!N390</f>
        <v>347.58749999999998</v>
      </c>
      <c r="Y22" s="199">
        <f>PAYSLIP!N391</f>
        <v>0</v>
      </c>
      <c r="Z22" s="214">
        <f>PAYSLIP!N392</f>
        <v>0</v>
      </c>
      <c r="AA22" s="191">
        <f>PAYSLIP!N397</f>
        <v>5929.0406249999996</v>
      </c>
      <c r="AB22" s="192">
        <f>PAYSLIP!S397</f>
        <v>306.05</v>
      </c>
      <c r="AC22" s="191">
        <f>PAYSLIP!S398</f>
        <v>5622.9906249999995</v>
      </c>
    </row>
    <row r="23" spans="1:29" s="185" customFormat="1" x14ac:dyDescent="0.25">
      <c r="A23" s="230">
        <v>22</v>
      </c>
      <c r="B23" s="189" t="s">
        <v>169</v>
      </c>
      <c r="C23" s="182" t="s">
        <v>173</v>
      </c>
      <c r="D23" s="221">
        <v>13</v>
      </c>
      <c r="E23" s="189">
        <v>12.75</v>
      </c>
      <c r="F23" s="190">
        <v>25</v>
      </c>
      <c r="G23" s="190"/>
      <c r="H23" s="190"/>
      <c r="I23" s="190"/>
      <c r="J23" s="190"/>
      <c r="K23" s="190"/>
      <c r="L23" s="190"/>
      <c r="M23" s="190"/>
      <c r="N23" s="190"/>
      <c r="O23" s="190">
        <v>1000</v>
      </c>
      <c r="P23" s="190"/>
      <c r="Q23" s="190">
        <f t="shared" si="0"/>
        <v>56.25</v>
      </c>
      <c r="R23" s="182" t="s">
        <v>174</v>
      </c>
      <c r="S23" s="187">
        <v>450</v>
      </c>
      <c r="T23" s="187"/>
      <c r="U23" s="187"/>
      <c r="V23" s="238">
        <f>PAYSLIP!N407</f>
        <v>5737.5</v>
      </c>
      <c r="W23" s="238">
        <f>PAYSLIP!N408</f>
        <v>1757.8125</v>
      </c>
      <c r="X23" s="238">
        <f>PAYSLIP!N409</f>
        <v>0</v>
      </c>
      <c r="Y23" s="238">
        <f>PAYSLIP!N410</f>
        <v>0</v>
      </c>
      <c r="Z23" s="239">
        <f>PAYSLIP!N411</f>
        <v>0</v>
      </c>
      <c r="AA23" s="240">
        <f>PAYSLIP!N416</f>
        <v>7495.3125</v>
      </c>
      <c r="AB23" s="241">
        <f>PAYSLIP!S416</f>
        <v>1000</v>
      </c>
      <c r="AC23" s="240">
        <f>PAYSLIP!S417</f>
        <v>6495.3125</v>
      </c>
    </row>
    <row r="24" spans="1:29" s="185" customFormat="1" x14ac:dyDescent="0.25">
      <c r="A24" s="230">
        <v>23</v>
      </c>
      <c r="B24" s="189" t="s">
        <v>150</v>
      </c>
      <c r="C24" s="182" t="s">
        <v>173</v>
      </c>
      <c r="D24" s="221">
        <v>13</v>
      </c>
      <c r="E24" s="189">
        <v>11</v>
      </c>
      <c r="F24" s="190">
        <v>17.5</v>
      </c>
      <c r="G24" s="190"/>
      <c r="H24" s="190"/>
      <c r="I24" s="190"/>
      <c r="J24" s="190"/>
      <c r="K24" s="190"/>
      <c r="L24" s="190"/>
      <c r="M24" s="190"/>
      <c r="N24" s="190"/>
      <c r="O24" s="190">
        <v>3000</v>
      </c>
      <c r="P24" s="190"/>
      <c r="Q24" s="190">
        <f t="shared" si="0"/>
        <v>50</v>
      </c>
      <c r="R24" s="182" t="s">
        <v>174</v>
      </c>
      <c r="S24" s="190">
        <v>400</v>
      </c>
      <c r="T24" s="190"/>
      <c r="U24" s="190"/>
      <c r="V24" s="199">
        <f>PAYSLIP!N426</f>
        <v>4400</v>
      </c>
      <c r="W24" s="200">
        <f>PAYSLIP!N427</f>
        <v>1093.75</v>
      </c>
      <c r="X24" s="201">
        <f>PAYSLIP!N428</f>
        <v>0</v>
      </c>
      <c r="Y24" s="199">
        <f>PAYSLIP!N429</f>
        <v>0</v>
      </c>
      <c r="Z24" s="184">
        <f>PAYSLIP!N430</f>
        <v>0</v>
      </c>
      <c r="AA24" s="191">
        <f>PAYSLIP!N435</f>
        <v>5493.75</v>
      </c>
      <c r="AB24" s="192">
        <f>PAYSLIP!S435</f>
        <v>3000</v>
      </c>
      <c r="AC24" s="191">
        <f>PAYSLIP!S436</f>
        <v>2493.75</v>
      </c>
    </row>
    <row r="25" spans="1:29" s="185" customFormat="1" x14ac:dyDescent="0.25">
      <c r="A25" s="230">
        <v>24</v>
      </c>
      <c r="B25" s="247" t="s">
        <v>146</v>
      </c>
      <c r="C25" s="182" t="s">
        <v>173</v>
      </c>
      <c r="D25" s="221">
        <v>13</v>
      </c>
      <c r="E25" s="189">
        <v>11.75</v>
      </c>
      <c r="F25" s="190">
        <v>19</v>
      </c>
      <c r="G25" s="190"/>
      <c r="H25" s="190"/>
      <c r="I25" s="190"/>
      <c r="J25" s="190"/>
      <c r="K25" s="190"/>
      <c r="L25" s="190"/>
      <c r="M25" s="190"/>
      <c r="N25" s="190"/>
      <c r="O25" s="190">
        <v>2000</v>
      </c>
      <c r="P25" s="190">
        <v>9</v>
      </c>
      <c r="Q25" s="190">
        <f t="shared" si="0"/>
        <v>44.5625</v>
      </c>
      <c r="R25" s="182" t="s">
        <v>174</v>
      </c>
      <c r="S25" s="190">
        <v>356.5</v>
      </c>
      <c r="T25" s="190"/>
      <c r="U25" s="190"/>
      <c r="V25" s="199">
        <f>PAYSLIP!N445</f>
        <v>4188.875</v>
      </c>
      <c r="W25" s="200">
        <f>PAYSLIP!N446</f>
        <v>1058.359375</v>
      </c>
      <c r="X25" s="201">
        <f>PAYSLIP!N447</f>
        <v>521.38125000000002</v>
      </c>
      <c r="Y25" s="199">
        <f>PAYSLIP!N448</f>
        <v>0</v>
      </c>
      <c r="Z25" s="214">
        <f>PAYSLIP!N449</f>
        <v>0</v>
      </c>
      <c r="AA25" s="191">
        <f>PAYSLIP!N454</f>
        <v>5768.6156250000004</v>
      </c>
      <c r="AB25" s="192">
        <f>PAYSLIP!S454</f>
        <v>2000</v>
      </c>
      <c r="AC25" s="191">
        <f>PAYSLIP!S455</f>
        <v>3768.6156250000004</v>
      </c>
    </row>
    <row r="26" spans="1:29" s="185" customFormat="1" x14ac:dyDescent="0.25">
      <c r="A26" s="230">
        <v>25</v>
      </c>
      <c r="B26" s="245" t="s">
        <v>72</v>
      </c>
      <c r="C26" s="182" t="s">
        <v>173</v>
      </c>
      <c r="D26" s="221">
        <v>13</v>
      </c>
      <c r="E26" s="186">
        <v>12</v>
      </c>
      <c r="F26" s="187">
        <v>33.5</v>
      </c>
      <c r="G26" s="187">
        <v>218</v>
      </c>
      <c r="H26" s="187"/>
      <c r="I26" s="187">
        <v>50</v>
      </c>
      <c r="J26" s="187"/>
      <c r="K26" s="187">
        <v>62.5</v>
      </c>
      <c r="L26" s="187"/>
      <c r="M26" s="187"/>
      <c r="N26" s="187"/>
      <c r="O26" s="187">
        <v>2000</v>
      </c>
      <c r="P26" s="187">
        <v>4</v>
      </c>
      <c r="Q26" s="187">
        <f t="shared" si="0"/>
        <v>44.5625</v>
      </c>
      <c r="R26" s="182" t="s">
        <v>174</v>
      </c>
      <c r="S26" s="187">
        <v>356.5</v>
      </c>
      <c r="T26" s="187"/>
      <c r="U26" s="187"/>
      <c r="V26" s="238">
        <f>PAYSLIP!N464</f>
        <v>4278</v>
      </c>
      <c r="W26" s="238">
        <f>PAYSLIP!N465</f>
        <v>1866.0546875</v>
      </c>
      <c r="X26" s="238">
        <f>PAYSLIP!N466</f>
        <v>231.72499999999999</v>
      </c>
      <c r="Y26" s="238">
        <f>PAYSLIP!N467</f>
        <v>0</v>
      </c>
      <c r="Z26" s="239">
        <f>PAYSLIP!N468</f>
        <v>0</v>
      </c>
      <c r="AA26" s="240">
        <f>PAYSLIP!N473</f>
        <v>6375.7796875000004</v>
      </c>
      <c r="AB26" s="241">
        <f>PAYSLIP!S473</f>
        <v>2330.5</v>
      </c>
      <c r="AC26" s="240">
        <f>PAYSLIP!S474</f>
        <v>4045.2796875000004</v>
      </c>
    </row>
    <row r="27" spans="1:29" s="185" customFormat="1" x14ac:dyDescent="0.25">
      <c r="A27" s="230">
        <v>26</v>
      </c>
      <c r="B27" s="245" t="s">
        <v>159</v>
      </c>
      <c r="C27" s="182" t="s">
        <v>173</v>
      </c>
      <c r="D27" s="221">
        <v>13</v>
      </c>
      <c r="E27" s="189">
        <v>13</v>
      </c>
      <c r="F27" s="190">
        <v>43</v>
      </c>
      <c r="G27" s="190"/>
      <c r="H27" s="190"/>
      <c r="I27" s="190"/>
      <c r="J27" s="190"/>
      <c r="K27" s="190"/>
      <c r="L27" s="190"/>
      <c r="M27" s="190"/>
      <c r="N27" s="190"/>
      <c r="O27" s="190">
        <v>1500</v>
      </c>
      <c r="P27" s="190">
        <v>4</v>
      </c>
      <c r="Q27" s="190">
        <f t="shared" si="0"/>
        <v>37.5</v>
      </c>
      <c r="R27" s="182" t="s">
        <v>174</v>
      </c>
      <c r="S27" s="190">
        <v>300</v>
      </c>
      <c r="T27" s="190"/>
      <c r="U27" s="190"/>
      <c r="V27" s="199">
        <f>PAYSLIP!N483</f>
        <v>3900</v>
      </c>
      <c r="W27" s="200">
        <f>PAYSLIP!N484</f>
        <v>2015.625</v>
      </c>
      <c r="X27" s="201">
        <f>PAYSLIP!N485</f>
        <v>195</v>
      </c>
      <c r="Y27" s="199">
        <f>PAYSLIP!N486</f>
        <v>0</v>
      </c>
      <c r="Z27" s="184">
        <f>PAYSLIP!N487</f>
        <v>0</v>
      </c>
      <c r="AA27" s="191">
        <f>PAYSLIP!N492</f>
        <v>6110.625</v>
      </c>
      <c r="AB27" s="192">
        <f>PAYSLIP!S492</f>
        <v>1500</v>
      </c>
      <c r="AC27" s="191">
        <f>PAYSLIP!S493</f>
        <v>4610.625</v>
      </c>
    </row>
    <row r="28" spans="1:29" s="185" customFormat="1" x14ac:dyDescent="0.25">
      <c r="A28" s="230">
        <v>27</v>
      </c>
      <c r="B28" s="189" t="s">
        <v>171</v>
      </c>
      <c r="C28" s="182" t="s">
        <v>173</v>
      </c>
      <c r="D28" s="221">
        <v>13</v>
      </c>
      <c r="E28" s="189">
        <v>13</v>
      </c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>
        <f t="shared" si="0"/>
        <v>56.25</v>
      </c>
      <c r="R28" s="182" t="s">
        <v>174</v>
      </c>
      <c r="S28" s="190">
        <v>450</v>
      </c>
      <c r="T28" s="190"/>
      <c r="U28" s="190"/>
      <c r="V28" s="199">
        <f>PAYSLIP!N502</f>
        <v>5850</v>
      </c>
      <c r="W28" s="200">
        <f>PAYSLIP!N503</f>
        <v>0</v>
      </c>
      <c r="X28" s="201">
        <f>PAYSLIP!N504</f>
        <v>0</v>
      </c>
      <c r="Y28" s="199">
        <f>PAYSLIP!N505</f>
        <v>0</v>
      </c>
      <c r="Z28" s="184">
        <f>PAYSLIP!N506</f>
        <v>0</v>
      </c>
      <c r="AA28" s="191">
        <f>PAYSLIP!N511</f>
        <v>5850</v>
      </c>
      <c r="AB28" s="192">
        <f>PAYSLIP!S511</f>
        <v>0</v>
      </c>
      <c r="AC28" s="191">
        <f>PAYSLIP!S512</f>
        <v>5850</v>
      </c>
    </row>
    <row r="29" spans="1:29" s="185" customFormat="1" x14ac:dyDescent="0.25">
      <c r="A29" s="230">
        <v>28</v>
      </c>
      <c r="B29" s="189" t="s">
        <v>184</v>
      </c>
      <c r="C29" s="182" t="s">
        <v>173</v>
      </c>
      <c r="D29" s="221">
        <v>13</v>
      </c>
      <c r="E29" s="189">
        <v>13</v>
      </c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>
        <f t="shared" si="0"/>
        <v>9.75</v>
      </c>
      <c r="R29" s="182" t="s">
        <v>174</v>
      </c>
      <c r="S29" s="190">
        <v>78</v>
      </c>
      <c r="T29" s="190"/>
      <c r="U29" s="190"/>
      <c r="V29" s="199">
        <f>PAYSLIP!N521</f>
        <v>1014</v>
      </c>
      <c r="W29" s="200">
        <f>PAYSLIP!N522</f>
        <v>0</v>
      </c>
      <c r="X29" s="201">
        <f>PAYSLIP!N523</f>
        <v>0</v>
      </c>
      <c r="Y29" s="199">
        <f>PAYSLIP!N524</f>
        <v>0</v>
      </c>
      <c r="Z29" s="184">
        <f>PAYSLIP!N525</f>
        <v>0</v>
      </c>
      <c r="AA29" s="191">
        <f>PAYSLIP!N530</f>
        <v>1014</v>
      </c>
      <c r="AB29" s="192">
        <f>PAYSLIP!S530</f>
        <v>0</v>
      </c>
      <c r="AC29" s="191">
        <f>PAYSLIP!S531</f>
        <v>1014</v>
      </c>
    </row>
    <row r="30" spans="1:29" s="193" customFormat="1" x14ac:dyDescent="0.25">
      <c r="A30" s="230">
        <v>29</v>
      </c>
      <c r="B30" s="245" t="s">
        <v>57</v>
      </c>
      <c r="C30" s="182" t="s">
        <v>173</v>
      </c>
      <c r="D30" s="221">
        <v>13</v>
      </c>
      <c r="E30" s="186">
        <v>12.25</v>
      </c>
      <c r="F30" s="187">
        <v>41</v>
      </c>
      <c r="G30" s="187">
        <v>272.5</v>
      </c>
      <c r="H30" s="187"/>
      <c r="I30" s="187">
        <v>50</v>
      </c>
      <c r="J30" s="187"/>
      <c r="K30" s="187">
        <f>125/2</f>
        <v>62.5</v>
      </c>
      <c r="L30" s="187"/>
      <c r="M30" s="187">
        <v>1.75</v>
      </c>
      <c r="N30" s="187"/>
      <c r="O30" s="187">
        <v>3000</v>
      </c>
      <c r="P30" s="187">
        <v>4</v>
      </c>
      <c r="Q30" s="187">
        <f t="shared" si="0"/>
        <v>50</v>
      </c>
      <c r="R30" s="182" t="s">
        <v>174</v>
      </c>
      <c r="S30" s="187">
        <v>400</v>
      </c>
      <c r="T30" s="187"/>
      <c r="U30" s="187"/>
      <c r="V30" s="199">
        <f>PAYSLIP!N540</f>
        <v>4900</v>
      </c>
      <c r="W30" s="200">
        <f>PAYSLIP!N541</f>
        <v>2562.5</v>
      </c>
      <c r="X30" s="201">
        <f>PAYSLIP!N542</f>
        <v>260</v>
      </c>
      <c r="Y30" s="199">
        <f>PAYSLIP!N543</f>
        <v>0</v>
      </c>
      <c r="Z30" s="184">
        <f>PAYSLIP!N544</f>
        <v>0</v>
      </c>
      <c r="AA30" s="191">
        <f>PAYSLIP!N549</f>
        <v>7722.5</v>
      </c>
      <c r="AB30" s="192">
        <f>PAYSLIP!S549</f>
        <v>3472.5</v>
      </c>
      <c r="AC30" s="191">
        <f>PAYSLIP!S550</f>
        <v>4250</v>
      </c>
    </row>
    <row r="31" spans="1:29" s="185" customFormat="1" x14ac:dyDescent="0.25">
      <c r="A31" s="230">
        <v>30</v>
      </c>
      <c r="B31" s="245" t="s">
        <v>58</v>
      </c>
      <c r="C31" s="182" t="s">
        <v>173</v>
      </c>
      <c r="D31" s="221">
        <v>13</v>
      </c>
      <c r="E31" s="186">
        <v>12.75</v>
      </c>
      <c r="F31" s="187">
        <v>20</v>
      </c>
      <c r="G31" s="187">
        <v>236.1</v>
      </c>
      <c r="H31" s="187"/>
      <c r="I31" s="187">
        <v>50</v>
      </c>
      <c r="J31" s="187"/>
      <c r="K31" s="187">
        <f>175/2</f>
        <v>87.5</v>
      </c>
      <c r="L31" s="187"/>
      <c r="M31" s="187">
        <v>2.95</v>
      </c>
      <c r="N31" s="187"/>
      <c r="O31" s="187">
        <v>6000</v>
      </c>
      <c r="P31" s="187">
        <v>10</v>
      </c>
      <c r="Q31" s="187">
        <f t="shared" si="0"/>
        <v>71.25</v>
      </c>
      <c r="R31" s="182" t="s">
        <v>174</v>
      </c>
      <c r="S31" s="187">
        <v>570</v>
      </c>
      <c r="T31" s="187"/>
      <c r="U31" s="187"/>
      <c r="V31" s="199">
        <f>PAYSLIP!N559</f>
        <v>7267.5</v>
      </c>
      <c r="W31" s="200">
        <f>PAYSLIP!N560</f>
        <v>1781.25</v>
      </c>
      <c r="X31" s="201">
        <f>PAYSLIP!N561</f>
        <v>926.25</v>
      </c>
      <c r="Y31" s="199">
        <f>PAYSLIP!N562</f>
        <v>0</v>
      </c>
      <c r="Z31" s="184">
        <f>PAYSLIP!N563</f>
        <v>0</v>
      </c>
      <c r="AA31" s="191">
        <f>PAYSLIP!N568</f>
        <v>9975</v>
      </c>
      <c r="AB31" s="192">
        <f>PAYSLIP!S568</f>
        <v>7583.7875000000004</v>
      </c>
      <c r="AC31" s="191">
        <f>PAYSLIP!S569</f>
        <v>2391.2124999999996</v>
      </c>
    </row>
    <row r="32" spans="1:29" s="185" customFormat="1" x14ac:dyDescent="0.25">
      <c r="A32" s="230">
        <v>31</v>
      </c>
      <c r="B32" s="245" t="s">
        <v>80</v>
      </c>
      <c r="C32" s="182" t="s">
        <v>173</v>
      </c>
      <c r="D32" s="221">
        <v>13</v>
      </c>
      <c r="E32" s="186">
        <v>13</v>
      </c>
      <c r="F32" s="187">
        <v>23</v>
      </c>
      <c r="G32" s="187">
        <v>236.2</v>
      </c>
      <c r="H32" s="187"/>
      <c r="I32" s="187">
        <v>50</v>
      </c>
      <c r="J32" s="187"/>
      <c r="K32" s="187">
        <v>62.5</v>
      </c>
      <c r="L32" s="187"/>
      <c r="M32" s="187">
        <v>0.25</v>
      </c>
      <c r="N32" s="187"/>
      <c r="O32" s="187"/>
      <c r="P32" s="187"/>
      <c r="Q32" s="187">
        <f t="shared" si="0"/>
        <v>50</v>
      </c>
      <c r="R32" s="182" t="s">
        <v>174</v>
      </c>
      <c r="S32" s="187">
        <v>400</v>
      </c>
      <c r="T32" s="187"/>
      <c r="U32" s="187"/>
      <c r="V32" s="199">
        <f>PAYSLIP!N578</f>
        <v>5200</v>
      </c>
      <c r="W32" s="200">
        <f>PAYSLIP!N579</f>
        <v>1437.5</v>
      </c>
      <c r="X32" s="201">
        <f>PAYSLIP!N580</f>
        <v>0</v>
      </c>
      <c r="Y32" s="199">
        <f>PAYSLIP!N581</f>
        <v>0</v>
      </c>
      <c r="Z32" s="184">
        <f>PAYSLIP!N582</f>
        <v>0</v>
      </c>
      <c r="AA32" s="191">
        <f>PAYSLIP!N587</f>
        <v>6637.5</v>
      </c>
      <c r="AB32" s="192">
        <f>PAYSLIP!S587</f>
        <v>361.2</v>
      </c>
      <c r="AC32" s="191">
        <f>PAYSLIP!S588</f>
        <v>6276.3</v>
      </c>
    </row>
    <row r="33" spans="1:29" s="185" customFormat="1" x14ac:dyDescent="0.25">
      <c r="A33" s="230">
        <v>32</v>
      </c>
      <c r="B33" s="245" t="s">
        <v>106</v>
      </c>
      <c r="C33" s="182" t="s">
        <v>173</v>
      </c>
      <c r="D33" s="221">
        <v>13</v>
      </c>
      <c r="E33" s="186">
        <v>13</v>
      </c>
      <c r="F33" s="187">
        <v>51.5</v>
      </c>
      <c r="G33" s="187">
        <v>199.8</v>
      </c>
      <c r="H33" s="187"/>
      <c r="I33" s="187">
        <v>50</v>
      </c>
      <c r="J33" s="187"/>
      <c r="K33" s="187">
        <f>162.5/2</f>
        <v>81.25</v>
      </c>
      <c r="L33" s="187"/>
      <c r="M33" s="187">
        <v>5.5</v>
      </c>
      <c r="N33" s="187"/>
      <c r="O33" s="187"/>
      <c r="P33" s="187">
        <v>1</v>
      </c>
      <c r="Q33" s="187">
        <f t="shared" si="0"/>
        <v>62.5</v>
      </c>
      <c r="R33" s="182" t="s">
        <v>174</v>
      </c>
      <c r="S33" s="187">
        <v>500</v>
      </c>
      <c r="T33" s="187"/>
      <c r="U33" s="187"/>
      <c r="V33" s="199">
        <f>PAYSLIP!N597</f>
        <v>6500</v>
      </c>
      <c r="W33" s="200">
        <f>PAYSLIP!N598</f>
        <v>4023.4375</v>
      </c>
      <c r="X33" s="201">
        <f>PAYSLIP!N599</f>
        <v>81.25</v>
      </c>
      <c r="Y33" s="199">
        <f>PAYSLIP!N600</f>
        <v>0</v>
      </c>
      <c r="Z33" s="184">
        <f>PAYSLIP!N601</f>
        <v>0</v>
      </c>
      <c r="AA33" s="191">
        <f>PAYSLIP!N606</f>
        <v>10604.6875</v>
      </c>
      <c r="AB33" s="192">
        <f>PAYSLIP!S606</f>
        <v>674.8</v>
      </c>
      <c r="AC33" s="191">
        <f>PAYSLIP!S607</f>
        <v>9929.8875000000007</v>
      </c>
    </row>
    <row r="34" spans="1:29" s="185" customFormat="1" x14ac:dyDescent="0.25">
      <c r="A34" s="230">
        <v>33</v>
      </c>
      <c r="B34" s="245" t="s">
        <v>98</v>
      </c>
      <c r="C34" s="182" t="s">
        <v>173</v>
      </c>
      <c r="D34" s="221">
        <v>13</v>
      </c>
      <c r="E34" s="186">
        <v>12.75</v>
      </c>
      <c r="F34" s="187">
        <v>24</v>
      </c>
      <c r="G34" s="187">
        <v>254.3</v>
      </c>
      <c r="H34" s="187"/>
      <c r="I34" s="187">
        <v>50</v>
      </c>
      <c r="J34" s="187"/>
      <c r="K34" s="187">
        <f>162.5/2</f>
        <v>81.25</v>
      </c>
      <c r="L34" s="187"/>
      <c r="M34" s="187">
        <v>4.95</v>
      </c>
      <c r="N34" s="187">
        <v>1000</v>
      </c>
      <c r="O34" s="187">
        <v>4000</v>
      </c>
      <c r="P34" s="187">
        <v>9</v>
      </c>
      <c r="Q34" s="187">
        <f t="shared" ref="Q34:Q65" si="1">S34/8</f>
        <v>62.5</v>
      </c>
      <c r="R34" s="182" t="s">
        <v>174</v>
      </c>
      <c r="S34" s="187">
        <v>500</v>
      </c>
      <c r="T34" s="187"/>
      <c r="U34" s="187"/>
      <c r="V34" s="199">
        <f>PAYSLIP!N616</f>
        <v>6375</v>
      </c>
      <c r="W34" s="200">
        <f>PAYSLIP!N617</f>
        <v>1875</v>
      </c>
      <c r="X34" s="201">
        <f>PAYSLIP!N618</f>
        <v>731.25</v>
      </c>
      <c r="Y34" s="199">
        <f>PAYSLIP!N619</f>
        <v>0</v>
      </c>
      <c r="Z34" s="184">
        <f>PAYSLIP!N620</f>
        <v>0</v>
      </c>
      <c r="AA34" s="191">
        <f>PAYSLIP!N625</f>
        <v>8981.25</v>
      </c>
      <c r="AB34" s="192">
        <f>PAYSLIP!S625</f>
        <v>5694.9250000000002</v>
      </c>
      <c r="AC34" s="191">
        <f>PAYSLIP!S626</f>
        <v>3286.3249999999998</v>
      </c>
    </row>
    <row r="35" spans="1:29" s="185" customFormat="1" x14ac:dyDescent="0.25">
      <c r="A35" s="230">
        <v>34</v>
      </c>
      <c r="B35" s="245" t="s">
        <v>59</v>
      </c>
      <c r="C35" s="182" t="s">
        <v>173</v>
      </c>
      <c r="D35" s="221">
        <v>13</v>
      </c>
      <c r="E35" s="186">
        <v>12.75</v>
      </c>
      <c r="F35" s="187">
        <v>14</v>
      </c>
      <c r="G35" s="187">
        <v>199.8</v>
      </c>
      <c r="H35" s="187"/>
      <c r="I35" s="187">
        <v>50</v>
      </c>
      <c r="J35" s="187"/>
      <c r="K35" s="187">
        <v>56.25</v>
      </c>
      <c r="L35" s="187"/>
      <c r="M35" s="187"/>
      <c r="N35" s="187"/>
      <c r="O35" s="187">
        <v>1500</v>
      </c>
      <c r="P35" s="187"/>
      <c r="Q35" s="187">
        <f t="shared" si="1"/>
        <v>45</v>
      </c>
      <c r="R35" s="182" t="s">
        <v>174</v>
      </c>
      <c r="S35" s="187">
        <v>360</v>
      </c>
      <c r="T35" s="187"/>
      <c r="U35" s="187"/>
      <c r="V35" s="199">
        <f>PAYSLIP!N635</f>
        <v>4590</v>
      </c>
      <c r="W35" s="200">
        <f>PAYSLIP!N636</f>
        <v>787.5</v>
      </c>
      <c r="X35" s="201">
        <f>PAYSLIP!N637</f>
        <v>0</v>
      </c>
      <c r="Y35" s="199">
        <f>PAYSLIP!N638</f>
        <v>0</v>
      </c>
      <c r="Z35" s="214">
        <f>PAYSLIP!N639</f>
        <v>0</v>
      </c>
      <c r="AA35" s="191">
        <f>PAYSLIP!N644</f>
        <v>5377.5</v>
      </c>
      <c r="AB35" s="192">
        <f>PAYSLIP!S644</f>
        <v>1806.05</v>
      </c>
      <c r="AC35" s="191">
        <f>PAYSLIP!S645</f>
        <v>3571.45</v>
      </c>
    </row>
    <row r="36" spans="1:29" s="193" customFormat="1" x14ac:dyDescent="0.25">
      <c r="A36" s="230">
        <v>35</v>
      </c>
      <c r="B36" s="250" t="s">
        <v>130</v>
      </c>
      <c r="C36" s="182" t="s">
        <v>173</v>
      </c>
      <c r="D36" s="221">
        <v>13</v>
      </c>
      <c r="E36" s="189">
        <v>12.75</v>
      </c>
      <c r="F36" s="190">
        <v>30.5</v>
      </c>
      <c r="G36" s="190"/>
      <c r="H36" s="190"/>
      <c r="I36" s="190"/>
      <c r="J36" s="190"/>
      <c r="K36" s="190"/>
      <c r="L36" s="190"/>
      <c r="M36" s="190"/>
      <c r="N36" s="190"/>
      <c r="O36" s="190">
        <v>1500</v>
      </c>
      <c r="P36" s="190"/>
      <c r="Q36" s="190">
        <f t="shared" si="1"/>
        <v>44.5625</v>
      </c>
      <c r="R36" s="182" t="s">
        <v>174</v>
      </c>
      <c r="S36" s="190">
        <v>356.5</v>
      </c>
      <c r="T36" s="190"/>
      <c r="U36" s="190"/>
      <c r="V36" s="199">
        <f>PAYSLIP!N654</f>
        <v>4545.375</v>
      </c>
      <c r="W36" s="200">
        <f>PAYSLIP!N655</f>
        <v>1698.9453125</v>
      </c>
      <c r="X36" s="201">
        <f>PAYSLIP!N656</f>
        <v>0</v>
      </c>
      <c r="Y36" s="199">
        <f>PAYSLIP!N657</f>
        <v>0</v>
      </c>
      <c r="Z36" s="214">
        <f>PAYSLIP!N658</f>
        <v>0</v>
      </c>
      <c r="AA36" s="191">
        <f>PAYSLIP!N663</f>
        <v>6244.3203125</v>
      </c>
      <c r="AB36" s="192">
        <f>PAYSLIP!S663</f>
        <v>1500</v>
      </c>
      <c r="AC36" s="191">
        <f>PAYSLIP!S664</f>
        <v>4744.3203125</v>
      </c>
    </row>
    <row r="37" spans="1:29" s="185" customFormat="1" x14ac:dyDescent="0.25">
      <c r="A37" s="230">
        <v>36</v>
      </c>
      <c r="B37" s="245" t="s">
        <v>161</v>
      </c>
      <c r="C37" s="182" t="s">
        <v>173</v>
      </c>
      <c r="D37" s="221">
        <v>13</v>
      </c>
      <c r="E37" s="189">
        <v>9.75</v>
      </c>
      <c r="F37" s="190">
        <v>22</v>
      </c>
      <c r="G37" s="190"/>
      <c r="H37" s="190"/>
      <c r="I37" s="190"/>
      <c r="J37" s="190"/>
      <c r="K37" s="190"/>
      <c r="L37" s="190"/>
      <c r="M37" s="190"/>
      <c r="N37" s="190"/>
      <c r="O37" s="190">
        <v>1000</v>
      </c>
      <c r="P37" s="190">
        <v>3</v>
      </c>
      <c r="Q37" s="190">
        <f t="shared" si="1"/>
        <v>37.5</v>
      </c>
      <c r="R37" s="182" t="s">
        <v>174</v>
      </c>
      <c r="S37" s="190">
        <v>300</v>
      </c>
      <c r="T37" s="190"/>
      <c r="U37" s="190"/>
      <c r="V37" s="199">
        <f>PAYSLIP!N673</f>
        <v>2925</v>
      </c>
      <c r="W37" s="200">
        <f>PAYSLIP!N674</f>
        <v>1031.25</v>
      </c>
      <c r="X37" s="201">
        <f>PAYSLIP!N675</f>
        <v>146.25</v>
      </c>
      <c r="Y37" s="199">
        <f>PAYSLIP!N676</f>
        <v>0</v>
      </c>
      <c r="Z37" s="214">
        <f>PAYSLIP!N677</f>
        <v>0</v>
      </c>
      <c r="AA37" s="191">
        <f>PAYSLIP!N682</f>
        <v>4102.5</v>
      </c>
      <c r="AB37" s="192">
        <f>PAYSLIP!S682</f>
        <v>1000</v>
      </c>
      <c r="AC37" s="191">
        <f>PAYSLIP!S683</f>
        <v>3102.5</v>
      </c>
    </row>
    <row r="38" spans="1:29" s="185" customFormat="1" x14ac:dyDescent="0.25">
      <c r="A38" s="230">
        <v>37</v>
      </c>
      <c r="B38" s="245" t="s">
        <v>60</v>
      </c>
      <c r="C38" s="182" t="s">
        <v>173</v>
      </c>
      <c r="D38" s="221">
        <v>13</v>
      </c>
      <c r="E38" s="186">
        <v>12.75</v>
      </c>
      <c r="F38" s="187">
        <v>32.5</v>
      </c>
      <c r="G38" s="187">
        <v>236.2</v>
      </c>
      <c r="H38" s="187"/>
      <c r="I38" s="187">
        <v>50</v>
      </c>
      <c r="J38" s="187"/>
      <c r="K38" s="187">
        <v>56.25</v>
      </c>
      <c r="L38" s="187"/>
      <c r="M38" s="187"/>
      <c r="N38" s="187"/>
      <c r="O38" s="187">
        <v>2000</v>
      </c>
      <c r="P38" s="187">
        <v>7</v>
      </c>
      <c r="Q38" s="187">
        <f t="shared" si="1"/>
        <v>44.5625</v>
      </c>
      <c r="R38" s="182" t="s">
        <v>174</v>
      </c>
      <c r="S38" s="187">
        <v>356.5</v>
      </c>
      <c r="T38" s="187"/>
      <c r="U38" s="187"/>
      <c r="V38" s="199">
        <f>PAYSLIP!N692</f>
        <v>4545.375</v>
      </c>
      <c r="W38" s="200">
        <f>PAYSLIP!N693</f>
        <v>1810.3515625</v>
      </c>
      <c r="X38" s="201">
        <f>PAYSLIP!N694</f>
        <v>405.51875000000001</v>
      </c>
      <c r="Y38" s="199">
        <f>PAYSLIP!N695</f>
        <v>0</v>
      </c>
      <c r="Z38" s="214">
        <f>PAYSLIP!N696</f>
        <v>0</v>
      </c>
      <c r="AA38" s="191">
        <f>PAYSLIP!N701</f>
        <v>6761.2453125000002</v>
      </c>
      <c r="AB38" s="192">
        <f>PAYSLIP!S701</f>
        <v>2342.4499999999998</v>
      </c>
      <c r="AC38" s="191">
        <f>PAYSLIP!S702</f>
        <v>4418.7953125000004</v>
      </c>
    </row>
    <row r="39" spans="1:29" s="185" customFormat="1" x14ac:dyDescent="0.25">
      <c r="A39" s="230">
        <v>38</v>
      </c>
      <c r="B39" s="189" t="s">
        <v>187</v>
      </c>
      <c r="C39" s="182" t="s">
        <v>173</v>
      </c>
      <c r="D39" s="221">
        <v>13</v>
      </c>
      <c r="E39" s="189">
        <v>13</v>
      </c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>
        <f t="shared" si="1"/>
        <v>10</v>
      </c>
      <c r="R39" s="182" t="s">
        <v>174</v>
      </c>
      <c r="S39" s="190">
        <v>80</v>
      </c>
      <c r="T39" s="190"/>
      <c r="U39" s="190"/>
      <c r="V39" s="199">
        <f>PAYSLIP!N711</f>
        <v>1040</v>
      </c>
      <c r="W39" s="200">
        <f>PAYSLIP!N712</f>
        <v>0</v>
      </c>
      <c r="X39" s="201">
        <f>PAYSLIP!N713</f>
        <v>0</v>
      </c>
      <c r="Y39" s="199">
        <f>PAYSLIP!N714</f>
        <v>0</v>
      </c>
      <c r="Z39" s="184">
        <f>PAYSLIP!N715</f>
        <v>0</v>
      </c>
      <c r="AA39" s="191">
        <f>PAYSLIP!N720</f>
        <v>1040</v>
      </c>
      <c r="AB39" s="192">
        <f>PAYSLIP!S720</f>
        <v>0</v>
      </c>
      <c r="AC39" s="191">
        <f>PAYSLIP!S721</f>
        <v>1040</v>
      </c>
    </row>
    <row r="40" spans="1:29" s="185" customFormat="1" x14ac:dyDescent="0.25">
      <c r="A40" s="230">
        <v>39</v>
      </c>
      <c r="B40" s="189" t="s">
        <v>170</v>
      </c>
      <c r="C40" s="182" t="s">
        <v>173</v>
      </c>
      <c r="D40" s="221">
        <v>13</v>
      </c>
      <c r="E40" s="189">
        <v>12.75</v>
      </c>
      <c r="F40" s="190">
        <v>25</v>
      </c>
      <c r="G40" s="190"/>
      <c r="H40" s="190"/>
      <c r="I40" s="190"/>
      <c r="J40" s="190"/>
      <c r="K40" s="190"/>
      <c r="L40" s="190"/>
      <c r="M40" s="190">
        <v>2.75</v>
      </c>
      <c r="N40" s="190"/>
      <c r="O40" s="190">
        <v>2000</v>
      </c>
      <c r="P40" s="190">
        <v>3.5</v>
      </c>
      <c r="Q40" s="190">
        <f t="shared" si="1"/>
        <v>62.5</v>
      </c>
      <c r="R40" s="182" t="s">
        <v>174</v>
      </c>
      <c r="S40" s="190">
        <v>500</v>
      </c>
      <c r="T40" s="190"/>
      <c r="U40" s="190"/>
      <c r="V40" s="199">
        <f>PAYSLIP!N730</f>
        <v>6375</v>
      </c>
      <c r="W40" s="200">
        <f>PAYSLIP!N731</f>
        <v>1953.125</v>
      </c>
      <c r="X40" s="201">
        <f>PAYSLIP!N732</f>
        <v>284.375</v>
      </c>
      <c r="Y40" s="199">
        <f>PAYSLIP!N733</f>
        <v>0</v>
      </c>
      <c r="Z40" s="184">
        <f>PAYSLIP!N734</f>
        <v>0</v>
      </c>
      <c r="AA40" s="191">
        <f>PAYSLIP!N739</f>
        <v>8612.5</v>
      </c>
      <c r="AB40" s="192">
        <f>PAYSLIP!S739</f>
        <v>2171.875</v>
      </c>
      <c r="AC40" s="191">
        <f>PAYSLIP!S740</f>
        <v>6440.625</v>
      </c>
    </row>
    <row r="41" spans="1:29" s="185" customFormat="1" x14ac:dyDescent="0.25">
      <c r="A41" s="230">
        <v>40</v>
      </c>
      <c r="B41" s="189" t="s">
        <v>186</v>
      </c>
      <c r="C41" s="182" t="s">
        <v>173</v>
      </c>
      <c r="D41" s="221">
        <v>13</v>
      </c>
      <c r="E41" s="189">
        <v>13</v>
      </c>
      <c r="F41" s="190">
        <v>28</v>
      </c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>
        <f t="shared" si="1"/>
        <v>56.25</v>
      </c>
      <c r="R41" s="182" t="s">
        <v>174</v>
      </c>
      <c r="S41" s="190">
        <v>450</v>
      </c>
      <c r="T41" s="190"/>
      <c r="U41" s="190"/>
      <c r="V41" s="199">
        <f>PAYSLIP!N749</f>
        <v>5850</v>
      </c>
      <c r="W41" s="200">
        <f>PAYSLIP!N750</f>
        <v>1968.75</v>
      </c>
      <c r="X41" s="201">
        <f>PAYSLIP!N751</f>
        <v>0</v>
      </c>
      <c r="Y41" s="199">
        <f>PAYSLIP!N752</f>
        <v>0</v>
      </c>
      <c r="Z41" s="184">
        <f>PAYSLIP!N753</f>
        <v>0</v>
      </c>
      <c r="AA41" s="191">
        <f>PAYSLIP!N758</f>
        <v>7818.75</v>
      </c>
      <c r="AB41" s="192">
        <f>PAYSLIP!S758</f>
        <v>0</v>
      </c>
      <c r="AC41" s="192">
        <f>PAYSLIP!S759</f>
        <v>7818.75</v>
      </c>
    </row>
    <row r="42" spans="1:29" s="185" customFormat="1" x14ac:dyDescent="0.25">
      <c r="A42" s="230">
        <v>41</v>
      </c>
      <c r="B42" s="189" t="s">
        <v>183</v>
      </c>
      <c r="C42" s="182" t="s">
        <v>173</v>
      </c>
      <c r="D42" s="221">
        <v>13</v>
      </c>
      <c r="E42" s="189">
        <v>13</v>
      </c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>
        <f t="shared" si="1"/>
        <v>9.875</v>
      </c>
      <c r="R42" s="182" t="s">
        <v>174</v>
      </c>
      <c r="S42" s="190">
        <v>79</v>
      </c>
      <c r="T42" s="190"/>
      <c r="U42" s="190"/>
      <c r="V42" s="199">
        <f>PAYSLIP!N768</f>
        <v>1027</v>
      </c>
      <c r="W42" s="200">
        <f>PAYSLIP!N769</f>
        <v>0</v>
      </c>
      <c r="X42" s="201">
        <f>PAYSLIP!N770</f>
        <v>0</v>
      </c>
      <c r="Y42" s="199">
        <f>PAYSLIP!N771</f>
        <v>0</v>
      </c>
      <c r="Z42" s="184">
        <f>PAYSLIP!N772</f>
        <v>0</v>
      </c>
      <c r="AA42" s="191">
        <f>PAYSLIP!N777</f>
        <v>1027</v>
      </c>
      <c r="AB42" s="192">
        <f>PAYSLIP!S777</f>
        <v>0</v>
      </c>
      <c r="AC42" s="191">
        <f>PAYSLIP!S778</f>
        <v>1027</v>
      </c>
    </row>
    <row r="43" spans="1:29" s="185" customFormat="1" x14ac:dyDescent="0.25">
      <c r="A43" s="230">
        <v>42</v>
      </c>
      <c r="B43" s="189" t="s">
        <v>164</v>
      </c>
      <c r="C43" s="182" t="s">
        <v>173</v>
      </c>
      <c r="D43" s="221">
        <v>13</v>
      </c>
      <c r="E43" s="189">
        <v>12.25</v>
      </c>
      <c r="F43" s="190">
        <v>20</v>
      </c>
      <c r="G43" s="190"/>
      <c r="H43" s="190"/>
      <c r="I43" s="190"/>
      <c r="J43" s="190"/>
      <c r="K43" s="190"/>
      <c r="L43" s="190"/>
      <c r="M43" s="190"/>
      <c r="N43" s="190"/>
      <c r="O43" s="190">
        <v>1500</v>
      </c>
      <c r="P43" s="190"/>
      <c r="Q43" s="190">
        <f t="shared" si="1"/>
        <v>37.5</v>
      </c>
      <c r="R43" s="182" t="s">
        <v>174</v>
      </c>
      <c r="S43" s="190">
        <v>300</v>
      </c>
      <c r="T43" s="190"/>
      <c r="U43" s="190"/>
      <c r="V43" s="199">
        <f>PAYSLIP!N787</f>
        <v>3675</v>
      </c>
      <c r="W43" s="200">
        <f>PAYSLIP!N788</f>
        <v>937.5</v>
      </c>
      <c r="X43" s="201">
        <f>PAYSLIP!N789</f>
        <v>0</v>
      </c>
      <c r="Y43" s="199">
        <f>PAYSLIP!N790</f>
        <v>0</v>
      </c>
      <c r="Z43" s="184">
        <f>PAYSLIP!N791</f>
        <v>0</v>
      </c>
      <c r="AA43" s="191">
        <f>PAYSLIP!N796</f>
        <v>4612.5</v>
      </c>
      <c r="AB43" s="192">
        <f>PAYSLIP!S796</f>
        <v>1500</v>
      </c>
      <c r="AC43" s="191">
        <f>PAYSLIP!S797</f>
        <v>3112.5</v>
      </c>
    </row>
    <row r="44" spans="1:29" s="185" customFormat="1" x14ac:dyDescent="0.25">
      <c r="A44" s="230">
        <v>43</v>
      </c>
      <c r="B44" s="245" t="s">
        <v>81</v>
      </c>
      <c r="C44" s="182" t="s">
        <v>173</v>
      </c>
      <c r="D44" s="221">
        <v>13</v>
      </c>
      <c r="E44" s="189">
        <v>11.5</v>
      </c>
      <c r="F44" s="190">
        <v>5</v>
      </c>
      <c r="G44" s="190"/>
      <c r="H44" s="190"/>
      <c r="I44" s="190"/>
      <c r="J44" s="190"/>
      <c r="K44" s="190"/>
      <c r="L44" s="190"/>
      <c r="M44" s="190">
        <v>0.25</v>
      </c>
      <c r="N44" s="190"/>
      <c r="O44" s="190">
        <v>2500</v>
      </c>
      <c r="P44" s="190">
        <v>5.5</v>
      </c>
      <c r="Q44" s="190">
        <f t="shared" si="1"/>
        <v>50</v>
      </c>
      <c r="R44" s="182" t="s">
        <v>174</v>
      </c>
      <c r="S44" s="190">
        <v>400</v>
      </c>
      <c r="T44" s="190"/>
      <c r="U44" s="190"/>
      <c r="V44" s="199">
        <f>PAYSLIP!N806</f>
        <v>4600</v>
      </c>
      <c r="W44" s="200">
        <f>PAYSLIP!N807</f>
        <v>312.5</v>
      </c>
      <c r="X44" s="201">
        <f>PAYSLIP!N808</f>
        <v>357.5</v>
      </c>
      <c r="Y44" s="199">
        <f>PAYSLIP!N809</f>
        <v>0</v>
      </c>
      <c r="Z44" s="184">
        <f>PAYSLIP!N810</f>
        <v>0</v>
      </c>
      <c r="AA44" s="191">
        <f>PAYSLIP!N815</f>
        <v>5270</v>
      </c>
      <c r="AB44" s="192">
        <f>PAYSLIP!S815</f>
        <v>2512.5</v>
      </c>
      <c r="AC44" s="191">
        <f>PAYSLIP!S816</f>
        <v>2757.5</v>
      </c>
    </row>
    <row r="45" spans="1:29" s="185" customFormat="1" x14ac:dyDescent="0.25">
      <c r="A45" s="230">
        <v>44</v>
      </c>
      <c r="B45" s="245" t="s">
        <v>39</v>
      </c>
      <c r="C45" s="182" t="s">
        <v>173</v>
      </c>
      <c r="D45" s="221">
        <v>13</v>
      </c>
      <c r="E45" s="186">
        <v>12.5</v>
      </c>
      <c r="F45" s="187">
        <v>61.5</v>
      </c>
      <c r="G45" s="187">
        <v>308.8</v>
      </c>
      <c r="H45" s="187"/>
      <c r="I45" s="187">
        <v>50</v>
      </c>
      <c r="J45" s="187"/>
      <c r="K45" s="187">
        <f>162.5/2</f>
        <v>81.25</v>
      </c>
      <c r="L45" s="187"/>
      <c r="M45" s="187">
        <v>1.2</v>
      </c>
      <c r="N45" s="187"/>
      <c r="O45" s="187">
        <v>5500</v>
      </c>
      <c r="P45" s="187"/>
      <c r="Q45" s="187">
        <f t="shared" si="1"/>
        <v>62.5</v>
      </c>
      <c r="R45" s="182" t="s">
        <v>174</v>
      </c>
      <c r="S45" s="187">
        <v>500</v>
      </c>
      <c r="T45" s="187"/>
      <c r="U45" s="187"/>
      <c r="V45" s="238">
        <f>PAYSLIP!N825</f>
        <v>6250</v>
      </c>
      <c r="W45" s="238">
        <f>PAYSLIP!N826</f>
        <v>4804.6875</v>
      </c>
      <c r="X45" s="238">
        <f>PAYSLIP!N827</f>
        <v>0</v>
      </c>
      <c r="Y45" s="238">
        <f>PAYSLIP!N828</f>
        <v>0</v>
      </c>
      <c r="Z45" s="239">
        <f>PAYSLIP!N829</f>
        <v>0</v>
      </c>
      <c r="AA45" s="240">
        <f>PAYSLIP!N834</f>
        <v>11054.6875</v>
      </c>
      <c r="AB45" s="241">
        <f>PAYSLIP!S834</f>
        <v>6015.05</v>
      </c>
      <c r="AC45" s="240">
        <f>PAYSLIP!S835</f>
        <v>5039.6374999999998</v>
      </c>
    </row>
    <row r="46" spans="1:29" s="185" customFormat="1" x14ac:dyDescent="0.25">
      <c r="A46" s="230">
        <v>45</v>
      </c>
      <c r="B46" s="245" t="s">
        <v>40</v>
      </c>
      <c r="C46" s="182" t="s">
        <v>173</v>
      </c>
      <c r="D46" s="221">
        <v>13</v>
      </c>
      <c r="E46" s="186">
        <v>13</v>
      </c>
      <c r="F46" s="187">
        <v>28</v>
      </c>
      <c r="G46" s="187">
        <v>254.3</v>
      </c>
      <c r="H46" s="187"/>
      <c r="I46" s="187">
        <v>50</v>
      </c>
      <c r="J46" s="187"/>
      <c r="K46" s="187">
        <f>125/2</f>
        <v>62.5</v>
      </c>
      <c r="L46" s="187"/>
      <c r="M46" s="187">
        <v>0.5</v>
      </c>
      <c r="N46" s="187"/>
      <c r="O46" s="187">
        <v>4000</v>
      </c>
      <c r="P46" s="187">
        <v>6</v>
      </c>
      <c r="Q46" s="187">
        <f t="shared" si="1"/>
        <v>50</v>
      </c>
      <c r="R46" s="182" t="s">
        <v>174</v>
      </c>
      <c r="S46" s="187">
        <v>400</v>
      </c>
      <c r="T46" s="187"/>
      <c r="U46" s="187"/>
      <c r="V46" s="199">
        <f>PAYSLIP!N844</f>
        <v>5200</v>
      </c>
      <c r="W46" s="200">
        <f>PAYSLIP!N845</f>
        <v>1750</v>
      </c>
      <c r="X46" s="201">
        <f>PAYSLIP!N846</f>
        <v>390</v>
      </c>
      <c r="Y46" s="199">
        <f>PAYSLIP!N847</f>
        <v>0</v>
      </c>
      <c r="Z46" s="184">
        <f>PAYSLIP!N848</f>
        <v>0</v>
      </c>
      <c r="AA46" s="191">
        <f>PAYSLIP!N853</f>
        <v>7340</v>
      </c>
      <c r="AB46" s="192">
        <f>PAYSLIP!S853</f>
        <v>4391.8</v>
      </c>
      <c r="AC46" s="191">
        <f>PAYSLIP!S854</f>
        <v>2948.2</v>
      </c>
    </row>
    <row r="47" spans="1:29" s="193" customFormat="1" x14ac:dyDescent="0.25">
      <c r="A47" s="230">
        <v>46</v>
      </c>
      <c r="B47" s="252" t="s">
        <v>41</v>
      </c>
      <c r="C47" s="182" t="s">
        <v>173</v>
      </c>
      <c r="D47" s="221">
        <v>13</v>
      </c>
      <c r="E47" s="186">
        <v>13</v>
      </c>
      <c r="F47" s="194">
        <v>24</v>
      </c>
      <c r="G47" s="187">
        <v>272.5</v>
      </c>
      <c r="H47" s="187"/>
      <c r="I47" s="187">
        <v>50</v>
      </c>
      <c r="J47" s="187"/>
      <c r="K47" s="187">
        <f>137.5/2</f>
        <v>68.75</v>
      </c>
      <c r="L47" s="187">
        <v>2.23</v>
      </c>
      <c r="M47" s="187"/>
      <c r="N47" s="187"/>
      <c r="O47" s="187"/>
      <c r="P47" s="187"/>
      <c r="Q47" s="187">
        <f t="shared" si="1"/>
        <v>56.25</v>
      </c>
      <c r="R47" s="182" t="s">
        <v>174</v>
      </c>
      <c r="S47" s="187">
        <v>450</v>
      </c>
      <c r="T47" s="187"/>
      <c r="U47" s="187"/>
      <c r="V47" s="199">
        <f>PAYSLIP!N863</f>
        <v>5850</v>
      </c>
      <c r="W47" s="200">
        <f>PAYSLIP!N864</f>
        <v>1687.5</v>
      </c>
      <c r="X47" s="201">
        <f>PAYSLIP!N865</f>
        <v>0</v>
      </c>
      <c r="Y47" s="199">
        <f>PAYSLIP!N866</f>
        <v>0</v>
      </c>
      <c r="Z47" s="184">
        <f>PAYSLIP!N867</f>
        <v>0</v>
      </c>
      <c r="AA47" s="191">
        <f>PAYSLIP!N872</f>
        <v>7537.5</v>
      </c>
      <c r="AB47" s="192">
        <f>PAYSLIP!S872</f>
        <v>393.48</v>
      </c>
      <c r="AC47" s="191">
        <f>PAYSLIP!S873</f>
        <v>7144.02</v>
      </c>
    </row>
    <row r="48" spans="1:29" s="185" customFormat="1" x14ac:dyDescent="0.25">
      <c r="A48" s="230">
        <v>47</v>
      </c>
      <c r="B48" s="252" t="s">
        <v>61</v>
      </c>
      <c r="C48" s="182" t="s">
        <v>173</v>
      </c>
      <c r="D48" s="221">
        <v>13</v>
      </c>
      <c r="E48" s="186">
        <v>13</v>
      </c>
      <c r="F48" s="187">
        <v>28</v>
      </c>
      <c r="G48" s="187">
        <v>236.1</v>
      </c>
      <c r="H48" s="187"/>
      <c r="I48" s="187">
        <v>50</v>
      </c>
      <c r="J48" s="187"/>
      <c r="K48" s="187">
        <v>87.5</v>
      </c>
      <c r="L48" s="187"/>
      <c r="M48" s="187"/>
      <c r="N48" s="187"/>
      <c r="O48" s="187">
        <v>5000</v>
      </c>
      <c r="P48" s="187">
        <v>7.5</v>
      </c>
      <c r="Q48" s="187">
        <f t="shared" si="1"/>
        <v>68.75</v>
      </c>
      <c r="R48" s="182" t="s">
        <v>174</v>
      </c>
      <c r="S48" s="187">
        <v>550</v>
      </c>
      <c r="T48" s="187"/>
      <c r="U48" s="187"/>
      <c r="V48" s="199">
        <f>PAYSLIP!N882</f>
        <v>7150</v>
      </c>
      <c r="W48" s="200">
        <f>PAYSLIP!N883</f>
        <v>2406.25</v>
      </c>
      <c r="X48" s="201">
        <f>PAYSLIP!N884</f>
        <v>670.3125</v>
      </c>
      <c r="Y48" s="199">
        <f>PAYSLIP!N885</f>
        <v>0</v>
      </c>
      <c r="Z48" s="184">
        <f>PAYSLIP!N886</f>
        <v>0</v>
      </c>
      <c r="AA48" s="191">
        <f>PAYSLIP!N891</f>
        <v>10226.5625</v>
      </c>
      <c r="AB48" s="192">
        <f>PAYSLIP!S891</f>
        <v>5373.6</v>
      </c>
      <c r="AC48" s="191">
        <f>PAYSLIP!S892</f>
        <v>4852.9624999999996</v>
      </c>
    </row>
    <row r="49" spans="1:29" s="185" customFormat="1" x14ac:dyDescent="0.25">
      <c r="A49" s="230">
        <v>48</v>
      </c>
      <c r="B49" s="248" t="s">
        <v>62</v>
      </c>
      <c r="C49" s="182" t="s">
        <v>173</v>
      </c>
      <c r="D49" s="221">
        <v>13</v>
      </c>
      <c r="E49" s="186">
        <v>11.5</v>
      </c>
      <c r="F49" s="187">
        <v>22</v>
      </c>
      <c r="G49" s="187">
        <v>199.8</v>
      </c>
      <c r="H49" s="187"/>
      <c r="I49" s="187">
        <v>50</v>
      </c>
      <c r="J49" s="187"/>
      <c r="K49" s="187">
        <v>56.25</v>
      </c>
      <c r="L49" s="187"/>
      <c r="M49" s="187"/>
      <c r="N49" s="187"/>
      <c r="O49" s="187"/>
      <c r="P49" s="187">
        <v>4</v>
      </c>
      <c r="Q49" s="187">
        <f t="shared" si="1"/>
        <v>44.5625</v>
      </c>
      <c r="R49" s="182" t="s">
        <v>174</v>
      </c>
      <c r="S49" s="187">
        <v>356.5</v>
      </c>
      <c r="T49" s="187"/>
      <c r="U49" s="187"/>
      <c r="V49" s="199">
        <f>PAYSLIP!N901</f>
        <v>4099.75</v>
      </c>
      <c r="W49" s="200">
        <f>PAYSLIP!N902</f>
        <v>1225.46875</v>
      </c>
      <c r="X49" s="201">
        <f>PAYSLIP!N903</f>
        <v>231.72499999999999</v>
      </c>
      <c r="Y49" s="199">
        <f>PAYSLIP!N904</f>
        <v>0</v>
      </c>
      <c r="Z49" s="184">
        <f>PAYSLIP!N905</f>
        <v>0</v>
      </c>
      <c r="AA49" s="191">
        <f>PAYSLIP!N910</f>
        <v>5556.9437500000004</v>
      </c>
      <c r="AB49" s="192">
        <f>PAYSLIP!S910</f>
        <v>306.05</v>
      </c>
      <c r="AC49" s="191">
        <f>PAYSLIP!S911</f>
        <v>5250.8937500000002</v>
      </c>
    </row>
    <row r="50" spans="1:29" s="193" customFormat="1" x14ac:dyDescent="0.25">
      <c r="A50" s="230">
        <v>49</v>
      </c>
      <c r="B50" s="248" t="s">
        <v>63</v>
      </c>
      <c r="C50" s="182" t="s">
        <v>173</v>
      </c>
      <c r="D50" s="221">
        <v>13</v>
      </c>
      <c r="E50" s="186">
        <v>12.75</v>
      </c>
      <c r="F50" s="187">
        <v>27</v>
      </c>
      <c r="G50" s="187">
        <v>218</v>
      </c>
      <c r="H50" s="187"/>
      <c r="I50" s="187">
        <v>50</v>
      </c>
      <c r="J50" s="187"/>
      <c r="K50" s="187">
        <v>56.25</v>
      </c>
      <c r="L50" s="187"/>
      <c r="M50" s="187"/>
      <c r="N50" s="187"/>
      <c r="O50" s="187">
        <v>2500</v>
      </c>
      <c r="P50" s="187">
        <v>10</v>
      </c>
      <c r="Q50" s="187">
        <f t="shared" si="1"/>
        <v>44.5625</v>
      </c>
      <c r="R50" s="182" t="s">
        <v>174</v>
      </c>
      <c r="S50" s="187">
        <v>356.5</v>
      </c>
      <c r="T50" s="187"/>
      <c r="U50" s="187"/>
      <c r="V50" s="199">
        <f>PAYSLIP!N920</f>
        <v>4545.375</v>
      </c>
      <c r="W50" s="200">
        <f>PAYSLIP!N921</f>
        <v>1503.984375</v>
      </c>
      <c r="X50" s="201">
        <f>PAYSLIP!N922</f>
        <v>579.3125</v>
      </c>
      <c r="Y50" s="199">
        <f>PAYSLIP!N923</f>
        <v>0</v>
      </c>
      <c r="Z50" s="184">
        <f>PAYSLIP!N924</f>
        <v>0</v>
      </c>
      <c r="AA50" s="191">
        <f>PAYSLIP!N929</f>
        <v>6628.671875</v>
      </c>
      <c r="AB50" s="192">
        <f>PAYSLIP!S929</f>
        <v>2824.25</v>
      </c>
      <c r="AC50" s="191">
        <f>PAYSLIP!S930</f>
        <v>3804.421875</v>
      </c>
    </row>
    <row r="51" spans="1:29" s="185" customFormat="1" x14ac:dyDescent="0.25">
      <c r="A51" s="230">
        <v>50</v>
      </c>
      <c r="B51" s="248" t="s">
        <v>64</v>
      </c>
      <c r="C51" s="182" t="s">
        <v>173</v>
      </c>
      <c r="D51" s="221">
        <v>13</v>
      </c>
      <c r="E51" s="186">
        <v>13</v>
      </c>
      <c r="F51" s="187">
        <v>27</v>
      </c>
      <c r="G51" s="187">
        <v>199.8</v>
      </c>
      <c r="H51" s="187"/>
      <c r="I51" s="187">
        <v>50</v>
      </c>
      <c r="J51" s="187"/>
      <c r="K51" s="187">
        <v>93.75</v>
      </c>
      <c r="L51" s="187">
        <v>283.33</v>
      </c>
      <c r="M51" s="187">
        <v>1.45</v>
      </c>
      <c r="N51" s="187"/>
      <c r="O51" s="187">
        <v>5000</v>
      </c>
      <c r="P51" s="187"/>
      <c r="Q51" s="187">
        <f t="shared" si="1"/>
        <v>75</v>
      </c>
      <c r="R51" s="182" t="s">
        <v>174</v>
      </c>
      <c r="S51" s="187">
        <v>600</v>
      </c>
      <c r="T51" s="187"/>
      <c r="U51" s="187"/>
      <c r="V51" s="199">
        <f>PAYSLIP!N939</f>
        <v>7800</v>
      </c>
      <c r="W51" s="200">
        <f>PAYSLIP!N940</f>
        <v>2531.25</v>
      </c>
      <c r="X51" s="201">
        <f>PAYSLIP!N941</f>
        <v>0</v>
      </c>
      <c r="Y51" s="199">
        <f>PAYSLIP!N942</f>
        <v>0</v>
      </c>
      <c r="Z51" s="184">
        <f>PAYSLIP!N943</f>
        <v>0</v>
      </c>
      <c r="AA51" s="191">
        <f>PAYSLIP!N948</f>
        <v>10331.25</v>
      </c>
      <c r="AB51" s="192">
        <f>PAYSLIP!S948</f>
        <v>5735.63</v>
      </c>
      <c r="AC51" s="191">
        <f>PAYSLIP!S949</f>
        <v>4595.62</v>
      </c>
    </row>
    <row r="52" spans="1:29" s="193" customFormat="1" x14ac:dyDescent="0.25">
      <c r="A52" s="230">
        <v>51</v>
      </c>
      <c r="B52" s="189" t="s">
        <v>165</v>
      </c>
      <c r="C52" s="182" t="s">
        <v>173</v>
      </c>
      <c r="D52" s="221">
        <v>13</v>
      </c>
      <c r="E52" s="189">
        <v>12.75</v>
      </c>
      <c r="F52" s="190">
        <v>20</v>
      </c>
      <c r="G52" s="190"/>
      <c r="H52" s="190"/>
      <c r="I52" s="190"/>
      <c r="J52" s="190"/>
      <c r="K52" s="190"/>
      <c r="L52" s="190"/>
      <c r="M52" s="190">
        <v>0.25</v>
      </c>
      <c r="N52" s="190"/>
      <c r="O52" s="190">
        <v>1000</v>
      </c>
      <c r="P52" s="190">
        <v>6</v>
      </c>
      <c r="Q52" s="190">
        <f t="shared" si="1"/>
        <v>37.5</v>
      </c>
      <c r="R52" s="182" t="s">
        <v>174</v>
      </c>
      <c r="S52" s="190">
        <v>300</v>
      </c>
      <c r="T52" s="190"/>
      <c r="U52" s="190"/>
      <c r="V52" s="199">
        <f>PAYSLIP!N958</f>
        <v>3825</v>
      </c>
      <c r="W52" s="200">
        <f>PAYSLIP!N959</f>
        <v>937.5</v>
      </c>
      <c r="X52" s="201">
        <f>PAYSLIP!N960</f>
        <v>292.5</v>
      </c>
      <c r="Y52" s="199">
        <f>PAYSLIP!N961</f>
        <v>0</v>
      </c>
      <c r="Z52" s="214">
        <f>PAYSLIP!N962</f>
        <v>0</v>
      </c>
      <c r="AA52" s="191">
        <f>PAYSLIP!N967</f>
        <v>5055</v>
      </c>
      <c r="AB52" s="192">
        <f>PAYSLIP!S967</f>
        <v>1009.375</v>
      </c>
      <c r="AC52" s="191">
        <f>PAYSLIP!S968</f>
        <v>4045.625</v>
      </c>
    </row>
    <row r="53" spans="1:29" s="193" customFormat="1" x14ac:dyDescent="0.25">
      <c r="A53" s="230">
        <v>52</v>
      </c>
      <c r="B53" s="252" t="s">
        <v>144</v>
      </c>
      <c r="C53" s="182" t="s">
        <v>173</v>
      </c>
      <c r="D53" s="221">
        <v>13</v>
      </c>
      <c r="E53" s="189">
        <v>10.75</v>
      </c>
      <c r="F53" s="190">
        <v>15</v>
      </c>
      <c r="G53" s="190"/>
      <c r="H53" s="190"/>
      <c r="I53" s="190"/>
      <c r="J53" s="190"/>
      <c r="K53" s="190"/>
      <c r="L53" s="190"/>
      <c r="M53" s="190">
        <v>0.5</v>
      </c>
      <c r="N53" s="190"/>
      <c r="O53" s="190">
        <v>2000</v>
      </c>
      <c r="P53" s="190"/>
      <c r="Q53" s="218">
        <f t="shared" si="1"/>
        <v>44.5625</v>
      </c>
      <c r="R53" s="182" t="s">
        <v>174</v>
      </c>
      <c r="S53" s="218">
        <v>356.5</v>
      </c>
      <c r="T53" s="218"/>
      <c r="U53" s="218"/>
      <c r="V53" s="199">
        <f>PAYSLIP!N977</f>
        <v>3832.375</v>
      </c>
      <c r="W53" s="200">
        <f>PAYSLIP!N978</f>
        <v>835.546875</v>
      </c>
      <c r="X53" s="201">
        <f>PAYSLIP!N979</f>
        <v>0</v>
      </c>
      <c r="Y53" s="199">
        <f>PAYSLIP!N980</f>
        <v>0</v>
      </c>
      <c r="Z53" s="214">
        <f>PAYSLIP!N981</f>
        <v>0</v>
      </c>
      <c r="AA53" s="191">
        <f>PAYSLIP!N986</f>
        <v>4667.921875</v>
      </c>
      <c r="AB53" s="192">
        <f>PAYSLIP!S986</f>
        <v>2022.28125</v>
      </c>
      <c r="AC53" s="191">
        <f>PAYSLIP!S987</f>
        <v>2645.640625</v>
      </c>
    </row>
    <row r="54" spans="1:29" s="193" customFormat="1" x14ac:dyDescent="0.25">
      <c r="A54" s="230">
        <v>53</v>
      </c>
      <c r="B54" s="249" t="s">
        <v>182</v>
      </c>
      <c r="C54" s="182" t="s">
        <v>173</v>
      </c>
      <c r="D54" s="221">
        <v>13</v>
      </c>
      <c r="E54" s="189">
        <v>13</v>
      </c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>
        <f t="shared" si="1"/>
        <v>37.5</v>
      </c>
      <c r="R54" s="182" t="s">
        <v>174</v>
      </c>
      <c r="S54" s="190">
        <v>300</v>
      </c>
      <c r="T54" s="190"/>
      <c r="U54" s="190"/>
      <c r="V54" s="199">
        <f>PAYSLIP!N996</f>
        <v>3900</v>
      </c>
      <c r="W54" s="200">
        <f>PAYSLIP!N997</f>
        <v>0</v>
      </c>
      <c r="X54" s="201">
        <f>PAYSLIP!N998</f>
        <v>0</v>
      </c>
      <c r="Y54" s="199">
        <f>PAYSLIP!N999</f>
        <v>0</v>
      </c>
      <c r="Z54" s="184">
        <f>PAYSLIP!N1000</f>
        <v>0</v>
      </c>
      <c r="AA54" s="191">
        <f>PAYSLIP!N1005</f>
        <v>3900</v>
      </c>
      <c r="AB54" s="192">
        <f>PAYSLIP!S1005</f>
        <v>0</v>
      </c>
      <c r="AC54" s="191">
        <f>PAYSLIP!S1006</f>
        <v>3900</v>
      </c>
    </row>
    <row r="55" spans="1:29" s="193" customFormat="1" x14ac:dyDescent="0.25">
      <c r="A55" s="230">
        <v>54</v>
      </c>
      <c r="B55" s="189" t="s">
        <v>160</v>
      </c>
      <c r="C55" s="182" t="s">
        <v>173</v>
      </c>
      <c r="D55" s="221">
        <v>13</v>
      </c>
      <c r="E55" s="189">
        <v>10.75</v>
      </c>
      <c r="F55" s="190">
        <v>32</v>
      </c>
      <c r="G55" s="190"/>
      <c r="H55" s="190"/>
      <c r="I55" s="190"/>
      <c r="J55" s="190"/>
      <c r="K55" s="190"/>
      <c r="L55" s="190"/>
      <c r="M55" s="190">
        <v>2.25</v>
      </c>
      <c r="N55" s="190"/>
      <c r="O55" s="190">
        <v>1000</v>
      </c>
      <c r="P55" s="190">
        <v>3</v>
      </c>
      <c r="Q55" s="190">
        <f t="shared" si="1"/>
        <v>37.5</v>
      </c>
      <c r="R55" s="182" t="s">
        <v>174</v>
      </c>
      <c r="S55" s="190">
        <v>300</v>
      </c>
      <c r="T55" s="190"/>
      <c r="U55" s="190"/>
      <c r="V55" s="199">
        <f>PAYSLIP!N1015</f>
        <v>3225</v>
      </c>
      <c r="W55" s="200">
        <f>PAYSLIP!N1016</f>
        <v>1500</v>
      </c>
      <c r="X55" s="201">
        <f>PAYSLIP!N1017</f>
        <v>146.25</v>
      </c>
      <c r="Y55" s="199">
        <f>PAYSLIP!N1018</f>
        <v>0</v>
      </c>
      <c r="Z55" s="184">
        <f>PAYSLIP!N1019</f>
        <v>0</v>
      </c>
      <c r="AA55" s="191">
        <f>PAYSLIP!N1024</f>
        <v>4871.25</v>
      </c>
      <c r="AB55" s="192">
        <f>PAYSLIP!S1024</f>
        <v>1084.375</v>
      </c>
      <c r="AC55" s="191">
        <f>PAYSLIP!S1025</f>
        <v>3786.875</v>
      </c>
    </row>
    <row r="56" spans="1:29" s="193" customFormat="1" x14ac:dyDescent="0.25">
      <c r="A56" s="230">
        <v>55</v>
      </c>
      <c r="B56" s="242" t="s">
        <v>133</v>
      </c>
      <c r="C56" s="182" t="s">
        <v>173</v>
      </c>
      <c r="D56" s="221">
        <v>13</v>
      </c>
      <c r="E56" s="189">
        <v>10</v>
      </c>
      <c r="F56" s="190">
        <v>27</v>
      </c>
      <c r="G56" s="190"/>
      <c r="H56" s="190"/>
      <c r="I56" s="190"/>
      <c r="J56" s="190"/>
      <c r="K56" s="190"/>
      <c r="L56" s="190"/>
      <c r="M56" s="190">
        <v>0.25</v>
      </c>
      <c r="N56" s="190"/>
      <c r="O56" s="190">
        <v>1500</v>
      </c>
      <c r="P56" s="190"/>
      <c r="Q56" s="218">
        <f t="shared" si="1"/>
        <v>37.5</v>
      </c>
      <c r="R56" s="182" t="s">
        <v>174</v>
      </c>
      <c r="S56" s="218">
        <v>300</v>
      </c>
      <c r="T56" s="218"/>
      <c r="U56" s="218"/>
      <c r="V56" s="206">
        <f>PAYSLIP!N1034</f>
        <v>3000</v>
      </c>
      <c r="W56" s="207">
        <f>PAYSLIP!N1035</f>
        <v>1265.625</v>
      </c>
      <c r="X56" s="208">
        <f>PAYSLIP!N1036</f>
        <v>0</v>
      </c>
      <c r="Y56" s="206">
        <f>PAYSLIP!N1037</f>
        <v>0</v>
      </c>
      <c r="Z56" s="188">
        <f>PAYSLIP!N1038</f>
        <v>0</v>
      </c>
      <c r="AA56" s="191">
        <f>PAYSLIP!N1043</f>
        <v>4265.625</v>
      </c>
      <c r="AB56" s="192">
        <f>PAYSLIP!S1043</f>
        <v>1509.375</v>
      </c>
      <c r="AC56" s="191">
        <f>PAYSLIP!S1044</f>
        <v>2756.25</v>
      </c>
    </row>
    <row r="57" spans="1:29" s="193" customFormat="1" x14ac:dyDescent="0.25">
      <c r="A57" s="230">
        <v>56</v>
      </c>
      <c r="B57" s="248" t="s">
        <v>93</v>
      </c>
      <c r="C57" s="182" t="s">
        <v>173</v>
      </c>
      <c r="D57" s="221">
        <v>13</v>
      </c>
      <c r="E57" s="186">
        <v>13</v>
      </c>
      <c r="F57" s="187">
        <v>30</v>
      </c>
      <c r="G57" s="187">
        <v>236.2</v>
      </c>
      <c r="H57" s="187"/>
      <c r="I57" s="187">
        <v>50</v>
      </c>
      <c r="J57" s="187"/>
      <c r="K57" s="187">
        <v>56.25</v>
      </c>
      <c r="L57" s="187"/>
      <c r="M57" s="187">
        <v>0.25</v>
      </c>
      <c r="N57" s="187"/>
      <c r="O57" s="187">
        <v>1000</v>
      </c>
      <c r="P57" s="187"/>
      <c r="Q57" s="187">
        <f t="shared" si="1"/>
        <v>44.5625</v>
      </c>
      <c r="R57" s="182" t="s">
        <v>174</v>
      </c>
      <c r="S57" s="187">
        <v>356.5</v>
      </c>
      <c r="T57" s="187"/>
      <c r="U57" s="187"/>
      <c r="V57" s="206">
        <f>PAYSLIP!N1053</f>
        <v>4634.5</v>
      </c>
      <c r="W57" s="207">
        <f>PAYSLIP!N1054</f>
        <v>1671.09375</v>
      </c>
      <c r="X57" s="208">
        <f>PAYSLIP!N1055</f>
        <v>0</v>
      </c>
      <c r="Y57" s="206">
        <f>PAYSLIP!N1056</f>
        <v>0</v>
      </c>
      <c r="Z57" s="188">
        <f>PAYSLIP!N1057</f>
        <v>0</v>
      </c>
      <c r="AA57" s="191">
        <f>PAYSLIP!N1062</f>
        <v>6305.59375</v>
      </c>
      <c r="AB57" s="192">
        <f>PAYSLIP!S1062</f>
        <v>1353.590625</v>
      </c>
      <c r="AC57" s="191">
        <f>PAYSLIP!S1063</f>
        <v>4952.0031250000002</v>
      </c>
    </row>
    <row r="58" spans="1:29" s="193" customFormat="1" x14ac:dyDescent="0.25">
      <c r="A58" s="230">
        <v>57</v>
      </c>
      <c r="B58" s="249" t="s">
        <v>180</v>
      </c>
      <c r="C58" s="182" t="s">
        <v>173</v>
      </c>
      <c r="D58" s="221">
        <v>13</v>
      </c>
      <c r="E58" s="189">
        <v>13</v>
      </c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>
        <f t="shared" si="1"/>
        <v>37.5</v>
      </c>
      <c r="R58" s="182" t="s">
        <v>174</v>
      </c>
      <c r="S58" s="190">
        <v>300</v>
      </c>
      <c r="T58" s="190"/>
      <c r="U58" s="190"/>
      <c r="V58" s="206">
        <f>PAYSLIP!N1072</f>
        <v>3900</v>
      </c>
      <c r="W58" s="207">
        <f>PAYSLIP!N1073</f>
        <v>0</v>
      </c>
      <c r="X58" s="208">
        <f>PAYSLIP!N1074</f>
        <v>0</v>
      </c>
      <c r="Y58" s="206">
        <f>PAYSLIP!N1075</f>
        <v>0</v>
      </c>
      <c r="Z58" s="188">
        <f>PAYSLIP!N1076</f>
        <v>0</v>
      </c>
      <c r="AA58" s="191">
        <f>PAYSLIP!N1081</f>
        <v>3900</v>
      </c>
      <c r="AB58" s="192">
        <f>PAYSLIP!S1081</f>
        <v>0</v>
      </c>
      <c r="AC58" s="191">
        <f>PAYSLIP!S1082</f>
        <v>3900</v>
      </c>
    </row>
    <row r="59" spans="1:29" s="193" customFormat="1" x14ac:dyDescent="0.25">
      <c r="A59" s="230">
        <v>58</v>
      </c>
      <c r="B59" s="189" t="s">
        <v>188</v>
      </c>
      <c r="C59" s="182" t="s">
        <v>173</v>
      </c>
      <c r="D59" s="221">
        <v>13</v>
      </c>
      <c r="E59" s="189">
        <v>13</v>
      </c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>
        <f t="shared" si="1"/>
        <v>10.125</v>
      </c>
      <c r="R59" s="182" t="s">
        <v>174</v>
      </c>
      <c r="S59" s="190">
        <v>81</v>
      </c>
      <c r="T59" s="190"/>
      <c r="U59" s="190"/>
      <c r="V59" s="199">
        <f>PAYSLIP!N1091</f>
        <v>1053</v>
      </c>
      <c r="W59" s="200">
        <f>PAYSLIP!N1092</f>
        <v>0</v>
      </c>
      <c r="X59" s="201">
        <f>PAYSLIP!N1093</f>
        <v>0</v>
      </c>
      <c r="Y59" s="199">
        <f>PAYSLIP!N1094</f>
        <v>0</v>
      </c>
      <c r="Z59" s="184">
        <f>PAYSLIP!N1095</f>
        <v>0</v>
      </c>
      <c r="AA59" s="191">
        <f>PAYSLIP!N1100</f>
        <v>1053</v>
      </c>
      <c r="AB59" s="192">
        <f>PAYSLIP!S1100</f>
        <v>0</v>
      </c>
      <c r="AC59" s="191">
        <f>PAYSLIP!S1101</f>
        <v>1053</v>
      </c>
    </row>
    <row r="60" spans="1:29" s="193" customFormat="1" x14ac:dyDescent="0.25">
      <c r="A60" s="230">
        <v>59</v>
      </c>
      <c r="B60" s="246" t="s">
        <v>42</v>
      </c>
      <c r="C60" s="182" t="s">
        <v>173</v>
      </c>
      <c r="D60" s="221">
        <v>13</v>
      </c>
      <c r="E60" s="186">
        <v>10.75</v>
      </c>
      <c r="F60" s="187">
        <v>24</v>
      </c>
      <c r="G60" s="187">
        <v>236.1</v>
      </c>
      <c r="H60" s="187"/>
      <c r="I60" s="187">
        <v>50</v>
      </c>
      <c r="J60" s="187"/>
      <c r="K60" s="187">
        <f>175/2</f>
        <v>87.5</v>
      </c>
      <c r="L60" s="187"/>
      <c r="M60" s="187"/>
      <c r="N60" s="187"/>
      <c r="O60" s="187"/>
      <c r="P60" s="187"/>
      <c r="Q60" s="187">
        <f t="shared" si="1"/>
        <v>68.75</v>
      </c>
      <c r="R60" s="182" t="s">
        <v>174</v>
      </c>
      <c r="S60" s="187">
        <v>550</v>
      </c>
      <c r="T60" s="187"/>
      <c r="U60" s="187"/>
      <c r="V60" s="199">
        <f>PAYSLIP!N1110</f>
        <v>5912.5</v>
      </c>
      <c r="W60" s="200">
        <f>PAYSLIP!N1111</f>
        <v>2062.5</v>
      </c>
      <c r="X60" s="201">
        <f>PAYSLIP!N1112</f>
        <v>0</v>
      </c>
      <c r="Y60" s="199">
        <f>PAYSLIP!N1113</f>
        <v>0</v>
      </c>
      <c r="Z60" s="184">
        <f>PAYSLIP!N1114</f>
        <v>0</v>
      </c>
      <c r="AA60" s="191">
        <f>PAYSLIP!N1119</f>
        <v>7975</v>
      </c>
      <c r="AB60" s="192">
        <f>PAYSLIP!S1119</f>
        <v>373.6</v>
      </c>
      <c r="AC60" s="191">
        <f>PAYSLIP!S1120</f>
        <v>7601.4</v>
      </c>
    </row>
    <row r="61" spans="1:29" s="193" customFormat="1" x14ac:dyDescent="0.25">
      <c r="A61" s="230">
        <v>60</v>
      </c>
      <c r="B61" s="246" t="s">
        <v>65</v>
      </c>
      <c r="C61" s="182" t="s">
        <v>173</v>
      </c>
      <c r="D61" s="221">
        <v>13</v>
      </c>
      <c r="E61" s="186">
        <v>12.75</v>
      </c>
      <c r="F61" s="187">
        <v>14</v>
      </c>
      <c r="G61" s="187">
        <v>254.3</v>
      </c>
      <c r="H61" s="187"/>
      <c r="I61" s="187">
        <v>50</v>
      </c>
      <c r="J61" s="187"/>
      <c r="K61" s="187">
        <f>175/2</f>
        <v>87.5</v>
      </c>
      <c r="L61" s="187">
        <v>249.78</v>
      </c>
      <c r="M61" s="187">
        <v>1.25</v>
      </c>
      <c r="N61" s="187"/>
      <c r="O61" s="187">
        <v>5000</v>
      </c>
      <c r="P61" s="187">
        <v>4</v>
      </c>
      <c r="Q61" s="187">
        <f t="shared" si="1"/>
        <v>68.75</v>
      </c>
      <c r="R61" s="182" t="s">
        <v>174</v>
      </c>
      <c r="S61" s="187">
        <v>550</v>
      </c>
      <c r="T61" s="187"/>
      <c r="U61" s="187"/>
      <c r="V61" s="199">
        <f>PAYSLIP!N1129</f>
        <v>7012.5</v>
      </c>
      <c r="W61" s="200">
        <f>PAYSLIP!N1130</f>
        <v>1203.125</v>
      </c>
      <c r="X61" s="201">
        <f>PAYSLIP!N1131</f>
        <v>357.5</v>
      </c>
      <c r="Y61" s="199">
        <f>PAYSLIP!N1132</f>
        <v>0</v>
      </c>
      <c r="Z61" s="184">
        <f>PAYSLIP!N1133</f>
        <v>0</v>
      </c>
      <c r="AA61" s="191">
        <f>PAYSLIP!N1138</f>
        <v>8573.125</v>
      </c>
      <c r="AB61" s="192">
        <f>PAYSLIP!S1138</f>
        <v>5727.5174999999999</v>
      </c>
      <c r="AC61" s="191">
        <f>PAYSLIP!S1139</f>
        <v>2845.6075000000001</v>
      </c>
    </row>
    <row r="62" spans="1:29" s="193" customFormat="1" x14ac:dyDescent="0.25">
      <c r="A62" s="230">
        <v>61</v>
      </c>
      <c r="B62" s="246" t="s">
        <v>97</v>
      </c>
      <c r="C62" s="182" t="s">
        <v>173</v>
      </c>
      <c r="D62" s="221">
        <v>13</v>
      </c>
      <c r="E62" s="186">
        <v>12.75</v>
      </c>
      <c r="F62" s="187">
        <v>21</v>
      </c>
      <c r="G62" s="187">
        <v>290.7</v>
      </c>
      <c r="H62" s="187"/>
      <c r="I62" s="187">
        <v>50</v>
      </c>
      <c r="J62" s="187"/>
      <c r="K62" s="187">
        <f>162.5/2</f>
        <v>81.25</v>
      </c>
      <c r="L62" s="187"/>
      <c r="M62" s="187">
        <v>5.35</v>
      </c>
      <c r="N62" s="187">
        <v>1000</v>
      </c>
      <c r="O62" s="187">
        <v>2500</v>
      </c>
      <c r="P62" s="187">
        <v>3.5</v>
      </c>
      <c r="Q62" s="187">
        <f t="shared" si="1"/>
        <v>62.5</v>
      </c>
      <c r="R62" s="182" t="s">
        <v>174</v>
      </c>
      <c r="S62" s="187">
        <v>500</v>
      </c>
      <c r="T62" s="187"/>
      <c r="U62" s="187"/>
      <c r="V62" s="199">
        <f>PAYSLIP!N1148</f>
        <v>6375</v>
      </c>
      <c r="W62" s="200">
        <f>PAYSLIP!N1149</f>
        <v>1640.625</v>
      </c>
      <c r="X62" s="201">
        <f>PAYSLIP!N1150</f>
        <v>284.375</v>
      </c>
      <c r="Y62" s="199">
        <f>PAYSLIP!N1151</f>
        <v>0</v>
      </c>
      <c r="Z62" s="184">
        <f>PAYSLIP!N1152</f>
        <v>0</v>
      </c>
      <c r="AA62" s="191">
        <f>PAYSLIP!N1157</f>
        <v>8300</v>
      </c>
      <c r="AB62" s="192">
        <f>PAYSLIP!S1157</f>
        <v>4256.3249999999998</v>
      </c>
      <c r="AC62" s="191">
        <f>PAYSLIP!S1158</f>
        <v>4043.6750000000002</v>
      </c>
    </row>
    <row r="63" spans="1:29" s="193" customFormat="1" x14ac:dyDescent="0.25">
      <c r="A63" s="230">
        <v>62</v>
      </c>
      <c r="B63" s="250" t="s">
        <v>84</v>
      </c>
      <c r="C63" s="182" t="s">
        <v>173</v>
      </c>
      <c r="D63" s="221">
        <v>13</v>
      </c>
      <c r="E63" s="189">
        <v>13</v>
      </c>
      <c r="F63" s="190">
        <v>13</v>
      </c>
      <c r="G63" s="190"/>
      <c r="H63" s="190"/>
      <c r="I63" s="190"/>
      <c r="J63" s="190"/>
      <c r="K63" s="190"/>
      <c r="L63" s="190"/>
      <c r="M63" s="190"/>
      <c r="N63" s="190"/>
      <c r="O63" s="190">
        <v>2500</v>
      </c>
      <c r="P63" s="190">
        <v>7.5</v>
      </c>
      <c r="Q63" s="190">
        <f t="shared" si="1"/>
        <v>44.5625</v>
      </c>
      <c r="R63" s="182" t="s">
        <v>174</v>
      </c>
      <c r="S63" s="190">
        <v>356.5</v>
      </c>
      <c r="T63" s="190"/>
      <c r="U63" s="190"/>
      <c r="V63" s="238">
        <f>PAYSLIP!N1167</f>
        <v>4634.5</v>
      </c>
      <c r="W63" s="238">
        <f>PAYSLIP!N1168</f>
        <v>724.140625</v>
      </c>
      <c r="X63" s="238">
        <f>PAYSLIP!N1169</f>
        <v>434.484375</v>
      </c>
      <c r="Y63" s="238">
        <f>PAYSLIP!N1170</f>
        <v>0</v>
      </c>
      <c r="Z63" s="239">
        <f>PAYSLIP!N1171</f>
        <v>0</v>
      </c>
      <c r="AA63" s="240">
        <f>PAYSLIP!N1176</f>
        <v>5793.125</v>
      </c>
      <c r="AB63" s="241">
        <f>PAYSLIP!S1176</f>
        <v>2500</v>
      </c>
      <c r="AC63" s="240">
        <f>PAYSLIP!S1177</f>
        <v>3293.125</v>
      </c>
    </row>
    <row r="64" spans="1:29" s="193" customFormat="1" x14ac:dyDescent="0.25">
      <c r="A64" s="230">
        <v>63</v>
      </c>
      <c r="B64" s="246" t="s">
        <v>66</v>
      </c>
      <c r="C64" s="182" t="s">
        <v>173</v>
      </c>
      <c r="D64" s="221">
        <v>13</v>
      </c>
      <c r="E64" s="186">
        <v>11.5</v>
      </c>
      <c r="F64" s="187">
        <v>84</v>
      </c>
      <c r="G64" s="187">
        <v>345.2</v>
      </c>
      <c r="H64" s="187"/>
      <c r="I64" s="187">
        <v>50</v>
      </c>
      <c r="J64" s="187"/>
      <c r="K64" s="187">
        <v>62.5</v>
      </c>
      <c r="L64" s="187"/>
      <c r="M64" s="187"/>
      <c r="N64" s="187">
        <v>1000</v>
      </c>
      <c r="O64" s="187">
        <v>3500</v>
      </c>
      <c r="P64" s="187"/>
      <c r="Q64" s="187">
        <f t="shared" si="1"/>
        <v>50</v>
      </c>
      <c r="R64" s="182" t="s">
        <v>174</v>
      </c>
      <c r="S64" s="187">
        <v>400</v>
      </c>
      <c r="T64" s="187"/>
      <c r="U64" s="187"/>
      <c r="V64" s="199">
        <f>PAYSLIP!N1186</f>
        <v>4600</v>
      </c>
      <c r="W64" s="200">
        <f>PAYSLIP!N1187</f>
        <v>5250</v>
      </c>
      <c r="X64" s="201">
        <f>PAYSLIP!N1188</f>
        <v>0</v>
      </c>
      <c r="Y64" s="199">
        <f>PAYSLIP!N1189</f>
        <v>0</v>
      </c>
      <c r="Z64" s="214">
        <f>PAYSLIP!N1190</f>
        <v>0</v>
      </c>
      <c r="AA64" s="191">
        <f>PAYSLIP!N1195</f>
        <v>9850</v>
      </c>
      <c r="AB64" s="192">
        <f>PAYSLIP!S1195</f>
        <v>4957.7</v>
      </c>
      <c r="AC64" s="191">
        <f>PAYSLIP!S1196</f>
        <v>4892.3</v>
      </c>
    </row>
    <row r="65" spans="1:29" s="193" customFormat="1" x14ac:dyDescent="0.25">
      <c r="A65" s="230">
        <v>64</v>
      </c>
      <c r="B65" s="250" t="s">
        <v>148</v>
      </c>
      <c r="C65" s="182" t="s">
        <v>173</v>
      </c>
      <c r="D65" s="221">
        <v>13</v>
      </c>
      <c r="E65" s="189">
        <v>9.5</v>
      </c>
      <c r="F65" s="190">
        <v>13</v>
      </c>
      <c r="G65" s="190"/>
      <c r="H65" s="190"/>
      <c r="I65" s="190"/>
      <c r="J65" s="190"/>
      <c r="K65" s="190"/>
      <c r="L65" s="190"/>
      <c r="M65" s="190">
        <v>0.25</v>
      </c>
      <c r="N65" s="190"/>
      <c r="O65" s="190">
        <v>2500</v>
      </c>
      <c r="P65" s="190"/>
      <c r="Q65" s="190">
        <f t="shared" si="1"/>
        <v>44.5625</v>
      </c>
      <c r="R65" s="182" t="s">
        <v>174</v>
      </c>
      <c r="S65" s="190">
        <v>356.5</v>
      </c>
      <c r="T65" s="190"/>
      <c r="U65" s="190"/>
      <c r="V65" s="238">
        <f>PAYSLIP!N1205</f>
        <v>3386.75</v>
      </c>
      <c r="W65" s="238">
        <f>PAYSLIP!N1206</f>
        <v>724.140625</v>
      </c>
      <c r="X65" s="238">
        <f>PAYSLIP!N1207</f>
        <v>0</v>
      </c>
      <c r="Y65" s="238">
        <f>PAYSLIP!N1208</f>
        <v>0</v>
      </c>
      <c r="Z65" s="239">
        <f>PAYSLIP!N1209</f>
        <v>0</v>
      </c>
      <c r="AA65" s="240">
        <f>PAYSLIP!N1214</f>
        <v>4110.890625</v>
      </c>
      <c r="AB65" s="241">
        <f>PAYSLIP!S1214</f>
        <v>2511.140625</v>
      </c>
      <c r="AC65" s="240">
        <f>PAYSLIP!S1215</f>
        <v>1599.75</v>
      </c>
    </row>
    <row r="66" spans="1:29" s="193" customFormat="1" x14ac:dyDescent="0.25">
      <c r="A66" s="230">
        <v>65</v>
      </c>
      <c r="B66" s="250" t="s">
        <v>142</v>
      </c>
      <c r="C66" s="182" t="s">
        <v>173</v>
      </c>
      <c r="D66" s="221">
        <v>13</v>
      </c>
      <c r="E66" s="189">
        <v>12</v>
      </c>
      <c r="F66" s="190">
        <v>24</v>
      </c>
      <c r="G66" s="190"/>
      <c r="H66" s="190"/>
      <c r="I66" s="190"/>
      <c r="J66" s="190"/>
      <c r="K66" s="190"/>
      <c r="L66" s="190"/>
      <c r="M66" s="190"/>
      <c r="N66" s="190"/>
      <c r="O66" s="190">
        <v>3000</v>
      </c>
      <c r="P66" s="190">
        <v>10</v>
      </c>
      <c r="Q66" s="190">
        <f t="shared" ref="Q66:Q81" si="2">S66/8</f>
        <v>44.5625</v>
      </c>
      <c r="R66" s="182" t="s">
        <v>174</v>
      </c>
      <c r="S66" s="190">
        <v>356.5</v>
      </c>
      <c r="T66" s="190"/>
      <c r="U66" s="190"/>
      <c r="V66" s="199">
        <f>PAYSLIP!N1224</f>
        <v>4278</v>
      </c>
      <c r="W66" s="200">
        <f>PAYSLIP!N1225</f>
        <v>1336.875</v>
      </c>
      <c r="X66" s="201">
        <f>PAYSLIP!N1226</f>
        <v>579.3125</v>
      </c>
      <c r="Y66" s="199">
        <f>PAYSLIP!N1227</f>
        <v>0</v>
      </c>
      <c r="Z66" s="214">
        <f>PAYSLIP!N1228</f>
        <v>0</v>
      </c>
      <c r="AA66" s="191">
        <f>PAYSLIP!N1233</f>
        <v>6194.1875</v>
      </c>
      <c r="AB66" s="192">
        <f>PAYSLIP!S1233</f>
        <v>3000</v>
      </c>
      <c r="AC66" s="191">
        <f>PAYSLIP!S1234</f>
        <v>3194.1875</v>
      </c>
    </row>
    <row r="67" spans="1:29" s="193" customFormat="1" x14ac:dyDescent="0.25">
      <c r="A67" s="230">
        <v>66</v>
      </c>
      <c r="B67" s="250" t="s">
        <v>163</v>
      </c>
      <c r="C67" s="182" t="s">
        <v>173</v>
      </c>
      <c r="D67" s="221">
        <v>13</v>
      </c>
      <c r="E67" s="189">
        <v>13</v>
      </c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>
        <f t="shared" si="2"/>
        <v>43.75</v>
      </c>
      <c r="R67" s="182" t="s">
        <v>174</v>
      </c>
      <c r="S67" s="190">
        <v>350</v>
      </c>
      <c r="T67" s="190"/>
      <c r="U67" s="190"/>
      <c r="V67" s="199">
        <f>PAYSLIP!N1243</f>
        <v>4550</v>
      </c>
      <c r="W67" s="200">
        <f>PAYSLIP!N1244</f>
        <v>0</v>
      </c>
      <c r="X67" s="201">
        <f>PAYSLIP!N1245</f>
        <v>0</v>
      </c>
      <c r="Y67" s="199">
        <f>PAYSLIP!N1246</f>
        <v>0</v>
      </c>
      <c r="Z67" s="184">
        <f>PAYSLIP!N1247</f>
        <v>0</v>
      </c>
      <c r="AA67" s="191">
        <f>PAYSLIP!N1252</f>
        <v>4550</v>
      </c>
      <c r="AB67" s="192">
        <f>PAYSLIP!S1252</f>
        <v>0</v>
      </c>
      <c r="AC67" s="191">
        <f>PAYSLIP!S1253</f>
        <v>4550</v>
      </c>
    </row>
    <row r="68" spans="1:29" s="193" customFormat="1" x14ac:dyDescent="0.25">
      <c r="A68" s="230">
        <v>67</v>
      </c>
      <c r="B68" s="246" t="s">
        <v>151</v>
      </c>
      <c r="C68" s="182" t="s">
        <v>173</v>
      </c>
      <c r="D68" s="221">
        <v>13</v>
      </c>
      <c r="E68" s="189">
        <v>12</v>
      </c>
      <c r="F68" s="190"/>
      <c r="G68" s="190"/>
      <c r="H68" s="190"/>
      <c r="I68" s="190"/>
      <c r="J68" s="190"/>
      <c r="K68" s="190"/>
      <c r="L68" s="190"/>
      <c r="M68" s="190">
        <v>1</v>
      </c>
      <c r="N68" s="190"/>
      <c r="O68" s="190"/>
      <c r="P68" s="190"/>
      <c r="Q68" s="190">
        <f t="shared" si="2"/>
        <v>44.5625</v>
      </c>
      <c r="R68" s="182" t="s">
        <v>174</v>
      </c>
      <c r="S68" s="190">
        <v>356.5</v>
      </c>
      <c r="T68" s="190"/>
      <c r="U68" s="190"/>
      <c r="V68" s="199">
        <f>PAYSLIP!N1262</f>
        <v>4278</v>
      </c>
      <c r="W68" s="200">
        <f>PAYSLIP!N1263</f>
        <v>0</v>
      </c>
      <c r="X68" s="201">
        <f>PAYSLIP!N1264</f>
        <v>0</v>
      </c>
      <c r="Y68" s="199">
        <f>PAYSLIP!N1265</f>
        <v>0</v>
      </c>
      <c r="Z68" s="184">
        <f>PAYSLIP!N1266</f>
        <v>0</v>
      </c>
      <c r="AA68" s="191">
        <f>PAYSLIP!N1271</f>
        <v>4278</v>
      </c>
      <c r="AB68" s="192">
        <f>PAYSLIP!S1271</f>
        <v>0</v>
      </c>
      <c r="AC68" s="191">
        <f>PAYSLIP!S1272</f>
        <v>4278</v>
      </c>
    </row>
    <row r="69" spans="1:29" s="193" customFormat="1" x14ac:dyDescent="0.25">
      <c r="A69" s="230">
        <v>68</v>
      </c>
      <c r="B69" s="246" t="s">
        <v>67</v>
      </c>
      <c r="C69" s="182" t="s">
        <v>173</v>
      </c>
      <c r="D69" s="221">
        <v>13</v>
      </c>
      <c r="E69" s="186">
        <v>13</v>
      </c>
      <c r="F69" s="187">
        <v>20</v>
      </c>
      <c r="G69" s="187">
        <v>236.2</v>
      </c>
      <c r="H69" s="187"/>
      <c r="I69" s="187">
        <v>50</v>
      </c>
      <c r="J69" s="187"/>
      <c r="K69" s="187">
        <v>62.5</v>
      </c>
      <c r="L69" s="187"/>
      <c r="M69" s="187">
        <v>2.25</v>
      </c>
      <c r="N69" s="187"/>
      <c r="O69" s="187">
        <v>3000</v>
      </c>
      <c r="P69" s="187">
        <v>6</v>
      </c>
      <c r="Q69" s="187">
        <f t="shared" si="2"/>
        <v>50</v>
      </c>
      <c r="R69" s="182" t="s">
        <v>174</v>
      </c>
      <c r="S69" s="187">
        <v>400</v>
      </c>
      <c r="T69" s="187"/>
      <c r="U69" s="187"/>
      <c r="V69" s="238">
        <f>PAYSLIP!N1281</f>
        <v>5200</v>
      </c>
      <c r="W69" s="238">
        <f>PAYSLIP!N1282</f>
        <v>1250</v>
      </c>
      <c r="X69" s="238">
        <f>PAYSLIP!N1283</f>
        <v>390</v>
      </c>
      <c r="Y69" s="238">
        <f>PAYSLIP!N1284</f>
        <v>0</v>
      </c>
      <c r="Z69" s="239">
        <f>PAYSLIP!N1285</f>
        <v>0</v>
      </c>
      <c r="AA69" s="240">
        <f>PAYSLIP!N1290</f>
        <v>6840</v>
      </c>
      <c r="AB69" s="241">
        <f>PAYSLIP!S1290</f>
        <v>3461.2</v>
      </c>
      <c r="AC69" s="240">
        <f>PAYSLIP!S1291</f>
        <v>3378.8</v>
      </c>
    </row>
    <row r="70" spans="1:29" s="193" customFormat="1" x14ac:dyDescent="0.25">
      <c r="A70" s="230">
        <v>69</v>
      </c>
      <c r="B70" s="246" t="s">
        <v>68</v>
      </c>
      <c r="C70" s="182" t="s">
        <v>173</v>
      </c>
      <c r="D70" s="221">
        <v>13</v>
      </c>
      <c r="E70" s="186">
        <v>13</v>
      </c>
      <c r="F70" s="187">
        <v>25</v>
      </c>
      <c r="G70" s="187">
        <v>236.2</v>
      </c>
      <c r="H70" s="187"/>
      <c r="I70" s="187">
        <v>50</v>
      </c>
      <c r="J70" s="187"/>
      <c r="K70" s="187">
        <v>56.25</v>
      </c>
      <c r="L70" s="187"/>
      <c r="M70" s="187"/>
      <c r="N70" s="187"/>
      <c r="O70" s="187">
        <v>3000</v>
      </c>
      <c r="P70" s="187"/>
      <c r="Q70" s="187">
        <f t="shared" si="2"/>
        <v>46.25</v>
      </c>
      <c r="R70" s="182" t="s">
        <v>174</v>
      </c>
      <c r="S70" s="187">
        <v>370</v>
      </c>
      <c r="T70" s="187"/>
      <c r="U70" s="187"/>
      <c r="V70" s="199">
        <f>PAYSLIP!N1300</f>
        <v>4810</v>
      </c>
      <c r="W70" s="200">
        <f>PAYSLIP!N1301</f>
        <v>1445.3125</v>
      </c>
      <c r="X70" s="201">
        <f>PAYSLIP!N1302</f>
        <v>0</v>
      </c>
      <c r="Y70" s="199">
        <f>PAYSLIP!N1303</f>
        <v>0</v>
      </c>
      <c r="Z70" s="184">
        <f>PAYSLIP!N1304</f>
        <v>0</v>
      </c>
      <c r="AA70" s="191">
        <f>PAYSLIP!N1309</f>
        <v>6255.3125</v>
      </c>
      <c r="AB70" s="192">
        <f>PAYSLIP!S1309</f>
        <v>3342.45</v>
      </c>
      <c r="AC70" s="191">
        <f>PAYSLIP!S1310</f>
        <v>2912.8625000000002</v>
      </c>
    </row>
    <row r="71" spans="1:29" s="193" customFormat="1" x14ac:dyDescent="0.25">
      <c r="A71" s="230">
        <v>70</v>
      </c>
      <c r="B71" s="250" t="s">
        <v>119</v>
      </c>
      <c r="C71" s="182" t="s">
        <v>173</v>
      </c>
      <c r="D71" s="221">
        <v>13</v>
      </c>
      <c r="E71" s="186">
        <v>12.75</v>
      </c>
      <c r="F71" s="187">
        <v>15</v>
      </c>
      <c r="G71" s="187">
        <v>218</v>
      </c>
      <c r="H71" s="187"/>
      <c r="I71" s="187">
        <v>50</v>
      </c>
      <c r="J71" s="187"/>
      <c r="K71" s="187">
        <v>62.5</v>
      </c>
      <c r="L71" s="187"/>
      <c r="M71" s="187"/>
      <c r="N71" s="187"/>
      <c r="O71" s="187">
        <v>2500</v>
      </c>
      <c r="P71" s="187">
        <v>6</v>
      </c>
      <c r="Q71" s="187">
        <f t="shared" si="2"/>
        <v>50</v>
      </c>
      <c r="R71" s="182" t="s">
        <v>174</v>
      </c>
      <c r="S71" s="187">
        <v>400</v>
      </c>
      <c r="T71" s="187"/>
      <c r="U71" s="187"/>
      <c r="V71" s="199">
        <f>PAYSLIP!N1319</f>
        <v>5100</v>
      </c>
      <c r="W71" s="200">
        <f>PAYSLIP!N1320</f>
        <v>937.5</v>
      </c>
      <c r="X71" s="201">
        <f>PAYSLIP!N1321</f>
        <v>390</v>
      </c>
      <c r="Y71" s="235">
        <f>PAYSLIP!N1322</f>
        <v>0</v>
      </c>
      <c r="Z71" s="233">
        <f>PAYSLIP!N1323</f>
        <v>0</v>
      </c>
      <c r="AA71" s="191">
        <f>PAYSLIP!N1328</f>
        <v>6427.5</v>
      </c>
      <c r="AB71" s="192">
        <f>PAYSLIP!S1328</f>
        <v>2830.5</v>
      </c>
      <c r="AC71" s="191">
        <f>PAYSLIP!S1329</f>
        <v>3597</v>
      </c>
    </row>
    <row r="72" spans="1:29" s="193" customFormat="1" x14ac:dyDescent="0.25">
      <c r="A72" s="230">
        <v>71</v>
      </c>
      <c r="B72" s="189" t="s">
        <v>153</v>
      </c>
      <c r="C72" s="182" t="s">
        <v>173</v>
      </c>
      <c r="D72" s="221">
        <v>13</v>
      </c>
      <c r="E72" s="189">
        <v>11.75</v>
      </c>
      <c r="F72" s="190">
        <v>12</v>
      </c>
      <c r="G72" s="190"/>
      <c r="H72" s="190"/>
      <c r="I72" s="190"/>
      <c r="J72" s="190"/>
      <c r="K72" s="190"/>
      <c r="L72" s="190"/>
      <c r="M72" s="190"/>
      <c r="N72" s="190"/>
      <c r="O72" s="190">
        <v>1000</v>
      </c>
      <c r="P72" s="190"/>
      <c r="Q72" s="190">
        <f t="shared" si="2"/>
        <v>43.75</v>
      </c>
      <c r="R72" s="182" t="s">
        <v>174</v>
      </c>
      <c r="S72" s="190">
        <v>350</v>
      </c>
      <c r="T72" s="190"/>
      <c r="U72" s="190"/>
      <c r="V72" s="199">
        <f>PAYSLIP!N1338</f>
        <v>4112.5</v>
      </c>
      <c r="W72" s="200">
        <f>PAYSLIP!N1339</f>
        <v>656.25</v>
      </c>
      <c r="X72" s="201">
        <f>PAYSLIP!N1340</f>
        <v>0</v>
      </c>
      <c r="Y72" s="235">
        <f>PAYSLIP!N1341</f>
        <v>0</v>
      </c>
      <c r="Z72" s="233">
        <f>PAYSLIP!N1342</f>
        <v>0</v>
      </c>
      <c r="AA72" s="191">
        <f>PAYSLIP!N1347</f>
        <v>4768.75</v>
      </c>
      <c r="AB72" s="192">
        <f>PAYSLIP!S1347</f>
        <v>1000</v>
      </c>
      <c r="AC72" s="191">
        <f>PAYSLIP!S1348</f>
        <v>3768.75</v>
      </c>
    </row>
    <row r="73" spans="1:29" s="193" customFormat="1" x14ac:dyDescent="0.25">
      <c r="A73" s="230">
        <v>72</v>
      </c>
      <c r="B73" s="245" t="s">
        <v>70</v>
      </c>
      <c r="C73" s="182" t="s">
        <v>173</v>
      </c>
      <c r="D73" s="221">
        <v>13</v>
      </c>
      <c r="E73" s="186">
        <v>12.75</v>
      </c>
      <c r="F73" s="187">
        <v>26</v>
      </c>
      <c r="G73" s="187">
        <v>218.4</v>
      </c>
      <c r="H73" s="187"/>
      <c r="I73" s="187">
        <v>50</v>
      </c>
      <c r="J73" s="187"/>
      <c r="K73" s="187">
        <v>87.5</v>
      </c>
      <c r="L73" s="187"/>
      <c r="M73" s="187"/>
      <c r="N73" s="187"/>
      <c r="O73" s="187">
        <v>3000</v>
      </c>
      <c r="P73" s="187"/>
      <c r="Q73" s="187">
        <f t="shared" si="2"/>
        <v>71.25</v>
      </c>
      <c r="R73" s="182" t="s">
        <v>174</v>
      </c>
      <c r="S73" s="187">
        <v>570</v>
      </c>
      <c r="T73" s="187"/>
      <c r="U73" s="187"/>
      <c r="V73" s="199">
        <f>PAYSLIP!N1357</f>
        <v>7267.5</v>
      </c>
      <c r="W73" s="200">
        <f>PAYSLIP!N1358</f>
        <v>2315.625</v>
      </c>
      <c r="X73" s="201">
        <f>PAYSLIP!N1359</f>
        <v>0</v>
      </c>
      <c r="Y73" s="235">
        <f>PAYSLIP!N1360</f>
        <v>0</v>
      </c>
      <c r="Z73" s="233">
        <f>PAYSLIP!N1361</f>
        <v>0</v>
      </c>
      <c r="AA73" s="191">
        <f>PAYSLIP!N1366</f>
        <v>9583.125</v>
      </c>
      <c r="AB73" s="192">
        <f>PAYSLIP!S1366</f>
        <v>3355.9</v>
      </c>
      <c r="AC73" s="191">
        <f>PAYSLIP!S1367</f>
        <v>6227.2250000000004</v>
      </c>
    </row>
    <row r="74" spans="1:29" s="193" customFormat="1" x14ac:dyDescent="0.25">
      <c r="A74" s="230">
        <v>73</v>
      </c>
      <c r="B74" s="245" t="s">
        <v>82</v>
      </c>
      <c r="C74" s="182" t="s">
        <v>173</v>
      </c>
      <c r="D74" s="221">
        <v>13</v>
      </c>
      <c r="E74" s="189">
        <v>12.75</v>
      </c>
      <c r="F74" s="190">
        <v>27</v>
      </c>
      <c r="G74" s="190"/>
      <c r="H74" s="190"/>
      <c r="I74" s="190"/>
      <c r="J74" s="190"/>
      <c r="K74" s="190"/>
      <c r="L74" s="190"/>
      <c r="M74" s="190"/>
      <c r="N74" s="190"/>
      <c r="O74" s="190"/>
      <c r="P74" s="190">
        <v>6</v>
      </c>
      <c r="Q74" s="190">
        <f t="shared" si="2"/>
        <v>44.5625</v>
      </c>
      <c r="R74" s="182" t="s">
        <v>174</v>
      </c>
      <c r="S74" s="190">
        <v>356.5</v>
      </c>
      <c r="T74" s="190"/>
      <c r="U74" s="190"/>
      <c r="V74" s="199">
        <f>PAYSLIP!N1376</f>
        <v>4545.375</v>
      </c>
      <c r="W74" s="200">
        <f>PAYSLIP!N1377</f>
        <v>1503.984375</v>
      </c>
      <c r="X74" s="201">
        <f>PAYSLIP!N1378</f>
        <v>347.58749999999998</v>
      </c>
      <c r="Y74" s="235">
        <f>PAYSLIP!N1379</f>
        <v>0</v>
      </c>
      <c r="Z74" s="233">
        <f>PAYSLIP!N1380</f>
        <v>0</v>
      </c>
      <c r="AA74" s="191">
        <f>PAYSLIP!N1385</f>
        <v>6396.9468749999996</v>
      </c>
      <c r="AB74" s="192">
        <f>PAYSLIP!S1385</f>
        <v>0</v>
      </c>
      <c r="AC74" s="191">
        <f>PAYSLIP!S1386</f>
        <v>6396.9468749999996</v>
      </c>
    </row>
    <row r="75" spans="1:29" s="193" customFormat="1" x14ac:dyDescent="0.25">
      <c r="A75" s="230">
        <v>74</v>
      </c>
      <c r="B75" s="247" t="s">
        <v>69</v>
      </c>
      <c r="C75" s="182" t="s">
        <v>173</v>
      </c>
      <c r="D75" s="221">
        <v>13</v>
      </c>
      <c r="E75" s="186">
        <v>12.75</v>
      </c>
      <c r="F75" s="187">
        <v>9</v>
      </c>
      <c r="G75" s="187">
        <v>290.7</v>
      </c>
      <c r="H75" s="187"/>
      <c r="I75" s="187">
        <v>50</v>
      </c>
      <c r="J75" s="187"/>
      <c r="K75" s="187">
        <f>175/2</f>
        <v>87.5</v>
      </c>
      <c r="L75" s="187">
        <v>208.06</v>
      </c>
      <c r="M75" s="187">
        <v>2</v>
      </c>
      <c r="N75" s="187"/>
      <c r="O75" s="187">
        <v>4000</v>
      </c>
      <c r="P75" s="187"/>
      <c r="Q75" s="187">
        <f t="shared" si="2"/>
        <v>68.75</v>
      </c>
      <c r="R75" s="182" t="s">
        <v>174</v>
      </c>
      <c r="S75" s="187">
        <v>550</v>
      </c>
      <c r="T75" s="187"/>
      <c r="U75" s="187"/>
      <c r="V75" s="199">
        <f>PAYSLIP!N1395</f>
        <v>7012.5</v>
      </c>
      <c r="W75" s="200">
        <f>PAYSLIP!N1396</f>
        <v>773.4375</v>
      </c>
      <c r="X75" s="201">
        <f>PAYSLIP!N1397</f>
        <v>0</v>
      </c>
      <c r="Y75" s="235">
        <f>PAYSLIP!N1398</f>
        <v>0</v>
      </c>
      <c r="Z75" s="233">
        <f>PAYSLIP!N1399</f>
        <v>0</v>
      </c>
      <c r="AA75" s="191">
        <f>PAYSLIP!N1404</f>
        <v>7785.9375</v>
      </c>
      <c r="AB75" s="192">
        <f>PAYSLIP!S1404</f>
        <v>4773.76</v>
      </c>
      <c r="AC75" s="191">
        <f>PAYSLIP!S1405</f>
        <v>3012.1774999999998</v>
      </c>
    </row>
    <row r="76" spans="1:29" s="193" customFormat="1" x14ac:dyDescent="0.25">
      <c r="A76" s="230">
        <v>75</v>
      </c>
      <c r="B76" s="189" t="s">
        <v>85</v>
      </c>
      <c r="C76" s="182" t="s">
        <v>173</v>
      </c>
      <c r="D76" s="221">
        <v>13</v>
      </c>
      <c r="E76" s="186">
        <v>12</v>
      </c>
      <c r="F76" s="187">
        <v>24</v>
      </c>
      <c r="G76" s="187">
        <v>236.2</v>
      </c>
      <c r="H76" s="187"/>
      <c r="I76" s="187">
        <v>50</v>
      </c>
      <c r="J76" s="187"/>
      <c r="K76" s="187">
        <v>62.5</v>
      </c>
      <c r="L76" s="187"/>
      <c r="M76" s="187"/>
      <c r="N76" s="187"/>
      <c r="O76" s="187">
        <v>1500</v>
      </c>
      <c r="P76" s="187">
        <v>6</v>
      </c>
      <c r="Q76" s="187">
        <f t="shared" si="2"/>
        <v>50</v>
      </c>
      <c r="R76" s="182" t="s">
        <v>174</v>
      </c>
      <c r="S76" s="187">
        <v>400</v>
      </c>
      <c r="T76" s="187"/>
      <c r="U76" s="187"/>
      <c r="V76" s="199">
        <f>PAYSLIP!N1414</f>
        <v>4800</v>
      </c>
      <c r="W76" s="200">
        <f>PAYSLIP!N1415</f>
        <v>0</v>
      </c>
      <c r="X76" s="201">
        <f>PAYSLIP!N1416</f>
        <v>0</v>
      </c>
      <c r="Y76" s="235">
        <f>PAYSLIP!N1417</f>
        <v>0</v>
      </c>
      <c r="Z76" s="233">
        <f>PAYSLIP!N1418</f>
        <v>0</v>
      </c>
      <c r="AA76" s="191">
        <f>PAYSLIP!N1423</f>
        <v>4800</v>
      </c>
      <c r="AB76" s="192">
        <f>PAYSLIP!S1423</f>
        <v>1848.7</v>
      </c>
      <c r="AC76" s="191">
        <f>PAYSLIP!S1424</f>
        <v>2951.3</v>
      </c>
    </row>
    <row r="77" spans="1:29" s="193" customFormat="1" x14ac:dyDescent="0.25">
      <c r="A77" s="230">
        <v>76</v>
      </c>
      <c r="B77" s="247" t="s">
        <v>145</v>
      </c>
      <c r="C77" s="182" t="s">
        <v>173</v>
      </c>
      <c r="D77" s="221">
        <v>13</v>
      </c>
      <c r="E77" s="189">
        <v>12.75</v>
      </c>
      <c r="F77" s="190">
        <v>31</v>
      </c>
      <c r="G77" s="190"/>
      <c r="H77" s="190"/>
      <c r="I77" s="190"/>
      <c r="J77" s="190"/>
      <c r="K77" s="190"/>
      <c r="L77" s="190"/>
      <c r="M77" s="190"/>
      <c r="N77" s="190"/>
      <c r="O77" s="190">
        <v>1000</v>
      </c>
      <c r="P77" s="190">
        <v>6</v>
      </c>
      <c r="Q77" s="190">
        <f t="shared" si="2"/>
        <v>44.5625</v>
      </c>
      <c r="R77" s="182" t="s">
        <v>174</v>
      </c>
      <c r="S77" s="190">
        <v>356.5</v>
      </c>
      <c r="T77" s="190"/>
      <c r="U77" s="190"/>
      <c r="V77" s="199">
        <f>PAYSLIP!N1433</f>
        <v>4545.375</v>
      </c>
      <c r="W77" s="200">
        <f>PAYSLIP!N1434</f>
        <v>1726.796875</v>
      </c>
      <c r="X77" s="201">
        <f>PAYSLIP!N1435</f>
        <v>347.58749999999998</v>
      </c>
      <c r="Y77" s="235">
        <f>PAYSLIP!N1436</f>
        <v>0</v>
      </c>
      <c r="Z77" s="233">
        <f>PAYSLIP!N1437</f>
        <v>0</v>
      </c>
      <c r="AA77" s="191">
        <f>PAYSLIP!N1442</f>
        <v>6619.7593749999996</v>
      </c>
      <c r="AB77" s="192">
        <f>PAYSLIP!S1442</f>
        <v>1000</v>
      </c>
      <c r="AC77" s="191">
        <f>PAYSLIP!S1443</f>
        <v>5619.7593749999996</v>
      </c>
    </row>
    <row r="78" spans="1:29" s="193" customFormat="1" x14ac:dyDescent="0.25">
      <c r="A78" s="230">
        <v>77</v>
      </c>
      <c r="B78" s="245" t="s">
        <v>83</v>
      </c>
      <c r="C78" s="182" t="s">
        <v>173</v>
      </c>
      <c r="D78" s="221">
        <v>13</v>
      </c>
      <c r="E78" s="189">
        <v>13</v>
      </c>
      <c r="F78" s="190">
        <v>27</v>
      </c>
      <c r="G78" s="190"/>
      <c r="H78" s="190"/>
      <c r="I78" s="190"/>
      <c r="J78" s="190"/>
      <c r="K78" s="190"/>
      <c r="L78" s="190"/>
      <c r="M78" s="190">
        <v>0.25</v>
      </c>
      <c r="N78" s="190"/>
      <c r="O78" s="190"/>
      <c r="P78" s="190"/>
      <c r="Q78" s="190">
        <f t="shared" si="2"/>
        <v>44.5625</v>
      </c>
      <c r="R78" s="182" t="s">
        <v>174</v>
      </c>
      <c r="S78" s="190">
        <v>356.5</v>
      </c>
      <c r="T78" s="190"/>
      <c r="U78" s="190"/>
      <c r="V78" s="199">
        <f>PAYSLIP!N1452</f>
        <v>4634.5</v>
      </c>
      <c r="W78" s="200">
        <f>PAYSLIP!N1453</f>
        <v>1503.984375</v>
      </c>
      <c r="X78" s="201">
        <f>PAYSLIP!N1454</f>
        <v>0</v>
      </c>
      <c r="Y78" s="235">
        <f>PAYSLIP!N1455</f>
        <v>0</v>
      </c>
      <c r="Z78" s="233">
        <f>PAYSLIP!N1456</f>
        <v>0</v>
      </c>
      <c r="AA78" s="191">
        <f>PAYSLIP!N1461</f>
        <v>6138.484375</v>
      </c>
      <c r="AB78" s="192">
        <f>PAYSLIP!S1461</f>
        <v>11.140625</v>
      </c>
      <c r="AC78" s="191">
        <f>PAYSLIP!S1462</f>
        <v>6127.34375</v>
      </c>
    </row>
    <row r="79" spans="1:29" s="193" customFormat="1" x14ac:dyDescent="0.25">
      <c r="A79" s="230">
        <v>78</v>
      </c>
      <c r="B79" s="189" t="s">
        <v>88</v>
      </c>
      <c r="C79" s="182" t="s">
        <v>173</v>
      </c>
      <c r="D79" s="221">
        <v>13</v>
      </c>
      <c r="E79" s="189">
        <v>11.25</v>
      </c>
      <c r="F79" s="190">
        <v>18</v>
      </c>
      <c r="G79" s="190"/>
      <c r="H79" s="190"/>
      <c r="I79" s="190"/>
      <c r="J79" s="190"/>
      <c r="K79" s="190"/>
      <c r="L79" s="190"/>
      <c r="M79" s="190"/>
      <c r="N79" s="190"/>
      <c r="O79" s="190">
        <v>1500</v>
      </c>
      <c r="P79" s="190"/>
      <c r="Q79" s="190">
        <f t="shared" si="2"/>
        <v>44.5625</v>
      </c>
      <c r="R79" s="182" t="s">
        <v>174</v>
      </c>
      <c r="S79" s="190">
        <v>356.5</v>
      </c>
      <c r="T79" s="190"/>
      <c r="U79" s="190"/>
      <c r="V79" s="199">
        <f>PAYSLIP!N1471</f>
        <v>4010.625</v>
      </c>
      <c r="W79" s="200">
        <f>PAYSLIP!N1472</f>
        <v>1002.65625</v>
      </c>
      <c r="X79" s="201">
        <f>PAYSLIP!N1473</f>
        <v>0</v>
      </c>
      <c r="Y79" s="235">
        <f>PAYSLIP!N1474</f>
        <v>0</v>
      </c>
      <c r="Z79" s="233">
        <f>PAYSLIP!N1475</f>
        <v>0</v>
      </c>
      <c r="AA79" s="191">
        <f>PAYSLIP!N1480</f>
        <v>5013.28125</v>
      </c>
      <c r="AB79" s="192">
        <f>PAYSLIP!S1480</f>
        <v>1500</v>
      </c>
      <c r="AC79" s="191">
        <f>PAYSLIP!S1481</f>
        <v>3513.28125</v>
      </c>
    </row>
    <row r="80" spans="1:29" s="193" customFormat="1" x14ac:dyDescent="0.25">
      <c r="A80" s="230">
        <v>79</v>
      </c>
      <c r="B80" s="247" t="s">
        <v>71</v>
      </c>
      <c r="C80" s="182" t="s">
        <v>173</v>
      </c>
      <c r="D80" s="221">
        <v>13</v>
      </c>
      <c r="E80" s="186">
        <v>11.75</v>
      </c>
      <c r="F80" s="187"/>
      <c r="G80" s="187">
        <v>163.5</v>
      </c>
      <c r="H80" s="187"/>
      <c r="I80" s="187">
        <v>50</v>
      </c>
      <c r="J80" s="187"/>
      <c r="K80" s="187">
        <v>62.5</v>
      </c>
      <c r="L80" s="187"/>
      <c r="M80" s="187"/>
      <c r="N80" s="187"/>
      <c r="O80" s="187">
        <v>3000</v>
      </c>
      <c r="P80" s="187"/>
      <c r="Q80" s="187">
        <f t="shared" si="2"/>
        <v>50</v>
      </c>
      <c r="R80" s="182" t="s">
        <v>174</v>
      </c>
      <c r="S80" s="187">
        <v>400</v>
      </c>
      <c r="T80" s="187"/>
      <c r="U80" s="190"/>
      <c r="V80" s="199">
        <f>PAYSLIP!N1490</f>
        <v>4700</v>
      </c>
      <c r="W80" s="200">
        <f>PAYSLIP!N1491</f>
        <v>0</v>
      </c>
      <c r="X80" s="201">
        <f>PAYSLIP!N1492</f>
        <v>0</v>
      </c>
      <c r="Y80" s="235">
        <f>PAYSLIP!N1493</f>
        <v>0</v>
      </c>
      <c r="Z80" s="233">
        <f>PAYSLIP!N1494</f>
        <v>0</v>
      </c>
      <c r="AA80" s="191">
        <f>PAYSLIP!N1499</f>
        <v>4700</v>
      </c>
      <c r="AB80" s="192">
        <f>PAYSLIP!S1499</f>
        <v>3276</v>
      </c>
      <c r="AC80" s="191">
        <f>PAYSLIP!S1500</f>
        <v>1424</v>
      </c>
    </row>
    <row r="81" spans="1:29" s="193" customFormat="1" x14ac:dyDescent="0.25">
      <c r="A81" s="230">
        <v>80</v>
      </c>
      <c r="B81" s="189" t="s">
        <v>143</v>
      </c>
      <c r="C81" s="182" t="s">
        <v>173</v>
      </c>
      <c r="D81" s="221">
        <v>13</v>
      </c>
      <c r="E81" s="189">
        <v>13</v>
      </c>
      <c r="F81" s="190">
        <v>3</v>
      </c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>
        <f t="shared" si="2"/>
        <v>57.692307499999998</v>
      </c>
      <c r="R81" s="182" t="s">
        <v>174</v>
      </c>
      <c r="S81" s="190">
        <v>461.53845999999999</v>
      </c>
      <c r="T81" s="190"/>
      <c r="U81" s="190"/>
      <c r="V81" s="199">
        <f>PAYSLIP!N1509</f>
        <v>5999.9999799999996</v>
      </c>
      <c r="W81" s="200">
        <f>PAYSLIP!N1510</f>
        <v>216.34615312499997</v>
      </c>
      <c r="X81" s="201">
        <f>PAYSLIP!N1511</f>
        <v>0</v>
      </c>
      <c r="Y81" s="235">
        <f>PAYSLIP!N1512</f>
        <v>0</v>
      </c>
      <c r="Z81" s="233">
        <f>PAYSLIP!N1513</f>
        <v>0</v>
      </c>
      <c r="AA81" s="191">
        <f>PAYSLIP!N1518</f>
        <v>6216.3461331249991</v>
      </c>
      <c r="AB81" s="192">
        <f>PAYSLIP!S1518</f>
        <v>0</v>
      </c>
      <c r="AC81" s="191">
        <f>PAYSLIP!S1519</f>
        <v>6216.3461331249991</v>
      </c>
    </row>
    <row r="82" spans="1:29" s="185" customFormat="1" x14ac:dyDescent="0.25">
      <c r="A82" s="231"/>
      <c r="B82" s="193"/>
      <c r="R82" s="242"/>
    </row>
    <row r="83" spans="1:29" s="195" customFormat="1" ht="15" customHeight="1" x14ac:dyDescent="0.2">
      <c r="A83" s="230"/>
      <c r="B83" s="224"/>
      <c r="G83" s="213">
        <f>SUM(G2:G81)</f>
        <v>8720.1</v>
      </c>
      <c r="H83" s="197"/>
      <c r="I83" s="213">
        <f>SUM(I2:I81)</f>
        <v>1850</v>
      </c>
      <c r="J83" s="197"/>
      <c r="K83" s="213">
        <f>SUM(K2:K81)</f>
        <v>2537.5</v>
      </c>
      <c r="L83" s="213">
        <f>SUM(L2:L81)</f>
        <v>1026.73</v>
      </c>
      <c r="M83" s="198"/>
      <c r="N83" s="213">
        <f>SUM(N2:N81)</f>
        <v>4000</v>
      </c>
      <c r="O83" s="213">
        <f>SUM(O2:O81)</f>
        <v>140500</v>
      </c>
      <c r="P83" s="236"/>
      <c r="Q83" s="236"/>
      <c r="R83" s="237"/>
      <c r="S83" s="197"/>
      <c r="T83" s="197"/>
      <c r="U83" s="197"/>
      <c r="V83" s="213">
        <f t="shared" ref="V83:AC83" si="3">SUM(V2:V81)</f>
        <v>378955.87498000002</v>
      </c>
      <c r="W83" s="213">
        <f t="shared" si="3"/>
        <v>102523.10396562501</v>
      </c>
      <c r="X83" s="213">
        <f t="shared" si="3"/>
        <v>13905.409375000001</v>
      </c>
      <c r="Y83" s="213">
        <f t="shared" si="3"/>
        <v>0</v>
      </c>
      <c r="Z83" s="213">
        <f t="shared" si="3"/>
        <v>0</v>
      </c>
      <c r="AA83" s="213">
        <f t="shared" si="3"/>
        <v>495616.11332062504</v>
      </c>
      <c r="AB83" s="213">
        <f t="shared" si="3"/>
        <v>162416.26750000005</v>
      </c>
      <c r="AC83" s="213">
        <f t="shared" si="3"/>
        <v>333199.84582062502</v>
      </c>
    </row>
  </sheetData>
  <sortState ref="B3:U81">
    <sortCondition ref="B3:B81"/>
  </sortState>
  <printOptions horizontalCentered="1"/>
  <pageMargins left="0.11811023622047245" right="0.11811023622047245" top="0.11811023622047245" bottom="0.11811023622047245" header="0.11811023622047245" footer="0.11811023622047245"/>
  <pageSetup paperSize="9" scale="53" orientation="landscape" horizontalDpi="200" verticalDpi="200" copies="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39" workbookViewId="0">
      <pane xSplit="1" topLeftCell="C1" activePane="topRight" state="frozen"/>
      <selection activeCell="G22" sqref="G22"/>
      <selection pane="topRight" activeCell="I2" sqref="I2:J2"/>
    </sheetView>
  </sheetViews>
  <sheetFormatPr defaultRowHeight="15" x14ac:dyDescent="0.25"/>
  <cols>
    <col min="1" max="1" width="27.7109375" customWidth="1"/>
    <col min="2" max="2" width="17.7109375" customWidth="1"/>
    <col min="3" max="10" width="7.7109375" customWidth="1"/>
    <col min="11" max="11" width="1.7109375" customWidth="1"/>
    <col min="12" max="14" width="8.7109375" customWidth="1"/>
    <col min="15" max="16" width="10.7109375" customWidth="1"/>
    <col min="17" max="17" width="1.7109375" customWidth="1"/>
    <col min="18" max="20" width="10.7109375" customWidth="1"/>
  </cols>
  <sheetData>
    <row r="1" spans="1:20" s="204" customFormat="1" ht="18.75" customHeight="1" x14ac:dyDescent="0.4">
      <c r="A1" s="282" t="s">
        <v>115</v>
      </c>
      <c r="B1" s="282"/>
      <c r="C1" s="274" t="s">
        <v>27</v>
      </c>
      <c r="D1" s="274"/>
      <c r="E1" s="274"/>
      <c r="F1" s="274"/>
      <c r="G1" s="274"/>
      <c r="H1" s="274"/>
      <c r="I1" s="274"/>
      <c r="J1" s="274"/>
      <c r="K1" s="202"/>
      <c r="L1" s="274" t="s">
        <v>114</v>
      </c>
      <c r="M1" s="274"/>
      <c r="N1" s="274"/>
      <c r="O1" s="274"/>
      <c r="P1" s="274"/>
      <c r="Q1" s="203"/>
      <c r="R1" s="274" t="s">
        <v>108</v>
      </c>
      <c r="S1" s="274"/>
      <c r="T1" s="274"/>
    </row>
    <row r="2" spans="1:20" s="21" customFormat="1" ht="15.75" customHeight="1" x14ac:dyDescent="0.3">
      <c r="A2" s="275" t="s">
        <v>27</v>
      </c>
      <c r="B2" s="275" t="s">
        <v>113</v>
      </c>
      <c r="C2" s="279" t="s">
        <v>10</v>
      </c>
      <c r="D2" s="280"/>
      <c r="E2" s="279" t="s">
        <v>12</v>
      </c>
      <c r="F2" s="280"/>
      <c r="G2" s="279" t="s">
        <v>33</v>
      </c>
      <c r="H2" s="280"/>
      <c r="I2" s="279" t="s">
        <v>34</v>
      </c>
      <c r="J2" s="280"/>
      <c r="K2" s="31"/>
      <c r="L2" s="283" t="s">
        <v>10</v>
      </c>
      <c r="M2" s="283"/>
      <c r="N2" s="283"/>
      <c r="O2" s="275" t="s">
        <v>12</v>
      </c>
      <c r="P2" s="275" t="s">
        <v>129</v>
      </c>
      <c r="Q2" s="31"/>
      <c r="R2" s="275" t="s">
        <v>116</v>
      </c>
      <c r="S2" s="275" t="s">
        <v>12</v>
      </c>
      <c r="T2" s="275" t="s">
        <v>129</v>
      </c>
    </row>
    <row r="3" spans="1:20" s="26" customFormat="1" ht="15.75" customHeight="1" x14ac:dyDescent="0.25">
      <c r="A3" s="275"/>
      <c r="B3" s="275"/>
      <c r="C3" s="47" t="s">
        <v>132</v>
      </c>
      <c r="D3" s="47" t="s">
        <v>128</v>
      </c>
      <c r="E3" s="47" t="s">
        <v>132</v>
      </c>
      <c r="F3" s="47" t="s">
        <v>128</v>
      </c>
      <c r="G3" s="47" t="s">
        <v>127</v>
      </c>
      <c r="H3" s="47" t="s">
        <v>128</v>
      </c>
      <c r="I3" s="53"/>
      <c r="J3" s="43"/>
      <c r="K3" s="32"/>
      <c r="L3" s="53" t="s">
        <v>124</v>
      </c>
      <c r="M3" s="53" t="s">
        <v>118</v>
      </c>
      <c r="N3" s="177" t="s">
        <v>117</v>
      </c>
      <c r="O3" s="275"/>
      <c r="P3" s="275"/>
      <c r="Q3" s="32"/>
      <c r="R3" s="275"/>
      <c r="S3" s="275"/>
      <c r="T3" s="275"/>
    </row>
    <row r="4" spans="1:20" x14ac:dyDescent="0.25">
      <c r="A4" s="37" t="s">
        <v>47</v>
      </c>
      <c r="B4" s="181" t="s">
        <v>189</v>
      </c>
      <c r="C4" s="50">
        <v>181.7</v>
      </c>
      <c r="D4" s="50">
        <v>218</v>
      </c>
      <c r="E4" s="50">
        <v>50</v>
      </c>
      <c r="F4" s="50">
        <v>50</v>
      </c>
      <c r="G4" s="50">
        <v>56.25</v>
      </c>
      <c r="H4" s="50">
        <v>56.25</v>
      </c>
      <c r="I4" s="50"/>
      <c r="J4" s="50"/>
      <c r="K4" s="30"/>
      <c r="L4" s="50">
        <f>C4+D4</f>
        <v>399.7</v>
      </c>
      <c r="M4" s="50">
        <v>810.3</v>
      </c>
      <c r="N4" s="178">
        <v>10</v>
      </c>
      <c r="O4" s="50">
        <f t="shared" ref="O4:O55" si="0">E4+F4</f>
        <v>100</v>
      </c>
      <c r="P4" s="50">
        <f t="shared" ref="P4:P55" si="1">G4+H4</f>
        <v>112.5</v>
      </c>
      <c r="Q4" s="30"/>
      <c r="R4" s="35">
        <f>L4+M4+N4</f>
        <v>1220</v>
      </c>
      <c r="S4" s="35">
        <f t="shared" ref="S4:S55" si="2">E4+F4+O4</f>
        <v>200</v>
      </c>
      <c r="T4" s="35">
        <f t="shared" ref="T4:T55" si="3">G4+H4+P4</f>
        <v>225</v>
      </c>
    </row>
    <row r="5" spans="1:20" s="21" customFormat="1" ht="15.75" x14ac:dyDescent="0.25">
      <c r="A5" s="33" t="s">
        <v>76</v>
      </c>
      <c r="B5" s="181" t="s">
        <v>189</v>
      </c>
      <c r="C5" s="35"/>
      <c r="D5" s="35"/>
      <c r="E5" s="35">
        <v>50</v>
      </c>
      <c r="F5" s="35">
        <v>50</v>
      </c>
      <c r="G5" s="35">
        <v>68.75</v>
      </c>
      <c r="H5" s="35">
        <v>68.75</v>
      </c>
      <c r="I5" s="35"/>
      <c r="J5" s="35"/>
      <c r="K5" s="36"/>
      <c r="L5" s="10">
        <f>C5+D5</f>
        <v>0</v>
      </c>
      <c r="M5" s="35"/>
      <c r="N5" s="179">
        <v>10</v>
      </c>
      <c r="O5" s="10">
        <f t="shared" si="0"/>
        <v>100</v>
      </c>
      <c r="P5" s="10">
        <f t="shared" si="1"/>
        <v>137.5</v>
      </c>
      <c r="Q5" s="30"/>
      <c r="R5" s="35">
        <f t="shared" ref="R5:R55" si="4">L5+M5+N5</f>
        <v>10</v>
      </c>
      <c r="S5" s="35">
        <f t="shared" si="2"/>
        <v>200</v>
      </c>
      <c r="T5" s="35">
        <f t="shared" si="3"/>
        <v>275</v>
      </c>
    </row>
    <row r="6" spans="1:20" s="21" customFormat="1" ht="15.75" x14ac:dyDescent="0.25">
      <c r="A6" s="33" t="s">
        <v>96</v>
      </c>
      <c r="B6" s="181" t="s">
        <v>189</v>
      </c>
      <c r="C6" s="35"/>
      <c r="D6" s="35"/>
      <c r="E6" s="35">
        <v>50</v>
      </c>
      <c r="F6" s="35">
        <v>50</v>
      </c>
      <c r="G6" s="35">
        <v>62.5</v>
      </c>
      <c r="H6" s="35">
        <v>62.5</v>
      </c>
      <c r="I6" s="35"/>
      <c r="J6" s="35"/>
      <c r="K6" s="36"/>
      <c r="L6" s="10">
        <f t="shared" ref="L6:L55" si="5">C6+D6</f>
        <v>0</v>
      </c>
      <c r="M6" s="35"/>
      <c r="N6" s="179">
        <v>10</v>
      </c>
      <c r="O6" s="10">
        <f t="shared" si="0"/>
        <v>100</v>
      </c>
      <c r="P6" s="10">
        <f t="shared" si="1"/>
        <v>125</v>
      </c>
      <c r="Q6" s="30"/>
      <c r="R6" s="35">
        <f t="shared" si="4"/>
        <v>10</v>
      </c>
      <c r="S6" s="35">
        <f t="shared" si="2"/>
        <v>200</v>
      </c>
      <c r="T6" s="35">
        <f t="shared" si="3"/>
        <v>250</v>
      </c>
    </row>
    <row r="7" spans="1:20" s="21" customFormat="1" ht="15.75" x14ac:dyDescent="0.25">
      <c r="A7" s="33" t="s">
        <v>77</v>
      </c>
      <c r="B7" s="181" t="s">
        <v>189</v>
      </c>
      <c r="C7" s="35"/>
      <c r="D7" s="35"/>
      <c r="E7" s="35">
        <v>50</v>
      </c>
      <c r="F7" s="35">
        <v>50</v>
      </c>
      <c r="G7" s="35">
        <v>62.5</v>
      </c>
      <c r="H7" s="35">
        <v>62.5</v>
      </c>
      <c r="I7" s="35"/>
      <c r="J7" s="35"/>
      <c r="K7" s="36"/>
      <c r="L7" s="10">
        <f t="shared" si="5"/>
        <v>0</v>
      </c>
      <c r="M7" s="35"/>
      <c r="N7" s="179">
        <v>10</v>
      </c>
      <c r="O7" s="10">
        <f t="shared" si="0"/>
        <v>100</v>
      </c>
      <c r="P7" s="10">
        <f t="shared" si="1"/>
        <v>125</v>
      </c>
      <c r="Q7" s="30"/>
      <c r="R7" s="35">
        <f t="shared" si="4"/>
        <v>10</v>
      </c>
      <c r="S7" s="35">
        <f t="shared" si="2"/>
        <v>200</v>
      </c>
      <c r="T7" s="35">
        <f t="shared" si="3"/>
        <v>250</v>
      </c>
    </row>
    <row r="8" spans="1:20" s="21" customFormat="1" ht="15.75" x14ac:dyDescent="0.25">
      <c r="A8" s="37" t="s">
        <v>48</v>
      </c>
      <c r="B8" s="181" t="s">
        <v>189</v>
      </c>
      <c r="C8" s="35"/>
      <c r="D8" s="35"/>
      <c r="E8" s="35">
        <v>50</v>
      </c>
      <c r="F8" s="35">
        <v>50</v>
      </c>
      <c r="G8" s="35">
        <v>56.25</v>
      </c>
      <c r="H8" s="35">
        <v>56.25</v>
      </c>
      <c r="I8" s="35"/>
      <c r="J8" s="35"/>
      <c r="K8" s="36"/>
      <c r="L8" s="10">
        <f t="shared" si="5"/>
        <v>0</v>
      </c>
      <c r="M8" s="35"/>
      <c r="N8" s="179">
        <v>10</v>
      </c>
      <c r="O8" s="10">
        <f t="shared" si="0"/>
        <v>100</v>
      </c>
      <c r="P8" s="10">
        <f t="shared" si="1"/>
        <v>112.5</v>
      </c>
      <c r="Q8" s="30"/>
      <c r="R8" s="35">
        <f t="shared" si="4"/>
        <v>10</v>
      </c>
      <c r="S8" s="35">
        <f t="shared" si="2"/>
        <v>200</v>
      </c>
      <c r="T8" s="35">
        <f t="shared" si="3"/>
        <v>225</v>
      </c>
    </row>
    <row r="9" spans="1:20" s="21" customFormat="1" ht="15.75" x14ac:dyDescent="0.25">
      <c r="A9" s="33" t="s">
        <v>49</v>
      </c>
      <c r="B9" s="181" t="s">
        <v>189</v>
      </c>
      <c r="C9" s="35">
        <v>290.7</v>
      </c>
      <c r="D9" s="35">
        <v>290.60000000000002</v>
      </c>
      <c r="E9" s="35">
        <v>50</v>
      </c>
      <c r="F9" s="35">
        <v>50</v>
      </c>
      <c r="G9" s="35">
        <v>93.75</v>
      </c>
      <c r="H9" s="35">
        <v>93.75</v>
      </c>
      <c r="I9" s="35">
        <v>283.33</v>
      </c>
      <c r="J9" s="35"/>
      <c r="K9" s="36"/>
      <c r="L9" s="10">
        <f t="shared" si="5"/>
        <v>581.29999999999995</v>
      </c>
      <c r="M9" s="35">
        <v>1178.7</v>
      </c>
      <c r="N9" s="179">
        <v>30</v>
      </c>
      <c r="O9" s="10">
        <f t="shared" si="0"/>
        <v>100</v>
      </c>
      <c r="P9" s="10">
        <f t="shared" si="1"/>
        <v>187.5</v>
      </c>
      <c r="Q9" s="30"/>
      <c r="R9" s="35">
        <f t="shared" si="4"/>
        <v>1790</v>
      </c>
      <c r="S9" s="35">
        <f t="shared" si="2"/>
        <v>200</v>
      </c>
      <c r="T9" s="35">
        <f t="shared" si="3"/>
        <v>375</v>
      </c>
    </row>
    <row r="10" spans="1:20" s="21" customFormat="1" ht="15.75" x14ac:dyDescent="0.25">
      <c r="A10" s="33" t="s">
        <v>50</v>
      </c>
      <c r="B10" s="181" t="s">
        <v>189</v>
      </c>
      <c r="C10" s="35"/>
      <c r="D10" s="35"/>
      <c r="E10" s="35">
        <v>50</v>
      </c>
      <c r="F10" s="35">
        <v>50</v>
      </c>
      <c r="G10" s="35">
        <v>56.25</v>
      </c>
      <c r="H10" s="35">
        <v>56.25</v>
      </c>
      <c r="I10" s="35"/>
      <c r="J10" s="35"/>
      <c r="K10" s="36"/>
      <c r="L10" s="10">
        <f t="shared" si="5"/>
        <v>0</v>
      </c>
      <c r="M10" s="35"/>
      <c r="N10" s="179">
        <v>10</v>
      </c>
      <c r="O10" s="10">
        <f t="shared" si="0"/>
        <v>100</v>
      </c>
      <c r="P10" s="10">
        <f t="shared" si="1"/>
        <v>112.5</v>
      </c>
      <c r="Q10" s="30"/>
      <c r="R10" s="35">
        <f t="shared" si="4"/>
        <v>10</v>
      </c>
      <c r="S10" s="35">
        <f t="shared" si="2"/>
        <v>200</v>
      </c>
      <c r="T10" s="35">
        <f t="shared" si="3"/>
        <v>225</v>
      </c>
    </row>
    <row r="11" spans="1:20" s="21" customFormat="1" ht="15.75" x14ac:dyDescent="0.25">
      <c r="A11" s="33" t="s">
        <v>51</v>
      </c>
      <c r="B11" s="181" t="s">
        <v>189</v>
      </c>
      <c r="C11" s="35"/>
      <c r="D11" s="35"/>
      <c r="E11" s="35">
        <v>50</v>
      </c>
      <c r="F11" s="35">
        <v>50</v>
      </c>
      <c r="G11" s="35">
        <v>56.25</v>
      </c>
      <c r="H11" s="35">
        <v>56.25</v>
      </c>
      <c r="I11" s="35"/>
      <c r="J11" s="35"/>
      <c r="K11" s="36"/>
      <c r="L11" s="10">
        <f t="shared" si="5"/>
        <v>0</v>
      </c>
      <c r="M11" s="35"/>
      <c r="N11" s="179">
        <v>10</v>
      </c>
      <c r="O11" s="10">
        <f t="shared" si="0"/>
        <v>100</v>
      </c>
      <c r="P11" s="10">
        <f t="shared" si="1"/>
        <v>112.5</v>
      </c>
      <c r="Q11" s="30"/>
      <c r="R11" s="35">
        <f t="shared" si="4"/>
        <v>10</v>
      </c>
      <c r="S11" s="35">
        <f t="shared" si="2"/>
        <v>200</v>
      </c>
      <c r="T11" s="35">
        <f t="shared" si="3"/>
        <v>225</v>
      </c>
    </row>
    <row r="12" spans="1:20" s="21" customFormat="1" ht="15.75" hidden="1" x14ac:dyDescent="0.25">
      <c r="A12" s="38" t="s">
        <v>78</v>
      </c>
      <c r="B12" s="181" t="s">
        <v>189</v>
      </c>
      <c r="C12" s="35"/>
      <c r="D12" s="35"/>
      <c r="E12" s="35"/>
      <c r="F12" s="35"/>
      <c r="G12" s="35"/>
      <c r="H12" s="35"/>
      <c r="I12" s="35"/>
      <c r="J12" s="35"/>
      <c r="K12" s="36"/>
      <c r="L12" s="10">
        <f t="shared" si="5"/>
        <v>0</v>
      </c>
      <c r="M12" s="35"/>
      <c r="N12" s="179"/>
      <c r="O12" s="10">
        <f t="shared" si="0"/>
        <v>0</v>
      </c>
      <c r="P12" s="10">
        <f t="shared" si="1"/>
        <v>0</v>
      </c>
      <c r="Q12" s="30"/>
      <c r="R12" s="35">
        <f t="shared" si="4"/>
        <v>0</v>
      </c>
      <c r="S12" s="35">
        <f t="shared" si="2"/>
        <v>0</v>
      </c>
      <c r="T12" s="35">
        <f t="shared" si="3"/>
        <v>0</v>
      </c>
    </row>
    <row r="13" spans="1:20" s="21" customFormat="1" ht="15.75" hidden="1" x14ac:dyDescent="0.25">
      <c r="A13" s="37" t="s">
        <v>95</v>
      </c>
      <c r="B13" s="181" t="s">
        <v>189</v>
      </c>
      <c r="C13" s="35"/>
      <c r="D13" s="35"/>
      <c r="E13" s="35"/>
      <c r="F13" s="35"/>
      <c r="G13" s="35"/>
      <c r="H13" s="35"/>
      <c r="I13" s="35"/>
      <c r="J13" s="35"/>
      <c r="K13" s="36"/>
      <c r="L13" s="10">
        <f t="shared" si="5"/>
        <v>0</v>
      </c>
      <c r="M13" s="35"/>
      <c r="N13" s="179"/>
      <c r="O13" s="10">
        <f t="shared" si="0"/>
        <v>0</v>
      </c>
      <c r="P13" s="10">
        <f t="shared" si="1"/>
        <v>0</v>
      </c>
      <c r="Q13" s="30"/>
      <c r="R13" s="35">
        <f t="shared" si="4"/>
        <v>0</v>
      </c>
      <c r="S13" s="35">
        <f t="shared" si="2"/>
        <v>0</v>
      </c>
      <c r="T13" s="35">
        <f t="shared" si="3"/>
        <v>0</v>
      </c>
    </row>
    <row r="14" spans="1:20" s="21" customFormat="1" ht="15.75" hidden="1" x14ac:dyDescent="0.25">
      <c r="A14" s="38" t="s">
        <v>52</v>
      </c>
      <c r="B14" s="181" t="s">
        <v>189</v>
      </c>
      <c r="C14" s="35"/>
      <c r="D14" s="35"/>
      <c r="E14" s="35"/>
      <c r="F14" s="35"/>
      <c r="G14" s="35"/>
      <c r="H14" s="35"/>
      <c r="I14" s="35"/>
      <c r="J14" s="35"/>
      <c r="K14" s="36"/>
      <c r="L14" s="10">
        <f t="shared" si="5"/>
        <v>0</v>
      </c>
      <c r="M14" s="35"/>
      <c r="N14" s="179"/>
      <c r="O14" s="10">
        <f t="shared" si="0"/>
        <v>0</v>
      </c>
      <c r="P14" s="10">
        <f t="shared" si="1"/>
        <v>0</v>
      </c>
      <c r="Q14" s="30"/>
      <c r="R14" s="35">
        <f t="shared" si="4"/>
        <v>0</v>
      </c>
      <c r="S14" s="35">
        <f t="shared" si="2"/>
        <v>0</v>
      </c>
      <c r="T14" s="35">
        <f t="shared" si="3"/>
        <v>0</v>
      </c>
    </row>
    <row r="15" spans="1:20" s="21" customFormat="1" ht="15.75" hidden="1" x14ac:dyDescent="0.25">
      <c r="A15" s="33" t="s">
        <v>94</v>
      </c>
      <c r="B15" s="181" t="s">
        <v>189</v>
      </c>
      <c r="C15" s="35"/>
      <c r="D15" s="35"/>
      <c r="E15" s="35"/>
      <c r="F15" s="35"/>
      <c r="G15" s="35"/>
      <c r="H15" s="35"/>
      <c r="I15" s="35"/>
      <c r="J15" s="35"/>
      <c r="K15" s="36"/>
      <c r="L15" s="10">
        <f t="shared" si="5"/>
        <v>0</v>
      </c>
      <c r="M15" s="35"/>
      <c r="N15" s="179"/>
      <c r="O15" s="10">
        <f t="shared" si="0"/>
        <v>0</v>
      </c>
      <c r="P15" s="10">
        <f t="shared" si="1"/>
        <v>0</v>
      </c>
      <c r="Q15" s="30"/>
      <c r="R15" s="35">
        <f t="shared" si="4"/>
        <v>0</v>
      </c>
      <c r="S15" s="35">
        <f t="shared" si="2"/>
        <v>0</v>
      </c>
      <c r="T15" s="35">
        <f t="shared" si="3"/>
        <v>0</v>
      </c>
    </row>
    <row r="16" spans="1:20" s="21" customFormat="1" ht="15.75" x14ac:dyDescent="0.25">
      <c r="A16" s="33" t="s">
        <v>53</v>
      </c>
      <c r="B16" s="181" t="s">
        <v>189</v>
      </c>
      <c r="C16" s="35"/>
      <c r="D16" s="35"/>
      <c r="E16" s="35">
        <v>50</v>
      </c>
      <c r="F16" s="35">
        <v>50</v>
      </c>
      <c r="G16" s="35">
        <v>56.25</v>
      </c>
      <c r="H16" s="35">
        <v>56.25</v>
      </c>
      <c r="I16" s="35"/>
      <c r="J16" s="35"/>
      <c r="K16" s="36"/>
      <c r="L16" s="10">
        <f t="shared" si="5"/>
        <v>0</v>
      </c>
      <c r="M16" s="35"/>
      <c r="N16" s="179">
        <v>10</v>
      </c>
      <c r="O16" s="10">
        <f t="shared" si="0"/>
        <v>100</v>
      </c>
      <c r="P16" s="10">
        <f t="shared" si="1"/>
        <v>112.5</v>
      </c>
      <c r="Q16" s="30"/>
      <c r="R16" s="35">
        <f t="shared" si="4"/>
        <v>10</v>
      </c>
      <c r="S16" s="35">
        <f t="shared" si="2"/>
        <v>200</v>
      </c>
      <c r="T16" s="35">
        <f t="shared" si="3"/>
        <v>225</v>
      </c>
    </row>
    <row r="17" spans="1:20" s="21" customFormat="1" ht="15.75" x14ac:dyDescent="0.25">
      <c r="A17" s="33" t="s">
        <v>72</v>
      </c>
      <c r="B17" s="181" t="s">
        <v>189</v>
      </c>
      <c r="C17" s="35"/>
      <c r="D17" s="35"/>
      <c r="E17" s="35">
        <v>50</v>
      </c>
      <c r="F17" s="35">
        <v>50</v>
      </c>
      <c r="G17" s="35">
        <v>56.25</v>
      </c>
      <c r="H17" s="35">
        <v>56.25</v>
      </c>
      <c r="I17" s="35"/>
      <c r="J17" s="35"/>
      <c r="K17" s="36"/>
      <c r="L17" s="10">
        <f t="shared" si="5"/>
        <v>0</v>
      </c>
      <c r="M17" s="35"/>
      <c r="N17" s="179">
        <v>10</v>
      </c>
      <c r="O17" s="10">
        <f t="shared" si="0"/>
        <v>100</v>
      </c>
      <c r="P17" s="10">
        <f t="shared" si="1"/>
        <v>112.5</v>
      </c>
      <c r="Q17" s="30"/>
      <c r="R17" s="35">
        <f t="shared" si="4"/>
        <v>10</v>
      </c>
      <c r="S17" s="35">
        <f t="shared" si="2"/>
        <v>200</v>
      </c>
      <c r="T17" s="35">
        <f t="shared" si="3"/>
        <v>225</v>
      </c>
    </row>
    <row r="18" spans="1:20" s="21" customFormat="1" ht="15.75" hidden="1" x14ac:dyDescent="0.25">
      <c r="A18" s="33" t="s">
        <v>122</v>
      </c>
      <c r="B18" s="181" t="s">
        <v>189</v>
      </c>
      <c r="C18" s="35"/>
      <c r="D18" s="35"/>
      <c r="E18" s="35"/>
      <c r="F18" s="35"/>
      <c r="G18" s="35"/>
      <c r="H18" s="35"/>
      <c r="I18" s="35"/>
      <c r="J18" s="35"/>
      <c r="K18" s="36"/>
      <c r="L18" s="10">
        <f t="shared" si="5"/>
        <v>0</v>
      </c>
      <c r="M18" s="35"/>
      <c r="N18" s="179"/>
      <c r="O18" s="10">
        <f t="shared" si="0"/>
        <v>0</v>
      </c>
      <c r="P18" s="10">
        <f t="shared" si="1"/>
        <v>0</v>
      </c>
      <c r="Q18" s="30"/>
      <c r="R18" s="35">
        <f t="shared" si="4"/>
        <v>0</v>
      </c>
      <c r="S18" s="35">
        <f t="shared" si="2"/>
        <v>0</v>
      </c>
      <c r="T18" s="35">
        <f t="shared" si="3"/>
        <v>0</v>
      </c>
    </row>
    <row r="19" spans="1:20" s="21" customFormat="1" ht="15.75" hidden="1" x14ac:dyDescent="0.25">
      <c r="A19" s="33" t="s">
        <v>79</v>
      </c>
      <c r="B19" s="181" t="s">
        <v>189</v>
      </c>
      <c r="C19" s="35"/>
      <c r="D19" s="35"/>
      <c r="E19" s="35"/>
      <c r="F19" s="35"/>
      <c r="G19" s="35"/>
      <c r="H19" s="35"/>
      <c r="I19" s="35"/>
      <c r="J19" s="35"/>
      <c r="K19" s="36"/>
      <c r="L19" s="10">
        <f t="shared" si="5"/>
        <v>0</v>
      </c>
      <c r="M19" s="35"/>
      <c r="N19" s="179"/>
      <c r="O19" s="10">
        <f t="shared" si="0"/>
        <v>0</v>
      </c>
      <c r="P19" s="10">
        <f t="shared" si="1"/>
        <v>0</v>
      </c>
      <c r="Q19" s="30"/>
      <c r="R19" s="35">
        <f t="shared" si="4"/>
        <v>0</v>
      </c>
      <c r="S19" s="35">
        <f t="shared" si="2"/>
        <v>0</v>
      </c>
      <c r="T19" s="35">
        <f t="shared" si="3"/>
        <v>0</v>
      </c>
    </row>
    <row r="20" spans="1:20" s="21" customFormat="1" ht="15.75" hidden="1" x14ac:dyDescent="0.25">
      <c r="A20" s="33" t="s">
        <v>54</v>
      </c>
      <c r="B20" s="181" t="s">
        <v>189</v>
      </c>
      <c r="C20" s="35"/>
      <c r="D20" s="35"/>
      <c r="E20" s="35"/>
      <c r="F20" s="35"/>
      <c r="G20" s="35"/>
      <c r="H20" s="35"/>
      <c r="I20" s="35"/>
      <c r="J20" s="35"/>
      <c r="K20" s="36"/>
      <c r="L20" s="10">
        <f t="shared" si="5"/>
        <v>0</v>
      </c>
      <c r="M20" s="35"/>
      <c r="N20" s="179"/>
      <c r="O20" s="10">
        <f t="shared" si="0"/>
        <v>0</v>
      </c>
      <c r="P20" s="10">
        <f t="shared" si="1"/>
        <v>0</v>
      </c>
      <c r="Q20" s="30"/>
      <c r="R20" s="35">
        <f t="shared" si="4"/>
        <v>0</v>
      </c>
      <c r="S20" s="35">
        <f t="shared" si="2"/>
        <v>0</v>
      </c>
      <c r="T20" s="35">
        <f t="shared" si="3"/>
        <v>0</v>
      </c>
    </row>
    <row r="21" spans="1:20" s="21" customFormat="1" ht="15.75" x14ac:dyDescent="0.25">
      <c r="A21" s="33" t="s">
        <v>55</v>
      </c>
      <c r="B21" s="181" t="s">
        <v>189</v>
      </c>
      <c r="C21" s="35"/>
      <c r="D21" s="35"/>
      <c r="E21" s="35">
        <v>50</v>
      </c>
      <c r="F21" s="35">
        <v>50</v>
      </c>
      <c r="G21" s="35">
        <v>56.25</v>
      </c>
      <c r="H21" s="35">
        <v>56.25</v>
      </c>
      <c r="I21" s="35"/>
      <c r="J21" s="35"/>
      <c r="K21" s="36"/>
      <c r="L21" s="10">
        <f t="shared" si="5"/>
        <v>0</v>
      </c>
      <c r="M21" s="35"/>
      <c r="N21" s="179">
        <v>10</v>
      </c>
      <c r="O21" s="10">
        <f t="shared" si="0"/>
        <v>100</v>
      </c>
      <c r="P21" s="10">
        <f t="shared" si="1"/>
        <v>112.5</v>
      </c>
      <c r="Q21" s="30"/>
      <c r="R21" s="35">
        <f t="shared" si="4"/>
        <v>10</v>
      </c>
      <c r="S21" s="35">
        <f t="shared" si="2"/>
        <v>200</v>
      </c>
      <c r="T21" s="35">
        <f t="shared" si="3"/>
        <v>225</v>
      </c>
    </row>
    <row r="22" spans="1:20" s="21" customFormat="1" ht="15.75" hidden="1" x14ac:dyDescent="0.25">
      <c r="A22" s="33" t="s">
        <v>74</v>
      </c>
      <c r="B22" s="181" t="s">
        <v>189</v>
      </c>
      <c r="C22" s="35"/>
      <c r="D22" s="35"/>
      <c r="E22" s="35"/>
      <c r="F22" s="35"/>
      <c r="G22" s="35"/>
      <c r="H22" s="35"/>
      <c r="I22" s="35"/>
      <c r="J22" s="35"/>
      <c r="K22" s="36"/>
      <c r="L22" s="10"/>
      <c r="M22" s="35"/>
      <c r="N22" s="179"/>
      <c r="O22" s="10"/>
      <c r="P22" s="10"/>
      <c r="Q22" s="30"/>
      <c r="R22" s="35"/>
      <c r="S22" s="35"/>
      <c r="T22" s="35"/>
    </row>
    <row r="23" spans="1:20" s="21" customFormat="1" ht="15.75" x14ac:dyDescent="0.25">
      <c r="A23" s="226" t="s">
        <v>56</v>
      </c>
      <c r="B23" s="181" t="s">
        <v>189</v>
      </c>
      <c r="C23" s="227"/>
      <c r="D23" s="227"/>
      <c r="E23" s="227"/>
      <c r="F23" s="227"/>
      <c r="G23" s="227"/>
      <c r="H23" s="227"/>
      <c r="I23" s="227"/>
      <c r="J23" s="227"/>
      <c r="K23" s="229"/>
      <c r="L23" s="228">
        <f t="shared" si="5"/>
        <v>0</v>
      </c>
      <c r="M23" s="227"/>
      <c r="N23" s="227">
        <v>0</v>
      </c>
      <c r="O23" s="228">
        <f t="shared" si="0"/>
        <v>0</v>
      </c>
      <c r="P23" s="228">
        <f t="shared" si="1"/>
        <v>0</v>
      </c>
      <c r="Q23" s="229"/>
      <c r="R23" s="227">
        <f t="shared" si="4"/>
        <v>0</v>
      </c>
      <c r="S23" s="227">
        <f t="shared" si="2"/>
        <v>0</v>
      </c>
      <c r="T23" s="227">
        <f t="shared" si="3"/>
        <v>0</v>
      </c>
    </row>
    <row r="24" spans="1:20" s="21" customFormat="1" ht="15.75" x14ac:dyDescent="0.25">
      <c r="A24" s="33" t="s">
        <v>57</v>
      </c>
      <c r="B24" s="181" t="s">
        <v>189</v>
      </c>
      <c r="C24" s="35"/>
      <c r="D24" s="35"/>
      <c r="E24" s="35">
        <v>50</v>
      </c>
      <c r="F24" s="35">
        <v>50</v>
      </c>
      <c r="G24" s="35">
        <v>62.5</v>
      </c>
      <c r="H24" s="35">
        <v>62.5</v>
      </c>
      <c r="I24" s="35"/>
      <c r="J24" s="35"/>
      <c r="K24" s="36"/>
      <c r="L24" s="10">
        <f t="shared" si="5"/>
        <v>0</v>
      </c>
      <c r="M24" s="35"/>
      <c r="N24" s="179">
        <v>10</v>
      </c>
      <c r="O24" s="10">
        <f t="shared" si="0"/>
        <v>100</v>
      </c>
      <c r="P24" s="10">
        <f t="shared" si="1"/>
        <v>125</v>
      </c>
      <c r="Q24" s="30"/>
      <c r="R24" s="35">
        <f t="shared" si="4"/>
        <v>10</v>
      </c>
      <c r="S24" s="35">
        <f t="shared" si="2"/>
        <v>200</v>
      </c>
      <c r="T24" s="35">
        <f t="shared" si="3"/>
        <v>250</v>
      </c>
    </row>
    <row r="25" spans="1:20" s="21" customFormat="1" ht="15.75" x14ac:dyDescent="0.25">
      <c r="A25" s="33" t="s">
        <v>58</v>
      </c>
      <c r="B25" s="181" t="s">
        <v>189</v>
      </c>
      <c r="C25" s="35"/>
      <c r="D25" s="35"/>
      <c r="E25" s="35">
        <v>50</v>
      </c>
      <c r="F25" s="35">
        <v>50</v>
      </c>
      <c r="G25" s="35">
        <v>87.5</v>
      </c>
      <c r="H25" s="35">
        <v>87.5</v>
      </c>
      <c r="I25" s="35"/>
      <c r="J25" s="35"/>
      <c r="K25" s="36"/>
      <c r="L25" s="10">
        <f t="shared" si="5"/>
        <v>0</v>
      </c>
      <c r="M25" s="35"/>
      <c r="N25" s="179">
        <v>30</v>
      </c>
      <c r="O25" s="10">
        <f t="shared" si="0"/>
        <v>100</v>
      </c>
      <c r="P25" s="10">
        <f t="shared" si="1"/>
        <v>175</v>
      </c>
      <c r="Q25" s="30"/>
      <c r="R25" s="35">
        <f t="shared" si="4"/>
        <v>30</v>
      </c>
      <c r="S25" s="35">
        <f t="shared" si="2"/>
        <v>200</v>
      </c>
      <c r="T25" s="35">
        <f t="shared" si="3"/>
        <v>350</v>
      </c>
    </row>
    <row r="26" spans="1:20" s="21" customFormat="1" ht="15.75" x14ac:dyDescent="0.25">
      <c r="A26" s="33" t="s">
        <v>80</v>
      </c>
      <c r="B26" s="181" t="s">
        <v>189</v>
      </c>
      <c r="C26" s="35"/>
      <c r="D26" s="35"/>
      <c r="E26" s="35">
        <v>50</v>
      </c>
      <c r="F26" s="35">
        <v>50</v>
      </c>
      <c r="G26" s="35">
        <v>62.5</v>
      </c>
      <c r="H26" s="35">
        <v>62.5</v>
      </c>
      <c r="I26" s="35"/>
      <c r="J26" s="35"/>
      <c r="K26" s="36"/>
      <c r="L26" s="10">
        <f t="shared" si="5"/>
        <v>0</v>
      </c>
      <c r="M26" s="35"/>
      <c r="N26" s="179">
        <v>10</v>
      </c>
      <c r="O26" s="10">
        <f t="shared" si="0"/>
        <v>100</v>
      </c>
      <c r="P26" s="10">
        <f t="shared" si="1"/>
        <v>125</v>
      </c>
      <c r="Q26" s="30"/>
      <c r="R26" s="35">
        <f t="shared" si="4"/>
        <v>10</v>
      </c>
      <c r="S26" s="35">
        <f t="shared" si="2"/>
        <v>200</v>
      </c>
      <c r="T26" s="35">
        <f t="shared" si="3"/>
        <v>250</v>
      </c>
    </row>
    <row r="27" spans="1:20" s="21" customFormat="1" ht="15.75" x14ac:dyDescent="0.25">
      <c r="A27" s="33" t="s">
        <v>106</v>
      </c>
      <c r="B27" s="181" t="s">
        <v>189</v>
      </c>
      <c r="C27" s="35"/>
      <c r="D27" s="35"/>
      <c r="E27" s="35">
        <v>50</v>
      </c>
      <c r="F27" s="35">
        <v>50</v>
      </c>
      <c r="G27" s="35">
        <v>81.25</v>
      </c>
      <c r="H27" s="35">
        <v>81.25</v>
      </c>
      <c r="I27" s="35"/>
      <c r="J27" s="35"/>
      <c r="K27" s="36"/>
      <c r="L27" s="10">
        <f t="shared" si="5"/>
        <v>0</v>
      </c>
      <c r="M27" s="35"/>
      <c r="N27" s="179">
        <v>30</v>
      </c>
      <c r="O27" s="10">
        <f t="shared" si="0"/>
        <v>100</v>
      </c>
      <c r="P27" s="10">
        <f t="shared" si="1"/>
        <v>162.5</v>
      </c>
      <c r="Q27" s="30"/>
      <c r="R27" s="35">
        <f t="shared" si="4"/>
        <v>30</v>
      </c>
      <c r="S27" s="35">
        <f t="shared" si="2"/>
        <v>200</v>
      </c>
      <c r="T27" s="35">
        <f t="shared" si="3"/>
        <v>325</v>
      </c>
    </row>
    <row r="28" spans="1:20" s="21" customFormat="1" ht="15.75" x14ac:dyDescent="0.25">
      <c r="A28" s="33" t="s">
        <v>98</v>
      </c>
      <c r="B28" s="181" t="s">
        <v>189</v>
      </c>
      <c r="C28" s="35"/>
      <c r="D28" s="35"/>
      <c r="E28" s="35">
        <v>50</v>
      </c>
      <c r="F28" s="35">
        <v>50</v>
      </c>
      <c r="G28" s="35">
        <v>81.25</v>
      </c>
      <c r="H28" s="35">
        <v>81.25</v>
      </c>
      <c r="I28" s="35"/>
      <c r="J28" s="35"/>
      <c r="K28" s="36"/>
      <c r="L28" s="10">
        <f t="shared" si="5"/>
        <v>0</v>
      </c>
      <c r="M28" s="35"/>
      <c r="N28" s="179">
        <v>10</v>
      </c>
      <c r="O28" s="10">
        <f t="shared" si="0"/>
        <v>100</v>
      </c>
      <c r="P28" s="10">
        <f t="shared" si="1"/>
        <v>162.5</v>
      </c>
      <c r="Q28" s="30"/>
      <c r="R28" s="35">
        <f t="shared" si="4"/>
        <v>10</v>
      </c>
      <c r="S28" s="35">
        <f t="shared" si="2"/>
        <v>200</v>
      </c>
      <c r="T28" s="35">
        <f t="shared" si="3"/>
        <v>325</v>
      </c>
    </row>
    <row r="29" spans="1:20" s="21" customFormat="1" ht="15.75" x14ac:dyDescent="0.25">
      <c r="A29" s="33" t="s">
        <v>59</v>
      </c>
      <c r="B29" s="181" t="s">
        <v>189</v>
      </c>
      <c r="C29" s="35"/>
      <c r="D29" s="35"/>
      <c r="E29" s="35">
        <v>50</v>
      </c>
      <c r="F29" s="35">
        <v>50</v>
      </c>
      <c r="G29" s="35">
        <v>56.25</v>
      </c>
      <c r="H29" s="35">
        <v>56.25</v>
      </c>
      <c r="I29" s="35"/>
      <c r="J29" s="35"/>
      <c r="K29" s="36"/>
      <c r="L29" s="10">
        <f t="shared" si="5"/>
        <v>0</v>
      </c>
      <c r="M29" s="35"/>
      <c r="N29" s="179">
        <v>10</v>
      </c>
      <c r="O29" s="10">
        <f t="shared" si="0"/>
        <v>100</v>
      </c>
      <c r="P29" s="10">
        <f t="shared" si="1"/>
        <v>112.5</v>
      </c>
      <c r="Q29" s="30"/>
      <c r="R29" s="35">
        <f t="shared" si="4"/>
        <v>10</v>
      </c>
      <c r="S29" s="35">
        <f t="shared" si="2"/>
        <v>200</v>
      </c>
      <c r="T29" s="35">
        <f t="shared" si="3"/>
        <v>225</v>
      </c>
    </row>
    <row r="30" spans="1:20" s="21" customFormat="1" ht="15.75" x14ac:dyDescent="0.25">
      <c r="A30" s="33" t="s">
        <v>60</v>
      </c>
      <c r="B30" s="181" t="s">
        <v>189</v>
      </c>
      <c r="C30" s="35"/>
      <c r="D30" s="35"/>
      <c r="E30" s="35">
        <v>50</v>
      </c>
      <c r="F30" s="35">
        <v>50</v>
      </c>
      <c r="G30" s="35">
        <v>56.25</v>
      </c>
      <c r="H30" s="35">
        <v>56.25</v>
      </c>
      <c r="I30" s="35"/>
      <c r="J30" s="35"/>
      <c r="K30" s="36"/>
      <c r="L30" s="10">
        <f t="shared" si="5"/>
        <v>0</v>
      </c>
      <c r="M30" s="35"/>
      <c r="N30" s="179">
        <v>10</v>
      </c>
      <c r="O30" s="10">
        <f t="shared" si="0"/>
        <v>100</v>
      </c>
      <c r="P30" s="10">
        <f t="shared" si="1"/>
        <v>112.5</v>
      </c>
      <c r="Q30" s="30"/>
      <c r="R30" s="35">
        <f t="shared" si="4"/>
        <v>10</v>
      </c>
      <c r="S30" s="35">
        <f t="shared" si="2"/>
        <v>200</v>
      </c>
      <c r="T30" s="35">
        <f t="shared" si="3"/>
        <v>225</v>
      </c>
    </row>
    <row r="31" spans="1:20" s="21" customFormat="1" ht="15.75" hidden="1" x14ac:dyDescent="0.25">
      <c r="A31" s="33" t="s">
        <v>73</v>
      </c>
      <c r="B31" s="181" t="s">
        <v>189</v>
      </c>
      <c r="C31" s="35"/>
      <c r="D31" s="35"/>
      <c r="E31" s="35"/>
      <c r="F31" s="35"/>
      <c r="G31" s="35"/>
      <c r="H31" s="35"/>
      <c r="I31" s="35"/>
      <c r="J31" s="35"/>
      <c r="K31" s="36"/>
      <c r="L31" s="10"/>
      <c r="M31" s="35"/>
      <c r="N31" s="179"/>
      <c r="O31" s="10"/>
      <c r="P31" s="10"/>
      <c r="Q31" s="30"/>
      <c r="R31" s="35"/>
      <c r="S31" s="35"/>
      <c r="T31" s="35"/>
    </row>
    <row r="32" spans="1:20" s="21" customFormat="1" ht="15.75" hidden="1" x14ac:dyDescent="0.25">
      <c r="A32" s="33" t="s">
        <v>81</v>
      </c>
      <c r="B32" s="181" t="s">
        <v>189</v>
      </c>
      <c r="C32" s="35"/>
      <c r="D32" s="35"/>
      <c r="E32" s="35"/>
      <c r="F32" s="35"/>
      <c r="G32" s="35"/>
      <c r="H32" s="35"/>
      <c r="I32" s="35"/>
      <c r="J32" s="35"/>
      <c r="K32" s="36"/>
      <c r="L32" s="10">
        <f t="shared" si="5"/>
        <v>0</v>
      </c>
      <c r="M32" s="35"/>
      <c r="N32" s="179"/>
      <c r="O32" s="10">
        <f t="shared" si="0"/>
        <v>0</v>
      </c>
      <c r="P32" s="10">
        <f t="shared" si="1"/>
        <v>0</v>
      </c>
      <c r="Q32" s="30"/>
      <c r="R32" s="35">
        <f t="shared" si="4"/>
        <v>0</v>
      </c>
      <c r="S32" s="35">
        <v>0</v>
      </c>
      <c r="T32" s="35">
        <f t="shared" si="3"/>
        <v>0</v>
      </c>
    </row>
    <row r="33" spans="1:20" s="21" customFormat="1" ht="15.75" x14ac:dyDescent="0.25">
      <c r="A33" s="33" t="s">
        <v>39</v>
      </c>
      <c r="B33" s="181" t="s">
        <v>189</v>
      </c>
      <c r="C33" s="35"/>
      <c r="D33" s="35"/>
      <c r="E33" s="35">
        <v>50</v>
      </c>
      <c r="F33" s="35">
        <v>50</v>
      </c>
      <c r="G33" s="35">
        <v>81.25</v>
      </c>
      <c r="H33" s="35">
        <v>81.25</v>
      </c>
      <c r="I33" s="35"/>
      <c r="J33" s="35"/>
      <c r="K33" s="36"/>
      <c r="L33" s="10">
        <f t="shared" si="5"/>
        <v>0</v>
      </c>
      <c r="M33" s="35"/>
      <c r="N33" s="179">
        <v>30</v>
      </c>
      <c r="O33" s="10">
        <f t="shared" si="0"/>
        <v>100</v>
      </c>
      <c r="P33" s="10">
        <f t="shared" si="1"/>
        <v>162.5</v>
      </c>
      <c r="Q33" s="30"/>
      <c r="R33" s="35">
        <f t="shared" si="4"/>
        <v>30</v>
      </c>
      <c r="S33" s="35">
        <f t="shared" si="2"/>
        <v>200</v>
      </c>
      <c r="T33" s="35">
        <f t="shared" si="3"/>
        <v>325</v>
      </c>
    </row>
    <row r="34" spans="1:20" s="21" customFormat="1" ht="15.75" x14ac:dyDescent="0.25">
      <c r="A34" s="220" t="s">
        <v>121</v>
      </c>
      <c r="B34" s="181" t="s">
        <v>189</v>
      </c>
      <c r="C34" s="262">
        <v>290.7</v>
      </c>
      <c r="D34" s="262">
        <v>272.5</v>
      </c>
      <c r="E34" s="262">
        <v>50</v>
      </c>
      <c r="F34" s="262">
        <v>50</v>
      </c>
      <c r="G34" s="262">
        <f>187.5/2</f>
        <v>93.75</v>
      </c>
      <c r="H34" s="262">
        <f>187.5/2</f>
        <v>93.75</v>
      </c>
      <c r="I34" s="262">
        <v>23.83</v>
      </c>
      <c r="J34" s="262"/>
      <c r="K34" s="263"/>
      <c r="L34" s="264">
        <f t="shared" si="5"/>
        <v>563.20000000000005</v>
      </c>
      <c r="M34" s="262">
        <v>1141.8</v>
      </c>
      <c r="N34" s="262">
        <v>30</v>
      </c>
      <c r="O34" s="264">
        <f t="shared" si="0"/>
        <v>100</v>
      </c>
      <c r="P34" s="264">
        <f t="shared" si="1"/>
        <v>187.5</v>
      </c>
      <c r="Q34" s="263"/>
      <c r="R34" s="262">
        <f t="shared" si="4"/>
        <v>1735</v>
      </c>
      <c r="S34" s="262">
        <f t="shared" si="2"/>
        <v>200</v>
      </c>
      <c r="T34" s="262">
        <f t="shared" si="3"/>
        <v>375</v>
      </c>
    </row>
    <row r="35" spans="1:20" s="21" customFormat="1" ht="15.75" x14ac:dyDescent="0.25">
      <c r="A35" s="33" t="s">
        <v>40</v>
      </c>
      <c r="B35" s="181" t="s">
        <v>189</v>
      </c>
      <c r="C35" s="35"/>
      <c r="D35" s="35"/>
      <c r="E35" s="35">
        <v>50</v>
      </c>
      <c r="F35" s="35">
        <v>50</v>
      </c>
      <c r="G35" s="35">
        <v>62.5</v>
      </c>
      <c r="H35" s="35">
        <v>62.5</v>
      </c>
      <c r="I35" s="35"/>
      <c r="J35" s="35"/>
      <c r="K35" s="36"/>
      <c r="L35" s="10">
        <f t="shared" si="5"/>
        <v>0</v>
      </c>
      <c r="M35" s="35"/>
      <c r="N35" s="179">
        <v>10</v>
      </c>
      <c r="O35" s="10">
        <f t="shared" si="0"/>
        <v>100</v>
      </c>
      <c r="P35" s="10">
        <f t="shared" si="1"/>
        <v>125</v>
      </c>
      <c r="Q35" s="30"/>
      <c r="R35" s="35">
        <f t="shared" si="4"/>
        <v>10</v>
      </c>
      <c r="S35" s="35">
        <f t="shared" si="2"/>
        <v>200</v>
      </c>
      <c r="T35" s="35">
        <f t="shared" si="3"/>
        <v>250</v>
      </c>
    </row>
    <row r="36" spans="1:20" s="21" customFormat="1" ht="15.75" x14ac:dyDescent="0.25">
      <c r="A36" s="38" t="s">
        <v>41</v>
      </c>
      <c r="B36" s="181" t="s">
        <v>189</v>
      </c>
      <c r="C36" s="35"/>
      <c r="D36" s="35"/>
      <c r="E36" s="35">
        <v>50</v>
      </c>
      <c r="F36" s="35">
        <v>50</v>
      </c>
      <c r="G36" s="35">
        <v>68.75</v>
      </c>
      <c r="H36" s="35">
        <v>68.75</v>
      </c>
      <c r="I36" s="35">
        <v>2.23</v>
      </c>
      <c r="J36" s="35"/>
      <c r="K36" s="36"/>
      <c r="L36" s="10">
        <f t="shared" si="5"/>
        <v>0</v>
      </c>
      <c r="M36" s="35"/>
      <c r="N36" s="179">
        <v>10</v>
      </c>
      <c r="O36" s="10">
        <f t="shared" si="0"/>
        <v>100</v>
      </c>
      <c r="P36" s="10">
        <f t="shared" si="1"/>
        <v>137.5</v>
      </c>
      <c r="Q36" s="30"/>
      <c r="R36" s="35">
        <f t="shared" si="4"/>
        <v>10</v>
      </c>
      <c r="S36" s="35">
        <f t="shared" si="2"/>
        <v>200</v>
      </c>
      <c r="T36" s="35">
        <f t="shared" si="3"/>
        <v>275</v>
      </c>
    </row>
    <row r="37" spans="1:20" s="21" customFormat="1" ht="15.75" x14ac:dyDescent="0.25">
      <c r="A37" s="38" t="s">
        <v>61</v>
      </c>
      <c r="B37" s="181" t="s">
        <v>189</v>
      </c>
      <c r="C37" s="35"/>
      <c r="D37" s="35"/>
      <c r="E37" s="35">
        <v>50</v>
      </c>
      <c r="F37" s="35">
        <v>50</v>
      </c>
      <c r="G37" s="35">
        <v>87.5</v>
      </c>
      <c r="H37" s="35">
        <v>87.5</v>
      </c>
      <c r="I37" s="35"/>
      <c r="J37" s="35"/>
      <c r="K37" s="36"/>
      <c r="L37" s="10">
        <f t="shared" si="5"/>
        <v>0</v>
      </c>
      <c r="M37" s="35"/>
      <c r="N37" s="179">
        <v>30</v>
      </c>
      <c r="O37" s="10">
        <f t="shared" si="0"/>
        <v>100</v>
      </c>
      <c r="P37" s="10">
        <f t="shared" si="1"/>
        <v>175</v>
      </c>
      <c r="Q37" s="30"/>
      <c r="R37" s="35">
        <f t="shared" si="4"/>
        <v>30</v>
      </c>
      <c r="S37" s="35">
        <f t="shared" si="2"/>
        <v>200</v>
      </c>
      <c r="T37" s="35">
        <f t="shared" si="3"/>
        <v>350</v>
      </c>
    </row>
    <row r="38" spans="1:20" s="21" customFormat="1" ht="15.75" x14ac:dyDescent="0.25">
      <c r="A38" s="220" t="s">
        <v>112</v>
      </c>
      <c r="B38" s="181" t="s">
        <v>189</v>
      </c>
      <c r="C38" s="262">
        <v>236.15</v>
      </c>
      <c r="D38" s="262">
        <v>236.15</v>
      </c>
      <c r="E38" s="262">
        <v>50</v>
      </c>
      <c r="F38" s="262">
        <v>50</v>
      </c>
      <c r="G38" s="262">
        <f>162.5/2</f>
        <v>81.25</v>
      </c>
      <c r="H38" s="262">
        <f>162.5/2</f>
        <v>81.25</v>
      </c>
      <c r="I38" s="262"/>
      <c r="J38" s="262"/>
      <c r="K38" s="263"/>
      <c r="L38" s="264">
        <f t="shared" si="5"/>
        <v>472.3</v>
      </c>
      <c r="M38" s="262">
        <v>957.7</v>
      </c>
      <c r="N38" s="262">
        <v>10</v>
      </c>
      <c r="O38" s="264">
        <f t="shared" si="0"/>
        <v>100</v>
      </c>
      <c r="P38" s="264">
        <f t="shared" si="1"/>
        <v>162.5</v>
      </c>
      <c r="Q38" s="263"/>
      <c r="R38" s="262">
        <f t="shared" si="4"/>
        <v>1440</v>
      </c>
      <c r="S38" s="262">
        <f t="shared" si="2"/>
        <v>200</v>
      </c>
      <c r="T38" s="262">
        <f t="shared" si="3"/>
        <v>325</v>
      </c>
    </row>
    <row r="39" spans="1:20" s="21" customFormat="1" ht="15.75" x14ac:dyDescent="0.25">
      <c r="A39" s="33" t="s">
        <v>62</v>
      </c>
      <c r="B39" s="181" t="s">
        <v>189</v>
      </c>
      <c r="C39" s="35"/>
      <c r="D39" s="35"/>
      <c r="E39" s="35">
        <v>50</v>
      </c>
      <c r="F39" s="35">
        <v>50</v>
      </c>
      <c r="G39" s="35">
        <v>56.25</v>
      </c>
      <c r="H39" s="35">
        <v>56.25</v>
      </c>
      <c r="I39" s="35"/>
      <c r="J39" s="35"/>
      <c r="K39" s="36"/>
      <c r="L39" s="10">
        <f t="shared" si="5"/>
        <v>0</v>
      </c>
      <c r="M39" s="35"/>
      <c r="N39" s="179">
        <v>10</v>
      </c>
      <c r="O39" s="10">
        <f t="shared" si="0"/>
        <v>100</v>
      </c>
      <c r="P39" s="10">
        <f t="shared" si="1"/>
        <v>112.5</v>
      </c>
      <c r="Q39" s="30"/>
      <c r="R39" s="35">
        <f t="shared" si="4"/>
        <v>10</v>
      </c>
      <c r="S39" s="35">
        <f t="shared" si="2"/>
        <v>200</v>
      </c>
      <c r="T39" s="35">
        <f t="shared" si="3"/>
        <v>225</v>
      </c>
    </row>
    <row r="40" spans="1:20" s="21" customFormat="1" ht="15.75" x14ac:dyDescent="0.25">
      <c r="A40" s="33" t="s">
        <v>63</v>
      </c>
      <c r="B40" s="181" t="s">
        <v>189</v>
      </c>
      <c r="C40" s="35"/>
      <c r="D40" s="35"/>
      <c r="E40" s="35">
        <v>50</v>
      </c>
      <c r="F40" s="35">
        <v>50</v>
      </c>
      <c r="G40" s="35">
        <v>56.25</v>
      </c>
      <c r="H40" s="35">
        <v>56.25</v>
      </c>
      <c r="I40" s="35"/>
      <c r="J40" s="35"/>
      <c r="K40" s="36"/>
      <c r="L40" s="10">
        <f t="shared" si="5"/>
        <v>0</v>
      </c>
      <c r="M40" s="35"/>
      <c r="N40" s="179">
        <v>10</v>
      </c>
      <c r="O40" s="10">
        <f t="shared" si="0"/>
        <v>100</v>
      </c>
      <c r="P40" s="10">
        <f t="shared" si="1"/>
        <v>112.5</v>
      </c>
      <c r="Q40" s="30"/>
      <c r="R40" s="35">
        <f t="shared" si="4"/>
        <v>10</v>
      </c>
      <c r="S40" s="35">
        <f t="shared" si="2"/>
        <v>200</v>
      </c>
      <c r="T40" s="35">
        <f t="shared" si="3"/>
        <v>225</v>
      </c>
    </row>
    <row r="41" spans="1:20" s="21" customFormat="1" ht="15.75" x14ac:dyDescent="0.25">
      <c r="A41" s="33" t="s">
        <v>64</v>
      </c>
      <c r="B41" s="181" t="s">
        <v>189</v>
      </c>
      <c r="C41" s="35"/>
      <c r="D41" s="35"/>
      <c r="E41" s="35">
        <v>50</v>
      </c>
      <c r="F41" s="35">
        <v>50</v>
      </c>
      <c r="G41" s="35">
        <v>93.75</v>
      </c>
      <c r="H41" s="35">
        <v>93.75</v>
      </c>
      <c r="I41" s="35">
        <v>283.33</v>
      </c>
      <c r="J41" s="35"/>
      <c r="K41" s="36"/>
      <c r="L41" s="10">
        <f t="shared" si="5"/>
        <v>0</v>
      </c>
      <c r="M41" s="35"/>
      <c r="N41" s="179">
        <v>30</v>
      </c>
      <c r="O41" s="10">
        <f t="shared" si="0"/>
        <v>100</v>
      </c>
      <c r="P41" s="10">
        <f t="shared" si="1"/>
        <v>187.5</v>
      </c>
      <c r="Q41" s="30"/>
      <c r="R41" s="35">
        <f t="shared" si="4"/>
        <v>30</v>
      </c>
      <c r="S41" s="35">
        <f t="shared" si="2"/>
        <v>200</v>
      </c>
      <c r="T41" s="35">
        <f t="shared" si="3"/>
        <v>375</v>
      </c>
    </row>
    <row r="42" spans="1:20" s="21" customFormat="1" ht="15.75" x14ac:dyDescent="0.25">
      <c r="A42" s="33" t="s">
        <v>93</v>
      </c>
      <c r="B42" s="181" t="s">
        <v>189</v>
      </c>
      <c r="C42" s="35"/>
      <c r="D42" s="35"/>
      <c r="E42" s="35">
        <v>50</v>
      </c>
      <c r="F42" s="35">
        <v>50</v>
      </c>
      <c r="G42" s="35">
        <v>56.25</v>
      </c>
      <c r="H42" s="35">
        <v>56.25</v>
      </c>
      <c r="I42" s="35"/>
      <c r="J42" s="35"/>
      <c r="K42" s="36"/>
      <c r="L42" s="10">
        <f t="shared" si="5"/>
        <v>0</v>
      </c>
      <c r="M42" s="35"/>
      <c r="N42" s="179">
        <v>10</v>
      </c>
      <c r="O42" s="10">
        <f t="shared" si="0"/>
        <v>100</v>
      </c>
      <c r="P42" s="10">
        <f t="shared" si="1"/>
        <v>112.5</v>
      </c>
      <c r="Q42" s="30"/>
      <c r="R42" s="35">
        <f t="shared" si="4"/>
        <v>10</v>
      </c>
      <c r="S42" s="35">
        <f t="shared" si="2"/>
        <v>200</v>
      </c>
      <c r="T42" s="35">
        <f t="shared" si="3"/>
        <v>225</v>
      </c>
    </row>
    <row r="43" spans="1:20" s="21" customFormat="1" ht="15.75" x14ac:dyDescent="0.25">
      <c r="A43" s="33" t="s">
        <v>42</v>
      </c>
      <c r="B43" s="181" t="s">
        <v>189</v>
      </c>
      <c r="C43" s="35"/>
      <c r="D43" s="35"/>
      <c r="E43" s="35">
        <v>50</v>
      </c>
      <c r="F43" s="35">
        <v>50</v>
      </c>
      <c r="G43" s="35">
        <v>87.5</v>
      </c>
      <c r="H43" s="35">
        <v>87.5</v>
      </c>
      <c r="I43" s="35"/>
      <c r="J43" s="35"/>
      <c r="K43" s="36"/>
      <c r="L43" s="10">
        <f t="shared" si="5"/>
        <v>0</v>
      </c>
      <c r="M43" s="35"/>
      <c r="N43" s="179">
        <v>30</v>
      </c>
      <c r="O43" s="10">
        <f t="shared" si="0"/>
        <v>100</v>
      </c>
      <c r="P43" s="10">
        <f t="shared" si="1"/>
        <v>175</v>
      </c>
      <c r="Q43" s="30"/>
      <c r="R43" s="35">
        <f t="shared" si="4"/>
        <v>30</v>
      </c>
      <c r="S43" s="35">
        <f t="shared" si="2"/>
        <v>200</v>
      </c>
      <c r="T43" s="35">
        <f t="shared" si="3"/>
        <v>350</v>
      </c>
    </row>
    <row r="44" spans="1:20" s="21" customFormat="1" ht="15.75" x14ac:dyDescent="0.25">
      <c r="A44" s="33" t="s">
        <v>65</v>
      </c>
      <c r="B44" s="181" t="s">
        <v>189</v>
      </c>
      <c r="C44" s="35"/>
      <c r="D44" s="35"/>
      <c r="E44" s="35">
        <v>50</v>
      </c>
      <c r="F44" s="35">
        <v>50</v>
      </c>
      <c r="G44" s="35">
        <v>87.5</v>
      </c>
      <c r="H44" s="35">
        <v>87.5</v>
      </c>
      <c r="I44" s="35">
        <v>249.78</v>
      </c>
      <c r="J44" s="35"/>
      <c r="K44" s="36"/>
      <c r="L44" s="10">
        <f t="shared" si="5"/>
        <v>0</v>
      </c>
      <c r="M44" s="35"/>
      <c r="N44" s="179">
        <v>30</v>
      </c>
      <c r="O44" s="10">
        <f t="shared" si="0"/>
        <v>100</v>
      </c>
      <c r="P44" s="10">
        <f t="shared" si="1"/>
        <v>175</v>
      </c>
      <c r="Q44" s="30"/>
      <c r="R44" s="35">
        <f t="shared" si="4"/>
        <v>30</v>
      </c>
      <c r="S44" s="35">
        <f t="shared" si="2"/>
        <v>200</v>
      </c>
      <c r="T44" s="35">
        <f t="shared" si="3"/>
        <v>350</v>
      </c>
    </row>
    <row r="45" spans="1:20" s="21" customFormat="1" ht="15.75" x14ac:dyDescent="0.25">
      <c r="A45" s="33" t="s">
        <v>97</v>
      </c>
      <c r="B45" s="181" t="s">
        <v>189</v>
      </c>
      <c r="C45" s="35"/>
      <c r="D45" s="35"/>
      <c r="E45" s="35">
        <v>50</v>
      </c>
      <c r="F45" s="35">
        <v>50</v>
      </c>
      <c r="G45" s="35">
        <v>81.25</v>
      </c>
      <c r="H45" s="35">
        <v>81.25</v>
      </c>
      <c r="I45" s="35"/>
      <c r="J45" s="35"/>
      <c r="K45" s="36"/>
      <c r="L45" s="10">
        <f t="shared" si="5"/>
        <v>0</v>
      </c>
      <c r="M45" s="35"/>
      <c r="N45" s="179">
        <v>10</v>
      </c>
      <c r="O45" s="10">
        <f t="shared" si="0"/>
        <v>100</v>
      </c>
      <c r="P45" s="10">
        <f t="shared" si="1"/>
        <v>162.5</v>
      </c>
      <c r="Q45" s="30"/>
      <c r="R45" s="35">
        <f t="shared" si="4"/>
        <v>10</v>
      </c>
      <c r="S45" s="35">
        <f t="shared" si="2"/>
        <v>200</v>
      </c>
      <c r="T45" s="35">
        <f t="shared" si="3"/>
        <v>325</v>
      </c>
    </row>
    <row r="46" spans="1:20" s="21" customFormat="1" ht="15.75" x14ac:dyDescent="0.25">
      <c r="A46" s="33" t="s">
        <v>66</v>
      </c>
      <c r="B46" s="181" t="s">
        <v>189</v>
      </c>
      <c r="C46" s="35"/>
      <c r="D46" s="35"/>
      <c r="E46" s="35">
        <v>50</v>
      </c>
      <c r="F46" s="35">
        <v>50</v>
      </c>
      <c r="G46" s="35">
        <v>62.5</v>
      </c>
      <c r="H46" s="35">
        <v>62.5</v>
      </c>
      <c r="I46" s="35"/>
      <c r="J46" s="35"/>
      <c r="K46" s="36"/>
      <c r="L46" s="10">
        <f t="shared" si="5"/>
        <v>0</v>
      </c>
      <c r="M46" s="35"/>
      <c r="N46" s="179">
        <v>10</v>
      </c>
      <c r="O46" s="10">
        <f t="shared" si="0"/>
        <v>100</v>
      </c>
      <c r="P46" s="10">
        <f t="shared" si="1"/>
        <v>125</v>
      </c>
      <c r="Q46" s="30"/>
      <c r="R46" s="35">
        <f t="shared" si="4"/>
        <v>10</v>
      </c>
      <c r="S46" s="35">
        <f t="shared" si="2"/>
        <v>200</v>
      </c>
      <c r="T46" s="35">
        <f t="shared" si="3"/>
        <v>250</v>
      </c>
    </row>
    <row r="47" spans="1:20" s="21" customFormat="1" ht="15.75" x14ac:dyDescent="0.25">
      <c r="A47" s="33" t="s">
        <v>67</v>
      </c>
      <c r="B47" s="181" t="s">
        <v>189</v>
      </c>
      <c r="C47" s="35"/>
      <c r="D47" s="35"/>
      <c r="E47" s="35">
        <v>50</v>
      </c>
      <c r="F47" s="35">
        <v>50</v>
      </c>
      <c r="G47" s="35">
        <v>62.5</v>
      </c>
      <c r="H47" s="35">
        <v>62.5</v>
      </c>
      <c r="I47" s="35"/>
      <c r="J47" s="35"/>
      <c r="K47" s="39"/>
      <c r="L47" s="265">
        <f t="shared" si="5"/>
        <v>0</v>
      </c>
      <c r="M47" s="35"/>
      <c r="N47" s="35">
        <v>10</v>
      </c>
      <c r="O47" s="265">
        <f t="shared" si="0"/>
        <v>100</v>
      </c>
      <c r="P47" s="265">
        <f t="shared" si="1"/>
        <v>125</v>
      </c>
      <c r="Q47" s="36"/>
      <c r="R47" s="35">
        <f t="shared" si="4"/>
        <v>10</v>
      </c>
      <c r="S47" s="35">
        <f t="shared" si="2"/>
        <v>200</v>
      </c>
      <c r="T47" s="35">
        <f t="shared" si="3"/>
        <v>250</v>
      </c>
    </row>
    <row r="48" spans="1:20" s="21" customFormat="1" ht="15.75" x14ac:dyDescent="0.25">
      <c r="A48" s="33" t="s">
        <v>68</v>
      </c>
      <c r="B48" s="181" t="s">
        <v>189</v>
      </c>
      <c r="C48" s="35"/>
      <c r="D48" s="35"/>
      <c r="E48" s="35">
        <v>50</v>
      </c>
      <c r="F48" s="35">
        <v>50</v>
      </c>
      <c r="G48" s="35">
        <v>56.25</v>
      </c>
      <c r="H48" s="35">
        <v>56.25</v>
      </c>
      <c r="I48" s="35"/>
      <c r="J48" s="35"/>
      <c r="K48" s="39"/>
      <c r="L48" s="10">
        <f t="shared" si="5"/>
        <v>0</v>
      </c>
      <c r="M48" s="35"/>
      <c r="N48" s="179">
        <v>10</v>
      </c>
      <c r="O48" s="10">
        <f t="shared" si="0"/>
        <v>100</v>
      </c>
      <c r="P48" s="10">
        <f t="shared" si="1"/>
        <v>112.5</v>
      </c>
      <c r="Q48" s="30"/>
      <c r="R48" s="35">
        <f t="shared" si="4"/>
        <v>10</v>
      </c>
      <c r="S48" s="35">
        <f t="shared" si="2"/>
        <v>200</v>
      </c>
      <c r="T48" s="35">
        <f t="shared" si="3"/>
        <v>225</v>
      </c>
    </row>
    <row r="49" spans="1:20" s="21" customFormat="1" ht="15.75" x14ac:dyDescent="0.25">
      <c r="A49" s="40" t="s">
        <v>86</v>
      </c>
      <c r="B49" s="181" t="s">
        <v>189</v>
      </c>
      <c r="C49" s="35"/>
      <c r="D49" s="35"/>
      <c r="E49" s="35">
        <v>50</v>
      </c>
      <c r="F49" s="35">
        <v>50</v>
      </c>
      <c r="G49" s="35">
        <v>62.5</v>
      </c>
      <c r="H49" s="35">
        <v>62.5</v>
      </c>
      <c r="I49" s="35"/>
      <c r="J49" s="35"/>
      <c r="K49" s="39"/>
      <c r="L49" s="10">
        <f t="shared" si="5"/>
        <v>0</v>
      </c>
      <c r="M49" s="35"/>
      <c r="N49" s="179">
        <v>10</v>
      </c>
      <c r="O49" s="10">
        <f t="shared" si="0"/>
        <v>100</v>
      </c>
      <c r="P49" s="10">
        <f t="shared" si="1"/>
        <v>125</v>
      </c>
      <c r="Q49" s="30"/>
      <c r="R49" s="35">
        <f t="shared" si="4"/>
        <v>10</v>
      </c>
      <c r="S49" s="35">
        <f t="shared" si="2"/>
        <v>200</v>
      </c>
      <c r="T49" s="35">
        <f t="shared" si="3"/>
        <v>250</v>
      </c>
    </row>
    <row r="50" spans="1:20" s="21" customFormat="1" ht="15.75" x14ac:dyDescent="0.25">
      <c r="A50" s="33" t="s">
        <v>70</v>
      </c>
      <c r="B50" s="181" t="s">
        <v>189</v>
      </c>
      <c r="C50" s="35"/>
      <c r="D50" s="35"/>
      <c r="E50" s="35">
        <v>50</v>
      </c>
      <c r="F50" s="35">
        <v>50</v>
      </c>
      <c r="G50" s="35">
        <v>87.5</v>
      </c>
      <c r="H50" s="35">
        <v>87.5</v>
      </c>
      <c r="I50" s="35"/>
      <c r="J50" s="35"/>
      <c r="K50" s="39"/>
      <c r="L50" s="10">
        <f t="shared" si="5"/>
        <v>0</v>
      </c>
      <c r="M50" s="35"/>
      <c r="N50" s="179">
        <v>30</v>
      </c>
      <c r="O50" s="10">
        <f t="shared" si="0"/>
        <v>100</v>
      </c>
      <c r="P50" s="10">
        <f t="shared" si="1"/>
        <v>175</v>
      </c>
      <c r="Q50" s="30"/>
      <c r="R50" s="35">
        <f t="shared" si="4"/>
        <v>30</v>
      </c>
      <c r="S50" s="35">
        <f t="shared" si="2"/>
        <v>200</v>
      </c>
      <c r="T50" s="35">
        <f t="shared" si="3"/>
        <v>350</v>
      </c>
    </row>
    <row r="51" spans="1:20" s="21" customFormat="1" ht="15.75" hidden="1" x14ac:dyDescent="0.25">
      <c r="A51" s="41" t="s">
        <v>82</v>
      </c>
      <c r="B51" s="181" t="s">
        <v>189</v>
      </c>
      <c r="C51" s="35"/>
      <c r="D51" s="35"/>
      <c r="E51" s="35"/>
      <c r="F51" s="35"/>
      <c r="G51" s="35"/>
      <c r="H51" s="35"/>
      <c r="I51" s="35"/>
      <c r="J51" s="35"/>
      <c r="K51" s="39"/>
      <c r="L51" s="10">
        <f t="shared" si="5"/>
        <v>0</v>
      </c>
      <c r="M51" s="35"/>
      <c r="N51" s="179"/>
      <c r="O51" s="10">
        <f t="shared" si="0"/>
        <v>0</v>
      </c>
      <c r="P51" s="10">
        <f t="shared" si="1"/>
        <v>0</v>
      </c>
      <c r="Q51" s="30"/>
      <c r="R51" s="35">
        <f t="shared" si="4"/>
        <v>0</v>
      </c>
      <c r="S51" s="35">
        <v>0</v>
      </c>
      <c r="T51" s="35">
        <f t="shared" si="3"/>
        <v>0</v>
      </c>
    </row>
    <row r="52" spans="1:20" s="21" customFormat="1" ht="15.75" x14ac:dyDescent="0.25">
      <c r="A52" s="38" t="s">
        <v>69</v>
      </c>
      <c r="B52" s="181" t="s">
        <v>189</v>
      </c>
      <c r="C52" s="35"/>
      <c r="D52" s="35"/>
      <c r="E52" s="35">
        <v>50</v>
      </c>
      <c r="F52" s="35">
        <v>50</v>
      </c>
      <c r="G52" s="35">
        <v>87.5</v>
      </c>
      <c r="H52" s="35">
        <v>87.5</v>
      </c>
      <c r="I52" s="35">
        <v>208.06</v>
      </c>
      <c r="J52" s="35"/>
      <c r="K52" s="44"/>
      <c r="L52" s="10">
        <f t="shared" si="5"/>
        <v>0</v>
      </c>
      <c r="M52" s="35"/>
      <c r="N52" s="179">
        <v>30</v>
      </c>
      <c r="O52" s="10">
        <f t="shared" si="0"/>
        <v>100</v>
      </c>
      <c r="P52" s="10">
        <f t="shared" si="1"/>
        <v>175</v>
      </c>
      <c r="Q52" s="45"/>
      <c r="R52" s="35">
        <f t="shared" si="4"/>
        <v>30</v>
      </c>
      <c r="S52" s="35">
        <f t="shared" si="2"/>
        <v>200</v>
      </c>
      <c r="T52" s="35">
        <f t="shared" si="3"/>
        <v>350</v>
      </c>
    </row>
    <row r="53" spans="1:20" x14ac:dyDescent="0.25">
      <c r="A53" s="15" t="s">
        <v>85</v>
      </c>
      <c r="B53" s="181" t="s">
        <v>189</v>
      </c>
      <c r="C53" s="50"/>
      <c r="D53" s="50"/>
      <c r="E53" s="35">
        <v>50</v>
      </c>
      <c r="F53" s="35">
        <v>50</v>
      </c>
      <c r="G53" s="50">
        <v>62.5</v>
      </c>
      <c r="H53" s="50">
        <v>62.5</v>
      </c>
      <c r="I53" s="50"/>
      <c r="J53" s="50"/>
      <c r="K53" s="30"/>
      <c r="L53" s="50">
        <f t="shared" si="5"/>
        <v>0</v>
      </c>
      <c r="M53" s="50"/>
      <c r="N53" s="178">
        <v>10</v>
      </c>
      <c r="O53" s="50">
        <f t="shared" si="0"/>
        <v>100</v>
      </c>
      <c r="P53" s="50">
        <f t="shared" si="1"/>
        <v>125</v>
      </c>
      <c r="Q53" s="30"/>
      <c r="R53" s="35">
        <f t="shared" si="4"/>
        <v>10</v>
      </c>
      <c r="S53" s="35">
        <f t="shared" si="2"/>
        <v>200</v>
      </c>
      <c r="T53" s="35">
        <f t="shared" si="3"/>
        <v>250</v>
      </c>
    </row>
    <row r="54" spans="1:20" hidden="1" x14ac:dyDescent="0.25">
      <c r="A54" s="13" t="s">
        <v>83</v>
      </c>
      <c r="B54" s="181" t="s">
        <v>189</v>
      </c>
      <c r="C54" s="52"/>
      <c r="D54" s="52"/>
      <c r="E54" s="52"/>
      <c r="F54" s="52"/>
      <c r="G54" s="52"/>
      <c r="H54" s="52"/>
      <c r="I54" s="52"/>
      <c r="J54" s="52"/>
      <c r="K54" s="30"/>
      <c r="L54" s="50">
        <f t="shared" si="5"/>
        <v>0</v>
      </c>
      <c r="M54" s="52"/>
      <c r="N54" s="179"/>
      <c r="O54" s="50">
        <f t="shared" si="0"/>
        <v>0</v>
      </c>
      <c r="P54" s="50">
        <f t="shared" si="1"/>
        <v>0</v>
      </c>
      <c r="Q54" s="30"/>
      <c r="R54" s="35">
        <f t="shared" si="4"/>
        <v>0</v>
      </c>
      <c r="S54" s="35">
        <f t="shared" si="2"/>
        <v>0</v>
      </c>
      <c r="T54" s="35">
        <f t="shared" si="3"/>
        <v>0</v>
      </c>
    </row>
    <row r="55" spans="1:20" x14ac:dyDescent="0.25">
      <c r="A55" s="266" t="s">
        <v>71</v>
      </c>
      <c r="B55" s="181" t="s">
        <v>189</v>
      </c>
      <c r="C55" s="35"/>
      <c r="D55" s="35"/>
      <c r="E55" s="35">
        <v>50</v>
      </c>
      <c r="F55" s="35">
        <v>50</v>
      </c>
      <c r="G55" s="35">
        <v>62.5</v>
      </c>
      <c r="H55" s="35">
        <v>62.5</v>
      </c>
      <c r="I55" s="35"/>
      <c r="J55" s="35"/>
      <c r="K55" s="36"/>
      <c r="L55" s="267">
        <f t="shared" si="5"/>
        <v>0</v>
      </c>
      <c r="M55" s="35"/>
      <c r="N55" s="35">
        <v>10</v>
      </c>
      <c r="O55" s="267">
        <f t="shared" si="0"/>
        <v>100</v>
      </c>
      <c r="P55" s="267">
        <f t="shared" si="1"/>
        <v>125</v>
      </c>
      <c r="Q55" s="36"/>
      <c r="R55" s="35">
        <f t="shared" si="4"/>
        <v>10</v>
      </c>
      <c r="S55" s="35">
        <f t="shared" si="2"/>
        <v>200</v>
      </c>
      <c r="T55" s="35">
        <f t="shared" si="3"/>
        <v>250</v>
      </c>
    </row>
    <row r="56" spans="1:20" hidden="1" x14ac:dyDescent="0.25">
      <c r="A56" s="9" t="s">
        <v>84</v>
      </c>
      <c r="B56" s="34" t="s">
        <v>131</v>
      </c>
      <c r="C56" s="11"/>
      <c r="D56" s="11"/>
      <c r="E56" s="11"/>
      <c r="F56" s="11"/>
      <c r="G56" s="11"/>
      <c r="H56" s="11"/>
      <c r="I56" s="11"/>
      <c r="J56" s="11"/>
      <c r="L56" s="11"/>
      <c r="M56" s="11"/>
      <c r="N56" s="176"/>
      <c r="O56" s="11"/>
      <c r="P56" s="11"/>
      <c r="R56" s="11"/>
      <c r="S56" s="11"/>
      <c r="T56" s="11"/>
    </row>
    <row r="57" spans="1:20" hidden="1" x14ac:dyDescent="0.25">
      <c r="A57" s="14" t="s">
        <v>87</v>
      </c>
      <c r="B57" s="34" t="s">
        <v>131</v>
      </c>
      <c r="C57" s="11"/>
      <c r="D57" s="11"/>
      <c r="E57" s="11"/>
      <c r="F57" s="11"/>
      <c r="G57" s="11"/>
      <c r="H57" s="11"/>
      <c r="I57" s="11"/>
      <c r="J57" s="11"/>
      <c r="L57" s="11"/>
      <c r="M57" s="11"/>
      <c r="N57" s="176"/>
      <c r="O57" s="11"/>
      <c r="P57" s="11"/>
      <c r="R57" s="11"/>
      <c r="S57" s="11"/>
      <c r="T57" s="11"/>
    </row>
    <row r="58" spans="1:20" hidden="1" x14ac:dyDescent="0.25">
      <c r="A58" s="14" t="s">
        <v>88</v>
      </c>
      <c r="B58" s="34" t="s">
        <v>131</v>
      </c>
      <c r="C58" s="11"/>
      <c r="D58" s="11"/>
      <c r="E58" s="11"/>
      <c r="F58" s="11"/>
      <c r="G58" s="11"/>
      <c r="H58" s="11"/>
      <c r="I58" s="11"/>
      <c r="J58" s="11"/>
      <c r="L58" s="11"/>
      <c r="M58" s="11"/>
      <c r="N58" s="176"/>
      <c r="O58" s="11"/>
      <c r="P58" s="11"/>
      <c r="R58" s="11"/>
      <c r="S58" s="11"/>
      <c r="T58" s="11"/>
    </row>
    <row r="59" spans="1:20" hidden="1" x14ac:dyDescent="0.25">
      <c r="A59" s="9" t="s">
        <v>105</v>
      </c>
      <c r="B59" s="34" t="s">
        <v>131</v>
      </c>
      <c r="C59" s="11"/>
      <c r="D59" s="11"/>
      <c r="E59" s="11"/>
      <c r="F59" s="11"/>
      <c r="G59" s="11"/>
      <c r="H59" s="11"/>
      <c r="I59" s="11"/>
      <c r="J59" s="11"/>
      <c r="L59" s="11"/>
      <c r="M59" s="11"/>
      <c r="N59" s="176"/>
      <c r="O59" s="11"/>
      <c r="P59" s="11"/>
      <c r="R59" s="11"/>
      <c r="S59" s="11"/>
      <c r="T59" s="11"/>
    </row>
    <row r="60" spans="1:20" hidden="1" x14ac:dyDescent="0.25">
      <c r="A60" s="15" t="s">
        <v>89</v>
      </c>
      <c r="B60" s="34" t="s">
        <v>131</v>
      </c>
      <c r="C60" s="11"/>
      <c r="D60" s="11"/>
      <c r="E60" s="11"/>
      <c r="F60" s="11"/>
      <c r="G60" s="11"/>
      <c r="H60" s="11"/>
      <c r="I60" s="11"/>
      <c r="J60" s="11"/>
      <c r="L60" s="11"/>
      <c r="M60" s="11"/>
      <c r="N60" s="176"/>
      <c r="O60" s="11"/>
      <c r="P60" s="11"/>
      <c r="R60" s="11"/>
      <c r="S60" s="11"/>
      <c r="T60" s="11"/>
    </row>
    <row r="61" spans="1:20" hidden="1" x14ac:dyDescent="0.25">
      <c r="A61" s="14" t="s">
        <v>90</v>
      </c>
      <c r="B61" s="34" t="s">
        <v>131</v>
      </c>
      <c r="C61" s="11"/>
      <c r="D61" s="11"/>
      <c r="E61" s="11"/>
      <c r="F61" s="11"/>
      <c r="G61" s="11"/>
      <c r="H61" s="11"/>
      <c r="I61" s="11"/>
      <c r="J61" s="11"/>
      <c r="L61" s="11"/>
      <c r="M61" s="11"/>
      <c r="N61" s="176"/>
      <c r="O61" s="11"/>
      <c r="P61" s="11"/>
      <c r="R61" s="11"/>
      <c r="S61" s="11"/>
      <c r="T61" s="11"/>
    </row>
    <row r="62" spans="1:20" hidden="1" x14ac:dyDescent="0.25">
      <c r="A62" s="14" t="s">
        <v>91</v>
      </c>
      <c r="B62" s="34" t="s">
        <v>131</v>
      </c>
      <c r="C62" s="11"/>
      <c r="D62" s="11"/>
      <c r="E62" s="11"/>
      <c r="F62" s="11"/>
      <c r="G62" s="11"/>
      <c r="H62" s="11"/>
      <c r="I62" s="11"/>
      <c r="J62" s="11"/>
      <c r="L62" s="11"/>
      <c r="M62" s="11"/>
      <c r="N62" s="176"/>
      <c r="O62" s="11"/>
      <c r="P62" s="11"/>
      <c r="R62" s="11"/>
      <c r="S62" s="11"/>
      <c r="T62" s="11"/>
    </row>
    <row r="63" spans="1:20" hidden="1" x14ac:dyDescent="0.25">
      <c r="A63" s="14" t="s">
        <v>92</v>
      </c>
      <c r="B63" s="34" t="s">
        <v>131</v>
      </c>
      <c r="C63" s="25"/>
      <c r="D63" s="25"/>
      <c r="E63" s="25"/>
      <c r="F63" s="25"/>
      <c r="G63" s="25"/>
      <c r="H63" s="25"/>
      <c r="I63" s="25"/>
      <c r="J63" s="25"/>
      <c r="L63" s="25"/>
      <c r="M63" s="25"/>
      <c r="N63" s="180"/>
      <c r="O63" s="25"/>
      <c r="P63" s="25"/>
      <c r="R63" s="25"/>
      <c r="S63" s="25"/>
      <c r="T63" s="25"/>
    </row>
    <row r="64" spans="1:20" s="23" customFormat="1" ht="25.5" customHeight="1" x14ac:dyDescent="0.25">
      <c r="A64" s="281" t="s">
        <v>108</v>
      </c>
      <c r="B64" s="281"/>
      <c r="C64" s="51">
        <f>SUM(C4:C63)</f>
        <v>999.24999999999989</v>
      </c>
      <c r="D64" s="51">
        <f>SUM(D4:D63)</f>
        <v>1017.25</v>
      </c>
      <c r="E64" s="46">
        <f t="shared" ref="E64:J64" si="6">SUM(E4:E63)</f>
        <v>1950</v>
      </c>
      <c r="F64" s="46">
        <f t="shared" si="6"/>
        <v>1950</v>
      </c>
      <c r="G64" s="46">
        <f t="shared" si="6"/>
        <v>2706.25</v>
      </c>
      <c r="H64" s="46">
        <f t="shared" si="6"/>
        <v>2706.25</v>
      </c>
      <c r="I64" s="48">
        <f t="shared" si="6"/>
        <v>1050.56</v>
      </c>
      <c r="J64" s="46">
        <f t="shared" si="6"/>
        <v>0</v>
      </c>
      <c r="K64" s="27"/>
      <c r="L64" s="46">
        <f>SUM(L4:L63)</f>
        <v>2016.5</v>
      </c>
      <c r="M64" s="46">
        <f>SUM(M4:M63)</f>
        <v>4088.5</v>
      </c>
      <c r="N64" s="48">
        <f>SUM(N4:N63)</f>
        <v>610</v>
      </c>
      <c r="O64" s="46">
        <f>SUM(O4:O63)</f>
        <v>3900</v>
      </c>
      <c r="P64" s="46">
        <f>SUM(P4:P63)</f>
        <v>5412.5</v>
      </c>
      <c r="R64" s="49">
        <f>SUM(R4:R63)</f>
        <v>6715</v>
      </c>
      <c r="S64" s="49">
        <f>SUM(S4:S63)</f>
        <v>7800</v>
      </c>
      <c r="T64" s="49">
        <f>SUM(T4:T63)</f>
        <v>10825</v>
      </c>
    </row>
    <row r="65" spans="1:14" s="21" customFormat="1" ht="15.75" x14ac:dyDescent="0.25"/>
    <row r="66" spans="1:14" s="21" customFormat="1" ht="15.75" customHeight="1" x14ac:dyDescent="0.25">
      <c r="A66" s="24" t="s">
        <v>109</v>
      </c>
      <c r="B66" s="22">
        <f>R64</f>
        <v>6715</v>
      </c>
      <c r="C66" s="22"/>
      <c r="E66" s="276">
        <f>B66+B67+B68+B69</f>
        <v>26390.560000000001</v>
      </c>
      <c r="F66" s="277"/>
      <c r="G66" s="277"/>
      <c r="H66" s="277"/>
      <c r="I66" s="277"/>
      <c r="J66" s="277"/>
      <c r="K66" s="277"/>
      <c r="L66" s="277"/>
      <c r="M66" s="28"/>
      <c r="N66" s="28"/>
    </row>
    <row r="67" spans="1:14" s="21" customFormat="1" ht="15.75" customHeight="1" x14ac:dyDescent="0.25">
      <c r="A67" s="24" t="s">
        <v>111</v>
      </c>
      <c r="B67" s="22">
        <f>S64</f>
        <v>7800</v>
      </c>
      <c r="C67" s="22"/>
      <c r="E67" s="277"/>
      <c r="F67" s="277"/>
      <c r="G67" s="277"/>
      <c r="H67" s="277"/>
      <c r="I67" s="277"/>
      <c r="J67" s="277"/>
      <c r="K67" s="277"/>
      <c r="L67" s="277"/>
      <c r="M67" s="28"/>
      <c r="N67" s="28"/>
    </row>
    <row r="68" spans="1:14" s="21" customFormat="1" ht="15.75" customHeight="1" x14ac:dyDescent="0.25">
      <c r="A68" s="24" t="s">
        <v>110</v>
      </c>
      <c r="B68" s="22">
        <f>T64</f>
        <v>10825</v>
      </c>
      <c r="C68" s="22"/>
      <c r="E68" s="278" t="s">
        <v>108</v>
      </c>
      <c r="F68" s="278"/>
      <c r="G68" s="278"/>
      <c r="H68" s="278"/>
      <c r="I68" s="278"/>
      <c r="J68" s="278"/>
      <c r="K68" s="278"/>
      <c r="L68" s="278"/>
      <c r="M68" s="29"/>
      <c r="N68" s="29"/>
    </row>
    <row r="69" spans="1:14" s="21" customFormat="1" ht="15.75" x14ac:dyDescent="0.25">
      <c r="A69" s="23" t="s">
        <v>16</v>
      </c>
      <c r="B69" s="22">
        <f>I64</f>
        <v>1050.56</v>
      </c>
    </row>
  </sheetData>
  <mergeCells count="19">
    <mergeCell ref="A64:B64"/>
    <mergeCell ref="A1:B1"/>
    <mergeCell ref="B2:B3"/>
    <mergeCell ref="A2:A3"/>
    <mergeCell ref="O2:O3"/>
    <mergeCell ref="C1:J1"/>
    <mergeCell ref="C2:D2"/>
    <mergeCell ref="E2:F2"/>
    <mergeCell ref="G2:H2"/>
    <mergeCell ref="L1:P1"/>
    <mergeCell ref="L2:N2"/>
    <mergeCell ref="P2:P3"/>
    <mergeCell ref="R1:T1"/>
    <mergeCell ref="T2:T3"/>
    <mergeCell ref="S2:S3"/>
    <mergeCell ref="E66:L67"/>
    <mergeCell ref="E68:L68"/>
    <mergeCell ref="R2:R3"/>
    <mergeCell ref="I2:J2"/>
  </mergeCells>
  <pageMargins left="0.2" right="0.12" top="0.19" bottom="0.12" header="0.12" footer="0.12"/>
  <pageSetup paperSize="9" scale="75" orientation="landscape" copies="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PAYSLIP</vt:lpstr>
      <vt:lpstr>FOR PRINT</vt:lpstr>
      <vt:lpstr>CONTRIBUTIONS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 AJ</dc:creator>
  <cp:lastModifiedBy>Hurt AJ Enterprises</cp:lastModifiedBy>
  <cp:lastPrinted>2018-01-14T03:01:17Z</cp:lastPrinted>
  <dcterms:created xsi:type="dcterms:W3CDTF">2016-08-01T01:16:13Z</dcterms:created>
  <dcterms:modified xsi:type="dcterms:W3CDTF">2018-01-14T03:38:31Z</dcterms:modified>
</cp:coreProperties>
</file>