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pmailoa\Documents\Material Science\Papers\J.P.Mailoa - Tencent 3T Paper\Figures_3T_Paper\Figure_3\"/>
    </mc:Choice>
  </mc:AlternateContent>
  <xr:revisionPtr revIDLastSave="0" documentId="13_ncr:1_{93BABEDC-899F-4848-9D26-72E6B7B6FF59}" xr6:coauthVersionLast="45" xr6:coauthVersionMax="45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16" i="1" l="1"/>
  <c r="E15" i="1"/>
  <c r="E14" i="1"/>
  <c r="E13" i="1" l="1"/>
  <c r="E11" i="1"/>
  <c r="E12" i="1"/>
  <c r="E19" i="1"/>
  <c r="E18" i="1"/>
  <c r="E17" i="1"/>
  <c r="E7" i="1"/>
  <c r="E6" i="1"/>
  <c r="E5" i="1"/>
</calcChain>
</file>

<file path=xl/sharedStrings.xml><?xml version="1.0" encoding="utf-8"?>
<sst xmlns="http://schemas.openxmlformats.org/spreadsheetml/2006/main" count="103" uniqueCount="85">
  <si>
    <t>255/308</t>
  </si>
  <si>
    <t>252/308</t>
  </si>
  <si>
    <t>247/308</t>
  </si>
  <si>
    <t>0.54 +/- 0.67</t>
  </si>
  <si>
    <t>0.53 +/- 0.60</t>
  </si>
  <si>
    <t>0.50 +/- 0.62</t>
  </si>
  <si>
    <t>CDK2</t>
  </si>
  <si>
    <t>1st pose</t>
  </si>
  <si>
    <t>2nd pose</t>
  </si>
  <si>
    <t>3rd pose</t>
  </si>
  <si>
    <t>HSP90</t>
  </si>
  <si>
    <t>62/106</t>
  </si>
  <si>
    <t>65/106</t>
  </si>
  <si>
    <t>78/106</t>
  </si>
  <si>
    <t>0.16 +/- 0.60</t>
  </si>
  <si>
    <t>0.19 +/- 0.60</t>
  </si>
  <si>
    <t>0.34 +/- 0.58</t>
  </si>
  <si>
    <t>157/223</t>
  </si>
  <si>
    <t>150/223</t>
  </si>
  <si>
    <t>159/223</t>
  </si>
  <si>
    <t>0.41 +/- 0.66</t>
  </si>
  <si>
    <t>0.37 +/- 0.59</t>
  </si>
  <si>
    <t>0.33 +/- 0.53</t>
  </si>
  <si>
    <t>Protein</t>
  </si>
  <si>
    <t>Improved Ligands</t>
  </si>
  <si>
    <t>d_RMSD (A)</t>
  </si>
  <si>
    <t>FXa</t>
  </si>
  <si>
    <t>Initial Rank</t>
  </si>
  <si>
    <t>mean_RMSD_init_all (A)</t>
  </si>
  <si>
    <t>mean_RMSD_init_neg (A)</t>
  </si>
  <si>
    <t>mean_RMSD_init_pos (A)</t>
  </si>
  <si>
    <t>6.42 +/- 3.55</t>
  </si>
  <si>
    <t>4.86 +/- 3.38</t>
  </si>
  <si>
    <t>6.75 +/- 3.49</t>
  </si>
  <si>
    <t>6.75 +/- 3.43</t>
  </si>
  <si>
    <t>6.74 +/- 3.49</t>
  </si>
  <si>
    <t>6.29 +/- 3.05</t>
  </si>
  <si>
    <t>6.62 +/- 2.57</t>
  </si>
  <si>
    <t>6.60 +/- 2.64</t>
  </si>
  <si>
    <t>5.00 +/- 3.54</t>
  </si>
  <si>
    <t>5.72 +/- 3.44</t>
  </si>
  <si>
    <t>6.67 +/- 3.02</t>
  </si>
  <si>
    <t>5.64 +/- 3.02</t>
  </si>
  <si>
    <t>5.60 +/- 3.59</t>
  </si>
  <si>
    <t>4.69 +/- 2.86</t>
  </si>
  <si>
    <t>5.39 +/- 2.47</t>
  </si>
  <si>
    <t>4.83 +/- 2.47</t>
  </si>
  <si>
    <t>3.29 +/- 3.21</t>
  </si>
  <si>
    <t>4.08 +/- 3.32</t>
  </si>
  <si>
    <t>6.61 +/- 2.85</t>
  </si>
  <si>
    <t>7.00 +/- 3.47</t>
  </si>
  <si>
    <t>7.01 +/- 3.41</t>
  </si>
  <si>
    <t>6.95 +/- 2.88</t>
  </si>
  <si>
    <t>7.15 +/- 2.42</t>
  </si>
  <si>
    <t>7.17 +/- 2.43</t>
  </si>
  <si>
    <t>6.21 +/- 3.26</t>
  </si>
  <si>
    <t>6.76 +/- 3.09</t>
  </si>
  <si>
    <t>6.69 +/- 3.07</t>
  </si>
  <si>
    <t>133/223</t>
  </si>
  <si>
    <t>0.20 +/- 0.41</t>
  </si>
  <si>
    <t>0.20 +/- 0.46</t>
  </si>
  <si>
    <t>0.18 +/- 0.46</t>
  </si>
  <si>
    <t>6.02 +/- 2.70</t>
  </si>
  <si>
    <t>6.37 +/- 2.44</t>
  </si>
  <si>
    <t>6.21 +/- 2.85</t>
  </si>
  <si>
    <t>6.40 +/- 3.18</t>
  </si>
  <si>
    <t>6.72 +/- 2.61</t>
  </si>
  <si>
    <t>6.82 +/- 2.48</t>
  </si>
  <si>
    <t>HSP90 (rigid)</t>
  </si>
  <si>
    <t>CDK2
(25A)</t>
  </si>
  <si>
    <t>246/308</t>
  </si>
  <si>
    <t>235/308</t>
  </si>
  <si>
    <t>234/308</t>
  </si>
  <si>
    <t>0.42 +/- 0.60</t>
  </si>
  <si>
    <t>0.43 +/- 0.62</t>
  </si>
  <si>
    <t>0.42 +/- 0.58</t>
  </si>
  <si>
    <t>6.75 +/- 3.44</t>
  </si>
  <si>
    <t>6.76 +/- 3.57</t>
  </si>
  <si>
    <t>5.98 +/- 4.51</t>
  </si>
  <si>
    <t>5.76 +/- 2.68</t>
  </si>
  <si>
    <t>6.32 +/- 4.66</t>
  </si>
  <si>
    <t>6.53 +/- 3.25</t>
  </si>
  <si>
    <t>7.05 +/- 3.58</t>
  </si>
  <si>
    <t>6.90 +/- 3.14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</si>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</sst>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1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J19"/>
  <sheetViews>
    <sheetView tabSelected="1" workbookViewId="0">
      <selection activeCell="K10" sqref="K10"/>
    </sheetView>
  </sheetViews>
  <sheetFormatPr defaultRowHeight="14.5" x14ac:dyDescent="0.35"/>
  <cols>
    <col min="3" max="3" width="15.90625" bestFit="1" customWidth="1"/>
    <col min="4" max="4" width="7.6328125" bestFit="1" customWidth="1"/>
    <col min="5" max="5" width="9.453125" customWidth="1"/>
    <col min="6" max="6" width="11.26953125" bestFit="1" customWidth="1"/>
    <col min="7" max="7" width="21.26953125" bestFit="1" customWidth="1"/>
    <col min="8" max="9" width="22.36328125" bestFit="1" customWidth="1"/>
  </cols>
  <sheetData>
    <row r="4" spans="2:10" x14ac:dyDescent="0.35">
      <c r="B4" s="1" t="s">
        <v>23</v>
      </c>
      <c r="C4" s="1" t="s">
        <v>27</v>
      </c>
      <c r="D4" s="5" t="s">
        <v>24</v>
      </c>
      <c r="E4" s="5"/>
      <c r="F4" s="1" t="s">
        <v>25</v>
      </c>
      <c r="G4" s="3" t="s">
        <v>28</v>
      </c>
      <c r="H4" s="3" t="s">
        <v>29</v>
      </c>
      <c r="I4" s="3" t="s">
        <v>30</v>
      </c>
      <c r="J4" s="3" t="s">
        <v>84</v>
      </c>
    </row>
    <row r="5" spans="2:10" x14ac:dyDescent="0.35">
      <c r="B5" s="4" t="s">
        <v>6</v>
      </c>
      <c r="C5" s="1" t="s">
        <v>7</v>
      </c>
      <c r="D5" s="1" t="s">
        <v>0</v>
      </c>
      <c r="E5" s="2">
        <f>255/308</f>
        <v>0.82792207792207795</v>
      </c>
      <c r="F5" s="1" t="s">
        <v>3</v>
      </c>
      <c r="G5" s="3" t="s">
        <v>31</v>
      </c>
      <c r="H5" s="3" t="s">
        <v>32</v>
      </c>
      <c r="I5" s="3" t="s">
        <v>33</v>
      </c>
      <c r="J5" s="11">
        <v>2.9999999999999999E-35</v>
      </c>
    </row>
    <row r="6" spans="2:10" x14ac:dyDescent="0.35">
      <c r="B6" s="4"/>
      <c r="C6" s="1" t="s">
        <v>8</v>
      </c>
      <c r="D6" s="1" t="s">
        <v>1</v>
      </c>
      <c r="E6" s="2">
        <f>252/308</f>
        <v>0.81818181818181823</v>
      </c>
      <c r="F6" s="1" t="s">
        <v>4</v>
      </c>
      <c r="G6" s="3" t="s">
        <v>34</v>
      </c>
      <c r="H6" s="3" t="s">
        <v>42</v>
      </c>
      <c r="I6" s="3" t="s">
        <v>50</v>
      </c>
      <c r="J6" s="11">
        <v>9.0000000000000002E-41</v>
      </c>
    </row>
    <row r="7" spans="2:10" x14ac:dyDescent="0.35">
      <c r="B7" s="4"/>
      <c r="C7" s="1" t="s">
        <v>9</v>
      </c>
      <c r="D7" s="1" t="s">
        <v>2</v>
      </c>
      <c r="E7" s="2">
        <f>247/308</f>
        <v>0.80194805194805197</v>
      </c>
      <c r="F7" s="1" t="s">
        <v>5</v>
      </c>
      <c r="G7" s="3" t="s">
        <v>35</v>
      </c>
      <c r="H7" s="3" t="s">
        <v>43</v>
      </c>
      <c r="I7" s="3" t="s">
        <v>51</v>
      </c>
      <c r="J7" s="11">
        <v>9.0000000000000002E-35</v>
      </c>
    </row>
    <row r="8" spans="2:10" x14ac:dyDescent="0.35">
      <c r="B8" s="6" t="s">
        <v>69</v>
      </c>
      <c r="C8" s="1" t="s">
        <v>7</v>
      </c>
      <c r="D8" s="1" t="s">
        <v>70</v>
      </c>
      <c r="E8" s="2">
        <f>246/308</f>
        <v>0.79870129870129869</v>
      </c>
      <c r="F8" s="1" t="s">
        <v>73</v>
      </c>
      <c r="G8" s="3" t="s">
        <v>31</v>
      </c>
      <c r="H8" s="3" t="s">
        <v>78</v>
      </c>
      <c r="I8" s="3" t="s">
        <v>81</v>
      </c>
      <c r="J8" s="11">
        <v>1.9999999999999999E-28</v>
      </c>
    </row>
    <row r="9" spans="2:10" x14ac:dyDescent="0.35">
      <c r="B9" s="9"/>
      <c r="C9" s="1" t="s">
        <v>8</v>
      </c>
      <c r="D9" s="1" t="s">
        <v>71</v>
      </c>
      <c r="E9" s="2">
        <f>235/308</f>
        <v>0.76298701298701299</v>
      </c>
      <c r="F9" s="1" t="s">
        <v>74</v>
      </c>
      <c r="G9" s="3" t="s">
        <v>76</v>
      </c>
      <c r="H9" s="3" t="s">
        <v>79</v>
      </c>
      <c r="I9" s="3" t="s">
        <v>82</v>
      </c>
      <c r="J9" s="11">
        <v>8.9999999999999996E-28</v>
      </c>
    </row>
    <row r="10" spans="2:10" x14ac:dyDescent="0.35">
      <c r="B10" s="10"/>
      <c r="C10" s="1" t="s">
        <v>9</v>
      </c>
      <c r="D10" s="1" t="s">
        <v>72</v>
      </c>
      <c r="E10" s="2">
        <f>234/308</f>
        <v>0.75974025974025972</v>
      </c>
      <c r="F10" s="1" t="s">
        <v>75</v>
      </c>
      <c r="G10" s="3" t="s">
        <v>77</v>
      </c>
      <c r="H10" s="3" t="s">
        <v>80</v>
      </c>
      <c r="I10" s="3" t="s">
        <v>83</v>
      </c>
      <c r="J10" s="11">
        <v>2.9999999999999999E-30</v>
      </c>
    </row>
    <row r="11" spans="2:10" x14ac:dyDescent="0.35">
      <c r="B11" s="4" t="s">
        <v>10</v>
      </c>
      <c r="C11" s="1" t="s">
        <v>7</v>
      </c>
      <c r="D11" s="1" t="s">
        <v>17</v>
      </c>
      <c r="E11" s="2">
        <f>157/223</f>
        <v>0.70403587443946192</v>
      </c>
      <c r="F11" s="1" t="s">
        <v>20</v>
      </c>
      <c r="G11" s="3" t="s">
        <v>36</v>
      </c>
      <c r="H11" s="3" t="s">
        <v>44</v>
      </c>
      <c r="I11" s="3" t="s">
        <v>52</v>
      </c>
      <c r="J11" s="11">
        <v>2.0000000000000001E-17</v>
      </c>
    </row>
    <row r="12" spans="2:10" x14ac:dyDescent="0.35">
      <c r="B12" s="4"/>
      <c r="C12" s="1" t="s">
        <v>8</v>
      </c>
      <c r="D12" s="1" t="s">
        <v>18</v>
      </c>
      <c r="E12" s="2">
        <f>150/223</f>
        <v>0.67264573991031396</v>
      </c>
      <c r="F12" s="1" t="s">
        <v>21</v>
      </c>
      <c r="G12" s="3" t="s">
        <v>37</v>
      </c>
      <c r="H12" s="3" t="s">
        <v>45</v>
      </c>
      <c r="I12" s="3" t="s">
        <v>53</v>
      </c>
      <c r="J12" s="11">
        <v>1.0000000000000001E-17</v>
      </c>
    </row>
    <row r="13" spans="2:10" x14ac:dyDescent="0.35">
      <c r="B13" s="4"/>
      <c r="C13" s="1" t="s">
        <v>9</v>
      </c>
      <c r="D13" s="1" t="s">
        <v>19</v>
      </c>
      <c r="E13" s="2">
        <f>159/223</f>
        <v>0.71300448430493268</v>
      </c>
      <c r="F13" s="1" t="s">
        <v>22</v>
      </c>
      <c r="G13" s="3" t="s">
        <v>38</v>
      </c>
      <c r="H13" s="3" t="s">
        <v>46</v>
      </c>
      <c r="I13" s="3" t="s">
        <v>54</v>
      </c>
      <c r="J13" s="11">
        <v>3.0000000000000001E-17</v>
      </c>
    </row>
    <row r="14" spans="2:10" x14ac:dyDescent="0.35">
      <c r="B14" s="6" t="s">
        <v>68</v>
      </c>
      <c r="C14" s="1" t="s">
        <v>7</v>
      </c>
      <c r="D14" s="1" t="s">
        <v>17</v>
      </c>
      <c r="E14" s="2">
        <f>157/223</f>
        <v>0.70403587443946192</v>
      </c>
      <c r="F14" s="1" t="s">
        <v>59</v>
      </c>
      <c r="G14" s="3" t="s">
        <v>36</v>
      </c>
      <c r="H14" s="3" t="s">
        <v>62</v>
      </c>
      <c r="I14" s="3" t="s">
        <v>65</v>
      </c>
      <c r="J14" s="11">
        <v>6.0000000000000003E-12</v>
      </c>
    </row>
    <row r="15" spans="2:10" x14ac:dyDescent="0.35">
      <c r="B15" s="7"/>
      <c r="C15" s="1" t="s">
        <v>8</v>
      </c>
      <c r="D15" s="1" t="s">
        <v>18</v>
      </c>
      <c r="E15" s="2">
        <f>150/223</f>
        <v>0.67264573991031396</v>
      </c>
      <c r="F15" s="1" t="s">
        <v>60</v>
      </c>
      <c r="G15" s="3" t="s">
        <v>37</v>
      </c>
      <c r="H15" s="3" t="s">
        <v>63</v>
      </c>
      <c r="I15" s="3" t="s">
        <v>66</v>
      </c>
      <c r="J15" s="11">
        <v>3E-10</v>
      </c>
    </row>
    <row r="16" spans="2:10" x14ac:dyDescent="0.35">
      <c r="B16" s="8"/>
      <c r="C16" s="1" t="s">
        <v>9</v>
      </c>
      <c r="D16" s="1" t="s">
        <v>58</v>
      </c>
      <c r="E16" s="2">
        <f>133/223</f>
        <v>0.5964125560538116</v>
      </c>
      <c r="F16" s="1" t="s">
        <v>61</v>
      </c>
      <c r="G16" s="3" t="s">
        <v>38</v>
      </c>
      <c r="H16" s="3" t="s">
        <v>64</v>
      </c>
      <c r="I16" s="3" t="s">
        <v>67</v>
      </c>
      <c r="J16" s="11">
        <v>4.0000000000000001E-8</v>
      </c>
    </row>
    <row r="17" spans="2:10" x14ac:dyDescent="0.35">
      <c r="B17" s="4" t="s">
        <v>26</v>
      </c>
      <c r="C17" s="1" t="s">
        <v>7</v>
      </c>
      <c r="D17" s="1" t="s">
        <v>11</v>
      </c>
      <c r="E17" s="2">
        <f>62/106</f>
        <v>0.58490566037735847</v>
      </c>
      <c r="F17" s="1" t="s">
        <v>14</v>
      </c>
      <c r="G17" s="3" t="s">
        <v>39</v>
      </c>
      <c r="H17" s="3" t="s">
        <v>47</v>
      </c>
      <c r="I17" s="3" t="s">
        <v>55</v>
      </c>
      <c r="J17" s="11">
        <v>5.0000000000000001E-3</v>
      </c>
    </row>
    <row r="18" spans="2:10" x14ac:dyDescent="0.35">
      <c r="B18" s="4"/>
      <c r="C18" s="1" t="s">
        <v>8</v>
      </c>
      <c r="D18" s="1" t="s">
        <v>12</v>
      </c>
      <c r="E18" s="2">
        <f>65/106</f>
        <v>0.6132075471698113</v>
      </c>
      <c r="F18" s="1" t="s">
        <v>15</v>
      </c>
      <c r="G18" s="3" t="s">
        <v>40</v>
      </c>
      <c r="H18" s="3" t="s">
        <v>48</v>
      </c>
      <c r="I18" s="3" t="s">
        <v>56</v>
      </c>
      <c r="J18" s="11">
        <v>5.9999999999999995E-4</v>
      </c>
    </row>
    <row r="19" spans="2:10" x14ac:dyDescent="0.35">
      <c r="B19" s="4"/>
      <c r="C19" s="1" t="s">
        <v>9</v>
      </c>
      <c r="D19" s="1" t="s">
        <v>13</v>
      </c>
      <c r="E19" s="2">
        <f>78/106</f>
        <v>0.73584905660377353</v>
      </c>
      <c r="F19" s="1" t="s">
        <v>16</v>
      </c>
      <c r="G19" s="3" t="s">
        <v>41</v>
      </c>
      <c r="H19" s="3" t="s">
        <v>49</v>
      </c>
      <c r="I19" s="3" t="s">
        <v>57</v>
      </c>
      <c r="J19" s="11">
        <v>2E-8</v>
      </c>
    </row>
  </sheetData>
  <mergeCells count="6">
    <mergeCell ref="B5:B7"/>
    <mergeCell ref="B11:B13"/>
    <mergeCell ref="B17:B19"/>
    <mergeCell ref="D4:E4"/>
    <mergeCell ref="B14:B16"/>
    <mergeCell ref="B8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jpmailoa(JONATHAN PRADANA MAILOA)</dc:creator>
  <cp:lastModifiedBy>jpmailoa(MailoaJonathan)</cp:lastModifiedBy>
  <dcterms:created xsi:type="dcterms:W3CDTF">2015-06-05T18:17:20Z</dcterms:created>
  <dcterms:modified xsi:type="dcterms:W3CDTF">2022-11-15T07:10:12Z</dcterms:modified>
</cp:coreProperties>
</file>