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mendozazepeda/Desktop/Tec/Sexto Semestre/Matematicas y Ciencia de Datos/"/>
    </mc:Choice>
  </mc:AlternateContent>
  <xr:revisionPtr revIDLastSave="0" documentId="13_ncr:1_{D4874483-FA50-B14D-AAD9-8AC4A512419F}" xr6:coauthVersionLast="47" xr6:coauthVersionMax="47" xr10:uidLastSave="{00000000-0000-0000-0000-000000000000}"/>
  <bookViews>
    <workbookView xWindow="0" yWindow="0" windowWidth="28800" windowHeight="18000" activeTab="4" xr2:uid="{76FA2942-05DE-1C47-AB88-BBF7C06D704F}"/>
  </bookViews>
  <sheets>
    <sheet name="Datos Nutrimentales" sheetId="1" r:id="rId1"/>
    <sheet name="Analisis 1" sheetId="3" r:id="rId2"/>
    <sheet name="Analisis 2" sheetId="4" r:id="rId3"/>
    <sheet name="Coeficiente Bo" sheetId="6" r:id="rId4"/>
    <sheet name="Residuo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8" i="7" l="1"/>
  <c r="L11" i="1"/>
  <c r="M11" i="1"/>
  <c r="N11" i="1"/>
  <c r="O11" i="1"/>
  <c r="K11" i="1"/>
  <c r="L12" i="1"/>
  <c r="M12" i="1"/>
  <c r="N12" i="1"/>
  <c r="O12" i="1"/>
  <c r="K12" i="1"/>
  <c r="L10" i="1"/>
  <c r="M10" i="1"/>
  <c r="N10" i="1"/>
  <c r="O10" i="1"/>
  <c r="K10" i="1"/>
  <c r="L9" i="1"/>
  <c r="M9" i="1"/>
  <c r="N9" i="1"/>
  <c r="O9" i="1"/>
  <c r="K9" i="1"/>
  <c r="O8" i="1"/>
  <c r="L8" i="1"/>
  <c r="M8" i="1"/>
  <c r="N8" i="1"/>
  <c r="K8" i="1"/>
  <c r="L7" i="1"/>
  <c r="M7" i="1"/>
  <c r="N7" i="1"/>
  <c r="O7" i="1"/>
  <c r="K7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69" i="1"/>
</calcChain>
</file>

<file path=xl/sharedStrings.xml><?xml version="1.0" encoding="utf-8"?>
<sst xmlns="http://schemas.openxmlformats.org/spreadsheetml/2006/main" count="229" uniqueCount="144">
  <si>
    <t>Fecha</t>
  </si>
  <si>
    <t>Hora</t>
  </si>
  <si>
    <t>Nombre</t>
  </si>
  <si>
    <t>Calorias (kcal)</t>
  </si>
  <si>
    <t>Carbohidratos (g)</t>
  </si>
  <si>
    <t>Grasas (g)</t>
  </si>
  <si>
    <t>Proteína (g)</t>
  </si>
  <si>
    <t>Sodio (mg)</t>
  </si>
  <si>
    <t>Chilaquiles Verdes</t>
  </si>
  <si>
    <t>Pollo Frito</t>
  </si>
  <si>
    <t>Cereal All Bran</t>
  </si>
  <si>
    <t>Hot Cakes</t>
  </si>
  <si>
    <t>Camarones</t>
  </si>
  <si>
    <t>Torta de Jamon</t>
  </si>
  <si>
    <t>Huevos Revueltos</t>
  </si>
  <si>
    <t>Chuleta de Cerdo</t>
  </si>
  <si>
    <t>Cereal Corn Pops</t>
  </si>
  <si>
    <t>Pan Tostado</t>
  </si>
  <si>
    <t>Crema de Brocoli</t>
  </si>
  <si>
    <t>Quesadillas</t>
  </si>
  <si>
    <t>Tamal de Elote</t>
  </si>
  <si>
    <t>Tacos de Frijol</t>
  </si>
  <si>
    <t>Torta de Pierna</t>
  </si>
  <si>
    <t>Rajas Poblanas</t>
  </si>
  <si>
    <t>Pizza de Peperoni</t>
  </si>
  <si>
    <t>Waffles</t>
  </si>
  <si>
    <t>Hamburguesa</t>
  </si>
  <si>
    <t>Yogurth</t>
  </si>
  <si>
    <t>Sushi</t>
  </si>
  <si>
    <t>Pollo Qin</t>
  </si>
  <si>
    <t>Chile Relleno</t>
  </si>
  <si>
    <t>Alitas BBQ</t>
  </si>
  <si>
    <t>Sandwich</t>
  </si>
  <si>
    <t>Caldo de Pollo con Verduras</t>
  </si>
  <si>
    <t>Tacos al Pastor</t>
  </si>
  <si>
    <t xml:space="preserve">Filete de Res </t>
  </si>
  <si>
    <t>Lonche de Pierna</t>
  </si>
  <si>
    <t>Torta de Pancita</t>
  </si>
  <si>
    <t>Rib Eye</t>
  </si>
  <si>
    <t>Cereal Zucaritas</t>
  </si>
  <si>
    <t>Pollo en Salsa Verde</t>
  </si>
  <si>
    <t>Chilaquiles Con Huevo</t>
  </si>
  <si>
    <t>Chuleta de Cerdo Frita</t>
  </si>
  <si>
    <t>Tacos de Barbacoa</t>
  </si>
  <si>
    <t>Albongidas</t>
  </si>
  <si>
    <t>Birria</t>
  </si>
  <si>
    <t>Pasta</t>
  </si>
  <si>
    <t>Hot Dog</t>
  </si>
  <si>
    <t>Pan Frances</t>
  </si>
  <si>
    <t>Carne Asada</t>
  </si>
  <si>
    <t>Ramen</t>
  </si>
  <si>
    <t>Enchiladas</t>
  </si>
  <si>
    <t>Paella con Mariscos</t>
  </si>
  <si>
    <t>Sincronizadas</t>
  </si>
  <si>
    <t>Fruta con Yoghurt</t>
  </si>
  <si>
    <t>Kebab</t>
  </si>
  <si>
    <t>Arroz</t>
  </si>
  <si>
    <t>Atún</t>
  </si>
  <si>
    <t>Espaguetti</t>
  </si>
  <si>
    <t>Cabrito</t>
  </si>
  <si>
    <t>Cecina</t>
  </si>
  <si>
    <t>Pollo</t>
  </si>
  <si>
    <t>Ensalada César</t>
  </si>
  <si>
    <t>Hamburguesa Triple Bacon</t>
  </si>
  <si>
    <t>Macarrones con Queso</t>
  </si>
  <si>
    <t>Salmon</t>
  </si>
  <si>
    <t>Sopa de Cebollas</t>
  </si>
  <si>
    <t>Tacos de Pecho</t>
  </si>
  <si>
    <t>Wrap de tocino</t>
  </si>
  <si>
    <t>Camarones al Vapor</t>
  </si>
  <si>
    <t>Papas Fritas</t>
  </si>
  <si>
    <t>Sandwich de Jamon</t>
  </si>
  <si>
    <t>Fish Tacos</t>
  </si>
  <si>
    <t>Verduras mixtas</t>
  </si>
  <si>
    <t>Ensalada de Col</t>
  </si>
  <si>
    <t>Hamburguesa BBC</t>
  </si>
  <si>
    <t>Puré de Papa</t>
  </si>
  <si>
    <t>Twister KFC</t>
  </si>
  <si>
    <t>Patatas Rustic</t>
  </si>
  <si>
    <t>Dips BBQ</t>
  </si>
  <si>
    <t>Chicken Rocks</t>
  </si>
  <si>
    <t>Boxmaster</t>
  </si>
  <si>
    <t>Bowl de Pollo</t>
  </si>
  <si>
    <t>Burrito</t>
  </si>
  <si>
    <t>Croissant</t>
  </si>
  <si>
    <t>Fajita de Pollo</t>
  </si>
  <si>
    <t>Desayuno Jack in the Box</t>
  </si>
  <si>
    <t>Monster Taco</t>
  </si>
  <si>
    <t>Nuggets</t>
  </si>
  <si>
    <t>Boloñesa de Carne</t>
  </si>
  <si>
    <t>Calamares</t>
  </si>
  <si>
    <t>Crostata de Manzana</t>
  </si>
  <si>
    <t>Fettuccine Alfredo</t>
  </si>
  <si>
    <t>Raviolis de Carne</t>
  </si>
  <si>
    <t>Pescado Frito</t>
  </si>
  <si>
    <t>Bacalao</t>
  </si>
  <si>
    <t>NY Strip</t>
  </si>
  <si>
    <t>Cola de Langosta</t>
  </si>
  <si>
    <t>Gumbo de Marsco</t>
  </si>
  <si>
    <t>Langostino al Ajillo</t>
  </si>
  <si>
    <t>Linguini de Pollo Cajun</t>
  </si>
  <si>
    <t>Sopa Costera</t>
  </si>
  <si>
    <t>Average</t>
  </si>
  <si>
    <t>Median</t>
  </si>
  <si>
    <t>Mode</t>
  </si>
  <si>
    <t>Range</t>
  </si>
  <si>
    <t>Variance</t>
  </si>
  <si>
    <t>Standard Deviation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</si>
  <si>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</si>
  <si>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</si>
  <si>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</si>
  <si>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</si>
  <si>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</si>
  <si>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</si>
  <si>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</si>
  <si>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</si>
  <si>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</si>
  <si>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</si>
  <si>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</si>
  <si>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</si>
  <si>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</si>
  <si>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</si>
  <si>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</si>
  <si>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</si>
  <si>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</si>
  <si>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</si>
  <si>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</si>
  <si>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</si>
  <si>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</si>
  <si>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</si>
  <si>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</si>
  <si>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</si>
  <si>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De la tabla de Análisis de varianza, podemos observar que el valor crítico de F (Valor p ) &lt; 0.05 (Valor a), por lo tanto se rechaza la hipótesis nula y concluimos que el modelo que obtuvimos si es significativo, es decir, una o ciertas variables de nutrientes afectan a las calorías.</t>
  </si>
  <si>
    <t>Nos indica que porcentaje de variación del contenido calórico es explicado por la regresión, para este ejemplo es de 0.9994, valor relativamente cercano a 1, el cual es nuestro objetivo</t>
  </si>
  <si>
    <t>Observando las pruebas de significancia de los factores (Probabilidad) podemos observar que para Sodio (mg), su Valor p (0.3365), es mayor a 0.05 (Valor a) por lo tanto, concluimos que ese coeficiente no es significativo</t>
  </si>
  <si>
    <t>Observando estos resultados, tanto el valor crítico de F como los valores de Probabilidad de
las 3 variables son menores al valor de a 0.05, por lo tanto, el modelo y las variables son
significativos</t>
  </si>
  <si>
    <t>Observamos que el Coeficiente de determinación R2 es 0.9997 muy cercano a 1. El valor
crítico F y las probabilidades son menores a 0.05, por lo tanto ahora si podemos concluir
estadísticamente nuestra ecuación de predicción.</t>
  </si>
  <si>
    <t xml:space="preserve">y = 0 + 3.9941(carbohidratos) + 8.9427 (grasas) + 4.0917(proteina) </t>
  </si>
  <si>
    <t>Este modelo matemático permitirá calcular la cantidad de calorías de un alimento en función
de la cantidad de nutrientes que contiene.</t>
  </si>
  <si>
    <t>RESIDUAL OUTPUT</t>
  </si>
  <si>
    <t>Observation</t>
  </si>
  <si>
    <t>Predicted Calorias (kcal)</t>
  </si>
  <si>
    <t>Residuals</t>
  </si>
  <si>
    <t>Aquí se puede apreciar la aleatoridad. No existe ningun tipo de tendencia, ni ciclos, ni patrones.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</si>
</sst>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/>
    <xf numFmtId="14" fontId="0" fillId="0" borderId="1" xfId="0" applyNumberFormat="1" applyBorder="1"/>
    <xf numFmtId="18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14" fontId="0" fillId="0" borderId="0" xfId="0" applyNumberFormat="1" applyBorder="1"/>
    <xf numFmtId="0" fontId="0" fillId="0" borderId="1" xfId="0" applyFill="1" applyBorder="1"/>
    <xf numFmtId="0" fontId="3" fillId="0" borderId="1" xfId="0" applyFont="1" applyBorder="1"/>
    <xf numFmtId="3" fontId="0" fillId="0" borderId="1" xfId="0" applyNumberFormat="1" applyBorder="1"/>
    <xf numFmtId="18" fontId="0" fillId="0" borderId="0" xfId="0" applyNumberFormat="1" applyBorder="1"/>
    <xf numFmtId="18" fontId="0" fillId="0" borderId="3" xfId="0" applyNumberFormat="1" applyBorder="1"/>
    <xf numFmtId="0" fontId="0" fillId="0" borderId="2" xfId="0" applyFill="1" applyBorder="1"/>
    <xf numFmtId="0" fontId="4" fillId="0" borderId="1" xfId="0" applyFont="1" applyBorder="1"/>
    <xf numFmtId="164" fontId="0" fillId="0" borderId="1" xfId="0" applyNumberFormat="1" applyBorder="1"/>
    <xf numFmtId="165" fontId="0" fillId="0" borderId="1" xfId="1" applyNumberFormat="1" applyFont="1" applyBorder="1"/>
    <xf numFmtId="43" fontId="0" fillId="0" borderId="1" xfId="1" applyFont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Continuous"/>
    </xf>
    <xf numFmtId="0" fontId="0" fillId="3" borderId="0" xfId="0" applyFill="1" applyBorder="1" applyAlignment="1"/>
    <xf numFmtId="0" fontId="5" fillId="3" borderId="5" xfId="0" applyFont="1" applyFill="1" applyBorder="1" applyAlignment="1">
      <alignment horizontal="center"/>
    </xf>
    <xf numFmtId="0" fontId="4" fillId="0" borderId="0" xfId="0" applyFont="1"/>
    <xf numFmtId="0" fontId="0" fillId="3" borderId="4" xfId="0" applyFill="1" applyBorder="1" applyAlignment="1"/>
    <xf numFmtId="0" fontId="0" fillId="4" borderId="4" xfId="0" applyFill="1" applyBorder="1" applyAlignment="1"/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0" fillId="5" borderId="0" xfId="0" applyFill="1" applyBorder="1" applyAlignment="1"/>
    <xf numFmtId="0" fontId="0" fillId="5" borderId="4" xfId="0" applyFill="1" applyBorder="1" applyAlignment="1"/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4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>
        <c:manualLayout>
          <c:layoutTarget val="inner"/>
          <c:xMode val="edge"/>
          <c:yMode val="edge"/>
          <c:x val="4.8501565828955845E-2"/>
          <c:y val="0.10428062624240676"/>
          <c:w val="0.95149843417104418"/>
          <c:h val="0.88227882653572653"/>
        </c:manualLayout>
      </c:layout>
      <c:lineChart>
        <c:grouping val="stacked"/>
        <c:varyColors val="0"/>
        <c:ser>
          <c:idx val="0"/>
          <c:order val="0"/>
          <c:tx>
            <c:strRef>
              <c:f>Residuos!$C$5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Residuos!$C$6:$C$115</c:f>
              <c:numCache>
                <c:formatCode>General</c:formatCode>
                <c:ptCount val="110"/>
                <c:pt idx="0">
                  <c:v>0.25899900514212959</c:v>
                </c:pt>
                <c:pt idx="1">
                  <c:v>-1.1386141537290086</c:v>
                </c:pt>
                <c:pt idx="2">
                  <c:v>-0.15145509396285206</c:v>
                </c:pt>
                <c:pt idx="3">
                  <c:v>0.44698959306549568</c:v>
                </c:pt>
                <c:pt idx="4">
                  <c:v>4.2208702707956718</c:v>
                </c:pt>
                <c:pt idx="5">
                  <c:v>2.250494854609542</c:v>
                </c:pt>
                <c:pt idx="6">
                  <c:v>1.9189220618671357</c:v>
                </c:pt>
                <c:pt idx="7">
                  <c:v>3.9693302081333002</c:v>
                </c:pt>
                <c:pt idx="8">
                  <c:v>6.6409678613638334E-2</c:v>
                </c:pt>
                <c:pt idx="9">
                  <c:v>-0.18685150156124308</c:v>
                </c:pt>
                <c:pt idx="10">
                  <c:v>-2.3844749898330377</c:v>
                </c:pt>
                <c:pt idx="11">
                  <c:v>1.5370871494786797</c:v>
                </c:pt>
                <c:pt idx="12">
                  <c:v>6.6409678613638334E-2</c:v>
                </c:pt>
                <c:pt idx="13">
                  <c:v>-7.6477825214813038</c:v>
                </c:pt>
                <c:pt idx="14">
                  <c:v>-16.59835674578693</c:v>
                </c:pt>
                <c:pt idx="15">
                  <c:v>2.7888664700913637</c:v>
                </c:pt>
                <c:pt idx="16">
                  <c:v>0.31207973720766091</c:v>
                </c:pt>
                <c:pt idx="17">
                  <c:v>-3.4668765572014308</c:v>
                </c:pt>
                <c:pt idx="18">
                  <c:v>-5.4421166610225669E-2</c:v>
                </c:pt>
                <c:pt idx="19">
                  <c:v>1.9325237159106905</c:v>
                </c:pt>
                <c:pt idx="20">
                  <c:v>-0.15145509396285206</c:v>
                </c:pt>
                <c:pt idx="21">
                  <c:v>-3.1230141471490782</c:v>
                </c:pt>
                <c:pt idx="22">
                  <c:v>5.0041644020886338</c:v>
                </c:pt>
                <c:pt idx="23">
                  <c:v>1.5370871494786797</c:v>
                </c:pt>
                <c:pt idx="24">
                  <c:v>1.9189220618671357</c:v>
                </c:pt>
                <c:pt idx="25">
                  <c:v>2.6470997866370567</c:v>
                </c:pt>
                <c:pt idx="26">
                  <c:v>-0.15145509396285206</c:v>
                </c:pt>
                <c:pt idx="27">
                  <c:v>0.25899900514212959</c:v>
                </c:pt>
                <c:pt idx="28">
                  <c:v>-6.3925029997475349</c:v>
                </c:pt>
                <c:pt idx="29">
                  <c:v>-0.15145509396285206</c:v>
                </c:pt>
                <c:pt idx="30">
                  <c:v>-5.4421166610225669E-2</c:v>
                </c:pt>
                <c:pt idx="31">
                  <c:v>4.2208702707956718</c:v>
                </c:pt>
                <c:pt idx="32">
                  <c:v>-0.23543925196395321</c:v>
                </c:pt>
                <c:pt idx="33">
                  <c:v>2.5343117346663462</c:v>
                </c:pt>
                <c:pt idx="34">
                  <c:v>-3.8344329437307181</c:v>
                </c:pt>
                <c:pt idx="35">
                  <c:v>-1.039640706676991</c:v>
                </c:pt>
                <c:pt idx="36">
                  <c:v>1.9189220618671357</c:v>
                </c:pt>
                <c:pt idx="37">
                  <c:v>6.1065609135934551</c:v>
                </c:pt>
                <c:pt idx="38">
                  <c:v>2.7888664700913637</c:v>
                </c:pt>
                <c:pt idx="39">
                  <c:v>3.258934526707435</c:v>
                </c:pt>
                <c:pt idx="40">
                  <c:v>4.9873858561239217</c:v>
                </c:pt>
                <c:pt idx="41">
                  <c:v>0.11778116704748243</c:v>
                </c:pt>
                <c:pt idx="42">
                  <c:v>0.11778116704748243</c:v>
                </c:pt>
                <c:pt idx="43">
                  <c:v>1.029227050119232</c:v>
                </c:pt>
                <c:pt idx="44">
                  <c:v>1.5370871494786797</c:v>
                </c:pt>
                <c:pt idx="45">
                  <c:v>-10.534030561865904</c:v>
                </c:pt>
                <c:pt idx="46">
                  <c:v>2.6603069473701453</c:v>
                </c:pt>
                <c:pt idx="47">
                  <c:v>-4.5759323510566219E-2</c:v>
                </c:pt>
                <c:pt idx="48">
                  <c:v>-0.18685150156124308</c:v>
                </c:pt>
                <c:pt idx="49">
                  <c:v>1.3353932485190967</c:v>
                </c:pt>
                <c:pt idx="50">
                  <c:v>-3.4668765572014308</c:v>
                </c:pt>
                <c:pt idx="51">
                  <c:v>2.0560585000706055</c:v>
                </c:pt>
                <c:pt idx="52">
                  <c:v>2.7672728766889918</c:v>
                </c:pt>
                <c:pt idx="53">
                  <c:v>8.2666941128397866</c:v>
                </c:pt>
                <c:pt idx="54">
                  <c:v>1.9764771585403764</c:v>
                </c:pt>
                <c:pt idx="55">
                  <c:v>1.189473755545194</c:v>
                </c:pt>
                <c:pt idx="56">
                  <c:v>0.40935743183263185</c:v>
                </c:pt>
                <c:pt idx="57">
                  <c:v>-5.8246401520462712</c:v>
                </c:pt>
                <c:pt idx="58">
                  <c:v>5.60400189416697</c:v>
                </c:pt>
                <c:pt idx="59">
                  <c:v>1.0011117041271973</c:v>
                </c:pt>
                <c:pt idx="60">
                  <c:v>-3.4470589970453602E-2</c:v>
                </c:pt>
                <c:pt idx="61">
                  <c:v>8.3805945179585706</c:v>
                </c:pt>
                <c:pt idx="62">
                  <c:v>-3.7322256558489926</c:v>
                </c:pt>
                <c:pt idx="63">
                  <c:v>5.8961086175161199</c:v>
                </c:pt>
                <c:pt idx="64">
                  <c:v>4.7211144055694376</c:v>
                </c:pt>
                <c:pt idx="65">
                  <c:v>3.6027842006593573</c:v>
                </c:pt>
                <c:pt idx="66">
                  <c:v>5.8757490329097379</c:v>
                </c:pt>
                <c:pt idx="67">
                  <c:v>-1.7408498115437681</c:v>
                </c:pt>
                <c:pt idx="68">
                  <c:v>7.4674623902497501</c:v>
                </c:pt>
                <c:pt idx="69">
                  <c:v>-0.86622558507147573</c:v>
                </c:pt>
                <c:pt idx="70">
                  <c:v>-9.6690325678631552</c:v>
                </c:pt>
                <c:pt idx="71">
                  <c:v>2.0426700720163353</c:v>
                </c:pt>
                <c:pt idx="72">
                  <c:v>-7.3361912157054121</c:v>
                </c:pt>
                <c:pt idx="73">
                  <c:v>-0.63966495137810853</c:v>
                </c:pt>
                <c:pt idx="74">
                  <c:v>3.7145189452714931</c:v>
                </c:pt>
                <c:pt idx="75">
                  <c:v>1.2110683075011366</c:v>
                </c:pt>
                <c:pt idx="76">
                  <c:v>-8.529229735641934</c:v>
                </c:pt>
                <c:pt idx="77">
                  <c:v>-10.502886526734187</c:v>
                </c:pt>
                <c:pt idx="78">
                  <c:v>1.1360122867214955</c:v>
                </c:pt>
                <c:pt idx="79">
                  <c:v>11.825378221527444</c:v>
                </c:pt>
                <c:pt idx="80">
                  <c:v>2.5125850983059763</c:v>
                </c:pt>
                <c:pt idx="81">
                  <c:v>10.365446925938102</c:v>
                </c:pt>
                <c:pt idx="82">
                  <c:v>-0.3544725576159351</c:v>
                </c:pt>
                <c:pt idx="83">
                  <c:v>6.0794015641452006</c:v>
                </c:pt>
                <c:pt idx="84">
                  <c:v>1.7440085635031295</c:v>
                </c:pt>
                <c:pt idx="85">
                  <c:v>0.59022140719662275</c:v>
                </c:pt>
                <c:pt idx="86">
                  <c:v>9.4492075008323013</c:v>
                </c:pt>
                <c:pt idx="87">
                  <c:v>-43.582240793274522</c:v>
                </c:pt>
                <c:pt idx="88">
                  <c:v>-6.4603456647907933</c:v>
                </c:pt>
                <c:pt idx="89">
                  <c:v>-4.2138773995312704</c:v>
                </c:pt>
                <c:pt idx="90">
                  <c:v>-9.3477854948961294</c:v>
                </c:pt>
                <c:pt idx="91">
                  <c:v>-16.422040961116522</c:v>
                </c:pt>
                <c:pt idx="92">
                  <c:v>2.9902735217419831</c:v>
                </c:pt>
                <c:pt idx="93">
                  <c:v>-1.2173580355880063</c:v>
                </c:pt>
                <c:pt idx="94">
                  <c:v>-1.174224062104031</c:v>
                </c:pt>
                <c:pt idx="95">
                  <c:v>5.2588484552954355</c:v>
                </c:pt>
                <c:pt idx="96">
                  <c:v>3.2985024523450193</c:v>
                </c:pt>
                <c:pt idx="97">
                  <c:v>-3.4233927807824784</c:v>
                </c:pt>
                <c:pt idx="98">
                  <c:v>3.3963321284361427</c:v>
                </c:pt>
                <c:pt idx="99">
                  <c:v>10.503743066657648</c:v>
                </c:pt>
                <c:pt idx="100">
                  <c:v>-0.97817753968661236</c:v>
                </c:pt>
                <c:pt idx="101">
                  <c:v>-15.571783886345202</c:v>
                </c:pt>
                <c:pt idx="102">
                  <c:v>4.6997549123132103</c:v>
                </c:pt>
                <c:pt idx="103">
                  <c:v>9.5037875509869423</c:v>
                </c:pt>
                <c:pt idx="104">
                  <c:v>-2.5937820293936511</c:v>
                </c:pt>
                <c:pt idx="105">
                  <c:v>10.025780355937513</c:v>
                </c:pt>
                <c:pt idx="106">
                  <c:v>-7.2353079672848253</c:v>
                </c:pt>
                <c:pt idx="107">
                  <c:v>-6.5053403558089826</c:v>
                </c:pt>
                <c:pt idx="108">
                  <c:v>8.6854268741367378</c:v>
                </c:pt>
                <c:pt idx="109">
                  <c:v>-0.52715977776063028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B-1C41-9929-1065B0588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038128"/>
        <c:axId val="640522064"/>
      </c:lineChart>
      <c:catAx>
        <c:axId val="426038128"/>
        <c:scaling>
          <c:orientation val="minMax"/>
        </c:scaling>
        <c:delete val="1"/>
        <c:axPos val="b"/>
        <c:majorTickMark val="none"/>
        <c:minorTickMark val="none"/>
        <c:tickLblPos val="nextTo"/>
        <c:crossAx val="640522064"/>
        <c:crosses val="autoZero"/>
        <c:auto val="1"/>
        <c:lblAlgn val="ctr"/>
        <c:lblOffset val="100"/>
        <c:noMultiLvlLbl val="0"/>
      </c:catAx>
      <c:valAx>
        <c:axId val="6405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4260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Varianza</a:t>
            </a:r>
            <a:r>
              <a:rPr lang="en-US" baseline="0"/>
              <a:t> Homogénea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Residuos!$C$5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Residuos!$B$6:$B$115</c:f>
              <c:numCache>
                <c:formatCode>General</c:formatCode>
                <c:ptCount val="110"/>
                <c:pt idx="0">
                  <c:v>128.74100099485787</c:v>
                </c:pt>
                <c:pt idx="1">
                  <c:v>261.13861415372901</c:v>
                </c:pt>
                <c:pt idx="2">
                  <c:v>133.15145509396285</c:v>
                </c:pt>
                <c:pt idx="3">
                  <c:v>120.5530104069345</c:v>
                </c:pt>
                <c:pt idx="4">
                  <c:v>149.77912972920433</c:v>
                </c:pt>
                <c:pt idx="5">
                  <c:v>454.74950514539046</c:v>
                </c:pt>
                <c:pt idx="6">
                  <c:v>197.08107793813286</c:v>
                </c:pt>
                <c:pt idx="7">
                  <c:v>140.0306697918667</c:v>
                </c:pt>
                <c:pt idx="8">
                  <c:v>111.93359032138636</c:v>
                </c:pt>
                <c:pt idx="9">
                  <c:v>32.186851501561243</c:v>
                </c:pt>
                <c:pt idx="10">
                  <c:v>107.38447498983304</c:v>
                </c:pt>
                <c:pt idx="11">
                  <c:v>169.46291285052132</c:v>
                </c:pt>
                <c:pt idx="12">
                  <c:v>111.93359032138636</c:v>
                </c:pt>
                <c:pt idx="13">
                  <c:v>191.6477825214813</c:v>
                </c:pt>
                <c:pt idx="14">
                  <c:v>463.59835674578693</c:v>
                </c:pt>
                <c:pt idx="15">
                  <c:v>445.21113352990864</c:v>
                </c:pt>
                <c:pt idx="16">
                  <c:v>56.687920262792339</c:v>
                </c:pt>
                <c:pt idx="17">
                  <c:v>283.46687655720143</c:v>
                </c:pt>
                <c:pt idx="18">
                  <c:v>82.054421166610226</c:v>
                </c:pt>
                <c:pt idx="19">
                  <c:v>358.06747628408931</c:v>
                </c:pt>
                <c:pt idx="20">
                  <c:v>133.15145509396285</c:v>
                </c:pt>
                <c:pt idx="21">
                  <c:v>83.123014147149078</c:v>
                </c:pt>
                <c:pt idx="22">
                  <c:v>190.99583559791137</c:v>
                </c:pt>
                <c:pt idx="23">
                  <c:v>169.46291285052132</c:v>
                </c:pt>
                <c:pt idx="24">
                  <c:v>197.08107793813286</c:v>
                </c:pt>
                <c:pt idx="25">
                  <c:v>330.35290021336294</c:v>
                </c:pt>
                <c:pt idx="26">
                  <c:v>133.15145509396285</c:v>
                </c:pt>
                <c:pt idx="27">
                  <c:v>128.74100099485787</c:v>
                </c:pt>
                <c:pt idx="28">
                  <c:v>371.39250299974753</c:v>
                </c:pt>
                <c:pt idx="29">
                  <c:v>133.15145509396285</c:v>
                </c:pt>
                <c:pt idx="30">
                  <c:v>82.054421166610226</c:v>
                </c:pt>
                <c:pt idx="31">
                  <c:v>149.77912972920433</c:v>
                </c:pt>
                <c:pt idx="32">
                  <c:v>267.23543925196395</c:v>
                </c:pt>
                <c:pt idx="33">
                  <c:v>336.46568826533365</c:v>
                </c:pt>
                <c:pt idx="34">
                  <c:v>124.83443294373072</c:v>
                </c:pt>
                <c:pt idx="35">
                  <c:v>94.039640706676991</c:v>
                </c:pt>
                <c:pt idx="36">
                  <c:v>197.08107793813286</c:v>
                </c:pt>
                <c:pt idx="37">
                  <c:v>245.89343908640654</c:v>
                </c:pt>
                <c:pt idx="38">
                  <c:v>445.21113352990864</c:v>
                </c:pt>
                <c:pt idx="39">
                  <c:v>401.74106547329257</c:v>
                </c:pt>
                <c:pt idx="40">
                  <c:v>269.01261414387608</c:v>
                </c:pt>
                <c:pt idx="41">
                  <c:v>116.88221883295252</c:v>
                </c:pt>
                <c:pt idx="42">
                  <c:v>116.88221883295252</c:v>
                </c:pt>
                <c:pt idx="43">
                  <c:v>118.97077294988077</c:v>
                </c:pt>
                <c:pt idx="44">
                  <c:v>169.46291285052132</c:v>
                </c:pt>
                <c:pt idx="45">
                  <c:v>453.5340305618659</c:v>
                </c:pt>
                <c:pt idx="46">
                  <c:v>120.33969305262985</c:v>
                </c:pt>
                <c:pt idx="47">
                  <c:v>196.04575932351057</c:v>
                </c:pt>
                <c:pt idx="48">
                  <c:v>32.186851501561243</c:v>
                </c:pt>
                <c:pt idx="49">
                  <c:v>55.664606751480903</c:v>
                </c:pt>
                <c:pt idx="50">
                  <c:v>283.46687655720143</c:v>
                </c:pt>
                <c:pt idx="51">
                  <c:v>339.94394149992939</c:v>
                </c:pt>
                <c:pt idx="52">
                  <c:v>290.23272712331101</c:v>
                </c:pt>
                <c:pt idx="53">
                  <c:v>551.73330588716021</c:v>
                </c:pt>
                <c:pt idx="54">
                  <c:v>354.02352284145962</c:v>
                </c:pt>
                <c:pt idx="55">
                  <c:v>54.810526244454806</c:v>
                </c:pt>
                <c:pt idx="56">
                  <c:v>452.59064256816737</c:v>
                </c:pt>
                <c:pt idx="57">
                  <c:v>239.82464015204627</c:v>
                </c:pt>
                <c:pt idx="58">
                  <c:v>337.39599810583303</c:v>
                </c:pt>
                <c:pt idx="59">
                  <c:v>433.9988882958728</c:v>
                </c:pt>
                <c:pt idx="60">
                  <c:v>95.034470589970454</c:v>
                </c:pt>
                <c:pt idx="61">
                  <c:v>611.61940548204143</c:v>
                </c:pt>
                <c:pt idx="62">
                  <c:v>289.73222565584899</c:v>
                </c:pt>
                <c:pt idx="63">
                  <c:v>199.10389138248388</c:v>
                </c:pt>
                <c:pt idx="64">
                  <c:v>139.27888559443056</c:v>
                </c:pt>
                <c:pt idx="65">
                  <c:v>217.39721579934064</c:v>
                </c:pt>
                <c:pt idx="66">
                  <c:v>205.12425096709026</c:v>
                </c:pt>
                <c:pt idx="67">
                  <c:v>114.74084981154377</c:v>
                </c:pt>
                <c:pt idx="68">
                  <c:v>244.53253760975025</c:v>
                </c:pt>
                <c:pt idx="69">
                  <c:v>166.86622558507148</c:v>
                </c:pt>
                <c:pt idx="70">
                  <c:v>739.66903256786316</c:v>
                </c:pt>
                <c:pt idx="71">
                  <c:v>1167.9573299279837</c:v>
                </c:pt>
                <c:pt idx="72">
                  <c:v>497.33619121570541</c:v>
                </c:pt>
                <c:pt idx="73">
                  <c:v>370.63966495137811</c:v>
                </c:pt>
                <c:pt idx="74">
                  <c:v>336.28548105472851</c:v>
                </c:pt>
                <c:pt idx="75">
                  <c:v>1178.7889316924989</c:v>
                </c:pt>
                <c:pt idx="76">
                  <c:v>778.52922973564193</c:v>
                </c:pt>
                <c:pt idx="77">
                  <c:v>260.50288652673419</c:v>
                </c:pt>
                <c:pt idx="78">
                  <c:v>208.8639877132785</c:v>
                </c:pt>
                <c:pt idx="79">
                  <c:v>1238.1746217784726</c:v>
                </c:pt>
                <c:pt idx="80">
                  <c:v>517.48741490169402</c:v>
                </c:pt>
                <c:pt idx="81">
                  <c:v>129.6345530740619</c:v>
                </c:pt>
                <c:pt idx="82">
                  <c:v>216.35447255761594</c:v>
                </c:pt>
                <c:pt idx="83">
                  <c:v>592.9205984358548</c:v>
                </c:pt>
                <c:pt idx="84">
                  <c:v>126.25599143649687</c:v>
                </c:pt>
                <c:pt idx="85">
                  <c:v>583.40977859280338</c:v>
                </c:pt>
                <c:pt idx="86">
                  <c:v>232.5507924991677</c:v>
                </c:pt>
                <c:pt idx="87">
                  <c:v>69.582240793274522</c:v>
                </c:pt>
                <c:pt idx="88">
                  <c:v>1042.4603456647908</c:v>
                </c:pt>
                <c:pt idx="89">
                  <c:v>661.21387739953127</c:v>
                </c:pt>
                <c:pt idx="90">
                  <c:v>699.34778549489613</c:v>
                </c:pt>
                <c:pt idx="91">
                  <c:v>806.42204096111652</c:v>
                </c:pt>
                <c:pt idx="92">
                  <c:v>447.00972647825802</c:v>
                </c:pt>
                <c:pt idx="93">
                  <c:v>341.21735803558801</c:v>
                </c:pt>
                <c:pt idx="94">
                  <c:v>541.17422406210403</c:v>
                </c:pt>
                <c:pt idx="95">
                  <c:v>264.74115154470456</c:v>
                </c:pt>
                <c:pt idx="96">
                  <c:v>476.70149754765498</c:v>
                </c:pt>
                <c:pt idx="97">
                  <c:v>1043.4233927807825</c:v>
                </c:pt>
                <c:pt idx="98">
                  <c:v>866.60366787156386</c:v>
                </c:pt>
                <c:pt idx="99">
                  <c:v>619.49625693334235</c:v>
                </c:pt>
                <c:pt idx="100">
                  <c:v>1010.9781775396866</c:v>
                </c:pt>
                <c:pt idx="101">
                  <c:v>875.5717838863452</c:v>
                </c:pt>
                <c:pt idx="102">
                  <c:v>705.30024508768679</c:v>
                </c:pt>
                <c:pt idx="103">
                  <c:v>190.49621244901306</c:v>
                </c:pt>
                <c:pt idx="104">
                  <c:v>792.59378202939365</c:v>
                </c:pt>
                <c:pt idx="105">
                  <c:v>719.97421964406249</c:v>
                </c:pt>
                <c:pt idx="106">
                  <c:v>467.23530796728483</c:v>
                </c:pt>
                <c:pt idx="107">
                  <c:v>246.50534035580898</c:v>
                </c:pt>
                <c:pt idx="108">
                  <c:v>1331.3145731258633</c:v>
                </c:pt>
                <c:pt idx="109">
                  <c:v>780.52715977776063</c:v>
                </c:pt>
              </c:numCache>
            </c:numRef>
          </c:xVal>
          <c:yVal>
            <c:numRef>
              <c:f>Residuos!$C$6:$C$115</c:f>
              <c:numCache>
                <c:formatCode>General</c:formatCode>
                <c:ptCount val="110"/>
                <c:pt idx="0">
                  <c:v>0.25899900514212959</c:v>
                </c:pt>
                <c:pt idx="1">
                  <c:v>-1.1386141537290086</c:v>
                </c:pt>
                <c:pt idx="2">
                  <c:v>-0.15145509396285206</c:v>
                </c:pt>
                <c:pt idx="3">
                  <c:v>0.44698959306549568</c:v>
                </c:pt>
                <c:pt idx="4">
                  <c:v>4.2208702707956718</c:v>
                </c:pt>
                <c:pt idx="5">
                  <c:v>2.250494854609542</c:v>
                </c:pt>
                <c:pt idx="6">
                  <c:v>1.9189220618671357</c:v>
                </c:pt>
                <c:pt idx="7">
                  <c:v>3.9693302081333002</c:v>
                </c:pt>
                <c:pt idx="8">
                  <c:v>6.6409678613638334E-2</c:v>
                </c:pt>
                <c:pt idx="9">
                  <c:v>-0.18685150156124308</c:v>
                </c:pt>
                <c:pt idx="10">
                  <c:v>-2.3844749898330377</c:v>
                </c:pt>
                <c:pt idx="11">
                  <c:v>1.5370871494786797</c:v>
                </c:pt>
                <c:pt idx="12">
                  <c:v>6.6409678613638334E-2</c:v>
                </c:pt>
                <c:pt idx="13">
                  <c:v>-7.6477825214813038</c:v>
                </c:pt>
                <c:pt idx="14">
                  <c:v>-16.59835674578693</c:v>
                </c:pt>
                <c:pt idx="15">
                  <c:v>2.7888664700913637</c:v>
                </c:pt>
                <c:pt idx="16">
                  <c:v>0.31207973720766091</c:v>
                </c:pt>
                <c:pt idx="17">
                  <c:v>-3.4668765572014308</c:v>
                </c:pt>
                <c:pt idx="18">
                  <c:v>-5.4421166610225669E-2</c:v>
                </c:pt>
                <c:pt idx="19">
                  <c:v>1.9325237159106905</c:v>
                </c:pt>
                <c:pt idx="20">
                  <c:v>-0.15145509396285206</c:v>
                </c:pt>
                <c:pt idx="21">
                  <c:v>-3.1230141471490782</c:v>
                </c:pt>
                <c:pt idx="22">
                  <c:v>5.0041644020886338</c:v>
                </c:pt>
                <c:pt idx="23">
                  <c:v>1.5370871494786797</c:v>
                </c:pt>
                <c:pt idx="24">
                  <c:v>1.9189220618671357</c:v>
                </c:pt>
                <c:pt idx="25">
                  <c:v>2.6470997866370567</c:v>
                </c:pt>
                <c:pt idx="26">
                  <c:v>-0.15145509396285206</c:v>
                </c:pt>
                <c:pt idx="27">
                  <c:v>0.25899900514212959</c:v>
                </c:pt>
                <c:pt idx="28">
                  <c:v>-6.3925029997475349</c:v>
                </c:pt>
                <c:pt idx="29">
                  <c:v>-0.15145509396285206</c:v>
                </c:pt>
                <c:pt idx="30">
                  <c:v>-5.4421166610225669E-2</c:v>
                </c:pt>
                <c:pt idx="31">
                  <c:v>4.2208702707956718</c:v>
                </c:pt>
                <c:pt idx="32">
                  <c:v>-0.23543925196395321</c:v>
                </c:pt>
                <c:pt idx="33">
                  <c:v>2.5343117346663462</c:v>
                </c:pt>
                <c:pt idx="34">
                  <c:v>-3.8344329437307181</c:v>
                </c:pt>
                <c:pt idx="35">
                  <c:v>-1.039640706676991</c:v>
                </c:pt>
                <c:pt idx="36">
                  <c:v>1.9189220618671357</c:v>
                </c:pt>
                <c:pt idx="37">
                  <c:v>6.1065609135934551</c:v>
                </c:pt>
                <c:pt idx="38">
                  <c:v>2.7888664700913637</c:v>
                </c:pt>
                <c:pt idx="39">
                  <c:v>3.258934526707435</c:v>
                </c:pt>
                <c:pt idx="40">
                  <c:v>4.9873858561239217</c:v>
                </c:pt>
                <c:pt idx="41">
                  <c:v>0.11778116704748243</c:v>
                </c:pt>
                <c:pt idx="42">
                  <c:v>0.11778116704748243</c:v>
                </c:pt>
                <c:pt idx="43">
                  <c:v>1.029227050119232</c:v>
                </c:pt>
                <c:pt idx="44">
                  <c:v>1.5370871494786797</c:v>
                </c:pt>
                <c:pt idx="45">
                  <c:v>-10.534030561865904</c:v>
                </c:pt>
                <c:pt idx="46">
                  <c:v>2.6603069473701453</c:v>
                </c:pt>
                <c:pt idx="47">
                  <c:v>-4.5759323510566219E-2</c:v>
                </c:pt>
                <c:pt idx="48">
                  <c:v>-0.18685150156124308</c:v>
                </c:pt>
                <c:pt idx="49">
                  <c:v>1.3353932485190967</c:v>
                </c:pt>
                <c:pt idx="50">
                  <c:v>-3.4668765572014308</c:v>
                </c:pt>
                <c:pt idx="51">
                  <c:v>2.0560585000706055</c:v>
                </c:pt>
                <c:pt idx="52">
                  <c:v>2.7672728766889918</c:v>
                </c:pt>
                <c:pt idx="53">
                  <c:v>8.2666941128397866</c:v>
                </c:pt>
                <c:pt idx="54">
                  <c:v>1.9764771585403764</c:v>
                </c:pt>
                <c:pt idx="55">
                  <c:v>1.189473755545194</c:v>
                </c:pt>
                <c:pt idx="56">
                  <c:v>0.40935743183263185</c:v>
                </c:pt>
                <c:pt idx="57">
                  <c:v>-5.8246401520462712</c:v>
                </c:pt>
                <c:pt idx="58">
                  <c:v>5.60400189416697</c:v>
                </c:pt>
                <c:pt idx="59">
                  <c:v>1.0011117041271973</c:v>
                </c:pt>
                <c:pt idx="60">
                  <c:v>-3.4470589970453602E-2</c:v>
                </c:pt>
                <c:pt idx="61">
                  <c:v>8.3805945179585706</c:v>
                </c:pt>
                <c:pt idx="62">
                  <c:v>-3.7322256558489926</c:v>
                </c:pt>
                <c:pt idx="63">
                  <c:v>5.8961086175161199</c:v>
                </c:pt>
                <c:pt idx="64">
                  <c:v>4.7211144055694376</c:v>
                </c:pt>
                <c:pt idx="65">
                  <c:v>3.6027842006593573</c:v>
                </c:pt>
                <c:pt idx="66">
                  <c:v>5.8757490329097379</c:v>
                </c:pt>
                <c:pt idx="67">
                  <c:v>-1.7408498115437681</c:v>
                </c:pt>
                <c:pt idx="68">
                  <c:v>7.4674623902497501</c:v>
                </c:pt>
                <c:pt idx="69">
                  <c:v>-0.86622558507147573</c:v>
                </c:pt>
                <c:pt idx="70">
                  <c:v>-9.6690325678631552</c:v>
                </c:pt>
                <c:pt idx="71">
                  <c:v>2.0426700720163353</c:v>
                </c:pt>
                <c:pt idx="72">
                  <c:v>-7.3361912157054121</c:v>
                </c:pt>
                <c:pt idx="73">
                  <c:v>-0.63966495137810853</c:v>
                </c:pt>
                <c:pt idx="74">
                  <c:v>3.7145189452714931</c:v>
                </c:pt>
                <c:pt idx="75">
                  <c:v>1.2110683075011366</c:v>
                </c:pt>
                <c:pt idx="76">
                  <c:v>-8.529229735641934</c:v>
                </c:pt>
                <c:pt idx="77">
                  <c:v>-10.502886526734187</c:v>
                </c:pt>
                <c:pt idx="78">
                  <c:v>1.1360122867214955</c:v>
                </c:pt>
                <c:pt idx="79">
                  <c:v>11.825378221527444</c:v>
                </c:pt>
                <c:pt idx="80">
                  <c:v>2.5125850983059763</c:v>
                </c:pt>
                <c:pt idx="81">
                  <c:v>10.365446925938102</c:v>
                </c:pt>
                <c:pt idx="82">
                  <c:v>-0.3544725576159351</c:v>
                </c:pt>
                <c:pt idx="83">
                  <c:v>6.0794015641452006</c:v>
                </c:pt>
                <c:pt idx="84">
                  <c:v>1.7440085635031295</c:v>
                </c:pt>
                <c:pt idx="85">
                  <c:v>0.59022140719662275</c:v>
                </c:pt>
                <c:pt idx="86">
                  <c:v>9.4492075008323013</c:v>
                </c:pt>
                <c:pt idx="87">
                  <c:v>-43.582240793274522</c:v>
                </c:pt>
                <c:pt idx="88">
                  <c:v>-6.4603456647907933</c:v>
                </c:pt>
                <c:pt idx="89">
                  <c:v>-4.2138773995312704</c:v>
                </c:pt>
                <c:pt idx="90">
                  <c:v>-9.3477854948961294</c:v>
                </c:pt>
                <c:pt idx="91">
                  <c:v>-16.422040961116522</c:v>
                </c:pt>
                <c:pt idx="92">
                  <c:v>2.9902735217419831</c:v>
                </c:pt>
                <c:pt idx="93">
                  <c:v>-1.2173580355880063</c:v>
                </c:pt>
                <c:pt idx="94">
                  <c:v>-1.174224062104031</c:v>
                </c:pt>
                <c:pt idx="95">
                  <c:v>5.2588484552954355</c:v>
                </c:pt>
                <c:pt idx="96">
                  <c:v>3.2985024523450193</c:v>
                </c:pt>
                <c:pt idx="97">
                  <c:v>-3.4233927807824784</c:v>
                </c:pt>
                <c:pt idx="98">
                  <c:v>3.3963321284361427</c:v>
                </c:pt>
                <c:pt idx="99">
                  <c:v>10.503743066657648</c:v>
                </c:pt>
                <c:pt idx="100">
                  <c:v>-0.97817753968661236</c:v>
                </c:pt>
                <c:pt idx="101">
                  <c:v>-15.571783886345202</c:v>
                </c:pt>
                <c:pt idx="102">
                  <c:v>4.6997549123132103</c:v>
                </c:pt>
                <c:pt idx="103">
                  <c:v>9.5037875509869423</c:v>
                </c:pt>
                <c:pt idx="104">
                  <c:v>-2.5937820293936511</c:v>
                </c:pt>
                <c:pt idx="105">
                  <c:v>10.025780355937513</c:v>
                </c:pt>
                <c:pt idx="106">
                  <c:v>-7.2353079672848253</c:v>
                </c:pt>
                <c:pt idx="107">
                  <c:v>-6.5053403558089826</c:v>
                </c:pt>
                <c:pt idx="108">
                  <c:v>8.6854268741367378</c:v>
                </c:pt>
                <c:pt idx="109">
                  <c:v>-0.52715977776063028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C-B342-A2C0-E18DA78CD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818336"/>
        <c:axId val="583057104"/>
      </c:scatterChart>
      <c:valAx>
        <c:axId val="62981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583057104"/>
        <c:crosses val="autoZero"/>
        <c:crossBetween val="midCat"/>
      </c:valAx>
      <c:valAx>
        <c:axId val="5830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62981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830537</xdr:colOff>
      <xdr:row>75</xdr:row>
      <xdr:rowOff>190500</xdr:rowOff>
    </xdr:from>
    <xdr:to>
      <xdr:col>34</xdr:col>
      <xdr:colOff>722586</xdr:colOff>
      <xdr:row>102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13DF2-5880-8E46-A4F8-B5FF9F60C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40071</xdr:colOff>
      <xdr:row>104</xdr:row>
      <xdr:rowOff>141232</xdr:rowOff>
    </xdr:from>
    <xdr:to>
      <xdr:col>34</xdr:col>
      <xdr:colOff>656020</xdr:colOff>
      <xdr:row>125</xdr:row>
      <xdr:rowOff>160282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54DDA1-0BE2-494C-8C01-74EF5D658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D402E-03B2-9642-A3DC-557DFA281151}">
  <dimension ref="A1:O222"/>
  <sheetViews>
    <sheetView workbookViewId="0">
      <pane ySplit="1" topLeftCell="A72" activePane="bottomLeft" state="frozen"/>
      <selection pane="bottomLeft" activeCell="K22" sqref="K22"/>
    </sheetView>
  </sheetViews>
  <sheetFormatPr baseColWidth="10" defaultRowHeight="16" x14ac:dyDescent="0.2"/>
  <cols>
    <col min="3" max="3" width="24.1640625" bestFit="1" customWidth="1"/>
    <col min="10" max="10" width="15.83203125" bestFit="1" customWidth="1"/>
    <col min="11" max="14" width="11" bestFit="1" customWidth="1"/>
    <col min="15" max="15" width="11.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5" x14ac:dyDescent="0.2">
      <c r="A2" s="2">
        <v>44606</v>
      </c>
      <c r="B2" s="3">
        <v>0.41666666666666669</v>
      </c>
      <c r="C2" s="4" t="s">
        <v>8</v>
      </c>
      <c r="D2" s="5">
        <v>129</v>
      </c>
      <c r="E2" s="4">
        <v>17.3</v>
      </c>
      <c r="F2" s="4">
        <v>5.8</v>
      </c>
      <c r="G2" s="4">
        <v>1.9</v>
      </c>
      <c r="H2" s="4">
        <v>462</v>
      </c>
    </row>
    <row r="3" spans="1:15" x14ac:dyDescent="0.2">
      <c r="A3" s="2">
        <v>44606</v>
      </c>
      <c r="B3" s="3">
        <v>0.625</v>
      </c>
      <c r="C3" s="4" t="s">
        <v>9</v>
      </c>
      <c r="D3" s="4">
        <v>260</v>
      </c>
      <c r="E3" s="4">
        <v>2.4</v>
      </c>
      <c r="F3" s="4">
        <v>15.35</v>
      </c>
      <c r="G3" s="4">
        <v>27.93</v>
      </c>
      <c r="H3" s="4">
        <v>512</v>
      </c>
    </row>
    <row r="4" spans="1:15" x14ac:dyDescent="0.2">
      <c r="A4" s="2">
        <v>44606</v>
      </c>
      <c r="B4" s="3">
        <v>0.83333333333333337</v>
      </c>
      <c r="C4" s="4" t="s">
        <v>10</v>
      </c>
      <c r="D4" s="4">
        <v>133</v>
      </c>
      <c r="E4" s="4">
        <v>27</v>
      </c>
      <c r="F4" s="4">
        <v>1</v>
      </c>
      <c r="G4" s="4">
        <v>4</v>
      </c>
      <c r="H4" s="4">
        <v>130</v>
      </c>
    </row>
    <row r="5" spans="1:15" x14ac:dyDescent="0.2">
      <c r="A5" s="2">
        <v>44607</v>
      </c>
      <c r="B5" s="3">
        <v>0.83333333333333337</v>
      </c>
      <c r="C5" s="4" t="s">
        <v>11</v>
      </c>
      <c r="D5" s="4">
        <v>121</v>
      </c>
      <c r="E5" s="4">
        <v>22.1</v>
      </c>
      <c r="F5" s="4">
        <v>2.1</v>
      </c>
      <c r="G5" s="4">
        <v>3.3</v>
      </c>
      <c r="H5" s="4">
        <v>345</v>
      </c>
    </row>
    <row r="6" spans="1:15" x14ac:dyDescent="0.2">
      <c r="A6" s="2">
        <v>44607</v>
      </c>
      <c r="B6" s="3">
        <v>0.625</v>
      </c>
      <c r="C6" s="4" t="s">
        <v>12</v>
      </c>
      <c r="D6" s="4">
        <v>154</v>
      </c>
      <c r="E6" s="4">
        <v>1.17</v>
      </c>
      <c r="F6" s="4">
        <v>5.03</v>
      </c>
      <c r="G6" s="4">
        <v>24.47</v>
      </c>
      <c r="H6" s="4">
        <v>512</v>
      </c>
      <c r="K6" s="1" t="s">
        <v>3</v>
      </c>
      <c r="L6" s="1" t="s">
        <v>4</v>
      </c>
      <c r="M6" s="1" t="s">
        <v>5</v>
      </c>
      <c r="N6" s="1" t="s">
        <v>6</v>
      </c>
      <c r="O6" s="1" t="s">
        <v>7</v>
      </c>
    </row>
    <row r="7" spans="1:15" x14ac:dyDescent="0.2">
      <c r="A7" s="2">
        <v>44607</v>
      </c>
      <c r="B7" s="3">
        <v>0.875</v>
      </c>
      <c r="C7" s="4" t="s">
        <v>13</v>
      </c>
      <c r="D7" s="4">
        <v>457</v>
      </c>
      <c r="E7" s="4">
        <v>65.510000000000005</v>
      </c>
      <c r="F7" s="4">
        <v>13.64</v>
      </c>
      <c r="G7" s="4">
        <v>17.38</v>
      </c>
      <c r="H7" s="4">
        <v>1346</v>
      </c>
      <c r="J7" s="13" t="s">
        <v>102</v>
      </c>
      <c r="K7" s="14">
        <f>AVERAGE(D2:D111)</f>
        <v>360.56363636363636</v>
      </c>
      <c r="L7" s="14">
        <f t="shared" ref="L7:O7" si="0">AVERAGE(E2:E111)</f>
        <v>30.854090909090907</v>
      </c>
      <c r="M7" s="14">
        <f t="shared" si="0"/>
        <v>17.790454545454548</v>
      </c>
      <c r="N7" s="14">
        <f t="shared" si="0"/>
        <v>19.114090909090912</v>
      </c>
      <c r="O7" s="14">
        <f t="shared" si="0"/>
        <v>405.30618181818176</v>
      </c>
    </row>
    <row r="8" spans="1:15" x14ac:dyDescent="0.2">
      <c r="A8" s="2">
        <v>44608</v>
      </c>
      <c r="B8" s="3">
        <v>0.375</v>
      </c>
      <c r="C8" s="4" t="s">
        <v>14</v>
      </c>
      <c r="D8" s="4">
        <v>199</v>
      </c>
      <c r="E8" s="4">
        <v>1.96</v>
      </c>
      <c r="F8" s="4">
        <v>15.21</v>
      </c>
      <c r="G8" s="4">
        <v>13.01</v>
      </c>
      <c r="H8" s="4">
        <v>211</v>
      </c>
      <c r="J8" s="13" t="s">
        <v>103</v>
      </c>
      <c r="K8" s="14">
        <f>MEDIAN(D2:D111)</f>
        <v>256</v>
      </c>
      <c r="L8" s="14">
        <f t="shared" ref="L8:N8" si="1">MEDIAN(E2:E111)</f>
        <v>26.5</v>
      </c>
      <c r="M8" s="14">
        <f t="shared" si="1"/>
        <v>12.75</v>
      </c>
      <c r="N8" s="14">
        <f t="shared" si="1"/>
        <v>16.509999999999998</v>
      </c>
      <c r="O8" s="14">
        <f>MEDIAN(H2:H111)</f>
        <v>369.5</v>
      </c>
    </row>
    <row r="9" spans="1:15" x14ac:dyDescent="0.2">
      <c r="A9" s="2">
        <v>44608</v>
      </c>
      <c r="B9" s="3">
        <v>0.58333333333333337</v>
      </c>
      <c r="C9" s="4" t="s">
        <v>15</v>
      </c>
      <c r="D9" s="4">
        <v>144</v>
      </c>
      <c r="E9" s="4">
        <v>0</v>
      </c>
      <c r="F9" s="4">
        <v>5.89</v>
      </c>
      <c r="G9" s="4">
        <v>21.35</v>
      </c>
      <c r="H9" s="4">
        <v>178</v>
      </c>
      <c r="J9" s="13" t="s">
        <v>104</v>
      </c>
      <c r="K9" s="4">
        <f>MODE(D2:D111)</f>
        <v>133</v>
      </c>
      <c r="L9" s="4">
        <f t="shared" ref="L9:O9" si="2">MODE(E2:E111)</f>
        <v>0</v>
      </c>
      <c r="M9" s="4">
        <f t="shared" si="2"/>
        <v>1</v>
      </c>
      <c r="N9" s="4">
        <f t="shared" si="2"/>
        <v>4</v>
      </c>
      <c r="O9" s="4">
        <f t="shared" si="2"/>
        <v>130</v>
      </c>
    </row>
    <row r="10" spans="1:15" x14ac:dyDescent="0.2">
      <c r="A10" s="2">
        <v>44608</v>
      </c>
      <c r="B10" s="3">
        <v>0.83333333333333337</v>
      </c>
      <c r="C10" s="4" t="s">
        <v>16</v>
      </c>
      <c r="D10" s="4">
        <v>112</v>
      </c>
      <c r="E10" s="4">
        <v>27</v>
      </c>
      <c r="F10" s="4">
        <v>0</v>
      </c>
      <c r="G10" s="4">
        <v>1</v>
      </c>
      <c r="H10" s="4">
        <v>150</v>
      </c>
      <c r="J10" s="13" t="s">
        <v>105</v>
      </c>
      <c r="K10" s="14">
        <f>MAX(D2:D111)-MIN(D2:D111)</f>
        <v>1314</v>
      </c>
      <c r="L10" s="14">
        <f t="shared" ref="L10:O10" si="3">MAX(E2:E111)-MIN(E2:E111)</f>
        <v>134</v>
      </c>
      <c r="M10" s="14">
        <f t="shared" si="3"/>
        <v>79</v>
      </c>
      <c r="N10" s="14">
        <f t="shared" si="3"/>
        <v>84.399999999999991</v>
      </c>
      <c r="O10" s="14">
        <f t="shared" si="3"/>
        <v>1799</v>
      </c>
    </row>
    <row r="11" spans="1:15" x14ac:dyDescent="0.2">
      <c r="A11" s="2">
        <v>44609</v>
      </c>
      <c r="B11" s="3">
        <v>0.25</v>
      </c>
      <c r="C11" s="4" t="s">
        <v>17</v>
      </c>
      <c r="D11" s="4">
        <v>32</v>
      </c>
      <c r="E11" s="4">
        <v>5</v>
      </c>
      <c r="F11" s="4">
        <v>1</v>
      </c>
      <c r="G11" s="4">
        <v>0.8</v>
      </c>
      <c r="H11" s="4">
        <v>26</v>
      </c>
      <c r="J11" s="13" t="s">
        <v>106</v>
      </c>
      <c r="K11" s="15">
        <f>_xlfn.VAR.S(D2:D111)</f>
        <v>86588.193160967479</v>
      </c>
      <c r="L11" s="15">
        <f t="shared" ref="L11:O11" si="4">_xlfn.VAR.S(E2:E111)</f>
        <v>797.12360054211842</v>
      </c>
      <c r="M11" s="15">
        <f t="shared" si="4"/>
        <v>321.44938786488723</v>
      </c>
      <c r="N11" s="15">
        <f t="shared" si="4"/>
        <v>295.61091246872377</v>
      </c>
      <c r="O11" s="15">
        <f t="shared" si="4"/>
        <v>132893.37356877406</v>
      </c>
    </row>
    <row r="12" spans="1:15" x14ac:dyDescent="0.2">
      <c r="A12" s="2">
        <v>44609</v>
      </c>
      <c r="B12" s="3">
        <v>0.625</v>
      </c>
      <c r="C12" s="4" t="s">
        <v>18</v>
      </c>
      <c r="D12" s="4">
        <v>105</v>
      </c>
      <c r="E12" s="4">
        <v>7.84</v>
      </c>
      <c r="F12" s="4">
        <v>7.12</v>
      </c>
      <c r="G12" s="4">
        <v>3.03</v>
      </c>
      <c r="H12" s="4">
        <v>366</v>
      </c>
      <c r="J12" s="13" t="s">
        <v>107</v>
      </c>
      <c r="K12" s="16">
        <f>_xlfn.STDEV.S(D2:D111)</f>
        <v>294.25871807130454</v>
      </c>
      <c r="L12" s="16">
        <f t="shared" ref="L12:O12" si="5">_xlfn.STDEV.S(E2:E111)</f>
        <v>28.233377420034579</v>
      </c>
      <c r="M12" s="16">
        <f t="shared" si="5"/>
        <v>17.929009673288906</v>
      </c>
      <c r="N12" s="16">
        <f t="shared" si="5"/>
        <v>17.193339189020957</v>
      </c>
      <c r="O12" s="16">
        <f t="shared" si="5"/>
        <v>364.54543416256644</v>
      </c>
    </row>
    <row r="13" spans="1:15" x14ac:dyDescent="0.2">
      <c r="A13" s="2">
        <v>44609</v>
      </c>
      <c r="B13" s="3">
        <v>0.875</v>
      </c>
      <c r="C13" s="4" t="s">
        <v>19</v>
      </c>
      <c r="D13" s="4">
        <v>171</v>
      </c>
      <c r="E13" s="4">
        <v>10.53</v>
      </c>
      <c r="F13" s="4">
        <v>9.9</v>
      </c>
      <c r="G13" s="4">
        <v>9.5</v>
      </c>
      <c r="H13" s="4">
        <v>409</v>
      </c>
    </row>
    <row r="14" spans="1:15" x14ac:dyDescent="0.2">
      <c r="A14" s="2">
        <v>44610</v>
      </c>
      <c r="B14" s="3">
        <v>0.29166666666666669</v>
      </c>
      <c r="C14" s="4" t="s">
        <v>16</v>
      </c>
      <c r="D14" s="4">
        <v>112</v>
      </c>
      <c r="E14" s="4">
        <v>27</v>
      </c>
      <c r="F14" s="4">
        <v>0</v>
      </c>
      <c r="G14" s="4">
        <v>1</v>
      </c>
      <c r="H14" s="4">
        <v>150</v>
      </c>
    </row>
    <row r="15" spans="1:15" x14ac:dyDescent="0.2">
      <c r="A15" s="2">
        <v>44610</v>
      </c>
      <c r="B15" s="3">
        <v>0.625</v>
      </c>
      <c r="C15" s="4" t="s">
        <v>20</v>
      </c>
      <c r="D15" s="4">
        <v>184</v>
      </c>
      <c r="E15" s="4">
        <v>32.42</v>
      </c>
      <c r="F15" s="4">
        <v>5.61</v>
      </c>
      <c r="G15" s="4">
        <v>2.93</v>
      </c>
      <c r="H15" s="4">
        <v>122</v>
      </c>
    </row>
    <row r="16" spans="1:15" x14ac:dyDescent="0.2">
      <c r="A16" s="2">
        <v>44610</v>
      </c>
      <c r="B16" s="3">
        <v>0.875</v>
      </c>
      <c r="C16" s="4" t="s">
        <v>21</v>
      </c>
      <c r="D16" s="4">
        <v>447</v>
      </c>
      <c r="E16" s="4">
        <v>71.44</v>
      </c>
      <c r="F16" s="4">
        <v>13.5</v>
      </c>
      <c r="G16" s="4">
        <v>14.06</v>
      </c>
      <c r="H16" s="4">
        <v>985</v>
      </c>
    </row>
    <row r="17" spans="1:8" x14ac:dyDescent="0.2">
      <c r="A17" s="2">
        <v>44611</v>
      </c>
      <c r="B17" s="3">
        <v>0.25</v>
      </c>
      <c r="C17" s="4" t="s">
        <v>22</v>
      </c>
      <c r="D17" s="4">
        <v>448</v>
      </c>
      <c r="E17" s="4">
        <v>44.77</v>
      </c>
      <c r="F17" s="4">
        <v>19.86</v>
      </c>
      <c r="G17" s="4">
        <v>21.7</v>
      </c>
      <c r="H17" s="4">
        <v>499</v>
      </c>
    </row>
    <row r="18" spans="1:8" x14ac:dyDescent="0.2">
      <c r="A18" s="2">
        <v>44611</v>
      </c>
      <c r="B18" s="3">
        <v>0.66666666666666663</v>
      </c>
      <c r="C18" s="4" t="s">
        <v>23</v>
      </c>
      <c r="D18" s="4">
        <v>57</v>
      </c>
      <c r="E18" s="4">
        <v>10</v>
      </c>
      <c r="F18" s="4">
        <v>0.5</v>
      </c>
      <c r="G18" s="4">
        <v>3</v>
      </c>
      <c r="H18" s="4">
        <v>5</v>
      </c>
    </row>
    <row r="19" spans="1:8" x14ac:dyDescent="0.2">
      <c r="A19" s="2">
        <v>44611</v>
      </c>
      <c r="B19" s="3">
        <v>0.875</v>
      </c>
      <c r="C19" s="4" t="s">
        <v>24</v>
      </c>
      <c r="D19" s="4">
        <v>280</v>
      </c>
      <c r="E19" s="4">
        <v>32</v>
      </c>
      <c r="F19" s="4">
        <v>11</v>
      </c>
      <c r="G19" s="4">
        <v>14</v>
      </c>
      <c r="H19" s="4">
        <v>560</v>
      </c>
    </row>
    <row r="20" spans="1:8" x14ac:dyDescent="0.2">
      <c r="A20" s="2">
        <v>44612</v>
      </c>
      <c r="B20" s="3">
        <v>0.41666666666666669</v>
      </c>
      <c r="C20" s="4" t="s">
        <v>25</v>
      </c>
      <c r="D20" s="4">
        <v>82</v>
      </c>
      <c r="E20" s="4">
        <v>13.27</v>
      </c>
      <c r="F20" s="4">
        <v>2.48</v>
      </c>
      <c r="G20" s="4">
        <v>1.68</v>
      </c>
      <c r="H20" s="4">
        <v>134</v>
      </c>
    </row>
    <row r="21" spans="1:8" x14ac:dyDescent="0.2">
      <c r="A21" s="2">
        <v>44612</v>
      </c>
      <c r="B21" s="3">
        <v>0.66666666666666663</v>
      </c>
      <c r="C21" s="4" t="s">
        <v>26</v>
      </c>
      <c r="D21" s="4">
        <v>360</v>
      </c>
      <c r="E21" s="4">
        <v>29.15</v>
      </c>
      <c r="F21" s="4">
        <v>20.56</v>
      </c>
      <c r="G21" s="4">
        <v>14.12</v>
      </c>
      <c r="H21" s="4">
        <v>641</v>
      </c>
    </row>
    <row r="22" spans="1:8" x14ac:dyDescent="0.2">
      <c r="A22" s="2">
        <v>44612</v>
      </c>
      <c r="B22" s="3">
        <v>0.91666666666666663</v>
      </c>
      <c r="C22" s="4" t="s">
        <v>10</v>
      </c>
      <c r="D22" s="4">
        <v>133</v>
      </c>
      <c r="E22" s="4">
        <v>27</v>
      </c>
      <c r="F22" s="4">
        <v>1</v>
      </c>
      <c r="G22" s="4">
        <v>4</v>
      </c>
      <c r="H22" s="4">
        <v>130</v>
      </c>
    </row>
    <row r="23" spans="1:8" x14ac:dyDescent="0.2">
      <c r="A23" s="2">
        <v>44613</v>
      </c>
      <c r="B23" s="3">
        <v>0.20833333333333334</v>
      </c>
      <c r="C23" s="4" t="s">
        <v>27</v>
      </c>
      <c r="D23" s="4">
        <v>80</v>
      </c>
      <c r="E23" s="4">
        <v>12.3</v>
      </c>
      <c r="F23" s="4">
        <v>2.2000000000000002</v>
      </c>
      <c r="G23" s="4">
        <v>3.5</v>
      </c>
      <c r="H23" s="4">
        <v>58</v>
      </c>
    </row>
    <row r="24" spans="1:8" x14ac:dyDescent="0.2">
      <c r="A24" s="2">
        <v>44613</v>
      </c>
      <c r="B24" s="3">
        <v>0.58333333333333337</v>
      </c>
      <c r="C24" s="4" t="s">
        <v>28</v>
      </c>
      <c r="D24" s="4">
        <v>196</v>
      </c>
      <c r="E24" s="4">
        <v>28.38</v>
      </c>
      <c r="F24" s="4">
        <v>6.28</v>
      </c>
      <c r="G24" s="4">
        <v>5.25</v>
      </c>
      <c r="H24" s="4">
        <v>487</v>
      </c>
    </row>
    <row r="25" spans="1:8" x14ac:dyDescent="0.2">
      <c r="A25" s="2">
        <v>44613</v>
      </c>
      <c r="B25" s="3">
        <v>0.875</v>
      </c>
      <c r="C25" s="4" t="s">
        <v>19</v>
      </c>
      <c r="D25" s="4">
        <v>171</v>
      </c>
      <c r="E25" s="4">
        <v>10.53</v>
      </c>
      <c r="F25" s="4">
        <v>9.9</v>
      </c>
      <c r="G25" s="4">
        <v>9.5</v>
      </c>
      <c r="H25" s="4">
        <v>409</v>
      </c>
    </row>
    <row r="26" spans="1:8" x14ac:dyDescent="0.2">
      <c r="A26" s="2">
        <v>44614</v>
      </c>
      <c r="B26" s="3">
        <v>0.29166666666666669</v>
      </c>
      <c r="C26" s="4" t="s">
        <v>14</v>
      </c>
      <c r="D26" s="4">
        <v>199</v>
      </c>
      <c r="E26" s="4">
        <v>1.96</v>
      </c>
      <c r="F26" s="4">
        <v>15.21</v>
      </c>
      <c r="G26" s="4">
        <v>13.01</v>
      </c>
      <c r="H26" s="4">
        <v>211</v>
      </c>
    </row>
    <row r="27" spans="1:8" x14ac:dyDescent="0.2">
      <c r="A27" s="2">
        <v>44614</v>
      </c>
      <c r="B27" s="3">
        <v>0.66666666666666663</v>
      </c>
      <c r="C27" s="4" t="s">
        <v>29</v>
      </c>
      <c r="D27" s="4">
        <v>333</v>
      </c>
      <c r="E27" s="4">
        <v>16.440000000000001</v>
      </c>
      <c r="F27" s="4">
        <v>20.309999999999999</v>
      </c>
      <c r="G27" s="4">
        <v>20.3</v>
      </c>
      <c r="H27" s="4">
        <v>509</v>
      </c>
    </row>
    <row r="28" spans="1:8" x14ac:dyDescent="0.2">
      <c r="A28" s="2">
        <v>44614</v>
      </c>
      <c r="B28" s="3">
        <v>0.875</v>
      </c>
      <c r="C28" s="4" t="s">
        <v>10</v>
      </c>
      <c r="D28" s="4">
        <v>133</v>
      </c>
      <c r="E28" s="4">
        <v>27</v>
      </c>
      <c r="F28" s="4">
        <v>1</v>
      </c>
      <c r="G28" s="4">
        <v>4</v>
      </c>
      <c r="H28" s="4">
        <v>130</v>
      </c>
    </row>
    <row r="29" spans="1:8" x14ac:dyDescent="0.2">
      <c r="A29" s="2">
        <v>44615</v>
      </c>
      <c r="B29" s="3">
        <v>0.41666666666666669</v>
      </c>
      <c r="C29" s="4" t="s">
        <v>8</v>
      </c>
      <c r="D29" s="5">
        <v>129</v>
      </c>
      <c r="E29" s="4">
        <v>17.3</v>
      </c>
      <c r="F29" s="4">
        <v>5.8</v>
      </c>
      <c r="G29" s="4">
        <v>1.9</v>
      </c>
      <c r="H29" s="4">
        <v>462</v>
      </c>
    </row>
    <row r="30" spans="1:8" x14ac:dyDescent="0.2">
      <c r="A30" s="2">
        <v>44615</v>
      </c>
      <c r="B30" s="3">
        <v>0.66666666666666663</v>
      </c>
      <c r="C30" s="4" t="s">
        <v>30</v>
      </c>
      <c r="D30" s="4">
        <v>365</v>
      </c>
      <c r="E30" s="4">
        <v>8.17</v>
      </c>
      <c r="F30" s="4">
        <v>29.97</v>
      </c>
      <c r="G30" s="4">
        <v>17.29</v>
      </c>
      <c r="H30" s="4">
        <v>496</v>
      </c>
    </row>
    <row r="31" spans="1:8" x14ac:dyDescent="0.2">
      <c r="A31" s="2">
        <v>44615</v>
      </c>
      <c r="B31" s="3">
        <v>0.83333333333333337</v>
      </c>
      <c r="C31" s="4" t="s">
        <v>10</v>
      </c>
      <c r="D31" s="4">
        <v>133</v>
      </c>
      <c r="E31" s="4">
        <v>27</v>
      </c>
      <c r="F31" s="4">
        <v>1</v>
      </c>
      <c r="G31" s="4">
        <v>4</v>
      </c>
      <c r="H31" s="4">
        <v>130</v>
      </c>
    </row>
    <row r="32" spans="1:8" x14ac:dyDescent="0.2">
      <c r="A32" s="2">
        <v>44616</v>
      </c>
      <c r="B32" s="3">
        <v>0.41666666666666669</v>
      </c>
      <c r="C32" s="4" t="s">
        <v>25</v>
      </c>
      <c r="D32" s="4">
        <v>82</v>
      </c>
      <c r="E32" s="4">
        <v>13.27</v>
      </c>
      <c r="F32" s="4">
        <v>2.48</v>
      </c>
      <c r="G32" s="4">
        <v>1.68</v>
      </c>
      <c r="H32" s="4">
        <v>134</v>
      </c>
    </row>
    <row r="33" spans="1:8" x14ac:dyDescent="0.2">
      <c r="A33" s="2">
        <v>44616</v>
      </c>
      <c r="B33" s="3">
        <v>0.66666666666666663</v>
      </c>
      <c r="C33" s="4" t="s">
        <v>12</v>
      </c>
      <c r="D33" s="4">
        <v>154</v>
      </c>
      <c r="E33" s="4">
        <v>1.17</v>
      </c>
      <c r="F33" s="4">
        <v>5.03</v>
      </c>
      <c r="G33" s="4">
        <v>24.47</v>
      </c>
      <c r="H33" s="4">
        <v>512</v>
      </c>
    </row>
    <row r="34" spans="1:8" x14ac:dyDescent="0.2">
      <c r="A34" s="2">
        <v>44616</v>
      </c>
      <c r="B34" s="3">
        <v>0.875</v>
      </c>
      <c r="C34" s="4" t="s">
        <v>31</v>
      </c>
      <c r="D34" s="4">
        <v>267</v>
      </c>
      <c r="E34" s="4">
        <v>9</v>
      </c>
      <c r="F34" s="4">
        <v>19</v>
      </c>
      <c r="G34" s="4">
        <v>15</v>
      </c>
      <c r="H34" s="4">
        <v>885.34</v>
      </c>
    </row>
    <row r="35" spans="1:8" x14ac:dyDescent="0.2">
      <c r="A35" s="2">
        <v>44617</v>
      </c>
      <c r="B35" s="3">
        <v>0.41666666666666669</v>
      </c>
      <c r="C35" s="4" t="s">
        <v>32</v>
      </c>
      <c r="D35" s="4">
        <v>339</v>
      </c>
      <c r="E35" s="4">
        <v>25.75</v>
      </c>
      <c r="F35" s="4">
        <v>17.54</v>
      </c>
      <c r="G35" s="4">
        <v>18.760000000000002</v>
      </c>
      <c r="H35" s="4">
        <v>1323</v>
      </c>
    </row>
    <row r="36" spans="1:8" x14ac:dyDescent="0.2">
      <c r="A36" s="2">
        <v>44617</v>
      </c>
      <c r="B36" s="3">
        <v>0.625</v>
      </c>
      <c r="C36" s="4" t="s">
        <v>33</v>
      </c>
      <c r="D36" s="4">
        <v>121</v>
      </c>
      <c r="E36" s="4">
        <v>13.24</v>
      </c>
      <c r="F36" s="4">
        <v>1.05</v>
      </c>
      <c r="G36" s="4">
        <v>15.29</v>
      </c>
      <c r="H36" s="4">
        <v>521</v>
      </c>
    </row>
    <row r="37" spans="1:8" x14ac:dyDescent="0.2">
      <c r="A37" s="2">
        <v>44617</v>
      </c>
      <c r="B37" s="3">
        <v>0.79166666666666663</v>
      </c>
      <c r="C37" s="4" t="s">
        <v>34</v>
      </c>
      <c r="D37" s="4">
        <v>93</v>
      </c>
      <c r="E37" s="4">
        <v>4.7300000000000004</v>
      </c>
      <c r="F37" s="4">
        <v>6.12</v>
      </c>
      <c r="G37" s="4">
        <v>4.99</v>
      </c>
      <c r="H37" s="4">
        <v>78</v>
      </c>
    </row>
    <row r="38" spans="1:8" x14ac:dyDescent="0.2">
      <c r="A38" s="2">
        <v>44618</v>
      </c>
      <c r="B38" s="3">
        <v>0</v>
      </c>
      <c r="C38" s="4" t="s">
        <v>14</v>
      </c>
      <c r="D38" s="4">
        <v>199</v>
      </c>
      <c r="E38" s="4">
        <v>1.96</v>
      </c>
      <c r="F38" s="4">
        <v>15.21</v>
      </c>
      <c r="G38" s="4">
        <v>13.01</v>
      </c>
      <c r="H38" s="4">
        <v>211</v>
      </c>
    </row>
    <row r="39" spans="1:8" x14ac:dyDescent="0.2">
      <c r="A39" s="2">
        <v>44618</v>
      </c>
      <c r="B39" s="3">
        <v>0.75</v>
      </c>
      <c r="C39" s="4" t="s">
        <v>35</v>
      </c>
      <c r="D39" s="4">
        <v>252</v>
      </c>
      <c r="E39" s="4">
        <v>0</v>
      </c>
      <c r="F39" s="4">
        <v>15.01</v>
      </c>
      <c r="G39" s="4">
        <v>27.29</v>
      </c>
      <c r="H39" s="4">
        <v>373</v>
      </c>
    </row>
    <row r="40" spans="1:8" x14ac:dyDescent="0.2">
      <c r="A40" s="2">
        <v>44618</v>
      </c>
      <c r="B40" s="3">
        <v>0.95833333333333337</v>
      </c>
      <c r="C40" s="4" t="s">
        <v>36</v>
      </c>
      <c r="D40" s="4">
        <v>448</v>
      </c>
      <c r="E40" s="4">
        <v>44.77</v>
      </c>
      <c r="F40" s="4">
        <v>19.86</v>
      </c>
      <c r="G40" s="4">
        <v>21.7</v>
      </c>
      <c r="H40" s="4">
        <v>499</v>
      </c>
    </row>
    <row r="41" spans="1:8" x14ac:dyDescent="0.2">
      <c r="A41" s="2">
        <v>44619</v>
      </c>
      <c r="B41" s="3">
        <v>0.45833333333333331</v>
      </c>
      <c r="C41" s="4" t="s">
        <v>37</v>
      </c>
      <c r="D41" s="4">
        <v>405</v>
      </c>
      <c r="E41" s="4">
        <v>43.44</v>
      </c>
      <c r="F41" s="4">
        <v>14.98</v>
      </c>
      <c r="G41" s="4">
        <v>23.04</v>
      </c>
      <c r="H41" s="4">
        <v>1163</v>
      </c>
    </row>
    <row r="42" spans="1:8" x14ac:dyDescent="0.2">
      <c r="A42" s="2">
        <v>44619</v>
      </c>
      <c r="B42" s="3">
        <v>0.70833333333333337</v>
      </c>
      <c r="C42" s="4" t="s">
        <v>38</v>
      </c>
      <c r="D42" s="4">
        <v>274</v>
      </c>
      <c r="E42" s="4">
        <v>0</v>
      </c>
      <c r="F42" s="4">
        <v>22.07</v>
      </c>
      <c r="G42" s="4">
        <v>17.510000000000002</v>
      </c>
      <c r="H42" s="4">
        <v>56</v>
      </c>
    </row>
    <row r="43" spans="1:8" x14ac:dyDescent="0.2">
      <c r="A43" s="2">
        <v>44619</v>
      </c>
      <c r="B43" s="3">
        <v>0.875</v>
      </c>
      <c r="C43" s="4" t="s">
        <v>39</v>
      </c>
      <c r="D43" s="4">
        <v>117</v>
      </c>
      <c r="E43" s="4">
        <v>26</v>
      </c>
      <c r="F43" s="4">
        <v>1</v>
      </c>
      <c r="G43" s="4">
        <v>1</v>
      </c>
      <c r="H43" s="4">
        <v>110</v>
      </c>
    </row>
    <row r="44" spans="1:8" x14ac:dyDescent="0.2">
      <c r="A44" s="2">
        <v>44620</v>
      </c>
      <c r="B44" s="3">
        <v>0.25</v>
      </c>
      <c r="C44" s="4" t="s">
        <v>39</v>
      </c>
      <c r="D44" s="4">
        <v>117</v>
      </c>
      <c r="E44" s="4">
        <v>26</v>
      </c>
      <c r="F44" s="4">
        <v>1</v>
      </c>
      <c r="G44" s="4">
        <v>1</v>
      </c>
      <c r="H44" s="4">
        <v>110</v>
      </c>
    </row>
    <row r="45" spans="1:8" x14ac:dyDescent="0.2">
      <c r="A45" s="2">
        <v>44620</v>
      </c>
      <c r="B45" s="3">
        <v>0.625</v>
      </c>
      <c r="C45" s="4" t="s">
        <v>40</v>
      </c>
      <c r="D45" s="4">
        <v>120</v>
      </c>
      <c r="E45" s="4">
        <v>2.5099999999999998</v>
      </c>
      <c r="F45" s="4">
        <v>4.72</v>
      </c>
      <c r="G45" s="4">
        <v>16.309999999999999</v>
      </c>
      <c r="H45" s="4">
        <v>176</v>
      </c>
    </row>
    <row r="46" spans="1:8" x14ac:dyDescent="0.2">
      <c r="A46" s="2">
        <v>44620</v>
      </c>
      <c r="B46" s="3">
        <v>0.875</v>
      </c>
      <c r="C46" s="4" t="s">
        <v>19</v>
      </c>
      <c r="D46" s="4">
        <v>171</v>
      </c>
      <c r="E46" s="4">
        <v>10.53</v>
      </c>
      <c r="F46" s="4">
        <v>9.9</v>
      </c>
      <c r="G46" s="4">
        <v>9.5</v>
      </c>
      <c r="H46" s="4">
        <v>409</v>
      </c>
    </row>
    <row r="47" spans="1:8" x14ac:dyDescent="0.2">
      <c r="A47" s="2">
        <v>44621</v>
      </c>
      <c r="B47" s="3">
        <v>0.375</v>
      </c>
      <c r="C47" s="4" t="s">
        <v>41</v>
      </c>
      <c r="D47" s="4">
        <v>443</v>
      </c>
      <c r="E47" s="4">
        <v>31.88</v>
      </c>
      <c r="F47" s="4">
        <v>32.020000000000003</v>
      </c>
      <c r="G47" s="4">
        <v>9.74</v>
      </c>
      <c r="H47" s="4">
        <v>404</v>
      </c>
    </row>
    <row r="48" spans="1:8" x14ac:dyDescent="0.2">
      <c r="A48" s="2">
        <v>44621</v>
      </c>
      <c r="B48" s="3">
        <v>0.58333333333333337</v>
      </c>
      <c r="C48" s="4" t="s">
        <v>42</v>
      </c>
      <c r="D48" s="4">
        <v>123</v>
      </c>
      <c r="E48" s="4">
        <v>0</v>
      </c>
      <c r="F48" s="4">
        <v>8.14</v>
      </c>
      <c r="G48" s="4">
        <v>11.62</v>
      </c>
      <c r="H48" s="4">
        <v>169</v>
      </c>
    </row>
    <row r="49" spans="1:8" x14ac:dyDescent="0.2">
      <c r="A49" s="2">
        <v>44621</v>
      </c>
      <c r="B49" s="3">
        <v>0.83333333333333337</v>
      </c>
      <c r="C49" s="4" t="s">
        <v>43</v>
      </c>
      <c r="D49" s="4">
        <v>196</v>
      </c>
      <c r="E49" s="4">
        <v>16.170000000000002</v>
      </c>
      <c r="F49" s="4">
        <v>10.23</v>
      </c>
      <c r="G49" s="4">
        <v>9.77</v>
      </c>
      <c r="H49" s="4">
        <v>384</v>
      </c>
    </row>
    <row r="50" spans="1:8" x14ac:dyDescent="0.2">
      <c r="A50" s="2">
        <v>44622</v>
      </c>
      <c r="B50" s="3">
        <v>0.41666666666666669</v>
      </c>
      <c r="C50" s="4" t="s">
        <v>17</v>
      </c>
      <c r="D50" s="4">
        <v>32</v>
      </c>
      <c r="E50" s="4">
        <v>5</v>
      </c>
      <c r="F50" s="4">
        <v>1</v>
      </c>
      <c r="G50" s="4">
        <v>0.8</v>
      </c>
      <c r="H50" s="4">
        <v>26</v>
      </c>
    </row>
    <row r="51" spans="1:8" x14ac:dyDescent="0.2">
      <c r="A51" s="2">
        <v>44622</v>
      </c>
      <c r="B51" s="3">
        <v>0.625</v>
      </c>
      <c r="C51" s="4" t="s">
        <v>44</v>
      </c>
      <c r="D51" s="4">
        <v>57</v>
      </c>
      <c r="E51" s="4">
        <v>2.12</v>
      </c>
      <c r="F51" s="4">
        <v>3.69</v>
      </c>
      <c r="G51" s="4">
        <v>3.47</v>
      </c>
      <c r="H51" s="4">
        <v>134</v>
      </c>
    </row>
    <row r="52" spans="1:8" x14ac:dyDescent="0.2">
      <c r="A52" s="2">
        <v>44622</v>
      </c>
      <c r="B52" s="3">
        <v>0.875</v>
      </c>
      <c r="C52" s="4" t="s">
        <v>24</v>
      </c>
      <c r="D52" s="4">
        <v>280</v>
      </c>
      <c r="E52" s="4">
        <v>32</v>
      </c>
      <c r="F52" s="4">
        <v>11</v>
      </c>
      <c r="G52" s="4">
        <v>14</v>
      </c>
      <c r="H52" s="4">
        <v>560</v>
      </c>
    </row>
    <row r="53" spans="1:8" x14ac:dyDescent="0.2">
      <c r="A53" s="2">
        <v>44623</v>
      </c>
      <c r="B53" s="3">
        <v>0.41666666666666669</v>
      </c>
      <c r="C53" s="4" t="s">
        <v>45</v>
      </c>
      <c r="D53" s="4">
        <v>342</v>
      </c>
      <c r="E53" s="4">
        <v>10.52</v>
      </c>
      <c r="F53" s="4">
        <v>20.11</v>
      </c>
      <c r="G53" s="4">
        <v>28.86</v>
      </c>
      <c r="H53" s="4">
        <v>375</v>
      </c>
    </row>
    <row r="54" spans="1:8" x14ac:dyDescent="0.2">
      <c r="A54" s="2">
        <v>44623</v>
      </c>
      <c r="B54" s="3">
        <v>0.66666666666666663</v>
      </c>
      <c r="C54" s="4" t="s">
        <v>46</v>
      </c>
      <c r="D54" s="4">
        <v>293</v>
      </c>
      <c r="E54" s="4">
        <v>53.62</v>
      </c>
      <c r="F54" s="4">
        <v>3.99</v>
      </c>
      <c r="G54" s="4">
        <v>9.8699999999999992</v>
      </c>
      <c r="H54" s="4">
        <v>563</v>
      </c>
    </row>
    <row r="55" spans="1:8" x14ac:dyDescent="0.2">
      <c r="A55" s="2">
        <v>44623</v>
      </c>
      <c r="B55" s="3">
        <v>0.875</v>
      </c>
      <c r="C55" s="4" t="s">
        <v>47</v>
      </c>
      <c r="D55" s="4">
        <v>560</v>
      </c>
      <c r="E55" s="4">
        <v>46</v>
      </c>
      <c r="F55" s="4">
        <v>32</v>
      </c>
      <c r="G55" s="4">
        <v>20</v>
      </c>
      <c r="H55" s="4">
        <v>1800</v>
      </c>
    </row>
    <row r="56" spans="1:8" x14ac:dyDescent="0.2">
      <c r="A56" s="2">
        <v>44624</v>
      </c>
      <c r="B56" s="3">
        <v>0.33333333333333331</v>
      </c>
      <c r="C56" s="4" t="s">
        <v>48</v>
      </c>
      <c r="D56" s="4">
        <v>356</v>
      </c>
      <c r="E56" s="4">
        <v>36.04</v>
      </c>
      <c r="F56" s="4">
        <v>18.760000000000002</v>
      </c>
      <c r="G56" s="4">
        <v>10.34</v>
      </c>
      <c r="H56" s="4">
        <v>513</v>
      </c>
    </row>
    <row r="57" spans="1:8" x14ac:dyDescent="0.2">
      <c r="A57" s="2">
        <v>44624</v>
      </c>
      <c r="B57" s="3">
        <v>0.625</v>
      </c>
      <c r="C57" s="4" t="s">
        <v>49</v>
      </c>
      <c r="D57" s="4">
        <v>56</v>
      </c>
      <c r="E57" s="4">
        <v>0</v>
      </c>
      <c r="F57" s="4">
        <v>3.64</v>
      </c>
      <c r="G57" s="4">
        <v>5.44</v>
      </c>
      <c r="H57" s="4">
        <v>46</v>
      </c>
    </row>
    <row r="58" spans="1:8" x14ac:dyDescent="0.2">
      <c r="A58" s="2">
        <v>44624</v>
      </c>
      <c r="B58" s="3">
        <v>0.79166666666666663</v>
      </c>
      <c r="C58" s="4" t="s">
        <v>50</v>
      </c>
      <c r="D58" s="4">
        <v>453</v>
      </c>
      <c r="E58" s="4">
        <v>65.5</v>
      </c>
      <c r="F58" s="4">
        <v>17.100000000000001</v>
      </c>
      <c r="G58" s="4">
        <v>9.3000000000000007</v>
      </c>
      <c r="H58" s="4">
        <v>1160</v>
      </c>
    </row>
    <row r="59" spans="1:8" x14ac:dyDescent="0.2">
      <c r="A59" s="2">
        <v>44625</v>
      </c>
      <c r="B59" s="3">
        <v>0.375</v>
      </c>
      <c r="C59" s="4" t="s">
        <v>51</v>
      </c>
      <c r="D59" s="4">
        <v>234</v>
      </c>
      <c r="E59" s="4">
        <v>19.329999999999998</v>
      </c>
      <c r="F59" s="4">
        <v>11.98</v>
      </c>
      <c r="G59" s="4">
        <v>13.56</v>
      </c>
      <c r="H59" s="4">
        <v>249</v>
      </c>
    </row>
    <row r="60" spans="1:8" x14ac:dyDescent="0.2">
      <c r="A60" s="2">
        <v>44625</v>
      </c>
      <c r="B60" s="3">
        <v>0.625</v>
      </c>
      <c r="C60" s="4" t="s">
        <v>52</v>
      </c>
      <c r="D60" s="4">
        <v>343</v>
      </c>
      <c r="E60" s="4">
        <v>39.6</v>
      </c>
      <c r="F60" s="4">
        <v>10.63</v>
      </c>
      <c r="G60" s="4">
        <v>20.57</v>
      </c>
      <c r="H60" s="4">
        <v>1270</v>
      </c>
    </row>
    <row r="61" spans="1:8" x14ac:dyDescent="0.2">
      <c r="A61" s="2">
        <v>44625</v>
      </c>
      <c r="B61" s="3">
        <v>0.875</v>
      </c>
      <c r="C61" s="4" t="s">
        <v>53</v>
      </c>
      <c r="D61" s="4">
        <v>435</v>
      </c>
      <c r="E61" s="4">
        <v>52.09</v>
      </c>
      <c r="F61" s="4">
        <v>17.62</v>
      </c>
      <c r="G61" s="4">
        <v>16.71</v>
      </c>
      <c r="H61" s="4">
        <v>859</v>
      </c>
    </row>
    <row r="62" spans="1:8" x14ac:dyDescent="0.2">
      <c r="A62" s="2">
        <v>44626</v>
      </c>
      <c r="B62" s="3">
        <v>0.41666666666666669</v>
      </c>
      <c r="C62" s="4" t="s">
        <v>54</v>
      </c>
      <c r="D62" s="4">
        <v>95</v>
      </c>
      <c r="E62" s="4">
        <v>17.48</v>
      </c>
      <c r="F62" s="4">
        <v>1.74</v>
      </c>
      <c r="G62" s="4">
        <v>2.36</v>
      </c>
      <c r="H62" s="4">
        <v>100</v>
      </c>
    </row>
    <row r="63" spans="1:8" x14ac:dyDescent="0.2">
      <c r="A63" s="2">
        <v>44626</v>
      </c>
      <c r="B63" s="3">
        <v>0.625</v>
      </c>
      <c r="C63" s="4" t="s">
        <v>55</v>
      </c>
      <c r="D63" s="4">
        <v>620</v>
      </c>
      <c r="E63" s="4">
        <v>77.099999999999994</v>
      </c>
      <c r="F63" s="4">
        <v>16.63</v>
      </c>
      <c r="G63" s="4">
        <v>37.869999999999997</v>
      </c>
      <c r="H63" s="4">
        <v>1029</v>
      </c>
    </row>
    <row r="64" spans="1:8" x14ac:dyDescent="0.2">
      <c r="A64" s="2">
        <v>44606</v>
      </c>
      <c r="B64" s="3">
        <v>0.41666666666666669</v>
      </c>
      <c r="C64" s="7" t="s">
        <v>44</v>
      </c>
      <c r="D64" s="7">
        <v>286</v>
      </c>
      <c r="E64" s="7">
        <v>8.06</v>
      </c>
      <c r="F64" s="7">
        <v>22.21</v>
      </c>
      <c r="G64" s="7">
        <v>14.4</v>
      </c>
      <c r="H64" s="7">
        <v>666</v>
      </c>
    </row>
    <row r="65" spans="1:8" x14ac:dyDescent="0.2">
      <c r="A65" s="2">
        <v>44606</v>
      </c>
      <c r="B65" s="3">
        <v>0.625</v>
      </c>
      <c r="C65" s="7" t="s">
        <v>56</v>
      </c>
      <c r="D65" s="7">
        <v>205</v>
      </c>
      <c r="E65" s="7">
        <v>44.51</v>
      </c>
      <c r="F65" s="7">
        <v>0.44</v>
      </c>
      <c r="G65" s="7">
        <v>4.25</v>
      </c>
      <c r="H65" s="7">
        <v>2</v>
      </c>
    </row>
    <row r="66" spans="1:8" x14ac:dyDescent="0.2">
      <c r="A66" s="2">
        <v>44606</v>
      </c>
      <c r="B66" s="3">
        <v>0.83333333333333337</v>
      </c>
      <c r="C66" s="7" t="s">
        <v>57</v>
      </c>
      <c r="D66" s="7">
        <v>144</v>
      </c>
      <c r="E66" s="7">
        <v>0</v>
      </c>
      <c r="F66" s="7">
        <v>4.9000000000000004</v>
      </c>
      <c r="G66" s="7">
        <v>23.33</v>
      </c>
      <c r="H66" s="7">
        <v>39</v>
      </c>
    </row>
    <row r="67" spans="1:8" x14ac:dyDescent="0.2">
      <c r="A67" s="2">
        <v>44607</v>
      </c>
      <c r="B67" s="3">
        <v>0.83333333333333337</v>
      </c>
      <c r="C67" s="7" t="s">
        <v>58</v>
      </c>
      <c r="D67" s="7">
        <v>221</v>
      </c>
      <c r="E67" s="7">
        <v>43.2</v>
      </c>
      <c r="F67" s="7">
        <v>1.3</v>
      </c>
      <c r="G67" s="7">
        <v>8.1199999999999992</v>
      </c>
      <c r="H67" s="7">
        <v>1</v>
      </c>
    </row>
    <row r="68" spans="1:8" x14ac:dyDescent="0.2">
      <c r="A68" s="2">
        <v>44607</v>
      </c>
      <c r="B68" s="3">
        <v>0.625</v>
      </c>
      <c r="C68" s="7" t="s">
        <v>14</v>
      </c>
      <c r="D68" s="7">
        <v>211</v>
      </c>
      <c r="E68" s="7">
        <v>1.52</v>
      </c>
      <c r="F68" s="7">
        <v>14.43</v>
      </c>
      <c r="G68" s="7">
        <v>17.11</v>
      </c>
      <c r="H68" s="7">
        <v>169</v>
      </c>
    </row>
    <row r="69" spans="1:8" x14ac:dyDescent="0.2">
      <c r="A69" s="2">
        <v>44607</v>
      </c>
      <c r="B69" s="3">
        <v>0.875</v>
      </c>
      <c r="C69" s="7" t="s">
        <v>59</v>
      </c>
      <c r="D69" s="7">
        <v>113</v>
      </c>
      <c r="E69" s="8">
        <v>0</v>
      </c>
      <c r="F69" s="7">
        <v>4</v>
      </c>
      <c r="G69" s="7">
        <v>19.3</v>
      </c>
      <c r="H69" s="4">
        <f>H2</f>
        <v>462</v>
      </c>
    </row>
    <row r="70" spans="1:8" x14ac:dyDescent="0.2">
      <c r="A70" s="2">
        <v>44608</v>
      </c>
      <c r="B70" s="3">
        <v>0.375</v>
      </c>
      <c r="C70" s="7" t="s">
        <v>60</v>
      </c>
      <c r="D70" s="7">
        <v>252</v>
      </c>
      <c r="E70" s="7">
        <v>0</v>
      </c>
      <c r="F70" s="7">
        <v>9.5</v>
      </c>
      <c r="G70" s="7">
        <v>39</v>
      </c>
      <c r="H70" s="4">
        <f t="shared" ref="H70:H111" si="6">H3</f>
        <v>512</v>
      </c>
    </row>
    <row r="71" spans="1:8" x14ac:dyDescent="0.2">
      <c r="A71" s="2">
        <v>44608</v>
      </c>
      <c r="B71" s="3">
        <v>0.58333333333333337</v>
      </c>
      <c r="C71" s="7" t="s">
        <v>61</v>
      </c>
      <c r="D71" s="7">
        <v>166</v>
      </c>
      <c r="E71" s="7">
        <v>0</v>
      </c>
      <c r="F71" s="7">
        <v>9.6</v>
      </c>
      <c r="G71" s="7">
        <v>19.8</v>
      </c>
      <c r="H71" s="4">
        <f t="shared" si="6"/>
        <v>130</v>
      </c>
    </row>
    <row r="72" spans="1:8" x14ac:dyDescent="0.2">
      <c r="A72" s="2">
        <v>44608</v>
      </c>
      <c r="B72" s="3">
        <v>0.83333333333333337</v>
      </c>
      <c r="C72" s="7" t="s">
        <v>62</v>
      </c>
      <c r="D72" s="7">
        <v>730</v>
      </c>
      <c r="E72" s="7">
        <v>26</v>
      </c>
      <c r="F72" s="7">
        <v>56</v>
      </c>
      <c r="G72" s="7">
        <v>33</v>
      </c>
      <c r="H72" s="4">
        <f t="shared" si="6"/>
        <v>345</v>
      </c>
    </row>
    <row r="73" spans="1:8" x14ac:dyDescent="0.2">
      <c r="A73" s="2">
        <v>44609</v>
      </c>
      <c r="B73" s="3">
        <v>0.25</v>
      </c>
      <c r="C73" s="7" t="s">
        <v>63</v>
      </c>
      <c r="D73" s="9">
        <v>1170</v>
      </c>
      <c r="E73" s="7">
        <v>51</v>
      </c>
      <c r="F73" s="7">
        <v>79</v>
      </c>
      <c r="G73" s="7">
        <v>63</v>
      </c>
      <c r="H73" s="4">
        <f t="shared" si="6"/>
        <v>512</v>
      </c>
    </row>
    <row r="74" spans="1:8" x14ac:dyDescent="0.2">
      <c r="A74" s="2">
        <v>44609</v>
      </c>
      <c r="B74" s="3">
        <v>0.625</v>
      </c>
      <c r="C74" s="7" t="s">
        <v>64</v>
      </c>
      <c r="D74" s="7">
        <v>490</v>
      </c>
      <c r="E74" s="7">
        <v>35</v>
      </c>
      <c r="F74" s="7">
        <v>29</v>
      </c>
      <c r="G74" s="7">
        <v>24</v>
      </c>
      <c r="H74" s="4">
        <f t="shared" si="6"/>
        <v>1346</v>
      </c>
    </row>
    <row r="75" spans="1:8" x14ac:dyDescent="0.2">
      <c r="A75" s="2">
        <v>44609</v>
      </c>
      <c r="B75" s="3">
        <v>0.875</v>
      </c>
      <c r="C75" s="7" t="s">
        <v>65</v>
      </c>
      <c r="D75" s="7">
        <v>370</v>
      </c>
      <c r="E75" s="7">
        <v>27</v>
      </c>
      <c r="F75" s="7">
        <v>12</v>
      </c>
      <c r="G75" s="7">
        <v>38</v>
      </c>
      <c r="H75" s="4">
        <f t="shared" si="6"/>
        <v>211</v>
      </c>
    </row>
    <row r="76" spans="1:8" x14ac:dyDescent="0.2">
      <c r="A76" s="2">
        <v>44610</v>
      </c>
      <c r="B76" s="3">
        <v>0.29166666666666669</v>
      </c>
      <c r="C76" s="12" t="s">
        <v>66</v>
      </c>
      <c r="D76" s="12">
        <v>340</v>
      </c>
      <c r="E76" s="12">
        <v>22</v>
      </c>
      <c r="F76" s="12">
        <v>20</v>
      </c>
      <c r="G76" s="12">
        <v>17</v>
      </c>
      <c r="H76" s="4">
        <f t="shared" si="6"/>
        <v>178</v>
      </c>
    </row>
    <row r="77" spans="1:8" x14ac:dyDescent="0.2">
      <c r="A77" s="2">
        <v>44610</v>
      </c>
      <c r="B77" s="11">
        <v>0.625</v>
      </c>
      <c r="C77" s="7" t="s">
        <v>67</v>
      </c>
      <c r="D77" s="9">
        <v>1180</v>
      </c>
      <c r="E77" s="7">
        <v>106</v>
      </c>
      <c r="F77" s="7">
        <v>68</v>
      </c>
      <c r="G77" s="7">
        <v>36</v>
      </c>
      <c r="H77" s="4">
        <f t="shared" si="6"/>
        <v>150</v>
      </c>
    </row>
    <row r="78" spans="1:8" x14ac:dyDescent="0.2">
      <c r="A78" s="2">
        <v>44610</v>
      </c>
      <c r="B78" s="11">
        <v>0.875</v>
      </c>
      <c r="C78" s="7" t="s">
        <v>68</v>
      </c>
      <c r="D78" s="7">
        <v>770</v>
      </c>
      <c r="E78" s="7">
        <v>73</v>
      </c>
      <c r="F78" s="7">
        <v>27</v>
      </c>
      <c r="G78" s="7">
        <v>60</v>
      </c>
      <c r="H78" s="4">
        <f t="shared" si="6"/>
        <v>26</v>
      </c>
    </row>
    <row r="79" spans="1:8" x14ac:dyDescent="0.2">
      <c r="A79" s="2">
        <v>44611</v>
      </c>
      <c r="B79" s="11">
        <v>0.25</v>
      </c>
      <c r="C79" s="7" t="s">
        <v>69</v>
      </c>
      <c r="D79" s="7">
        <v>250</v>
      </c>
      <c r="E79" s="7">
        <v>14</v>
      </c>
      <c r="F79" s="7">
        <v>0</v>
      </c>
      <c r="G79" s="7">
        <v>50</v>
      </c>
      <c r="H79" s="4">
        <f t="shared" si="6"/>
        <v>366</v>
      </c>
    </row>
    <row r="80" spans="1:8" x14ac:dyDescent="0.2">
      <c r="A80" s="2">
        <v>44611</v>
      </c>
      <c r="B80" s="11">
        <v>0.66666666666666663</v>
      </c>
      <c r="C80" s="7" t="s">
        <v>70</v>
      </c>
      <c r="D80" s="7">
        <v>210</v>
      </c>
      <c r="E80" s="7">
        <v>37</v>
      </c>
      <c r="F80" s="7">
        <v>5</v>
      </c>
      <c r="G80" s="7">
        <v>4</v>
      </c>
      <c r="H80" s="4">
        <f t="shared" si="6"/>
        <v>409</v>
      </c>
    </row>
    <row r="81" spans="1:8" x14ac:dyDescent="0.2">
      <c r="A81" s="2">
        <v>44611</v>
      </c>
      <c r="B81" s="11">
        <v>0.875</v>
      </c>
      <c r="C81" s="7" t="s">
        <v>71</v>
      </c>
      <c r="D81" s="9">
        <v>1250</v>
      </c>
      <c r="E81" s="7">
        <v>97</v>
      </c>
      <c r="F81" s="7">
        <v>75</v>
      </c>
      <c r="G81" s="7">
        <v>44</v>
      </c>
      <c r="H81" s="4">
        <f t="shared" si="6"/>
        <v>150</v>
      </c>
    </row>
    <row r="82" spans="1:8" x14ac:dyDescent="0.2">
      <c r="A82" s="2">
        <v>44612</v>
      </c>
      <c r="B82" s="11">
        <v>0.41666666666666669</v>
      </c>
      <c r="C82" s="7" t="s">
        <v>72</v>
      </c>
      <c r="D82" s="7">
        <v>520</v>
      </c>
      <c r="E82" s="7">
        <v>55</v>
      </c>
      <c r="F82" s="7">
        <v>15</v>
      </c>
      <c r="G82" s="7">
        <v>40</v>
      </c>
      <c r="H82" s="4">
        <f t="shared" si="6"/>
        <v>122</v>
      </c>
    </row>
    <row r="83" spans="1:8" x14ac:dyDescent="0.2">
      <c r="A83" s="2">
        <v>44612</v>
      </c>
      <c r="B83" s="11">
        <v>0.66666666666666663</v>
      </c>
      <c r="C83" s="7" t="s">
        <v>73</v>
      </c>
      <c r="D83" s="7">
        <v>140</v>
      </c>
      <c r="E83" s="7">
        <v>25</v>
      </c>
      <c r="F83" s="7">
        <v>1.5</v>
      </c>
      <c r="G83" s="7">
        <v>4</v>
      </c>
      <c r="H83" s="4">
        <f t="shared" si="6"/>
        <v>985</v>
      </c>
    </row>
    <row r="84" spans="1:8" x14ac:dyDescent="0.2">
      <c r="A84" s="2">
        <v>44612</v>
      </c>
      <c r="B84" s="11">
        <v>0.91666666666666663</v>
      </c>
      <c r="C84" s="7" t="s">
        <v>74</v>
      </c>
      <c r="D84" s="7">
        <v>216</v>
      </c>
      <c r="E84" s="7">
        <v>15.1</v>
      </c>
      <c r="F84" s="7">
        <v>16.899999999999999</v>
      </c>
      <c r="G84" s="7">
        <v>1.2</v>
      </c>
      <c r="H84" s="4">
        <f t="shared" si="6"/>
        <v>499</v>
      </c>
    </row>
    <row r="85" spans="1:8" x14ac:dyDescent="0.2">
      <c r="A85" s="2">
        <v>44613</v>
      </c>
      <c r="B85" s="11">
        <v>0.20833333333333334</v>
      </c>
      <c r="C85" s="7" t="s">
        <v>75</v>
      </c>
      <c r="D85" s="7">
        <v>599</v>
      </c>
      <c r="E85" s="7">
        <v>51.7</v>
      </c>
      <c r="F85" s="7">
        <v>27.7</v>
      </c>
      <c r="G85" s="7">
        <v>33.9</v>
      </c>
      <c r="H85" s="4">
        <f t="shared" si="6"/>
        <v>5</v>
      </c>
    </row>
    <row r="86" spans="1:8" x14ac:dyDescent="0.2">
      <c r="A86" s="2">
        <v>44613</v>
      </c>
      <c r="B86" s="11">
        <v>0.58333333333333337</v>
      </c>
      <c r="C86" s="7" t="s">
        <v>76</v>
      </c>
      <c r="D86" s="7">
        <v>128</v>
      </c>
      <c r="E86" s="7">
        <v>25.3</v>
      </c>
      <c r="F86" s="7">
        <v>1.4</v>
      </c>
      <c r="G86" s="7">
        <v>3.1</v>
      </c>
      <c r="H86" s="4">
        <f t="shared" si="6"/>
        <v>560</v>
      </c>
    </row>
    <row r="87" spans="1:8" x14ac:dyDescent="0.2">
      <c r="A87" s="2">
        <v>44613</v>
      </c>
      <c r="B87" s="11">
        <v>0.875</v>
      </c>
      <c r="C87" s="7" t="s">
        <v>77</v>
      </c>
      <c r="D87" s="7">
        <v>584</v>
      </c>
      <c r="E87" s="7">
        <v>49.4</v>
      </c>
      <c r="F87" s="7">
        <v>33.200000000000003</v>
      </c>
      <c r="G87" s="7">
        <v>21.8</v>
      </c>
      <c r="H87" s="4">
        <f t="shared" si="6"/>
        <v>134</v>
      </c>
    </row>
    <row r="88" spans="1:8" x14ac:dyDescent="0.2">
      <c r="A88" s="2">
        <v>44614</v>
      </c>
      <c r="B88" s="11">
        <v>0.29166666666666669</v>
      </c>
      <c r="C88" s="7" t="s">
        <v>78</v>
      </c>
      <c r="D88" s="7">
        <v>242</v>
      </c>
      <c r="E88" s="7">
        <v>31.5</v>
      </c>
      <c r="F88" s="7">
        <v>10.7</v>
      </c>
      <c r="G88" s="7">
        <v>2.7</v>
      </c>
      <c r="H88" s="4">
        <f t="shared" si="6"/>
        <v>641</v>
      </c>
    </row>
    <row r="89" spans="1:8" x14ac:dyDescent="0.2">
      <c r="A89" s="2">
        <v>44614</v>
      </c>
      <c r="B89" s="11">
        <v>0.66666666666666663</v>
      </c>
      <c r="C89" s="7" t="s">
        <v>79</v>
      </c>
      <c r="D89" s="7">
        <v>26</v>
      </c>
      <c r="E89" s="7">
        <v>0.2</v>
      </c>
      <c r="F89" s="4">
        <v>7.6</v>
      </c>
      <c r="G89" s="7">
        <v>0.2</v>
      </c>
      <c r="H89" s="4">
        <f t="shared" si="6"/>
        <v>130</v>
      </c>
    </row>
    <row r="90" spans="1:8" x14ac:dyDescent="0.2">
      <c r="A90" s="2">
        <v>44614</v>
      </c>
      <c r="B90" s="11">
        <v>0.875</v>
      </c>
      <c r="C90" s="7" t="s">
        <v>80</v>
      </c>
      <c r="D90" s="9">
        <v>1036</v>
      </c>
      <c r="E90" s="7">
        <v>58.8</v>
      </c>
      <c r="F90" s="4">
        <v>51.6</v>
      </c>
      <c r="G90" s="7">
        <v>84.6</v>
      </c>
      <c r="H90" s="4">
        <f t="shared" si="6"/>
        <v>58</v>
      </c>
    </row>
    <row r="91" spans="1:8" x14ac:dyDescent="0.2">
      <c r="A91" s="2">
        <v>44615</v>
      </c>
      <c r="B91" s="11">
        <v>0.41666666666666669</v>
      </c>
      <c r="C91" s="7" t="s">
        <v>81</v>
      </c>
      <c r="D91" s="7">
        <v>657</v>
      </c>
      <c r="E91" s="7">
        <v>55.9</v>
      </c>
      <c r="F91" s="7">
        <v>32.5</v>
      </c>
      <c r="G91" s="7">
        <v>36</v>
      </c>
      <c r="H91" s="4">
        <f t="shared" si="6"/>
        <v>487</v>
      </c>
    </row>
    <row r="92" spans="1:8" x14ac:dyDescent="0.2">
      <c r="A92" s="2">
        <v>44615</v>
      </c>
      <c r="B92" s="11">
        <v>0.66666666666666663</v>
      </c>
      <c r="C92" s="7" t="s">
        <v>82</v>
      </c>
      <c r="D92" s="7">
        <v>690</v>
      </c>
      <c r="E92" s="7">
        <v>134</v>
      </c>
      <c r="F92" s="7">
        <v>6</v>
      </c>
      <c r="G92" s="7">
        <v>27</v>
      </c>
      <c r="H92" s="4">
        <f t="shared" si="6"/>
        <v>409</v>
      </c>
    </row>
    <row r="93" spans="1:8" x14ac:dyDescent="0.2">
      <c r="A93" s="2">
        <v>44615</v>
      </c>
      <c r="B93" s="11">
        <v>0.83333333333333337</v>
      </c>
      <c r="C93" s="7" t="s">
        <v>83</v>
      </c>
      <c r="D93" s="7">
        <v>790</v>
      </c>
      <c r="E93" s="7">
        <v>50</v>
      </c>
      <c r="F93" s="7">
        <v>50</v>
      </c>
      <c r="G93" s="7">
        <v>39</v>
      </c>
      <c r="H93" s="4">
        <f t="shared" si="6"/>
        <v>211</v>
      </c>
    </row>
    <row r="94" spans="1:8" x14ac:dyDescent="0.2">
      <c r="A94" s="2">
        <v>44616</v>
      </c>
      <c r="B94" s="11">
        <v>0.41666666666666669</v>
      </c>
      <c r="C94" s="7" t="s">
        <v>84</v>
      </c>
      <c r="D94" s="7">
        <v>450</v>
      </c>
      <c r="E94" s="7">
        <v>32</v>
      </c>
      <c r="F94" s="7">
        <v>27</v>
      </c>
      <c r="G94" s="7">
        <v>19</v>
      </c>
      <c r="H94" s="4">
        <f t="shared" si="6"/>
        <v>509</v>
      </c>
    </row>
    <row r="95" spans="1:8" x14ac:dyDescent="0.2">
      <c r="A95" s="2">
        <v>44616</v>
      </c>
      <c r="B95" s="11">
        <v>0.66666666666666663</v>
      </c>
      <c r="C95" s="7" t="s">
        <v>85</v>
      </c>
      <c r="D95" s="7">
        <v>340</v>
      </c>
      <c r="E95" s="7">
        <v>35</v>
      </c>
      <c r="F95" s="7">
        <v>12</v>
      </c>
      <c r="G95" s="7">
        <v>23</v>
      </c>
      <c r="H95" s="4">
        <f t="shared" si="6"/>
        <v>130</v>
      </c>
    </row>
    <row r="96" spans="1:8" x14ac:dyDescent="0.2">
      <c r="A96" s="2">
        <v>44616</v>
      </c>
      <c r="B96" s="11">
        <v>0.875</v>
      </c>
      <c r="C96" s="7" t="s">
        <v>86</v>
      </c>
      <c r="D96" s="7">
        <v>540</v>
      </c>
      <c r="E96" s="7">
        <v>47</v>
      </c>
      <c r="F96" s="7">
        <v>29</v>
      </c>
      <c r="G96" s="7">
        <v>23</v>
      </c>
      <c r="H96" s="4">
        <f t="shared" si="6"/>
        <v>462</v>
      </c>
    </row>
    <row r="97" spans="1:8" x14ac:dyDescent="0.2">
      <c r="A97" s="2">
        <v>44617</v>
      </c>
      <c r="B97" s="11">
        <v>0.41666666666666669</v>
      </c>
      <c r="C97" s="7" t="s">
        <v>87</v>
      </c>
      <c r="D97" s="7">
        <v>270</v>
      </c>
      <c r="E97" s="7">
        <v>19</v>
      </c>
      <c r="F97" s="7">
        <v>17</v>
      </c>
      <c r="G97" s="7">
        <v>9</v>
      </c>
      <c r="H97" s="4">
        <f t="shared" si="6"/>
        <v>496</v>
      </c>
    </row>
    <row r="98" spans="1:8" x14ac:dyDescent="0.2">
      <c r="A98" s="2">
        <v>44617</v>
      </c>
      <c r="B98" s="11">
        <v>0.625</v>
      </c>
      <c r="C98" s="7" t="s">
        <v>88</v>
      </c>
      <c r="D98" s="7">
        <v>480</v>
      </c>
      <c r="E98" s="7">
        <v>26</v>
      </c>
      <c r="F98" s="7">
        <v>33</v>
      </c>
      <c r="G98" s="7">
        <v>19</v>
      </c>
      <c r="H98" s="4">
        <f t="shared" si="6"/>
        <v>130</v>
      </c>
    </row>
    <row r="99" spans="1:8" x14ac:dyDescent="0.2">
      <c r="A99" s="2">
        <v>44617</v>
      </c>
      <c r="B99" s="11">
        <v>0.79166666666666663</v>
      </c>
      <c r="C99" s="7" t="s">
        <v>89</v>
      </c>
      <c r="D99" s="9">
        <v>1040</v>
      </c>
      <c r="E99" s="7">
        <v>106</v>
      </c>
      <c r="F99" s="7">
        <v>46</v>
      </c>
      <c r="G99" s="7">
        <v>51</v>
      </c>
      <c r="H99" s="4">
        <f t="shared" si="6"/>
        <v>134</v>
      </c>
    </row>
    <row r="100" spans="1:8" x14ac:dyDescent="0.2">
      <c r="A100" s="2">
        <v>44618</v>
      </c>
      <c r="B100" s="11">
        <v>0</v>
      </c>
      <c r="C100" s="7" t="s">
        <v>90</v>
      </c>
      <c r="D100" s="7">
        <v>870</v>
      </c>
      <c r="E100" s="7">
        <v>67</v>
      </c>
      <c r="F100" s="7">
        <v>56</v>
      </c>
      <c r="G100" s="7">
        <v>24</v>
      </c>
      <c r="H100" s="4">
        <f t="shared" si="6"/>
        <v>512</v>
      </c>
    </row>
    <row r="101" spans="1:8" x14ac:dyDescent="0.2">
      <c r="A101" s="2">
        <v>44618</v>
      </c>
      <c r="B101" s="11">
        <v>0.75</v>
      </c>
      <c r="C101" s="7" t="s">
        <v>91</v>
      </c>
      <c r="D101" s="7">
        <v>630</v>
      </c>
      <c r="E101" s="7">
        <v>83</v>
      </c>
      <c r="F101" s="7">
        <v>29</v>
      </c>
      <c r="G101" s="7">
        <v>7</v>
      </c>
      <c r="H101" s="4">
        <f t="shared" si="6"/>
        <v>885.34</v>
      </c>
    </row>
    <row r="102" spans="1:8" x14ac:dyDescent="0.2">
      <c r="A102" s="2">
        <v>44618</v>
      </c>
      <c r="B102" s="11">
        <v>0.95833333333333337</v>
      </c>
      <c r="C102" s="7" t="s">
        <v>92</v>
      </c>
      <c r="D102" s="9">
        <v>1010</v>
      </c>
      <c r="E102" s="7">
        <v>97</v>
      </c>
      <c r="F102" s="7">
        <v>56</v>
      </c>
      <c r="G102" s="7">
        <v>30</v>
      </c>
      <c r="H102" s="4">
        <f t="shared" si="6"/>
        <v>1323</v>
      </c>
    </row>
    <row r="103" spans="1:8" x14ac:dyDescent="0.2">
      <c r="A103" s="2">
        <v>44619</v>
      </c>
      <c r="B103" s="11">
        <v>0.45833333333333331</v>
      </c>
      <c r="C103" s="7" t="s">
        <v>93</v>
      </c>
      <c r="D103" s="7">
        <v>860</v>
      </c>
      <c r="E103" s="7">
        <v>65</v>
      </c>
      <c r="F103" s="7">
        <v>46</v>
      </c>
      <c r="G103" s="7">
        <v>50</v>
      </c>
      <c r="H103" s="4">
        <f t="shared" si="6"/>
        <v>521</v>
      </c>
    </row>
    <row r="104" spans="1:8" x14ac:dyDescent="0.2">
      <c r="A104" s="2">
        <v>44619</v>
      </c>
      <c r="B104" s="11">
        <v>0.70833333333333337</v>
      </c>
      <c r="C104" s="7" t="s">
        <v>94</v>
      </c>
      <c r="D104" s="7">
        <v>710</v>
      </c>
      <c r="E104" s="7">
        <v>38</v>
      </c>
      <c r="F104" s="7">
        <v>50</v>
      </c>
      <c r="G104" s="7">
        <v>26</v>
      </c>
      <c r="H104" s="4">
        <f t="shared" si="6"/>
        <v>78</v>
      </c>
    </row>
    <row r="105" spans="1:8" x14ac:dyDescent="0.2">
      <c r="A105" s="2">
        <v>44619</v>
      </c>
      <c r="B105" s="11">
        <v>0.875</v>
      </c>
      <c r="C105" s="7" t="s">
        <v>95</v>
      </c>
      <c r="D105" s="7">
        <v>200</v>
      </c>
      <c r="E105" s="7">
        <v>0</v>
      </c>
      <c r="F105" s="7">
        <v>3</v>
      </c>
      <c r="G105" s="7">
        <v>40</v>
      </c>
      <c r="H105" s="4">
        <f t="shared" si="6"/>
        <v>211</v>
      </c>
    </row>
    <row r="106" spans="1:8" x14ac:dyDescent="0.2">
      <c r="A106" s="2">
        <v>44620</v>
      </c>
      <c r="B106" s="11">
        <v>0.25</v>
      </c>
      <c r="C106" s="7" t="s">
        <v>96</v>
      </c>
      <c r="D106" s="7">
        <v>790</v>
      </c>
      <c r="E106" s="7">
        <v>27</v>
      </c>
      <c r="F106" s="7">
        <v>45</v>
      </c>
      <c r="G106" s="7">
        <v>69</v>
      </c>
      <c r="H106" s="4">
        <f t="shared" si="6"/>
        <v>373</v>
      </c>
    </row>
    <row r="107" spans="1:8" x14ac:dyDescent="0.2">
      <c r="A107" s="2">
        <v>44620</v>
      </c>
      <c r="B107" s="11">
        <v>0.625</v>
      </c>
      <c r="C107" s="7" t="s">
        <v>97</v>
      </c>
      <c r="D107" s="7">
        <v>730</v>
      </c>
      <c r="E107" s="7">
        <v>32</v>
      </c>
      <c r="F107" s="7">
        <v>47</v>
      </c>
      <c r="G107" s="7">
        <v>42</v>
      </c>
      <c r="H107" s="4">
        <f t="shared" si="6"/>
        <v>499</v>
      </c>
    </row>
    <row r="108" spans="1:8" x14ac:dyDescent="0.2">
      <c r="A108" s="2">
        <v>44620</v>
      </c>
      <c r="B108" s="11">
        <v>0.875</v>
      </c>
      <c r="C108" s="7" t="s">
        <v>98</v>
      </c>
      <c r="D108" s="7">
        <v>460</v>
      </c>
      <c r="E108" s="7">
        <v>56</v>
      </c>
      <c r="F108" s="7">
        <v>19</v>
      </c>
      <c r="G108" s="7">
        <v>18</v>
      </c>
      <c r="H108" s="4">
        <f t="shared" si="6"/>
        <v>1163</v>
      </c>
    </row>
    <row r="109" spans="1:8" x14ac:dyDescent="0.2">
      <c r="A109" s="2">
        <v>44621</v>
      </c>
      <c r="B109" s="11">
        <v>0.375</v>
      </c>
      <c r="C109" s="7" t="s">
        <v>99</v>
      </c>
      <c r="D109" s="7">
        <v>240</v>
      </c>
      <c r="E109" s="7">
        <v>4</v>
      </c>
      <c r="F109" s="7">
        <v>18</v>
      </c>
      <c r="G109" s="7">
        <v>17</v>
      </c>
      <c r="H109" s="4">
        <f t="shared" si="6"/>
        <v>56</v>
      </c>
    </row>
    <row r="110" spans="1:8" x14ac:dyDescent="0.2">
      <c r="A110" s="2">
        <v>44621</v>
      </c>
      <c r="B110" s="11">
        <v>0.58333333333333337</v>
      </c>
      <c r="C110" s="7" t="s">
        <v>100</v>
      </c>
      <c r="D110" s="9">
        <v>1340</v>
      </c>
      <c r="E110" s="7">
        <v>116</v>
      </c>
      <c r="F110" s="7">
        <v>60</v>
      </c>
      <c r="G110" s="7">
        <v>81</v>
      </c>
      <c r="H110" s="4">
        <f t="shared" si="6"/>
        <v>110</v>
      </c>
    </row>
    <row r="111" spans="1:8" x14ac:dyDescent="0.2">
      <c r="A111" s="2">
        <v>44621</v>
      </c>
      <c r="B111" s="3">
        <v>0.83333333333333337</v>
      </c>
      <c r="C111" s="7" t="s">
        <v>101</v>
      </c>
      <c r="D111" s="7">
        <v>780</v>
      </c>
      <c r="E111" s="7">
        <v>56</v>
      </c>
      <c r="F111" s="7">
        <v>49</v>
      </c>
      <c r="G111" s="7">
        <v>29</v>
      </c>
      <c r="H111" s="4">
        <f t="shared" si="6"/>
        <v>110</v>
      </c>
    </row>
    <row r="112" spans="1:8" x14ac:dyDescent="0.2">
      <c r="A112" s="6"/>
      <c r="B112" s="10"/>
    </row>
    <row r="113" spans="1:2" x14ac:dyDescent="0.2">
      <c r="A113" s="6"/>
      <c r="B113" s="10"/>
    </row>
    <row r="114" spans="1:2" x14ac:dyDescent="0.2">
      <c r="A114" s="6"/>
      <c r="B114" s="10"/>
    </row>
    <row r="115" spans="1:2" x14ac:dyDescent="0.2">
      <c r="A115" s="6"/>
      <c r="B115" s="10"/>
    </row>
    <row r="116" spans="1:2" x14ac:dyDescent="0.2">
      <c r="A116" s="6"/>
      <c r="B116" s="10"/>
    </row>
    <row r="117" spans="1:2" x14ac:dyDescent="0.2">
      <c r="A117" s="6"/>
      <c r="B117" s="10"/>
    </row>
    <row r="118" spans="1:2" x14ac:dyDescent="0.2">
      <c r="A118" s="6"/>
      <c r="B118" s="10"/>
    </row>
    <row r="119" spans="1:2" x14ac:dyDescent="0.2">
      <c r="A119" s="6"/>
      <c r="B119" s="10"/>
    </row>
    <row r="120" spans="1:2" x14ac:dyDescent="0.2">
      <c r="A120" s="6"/>
      <c r="B120" s="10"/>
    </row>
    <row r="121" spans="1:2" x14ac:dyDescent="0.2">
      <c r="A121" s="6"/>
      <c r="B121" s="10"/>
    </row>
    <row r="122" spans="1:2" x14ac:dyDescent="0.2">
      <c r="A122" s="6"/>
      <c r="B122" s="10"/>
    </row>
    <row r="123" spans="1:2" x14ac:dyDescent="0.2">
      <c r="A123" s="6"/>
      <c r="B123" s="10"/>
    </row>
    <row r="124" spans="1:2" x14ac:dyDescent="0.2">
      <c r="A124" s="6"/>
      <c r="B124" s="10"/>
    </row>
    <row r="125" spans="1:2" x14ac:dyDescent="0.2">
      <c r="A125" s="6"/>
      <c r="B125" s="10"/>
    </row>
    <row r="126" spans="1:2" x14ac:dyDescent="0.2">
      <c r="A126" s="6"/>
      <c r="B126" s="10"/>
    </row>
    <row r="127" spans="1:2" x14ac:dyDescent="0.2">
      <c r="A127" s="6"/>
      <c r="B127" s="10"/>
    </row>
    <row r="128" spans="1:2" x14ac:dyDescent="0.2">
      <c r="A128" s="6"/>
      <c r="B128" s="10"/>
    </row>
    <row r="129" spans="1:2" x14ac:dyDescent="0.2">
      <c r="A129" s="6"/>
      <c r="B129" s="10"/>
    </row>
    <row r="130" spans="1:2" x14ac:dyDescent="0.2">
      <c r="A130" s="6"/>
      <c r="B130" s="10"/>
    </row>
    <row r="131" spans="1:2" x14ac:dyDescent="0.2">
      <c r="A131" s="6"/>
      <c r="B131" s="10"/>
    </row>
    <row r="132" spans="1:2" x14ac:dyDescent="0.2">
      <c r="A132" s="6"/>
      <c r="B132" s="10"/>
    </row>
    <row r="133" spans="1:2" x14ac:dyDescent="0.2">
      <c r="A133" s="6"/>
      <c r="B133" s="10"/>
    </row>
    <row r="134" spans="1:2" x14ac:dyDescent="0.2">
      <c r="A134" s="6"/>
      <c r="B134" s="10"/>
    </row>
    <row r="135" spans="1:2" x14ac:dyDescent="0.2">
      <c r="A135" s="6"/>
      <c r="B135" s="10"/>
    </row>
    <row r="136" spans="1:2" x14ac:dyDescent="0.2">
      <c r="A136" s="6"/>
      <c r="B136" s="10"/>
    </row>
    <row r="137" spans="1:2" x14ac:dyDescent="0.2">
      <c r="A137" s="6"/>
      <c r="B137" s="10"/>
    </row>
    <row r="138" spans="1:2" x14ac:dyDescent="0.2">
      <c r="A138" s="6"/>
      <c r="B138" s="10"/>
    </row>
    <row r="139" spans="1:2" x14ac:dyDescent="0.2">
      <c r="A139" s="6"/>
      <c r="B139" s="10"/>
    </row>
    <row r="140" spans="1:2" x14ac:dyDescent="0.2">
      <c r="A140" s="6"/>
      <c r="B140" s="10"/>
    </row>
    <row r="141" spans="1:2" x14ac:dyDescent="0.2">
      <c r="A141" s="6"/>
      <c r="B141" s="10"/>
    </row>
    <row r="142" spans="1:2" x14ac:dyDescent="0.2">
      <c r="A142" s="6"/>
      <c r="B142" s="10"/>
    </row>
    <row r="143" spans="1:2" x14ac:dyDescent="0.2">
      <c r="A143" s="6"/>
      <c r="B143" s="10"/>
    </row>
    <row r="144" spans="1:2" x14ac:dyDescent="0.2">
      <c r="A144" s="6"/>
      <c r="B144" s="10"/>
    </row>
    <row r="145" spans="1:2" x14ac:dyDescent="0.2">
      <c r="A145" s="6"/>
      <c r="B145" s="10"/>
    </row>
    <row r="146" spans="1:2" x14ac:dyDescent="0.2">
      <c r="A146" s="6"/>
      <c r="B146" s="10"/>
    </row>
    <row r="147" spans="1:2" x14ac:dyDescent="0.2">
      <c r="A147" s="6"/>
      <c r="B147" s="10"/>
    </row>
    <row r="148" spans="1:2" x14ac:dyDescent="0.2">
      <c r="A148" s="6"/>
      <c r="B148" s="10"/>
    </row>
    <row r="149" spans="1:2" x14ac:dyDescent="0.2">
      <c r="A149" s="6"/>
      <c r="B149" s="10"/>
    </row>
    <row r="150" spans="1:2" x14ac:dyDescent="0.2">
      <c r="A150" s="6"/>
      <c r="B150" s="10"/>
    </row>
    <row r="151" spans="1:2" x14ac:dyDescent="0.2">
      <c r="A151" s="6"/>
      <c r="B151" s="10"/>
    </row>
    <row r="152" spans="1:2" x14ac:dyDescent="0.2">
      <c r="A152" s="6"/>
      <c r="B152" s="10"/>
    </row>
    <row r="153" spans="1:2" x14ac:dyDescent="0.2">
      <c r="A153" s="6"/>
      <c r="B153" s="10"/>
    </row>
    <row r="154" spans="1:2" x14ac:dyDescent="0.2">
      <c r="A154" s="6"/>
      <c r="B154" s="10"/>
    </row>
    <row r="155" spans="1:2" x14ac:dyDescent="0.2">
      <c r="A155" s="6"/>
      <c r="B155" s="10"/>
    </row>
    <row r="156" spans="1:2" x14ac:dyDescent="0.2">
      <c r="A156" s="6"/>
      <c r="B156" s="10"/>
    </row>
    <row r="157" spans="1:2" x14ac:dyDescent="0.2">
      <c r="A157" s="6"/>
      <c r="B157" s="10"/>
    </row>
    <row r="158" spans="1:2" x14ac:dyDescent="0.2">
      <c r="A158" s="6"/>
      <c r="B158" s="10"/>
    </row>
    <row r="159" spans="1:2" x14ac:dyDescent="0.2">
      <c r="A159" s="6"/>
      <c r="B159" s="10"/>
    </row>
    <row r="160" spans="1:2" x14ac:dyDescent="0.2">
      <c r="A160" s="6"/>
      <c r="B160" s="10"/>
    </row>
    <row r="161" spans="1:2" x14ac:dyDescent="0.2">
      <c r="A161" s="6"/>
      <c r="B161" s="10"/>
    </row>
    <row r="162" spans="1:2" x14ac:dyDescent="0.2">
      <c r="A162" s="6"/>
      <c r="B162" s="10"/>
    </row>
    <row r="163" spans="1:2" x14ac:dyDescent="0.2">
      <c r="A163" s="6"/>
      <c r="B163" s="10"/>
    </row>
    <row r="164" spans="1:2" x14ac:dyDescent="0.2">
      <c r="A164" s="6"/>
      <c r="B164" s="10"/>
    </row>
    <row r="165" spans="1:2" x14ac:dyDescent="0.2">
      <c r="A165" s="6"/>
      <c r="B165" s="10"/>
    </row>
    <row r="166" spans="1:2" x14ac:dyDescent="0.2">
      <c r="A166" s="6"/>
      <c r="B166" s="10"/>
    </row>
    <row r="167" spans="1:2" x14ac:dyDescent="0.2">
      <c r="A167" s="6"/>
      <c r="B167" s="10"/>
    </row>
    <row r="168" spans="1:2" x14ac:dyDescent="0.2">
      <c r="A168" s="6"/>
      <c r="B168" s="10"/>
    </row>
    <row r="169" spans="1:2" x14ac:dyDescent="0.2">
      <c r="A169" s="6"/>
      <c r="B169" s="10"/>
    </row>
    <row r="170" spans="1:2" x14ac:dyDescent="0.2">
      <c r="A170" s="6"/>
      <c r="B170" s="10"/>
    </row>
    <row r="171" spans="1:2" x14ac:dyDescent="0.2">
      <c r="A171" s="6"/>
      <c r="B171" s="10"/>
    </row>
    <row r="172" spans="1:2" x14ac:dyDescent="0.2">
      <c r="A172" s="6"/>
      <c r="B172" s="10"/>
    </row>
    <row r="173" spans="1:2" x14ac:dyDescent="0.2">
      <c r="A173" s="6"/>
      <c r="B173" s="10"/>
    </row>
    <row r="174" spans="1:2" x14ac:dyDescent="0.2">
      <c r="A174" s="6"/>
      <c r="B174" s="10"/>
    </row>
    <row r="175" spans="1:2" x14ac:dyDescent="0.2">
      <c r="A175" s="6"/>
      <c r="B175" s="10"/>
    </row>
    <row r="176" spans="1:2" x14ac:dyDescent="0.2">
      <c r="A176" s="6"/>
      <c r="B176" s="10"/>
    </row>
    <row r="177" spans="1:2" x14ac:dyDescent="0.2">
      <c r="A177" s="6"/>
      <c r="B177" s="10"/>
    </row>
    <row r="178" spans="1:2" x14ac:dyDescent="0.2">
      <c r="A178" s="6"/>
      <c r="B178" s="10"/>
    </row>
    <row r="179" spans="1:2" x14ac:dyDescent="0.2">
      <c r="A179" s="6"/>
      <c r="B179" s="10"/>
    </row>
    <row r="180" spans="1:2" x14ac:dyDescent="0.2">
      <c r="A180" s="6"/>
      <c r="B180" s="10"/>
    </row>
    <row r="181" spans="1:2" x14ac:dyDescent="0.2">
      <c r="A181" s="6"/>
      <c r="B181" s="10"/>
    </row>
    <row r="182" spans="1:2" x14ac:dyDescent="0.2">
      <c r="A182" s="6"/>
      <c r="B182" s="10"/>
    </row>
    <row r="183" spans="1:2" x14ac:dyDescent="0.2">
      <c r="A183" s="6"/>
      <c r="B183" s="10"/>
    </row>
    <row r="184" spans="1:2" x14ac:dyDescent="0.2">
      <c r="A184" s="6"/>
      <c r="B184" s="10"/>
    </row>
    <row r="185" spans="1:2" x14ac:dyDescent="0.2">
      <c r="A185" s="6"/>
      <c r="B185" s="10"/>
    </row>
    <row r="186" spans="1:2" x14ac:dyDescent="0.2">
      <c r="A186" s="6"/>
      <c r="B186" s="10"/>
    </row>
    <row r="187" spans="1:2" x14ac:dyDescent="0.2">
      <c r="A187" s="6"/>
      <c r="B187" s="10"/>
    </row>
    <row r="188" spans="1:2" x14ac:dyDescent="0.2">
      <c r="A188" s="6"/>
      <c r="B188" s="10"/>
    </row>
    <row r="189" spans="1:2" x14ac:dyDescent="0.2">
      <c r="A189" s="6"/>
      <c r="B189" s="10"/>
    </row>
    <row r="190" spans="1:2" x14ac:dyDescent="0.2">
      <c r="A190" s="6"/>
      <c r="B190" s="10"/>
    </row>
    <row r="191" spans="1:2" x14ac:dyDescent="0.2">
      <c r="A191" s="6"/>
    </row>
    <row r="192" spans="1:2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F55FA-DF82-384B-B971-CE2E6838F92C}">
  <dimension ref="A1:I21"/>
  <sheetViews>
    <sheetView workbookViewId="0">
      <selection activeCell="M7" sqref="M7"/>
    </sheetView>
  </sheetViews>
  <sheetFormatPr baseColWidth="10" defaultRowHeight="16" x14ac:dyDescent="0.2"/>
  <cols>
    <col min="3" max="3" width="13.5" bestFit="1" customWidth="1"/>
    <col min="6" max="6" width="13" bestFit="1" customWidth="1"/>
    <col min="8" max="8" width="12.83203125" bestFit="1" customWidth="1"/>
  </cols>
  <sheetData>
    <row r="1" spans="1:9" x14ac:dyDescent="0.2">
      <c r="A1" t="s">
        <v>108</v>
      </c>
    </row>
    <row r="2" spans="1:9" ht="17" thickBot="1" x14ac:dyDescent="0.25">
      <c r="H2" s="23" t="s">
        <v>111</v>
      </c>
      <c r="I2" t="s">
        <v>133</v>
      </c>
    </row>
    <row r="3" spans="1:9" x14ac:dyDescent="0.2">
      <c r="A3" s="20" t="s">
        <v>109</v>
      </c>
      <c r="B3" s="20"/>
      <c r="H3" s="23" t="s">
        <v>124</v>
      </c>
      <c r="I3" t="s">
        <v>132</v>
      </c>
    </row>
    <row r="4" spans="1:9" x14ac:dyDescent="0.2">
      <c r="A4" s="17" t="s">
        <v>110</v>
      </c>
      <c r="B4" s="17">
        <v>0.99973601979769711</v>
      </c>
      <c r="H4" s="23" t="s">
        <v>127</v>
      </c>
      <c r="I4" t="s">
        <v>134</v>
      </c>
    </row>
    <row r="5" spans="1:9" x14ac:dyDescent="0.2">
      <c r="A5" s="21" t="s">
        <v>111</v>
      </c>
      <c r="B5" s="21">
        <v>0.99947210928094132</v>
      </c>
    </row>
    <row r="6" spans="1:9" x14ac:dyDescent="0.2">
      <c r="A6" s="17" t="s">
        <v>112</v>
      </c>
      <c r="B6" s="17">
        <v>0.99945199915831051</v>
      </c>
    </row>
    <row r="7" spans="1:9" x14ac:dyDescent="0.2">
      <c r="A7" s="17" t="s">
        <v>113</v>
      </c>
      <c r="B7" s="17">
        <v>6.8884252723376509</v>
      </c>
    </row>
    <row r="8" spans="1:9" ht="17" thickBot="1" x14ac:dyDescent="0.25">
      <c r="A8" s="18" t="s">
        <v>114</v>
      </c>
      <c r="B8" s="18">
        <v>110</v>
      </c>
    </row>
    <row r="10" spans="1:9" ht="17" thickBot="1" x14ac:dyDescent="0.25">
      <c r="A10" t="s">
        <v>115</v>
      </c>
    </row>
    <row r="11" spans="1:9" x14ac:dyDescent="0.2">
      <c r="A11" s="19"/>
      <c r="B11" s="19" t="s">
        <v>120</v>
      </c>
      <c r="C11" s="19" t="s">
        <v>121</v>
      </c>
      <c r="D11" s="19" t="s">
        <v>122</v>
      </c>
      <c r="E11" s="19" t="s">
        <v>123</v>
      </c>
      <c r="F11" s="22" t="s">
        <v>124</v>
      </c>
    </row>
    <row r="12" spans="1:9" x14ac:dyDescent="0.2">
      <c r="A12" s="17" t="s">
        <v>116</v>
      </c>
      <c r="B12" s="17">
        <v>4</v>
      </c>
      <c r="C12" s="17">
        <v>9433130.7622585353</v>
      </c>
      <c r="D12" s="17">
        <v>2358282.6905646338</v>
      </c>
      <c r="E12" s="17">
        <v>49699.950996314881</v>
      </c>
      <c r="F12" s="21">
        <v>4.5887051055601014E-171</v>
      </c>
    </row>
    <row r="13" spans="1:9" x14ac:dyDescent="0.2">
      <c r="A13" s="17" t="s">
        <v>117</v>
      </c>
      <c r="B13" s="17">
        <v>105</v>
      </c>
      <c r="C13" s="17">
        <v>4982.2922869209051</v>
      </c>
      <c r="D13" s="17">
        <v>47.450402732580045</v>
      </c>
      <c r="E13" s="17"/>
      <c r="F13" s="17"/>
    </row>
    <row r="14" spans="1:9" ht="17" thickBot="1" x14ac:dyDescent="0.25">
      <c r="A14" s="18" t="s">
        <v>118</v>
      </c>
      <c r="B14" s="18">
        <v>109</v>
      </c>
      <c r="C14" s="18">
        <v>9438113.0545454565</v>
      </c>
      <c r="D14" s="18"/>
      <c r="E14" s="18"/>
      <c r="F14" s="18"/>
    </row>
    <row r="15" spans="1:9" ht="17" thickBot="1" x14ac:dyDescent="0.25"/>
    <row r="16" spans="1:9" x14ac:dyDescent="0.2">
      <c r="A16" s="19"/>
      <c r="B16" s="19" t="s">
        <v>125</v>
      </c>
      <c r="C16" s="19" t="s">
        <v>113</v>
      </c>
      <c r="D16" s="19" t="s">
        <v>126</v>
      </c>
      <c r="E16" s="22" t="s">
        <v>127</v>
      </c>
      <c r="F16" s="19" t="s">
        <v>128</v>
      </c>
      <c r="G16" s="19" t="s">
        <v>129</v>
      </c>
      <c r="H16" s="19" t="s">
        <v>130</v>
      </c>
      <c r="I16" s="19" t="s">
        <v>131</v>
      </c>
    </row>
    <row r="17" spans="1:9" x14ac:dyDescent="0.2">
      <c r="A17" s="17" t="s">
        <v>119</v>
      </c>
      <c r="B17" s="17">
        <v>-0.54517340582035223</v>
      </c>
      <c r="C17" s="17">
        <v>1.2474978626007718</v>
      </c>
      <c r="D17" s="17">
        <v>-0.43701349891195795</v>
      </c>
      <c r="E17" s="21">
        <v>0.66299900272585011</v>
      </c>
      <c r="F17" s="17">
        <v>-3.0187312218118367</v>
      </c>
      <c r="G17" s="17">
        <v>1.9283844101711325</v>
      </c>
      <c r="H17" s="17">
        <v>-3.0187312218118367</v>
      </c>
      <c r="I17" s="17">
        <v>1.9283844101711325</v>
      </c>
    </row>
    <row r="18" spans="1:9" x14ac:dyDescent="0.2">
      <c r="A18" s="17" t="s">
        <v>4</v>
      </c>
      <c r="B18" s="17">
        <v>3.986839858258878</v>
      </c>
      <c r="C18" s="17">
        <v>2.9355984764087902E-2</v>
      </c>
      <c r="D18" s="17">
        <v>135.81012152370729</v>
      </c>
      <c r="E18" s="21">
        <v>8.2538117165341735E-120</v>
      </c>
      <c r="F18" s="17">
        <v>3.9286323632913498</v>
      </c>
      <c r="G18" s="17">
        <v>4.0450473532264057</v>
      </c>
      <c r="H18" s="17">
        <v>3.9286323632913498</v>
      </c>
      <c r="I18" s="17">
        <v>4.0450473532264057</v>
      </c>
    </row>
    <row r="19" spans="1:9" x14ac:dyDescent="0.2">
      <c r="A19" s="17" t="s">
        <v>5</v>
      </c>
      <c r="B19" s="17">
        <v>8.9404230157243685</v>
      </c>
      <c r="C19" s="17">
        <v>5.5215989336841888E-2</v>
      </c>
      <c r="D19" s="17">
        <v>161.91728379951402</v>
      </c>
      <c r="E19" s="21">
        <v>8.643322170607788E-128</v>
      </c>
      <c r="F19" s="17">
        <v>8.8309399087095741</v>
      </c>
      <c r="G19" s="17">
        <v>9.0499061227391628</v>
      </c>
      <c r="H19" s="17">
        <v>8.8309399087095741</v>
      </c>
      <c r="I19" s="17">
        <v>9.0499061227391628</v>
      </c>
    </row>
    <row r="20" spans="1:9" x14ac:dyDescent="0.2">
      <c r="A20" s="17" t="s">
        <v>6</v>
      </c>
      <c r="B20" s="17">
        <v>4.0968494622235294</v>
      </c>
      <c r="C20" s="17">
        <v>5.3538059863974564E-2</v>
      </c>
      <c r="D20" s="17">
        <v>76.522187629370464</v>
      </c>
      <c r="E20" s="21">
        <v>6.3626690814368797E-94</v>
      </c>
      <c r="F20" s="17">
        <v>3.990693379395887</v>
      </c>
      <c r="G20" s="17">
        <v>4.2030055450511714</v>
      </c>
      <c r="H20" s="17">
        <v>3.990693379395887</v>
      </c>
      <c r="I20" s="17">
        <v>4.2030055450511714</v>
      </c>
    </row>
    <row r="21" spans="1:9" ht="17" thickBot="1" x14ac:dyDescent="0.25">
      <c r="A21" s="18" t="s">
        <v>7</v>
      </c>
      <c r="B21" s="18">
        <v>1.8177566383625369E-3</v>
      </c>
      <c r="C21" s="18">
        <v>1.8829947240297986E-3</v>
      </c>
      <c r="D21" s="18">
        <v>0.96535407941683149</v>
      </c>
      <c r="E21" s="25">
        <v>0.33658564163887594</v>
      </c>
      <c r="F21" s="18">
        <v>-1.9158740609192362E-3</v>
      </c>
      <c r="G21" s="18">
        <v>5.5513873376443097E-3</v>
      </c>
      <c r="H21" s="18">
        <v>-1.9158740609192362E-3</v>
      </c>
      <c r="I21" s="18">
        <v>5.5513873376443097E-3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6BB83-6253-184C-B742-463688EAABE4}">
  <dimension ref="A1:K20"/>
  <sheetViews>
    <sheetView workbookViewId="0">
      <selection activeCell="G6" sqref="G6"/>
    </sheetView>
  </sheetViews>
  <sheetFormatPr baseColWidth="10" defaultRowHeight="16" x14ac:dyDescent="0.2"/>
  <cols>
    <col min="3" max="3" width="13.5" bestFit="1" customWidth="1"/>
    <col min="6" max="6" width="13" bestFit="1" customWidth="1"/>
  </cols>
  <sheetData>
    <row r="1" spans="1:11" x14ac:dyDescent="0.2">
      <c r="A1" t="s">
        <v>108</v>
      </c>
    </row>
    <row r="2" spans="1:11" ht="17" customHeight="1" thickBot="1" x14ac:dyDescent="0.25">
      <c r="H2" s="27" t="s">
        <v>135</v>
      </c>
      <c r="I2" s="27"/>
      <c r="J2" s="27"/>
      <c r="K2" s="27"/>
    </row>
    <row r="3" spans="1:11" x14ac:dyDescent="0.2">
      <c r="A3" s="20" t="s">
        <v>109</v>
      </c>
      <c r="B3" s="20"/>
      <c r="H3" s="27"/>
      <c r="I3" s="27"/>
      <c r="J3" s="27"/>
      <c r="K3" s="27"/>
    </row>
    <row r="4" spans="1:11" x14ac:dyDescent="0.2">
      <c r="A4" s="17" t="s">
        <v>110</v>
      </c>
      <c r="B4" s="17">
        <v>0.99973367657711432</v>
      </c>
      <c r="H4" s="27"/>
      <c r="I4" s="27"/>
      <c r="J4" s="27"/>
      <c r="K4" s="27"/>
    </row>
    <row r="5" spans="1:11" x14ac:dyDescent="0.2">
      <c r="A5" s="21" t="s">
        <v>111</v>
      </c>
      <c r="B5" s="21">
        <v>0.9994674240823942</v>
      </c>
      <c r="H5" s="27"/>
      <c r="I5" s="27"/>
      <c r="J5" s="27"/>
      <c r="K5" s="27"/>
    </row>
    <row r="6" spans="1:11" x14ac:dyDescent="0.2">
      <c r="A6" s="17" t="s">
        <v>112</v>
      </c>
      <c r="B6" s="17">
        <v>0.99945235117906583</v>
      </c>
      <c r="H6" s="27"/>
      <c r="I6" s="27"/>
      <c r="J6" s="27"/>
      <c r="K6" s="27"/>
    </row>
    <row r="7" spans="1:11" x14ac:dyDescent="0.2">
      <c r="A7" s="17" t="s">
        <v>113</v>
      </c>
      <c r="B7" s="17">
        <v>6.8862124489032608</v>
      </c>
      <c r="H7" s="27"/>
      <c r="I7" s="27"/>
      <c r="J7" s="27"/>
      <c r="K7" s="27"/>
    </row>
    <row r="8" spans="1:11" ht="17" thickBot="1" x14ac:dyDescent="0.25">
      <c r="A8" s="18" t="s">
        <v>114</v>
      </c>
      <c r="B8" s="18">
        <v>110</v>
      </c>
      <c r="H8" s="27"/>
      <c r="I8" s="27"/>
      <c r="J8" s="27"/>
      <c r="K8" s="27"/>
    </row>
    <row r="10" spans="1:11" ht="17" thickBot="1" x14ac:dyDescent="0.25">
      <c r="A10" t="s">
        <v>115</v>
      </c>
    </row>
    <row r="11" spans="1:11" x14ac:dyDescent="0.2">
      <c r="A11" s="19"/>
      <c r="B11" s="19" t="s">
        <v>120</v>
      </c>
      <c r="C11" s="19" t="s">
        <v>121</v>
      </c>
      <c r="D11" s="19" t="s">
        <v>122</v>
      </c>
      <c r="E11" s="19" t="s">
        <v>123</v>
      </c>
      <c r="F11" s="22" t="s">
        <v>124</v>
      </c>
    </row>
    <row r="12" spans="1:11" x14ac:dyDescent="0.2">
      <c r="A12" s="17" t="s">
        <v>116</v>
      </c>
      <c r="B12" s="17">
        <v>3</v>
      </c>
      <c r="C12" s="17">
        <v>9433086.542824965</v>
      </c>
      <c r="D12" s="17">
        <v>3144362.1809416548</v>
      </c>
      <c r="E12" s="17">
        <v>66308.885707167428</v>
      </c>
      <c r="F12" s="21">
        <v>2.6046771215324875E-173</v>
      </c>
    </row>
    <row r="13" spans="1:11" x14ac:dyDescent="0.2">
      <c r="A13" s="17" t="s">
        <v>117</v>
      </c>
      <c r="B13" s="17">
        <v>106</v>
      </c>
      <c r="C13" s="17">
        <v>5026.511720491606</v>
      </c>
      <c r="D13" s="17">
        <v>47.419921891430242</v>
      </c>
      <c r="E13" s="17"/>
      <c r="F13" s="17"/>
    </row>
    <row r="14" spans="1:11" ht="17" thickBot="1" x14ac:dyDescent="0.25">
      <c r="A14" s="18" t="s">
        <v>118</v>
      </c>
      <c r="B14" s="18">
        <v>109</v>
      </c>
      <c r="C14" s="18">
        <v>9438113.0545454565</v>
      </c>
      <c r="D14" s="18"/>
      <c r="E14" s="18"/>
      <c r="F14" s="18"/>
    </row>
    <row r="15" spans="1:11" ht="17" thickBot="1" x14ac:dyDescent="0.25"/>
    <row r="16" spans="1:11" x14ac:dyDescent="0.2">
      <c r="A16" s="19"/>
      <c r="B16" s="19" t="s">
        <v>125</v>
      </c>
      <c r="C16" s="19" t="s">
        <v>113</v>
      </c>
      <c r="D16" s="19" t="s">
        <v>126</v>
      </c>
      <c r="E16" s="22" t="s">
        <v>127</v>
      </c>
      <c r="F16" s="19" t="s">
        <v>128</v>
      </c>
      <c r="G16" s="19" t="s">
        <v>129</v>
      </c>
      <c r="H16" s="19" t="s">
        <v>130</v>
      </c>
      <c r="I16" s="19" t="s">
        <v>131</v>
      </c>
    </row>
    <row r="17" spans="1:9" x14ac:dyDescent="0.2">
      <c r="A17" s="17" t="s">
        <v>119</v>
      </c>
      <c r="B17" s="17">
        <v>6.1595655245383796E-2</v>
      </c>
      <c r="C17" s="17">
        <v>1.0772350867661256</v>
      </c>
      <c r="D17" s="17">
        <v>5.7179399373533953E-2</v>
      </c>
      <c r="E17" s="21">
        <v>0.95450993520675642</v>
      </c>
      <c r="F17" s="17">
        <v>-2.0741276780548565</v>
      </c>
      <c r="G17" s="17">
        <v>2.1973189885456241</v>
      </c>
      <c r="H17" s="17">
        <v>-2.0741276780548565</v>
      </c>
      <c r="I17" s="17">
        <v>2.1973189885456241</v>
      </c>
    </row>
    <row r="18" spans="1:9" x14ac:dyDescent="0.2">
      <c r="A18" s="17" t="s">
        <v>4</v>
      </c>
      <c r="B18" s="17">
        <v>3.9935602742969332</v>
      </c>
      <c r="C18" s="17">
        <v>2.850942680581434E-2</v>
      </c>
      <c r="D18" s="17">
        <v>140.07858879444285</v>
      </c>
      <c r="E18" s="21">
        <v>3.9012778032364734E-122</v>
      </c>
      <c r="F18" s="17">
        <v>3.9370375627772218</v>
      </c>
      <c r="G18" s="17">
        <v>4.0500829858166449</v>
      </c>
      <c r="H18" s="17">
        <v>3.9370375627772218</v>
      </c>
      <c r="I18" s="17">
        <v>4.0500829858166449</v>
      </c>
    </row>
    <row r="19" spans="1:9" x14ac:dyDescent="0.2">
      <c r="A19" s="17" t="s">
        <v>5</v>
      </c>
      <c r="B19" s="17">
        <v>8.9426617498642607</v>
      </c>
      <c r="C19" s="17">
        <v>5.5149545130030647E-2</v>
      </c>
      <c r="D19" s="17">
        <v>162.15295572754783</v>
      </c>
      <c r="E19" s="21">
        <v>7.6857864499349838E-129</v>
      </c>
      <c r="F19" s="17">
        <v>8.8333224127018486</v>
      </c>
      <c r="G19" s="17">
        <v>9.0520010870266727</v>
      </c>
      <c r="H19" s="17">
        <v>8.8333224127018486</v>
      </c>
      <c r="I19" s="17">
        <v>9.0520010870266727</v>
      </c>
    </row>
    <row r="20" spans="1:9" ht="17" thickBot="1" x14ac:dyDescent="0.25">
      <c r="A20" s="18" t="s">
        <v>6</v>
      </c>
      <c r="B20" s="18">
        <v>4.0907177824908141</v>
      </c>
      <c r="C20" s="18">
        <v>5.3142863114191564E-2</v>
      </c>
      <c r="D20" s="18">
        <v>76.975863601869165</v>
      </c>
      <c r="E20" s="24">
        <v>7.4393578395008316E-95</v>
      </c>
      <c r="F20" s="18">
        <v>3.9853568875982393</v>
      </c>
      <c r="G20" s="18">
        <v>4.1960786773833894</v>
      </c>
      <c r="H20" s="18">
        <v>3.9853568875982393</v>
      </c>
      <c r="I20" s="18">
        <v>4.1960786773833894</v>
      </c>
    </row>
  </sheetData>
  <mergeCells count="1">
    <mergeCell ref="H2:K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631CA-C7C0-2340-9A2F-83E23895F938}">
  <dimension ref="A1:R20"/>
  <sheetViews>
    <sheetView workbookViewId="0">
      <selection activeCell="P22" sqref="P22"/>
    </sheetView>
  </sheetViews>
  <sheetFormatPr baseColWidth="10" defaultRowHeight="16" x14ac:dyDescent="0.2"/>
  <cols>
    <col min="1" max="1" width="17.83203125" bestFit="1" customWidth="1"/>
    <col min="2" max="2" width="12.1640625" bestFit="1" customWidth="1"/>
    <col min="3" max="3" width="13.5" bestFit="1" customWidth="1"/>
    <col min="6" max="6" width="13" bestFit="1" customWidth="1"/>
  </cols>
  <sheetData>
    <row r="1" spans="1:18" x14ac:dyDescent="0.2">
      <c r="A1" t="s">
        <v>108</v>
      </c>
      <c r="G1" s="30" t="s">
        <v>136</v>
      </c>
      <c r="H1" s="30"/>
      <c r="I1" s="30"/>
      <c r="J1" s="30"/>
    </row>
    <row r="2" spans="1:18" ht="17" thickBot="1" x14ac:dyDescent="0.25">
      <c r="G2" s="30"/>
      <c r="H2" s="30"/>
      <c r="I2" s="30"/>
      <c r="J2" s="30"/>
    </row>
    <row r="3" spans="1:18" x14ac:dyDescent="0.2">
      <c r="A3" s="20" t="s">
        <v>109</v>
      </c>
      <c r="B3" s="20"/>
      <c r="G3" s="30"/>
      <c r="H3" s="30"/>
      <c r="I3" s="30"/>
      <c r="J3" s="30"/>
    </row>
    <row r="4" spans="1:18" x14ac:dyDescent="0.2">
      <c r="A4" s="17" t="s">
        <v>110</v>
      </c>
      <c r="B4" s="17">
        <v>0.99989411984964516</v>
      </c>
      <c r="G4" s="30"/>
      <c r="H4" s="30"/>
      <c r="I4" s="30"/>
      <c r="J4" s="30"/>
    </row>
    <row r="5" spans="1:18" x14ac:dyDescent="0.2">
      <c r="A5" s="21" t="s">
        <v>111</v>
      </c>
      <c r="B5" s="21">
        <v>0.99978825090989665</v>
      </c>
      <c r="G5" s="30"/>
      <c r="H5" s="30"/>
      <c r="I5" s="30"/>
      <c r="J5" s="30"/>
    </row>
    <row r="6" spans="1:18" x14ac:dyDescent="0.2">
      <c r="A6" s="17" t="s">
        <v>112</v>
      </c>
      <c r="B6" s="17">
        <v>0.99043849859045541</v>
      </c>
      <c r="G6" s="30"/>
      <c r="H6" s="30"/>
      <c r="I6" s="30"/>
      <c r="J6" s="30"/>
    </row>
    <row r="7" spans="1:18" x14ac:dyDescent="0.2">
      <c r="A7" s="17" t="s">
        <v>113</v>
      </c>
      <c r="B7" s="17">
        <v>6.8540640506770885</v>
      </c>
      <c r="G7" s="30"/>
      <c r="H7" s="30"/>
      <c r="I7" s="30"/>
      <c r="J7" s="30"/>
    </row>
    <row r="8" spans="1:18" ht="17" thickBot="1" x14ac:dyDescent="0.25">
      <c r="A8" s="18" t="s">
        <v>114</v>
      </c>
      <c r="B8" s="18">
        <v>110</v>
      </c>
    </row>
    <row r="10" spans="1:18" ht="17" thickBot="1" x14ac:dyDescent="0.25">
      <c r="A10" t="s">
        <v>115</v>
      </c>
      <c r="J10" s="31" t="s">
        <v>137</v>
      </c>
      <c r="K10" s="31"/>
      <c r="L10" s="31"/>
      <c r="M10" s="31"/>
      <c r="N10" s="31"/>
      <c r="O10" s="31"/>
      <c r="P10" s="31"/>
    </row>
    <row r="11" spans="1:18" x14ac:dyDescent="0.2">
      <c r="A11" s="19"/>
      <c r="B11" s="19" t="s">
        <v>120</v>
      </c>
      <c r="C11" s="19" t="s">
        <v>121</v>
      </c>
      <c r="D11" s="19" t="s">
        <v>122</v>
      </c>
      <c r="E11" s="19" t="s">
        <v>123</v>
      </c>
      <c r="F11" s="22" t="s">
        <v>124</v>
      </c>
      <c r="J11" s="31"/>
      <c r="K11" s="31"/>
      <c r="L11" s="31"/>
      <c r="M11" s="31"/>
      <c r="N11" s="31"/>
      <c r="O11" s="31"/>
      <c r="P11" s="31"/>
    </row>
    <row r="12" spans="1:18" x14ac:dyDescent="0.2">
      <c r="A12" s="17" t="s">
        <v>116</v>
      </c>
      <c r="B12" s="17">
        <v>3</v>
      </c>
      <c r="C12" s="17">
        <v>23733761.333240844</v>
      </c>
      <c r="D12" s="17">
        <v>7911253.7777469484</v>
      </c>
      <c r="E12" s="17">
        <v>168402.68010155714</v>
      </c>
      <c r="F12" s="21">
        <v>9.3338415139176064E-195</v>
      </c>
      <c r="J12" s="31"/>
      <c r="K12" s="31"/>
      <c r="L12" s="31"/>
      <c r="M12" s="31"/>
      <c r="N12" s="31"/>
      <c r="O12" s="31"/>
      <c r="P12" s="31"/>
    </row>
    <row r="13" spans="1:18" x14ac:dyDescent="0.2">
      <c r="A13" s="17" t="s">
        <v>117</v>
      </c>
      <c r="B13" s="17">
        <v>107</v>
      </c>
      <c r="C13" s="17">
        <v>5026.6667591538899</v>
      </c>
      <c r="D13" s="17">
        <v>46.978194010784016</v>
      </c>
      <c r="E13" s="17"/>
      <c r="F13" s="17"/>
      <c r="P13" s="26" t="s">
        <v>138</v>
      </c>
      <c r="Q13" s="26"/>
      <c r="R13" s="26"/>
    </row>
    <row r="14" spans="1:18" ht="17" thickBot="1" x14ac:dyDescent="0.25">
      <c r="A14" s="18" t="s">
        <v>118</v>
      </c>
      <c r="B14" s="18">
        <v>110</v>
      </c>
      <c r="C14" s="18">
        <v>23738788</v>
      </c>
      <c r="D14" s="18"/>
      <c r="E14" s="18"/>
      <c r="F14" s="18"/>
      <c r="P14" s="26"/>
      <c r="Q14" s="26"/>
      <c r="R14" s="26"/>
    </row>
    <row r="15" spans="1:18" ht="17" thickBot="1" x14ac:dyDescent="0.25">
      <c r="P15" s="26"/>
      <c r="Q15" s="26"/>
      <c r="R15" s="26"/>
    </row>
    <row r="16" spans="1:18" x14ac:dyDescent="0.2">
      <c r="A16" s="19"/>
      <c r="B16" s="22" t="s">
        <v>125</v>
      </c>
      <c r="C16" s="19" t="s">
        <v>113</v>
      </c>
      <c r="D16" s="19" t="s">
        <v>126</v>
      </c>
      <c r="E16" s="22" t="s">
        <v>127</v>
      </c>
      <c r="F16" s="19" t="s">
        <v>128</v>
      </c>
      <c r="G16" s="19" t="s">
        <v>129</v>
      </c>
      <c r="H16" s="19" t="s">
        <v>130</v>
      </c>
      <c r="I16" s="19" t="s">
        <v>131</v>
      </c>
      <c r="P16" s="26"/>
      <c r="Q16" s="26"/>
      <c r="R16" s="26"/>
    </row>
    <row r="17" spans="1:18" x14ac:dyDescent="0.2">
      <c r="A17" s="17" t="s">
        <v>119</v>
      </c>
      <c r="B17" s="17">
        <v>0</v>
      </c>
      <c r="C17" s="17" t="e">
        <v>#N/A</v>
      </c>
      <c r="D17" s="17" t="e">
        <v>#N/A</v>
      </c>
      <c r="E17" s="21" t="e">
        <v>#N/A</v>
      </c>
      <c r="F17" s="17" t="e">
        <v>#N/A</v>
      </c>
      <c r="G17" s="17" t="e">
        <v>#N/A</v>
      </c>
      <c r="H17" s="17" t="e">
        <v>#N/A</v>
      </c>
      <c r="I17" s="17" t="e">
        <v>#N/A</v>
      </c>
      <c r="P17" s="26"/>
      <c r="Q17" s="26"/>
      <c r="R17" s="26"/>
    </row>
    <row r="18" spans="1:18" x14ac:dyDescent="0.2">
      <c r="A18" s="28" t="s">
        <v>4</v>
      </c>
      <c r="B18" s="28">
        <v>3.9941441837893592</v>
      </c>
      <c r="C18" s="17">
        <v>2.6493488170390902E-2</v>
      </c>
      <c r="D18" s="17">
        <v>150.75946806631566</v>
      </c>
      <c r="E18" s="21">
        <v>1.8779665215722057E-126</v>
      </c>
      <c r="F18" s="17">
        <v>3.9416239334224299</v>
      </c>
      <c r="G18" s="17">
        <v>4.0466644341562885</v>
      </c>
      <c r="H18" s="17">
        <v>3.9416239334224299</v>
      </c>
      <c r="I18" s="17">
        <v>4.0466644341562885</v>
      </c>
    </row>
    <row r="19" spans="1:18" x14ac:dyDescent="0.2">
      <c r="A19" s="28" t="s">
        <v>5</v>
      </c>
      <c r="B19" s="28">
        <v>8.9427726953555151</v>
      </c>
      <c r="C19" s="17">
        <v>5.4858094874415342E-2</v>
      </c>
      <c r="D19" s="17">
        <v>163.01646485952315</v>
      </c>
      <c r="E19" s="21">
        <v>4.5393044645777853E-130</v>
      </c>
      <c r="F19" s="17">
        <v>8.8340229203569542</v>
      </c>
      <c r="G19" s="17">
        <v>9.051522470354076</v>
      </c>
      <c r="H19" s="17">
        <v>8.8340229203569542</v>
      </c>
      <c r="I19" s="17">
        <v>9.051522470354076</v>
      </c>
    </row>
    <row r="20" spans="1:18" ht="17" thickBot="1" x14ac:dyDescent="0.25">
      <c r="A20" s="29" t="s">
        <v>6</v>
      </c>
      <c r="B20" s="29">
        <v>4.0916973590736632</v>
      </c>
      <c r="C20" s="18">
        <v>5.0070921585747184E-2</v>
      </c>
      <c r="D20" s="18">
        <v>81.718035727913886</v>
      </c>
      <c r="E20" s="24">
        <v>2.9805295573141048E-98</v>
      </c>
      <c r="F20" s="18">
        <v>3.992437596792707</v>
      </c>
      <c r="G20" s="18">
        <v>4.1909571213546197</v>
      </c>
      <c r="H20" s="18">
        <v>3.992437596792707</v>
      </c>
      <c r="I20" s="18">
        <v>4.1909571213546197</v>
      </c>
    </row>
  </sheetData>
  <mergeCells count="3">
    <mergeCell ref="G1:J7"/>
    <mergeCell ref="J10:P12"/>
    <mergeCell ref="P13:R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60C1-712F-DF40-AAA2-4EFB632C468D}">
  <dimension ref="A3:W118"/>
  <sheetViews>
    <sheetView tabSelected="1" topLeftCell="A7" zoomScale="75" workbookViewId="0">
      <selection activeCell="H5" sqref="H5"/>
    </sheetView>
  </sheetViews>
  <sheetFormatPr baseColWidth="10" defaultRowHeight="16" x14ac:dyDescent="0.2"/>
  <sheetData>
    <row r="3" spans="1:8" x14ac:dyDescent="0.2">
      <c r="A3" t="s">
        <v>139</v>
      </c>
    </row>
    <row r="4" spans="1:8" ht="17" thickBot="1" x14ac:dyDescent="0.25"/>
    <row r="5" spans="1:8" x14ac:dyDescent="0.2">
      <c r="A5" s="19" t="s">
        <v>140</v>
      </c>
      <c r="B5" s="19" t="s">
        <v>141</v>
      </c>
      <c r="C5" s="19" t="s">
        <v>142</v>
      </c>
      <c r="E5" s="32"/>
      <c r="F5" s="32"/>
      <c r="G5" s="32"/>
      <c r="H5" s="32"/>
    </row>
    <row r="6" spans="1:8" x14ac:dyDescent="0.2">
      <c r="A6" s="17">
        <v>1</v>
      </c>
      <c r="B6" s="17">
        <v>128.74100099485787</v>
      </c>
      <c r="C6" s="17">
        <v>0.25899900514212959</v>
      </c>
      <c r="E6" s="17"/>
    </row>
    <row r="7" spans="1:8" x14ac:dyDescent="0.2">
      <c r="A7" s="17">
        <v>2</v>
      </c>
      <c r="B7" s="17">
        <v>261.13861415372901</v>
      </c>
      <c r="C7" s="17">
        <v>-1.1386141537290086</v>
      </c>
      <c r="E7" s="17"/>
    </row>
    <row r="8" spans="1:8" x14ac:dyDescent="0.2">
      <c r="A8" s="17">
        <v>3</v>
      </c>
      <c r="B8" s="17">
        <v>133.15145509396285</v>
      </c>
      <c r="C8" s="17">
        <v>-0.15145509396285206</v>
      </c>
      <c r="E8" s="17"/>
    </row>
    <row r="9" spans="1:8" x14ac:dyDescent="0.2">
      <c r="A9" s="17">
        <v>4</v>
      </c>
      <c r="B9" s="17">
        <v>120.5530104069345</v>
      </c>
      <c r="C9" s="17">
        <v>0.44698959306549568</v>
      </c>
      <c r="E9" s="17"/>
    </row>
    <row r="10" spans="1:8" x14ac:dyDescent="0.2">
      <c r="A10" s="17">
        <v>5</v>
      </c>
      <c r="B10" s="17">
        <v>149.77912972920433</v>
      </c>
      <c r="C10" s="17">
        <v>4.2208702707956718</v>
      </c>
      <c r="E10" s="17"/>
    </row>
    <row r="11" spans="1:8" x14ac:dyDescent="0.2">
      <c r="A11" s="17">
        <v>6</v>
      </c>
      <c r="B11" s="17">
        <v>454.74950514539046</v>
      </c>
      <c r="C11" s="17">
        <v>2.250494854609542</v>
      </c>
      <c r="E11" s="17"/>
    </row>
    <row r="12" spans="1:8" x14ac:dyDescent="0.2">
      <c r="A12" s="17">
        <v>7</v>
      </c>
      <c r="B12" s="17">
        <v>197.08107793813286</v>
      </c>
      <c r="C12" s="17">
        <v>1.9189220618671357</v>
      </c>
      <c r="E12" s="17"/>
    </row>
    <row r="13" spans="1:8" x14ac:dyDescent="0.2">
      <c r="A13" s="17">
        <v>8</v>
      </c>
      <c r="B13" s="17">
        <v>140.0306697918667</v>
      </c>
      <c r="C13" s="17">
        <v>3.9693302081333002</v>
      </c>
      <c r="E13" s="17"/>
    </row>
    <row r="14" spans="1:8" x14ac:dyDescent="0.2">
      <c r="A14" s="17">
        <v>9</v>
      </c>
      <c r="B14" s="17">
        <v>111.93359032138636</v>
      </c>
      <c r="C14" s="17">
        <v>6.6409678613638334E-2</v>
      </c>
      <c r="E14" s="17"/>
    </row>
    <row r="15" spans="1:8" x14ac:dyDescent="0.2">
      <c r="A15" s="17">
        <v>10</v>
      </c>
      <c r="B15" s="17">
        <v>32.186851501561243</v>
      </c>
      <c r="C15" s="17">
        <v>-0.18685150156124308</v>
      </c>
      <c r="E15" s="17"/>
    </row>
    <row r="16" spans="1:8" x14ac:dyDescent="0.2">
      <c r="A16" s="17">
        <v>11</v>
      </c>
      <c r="B16" s="17">
        <v>107.38447498983304</v>
      </c>
      <c r="C16" s="17">
        <v>-2.3844749898330377</v>
      </c>
      <c r="E16" s="17"/>
    </row>
    <row r="17" spans="1:5" x14ac:dyDescent="0.2">
      <c r="A17" s="17">
        <v>12</v>
      </c>
      <c r="B17" s="17">
        <v>169.46291285052132</v>
      </c>
      <c r="C17" s="17">
        <v>1.5370871494786797</v>
      </c>
      <c r="E17" s="17"/>
    </row>
    <row r="18" spans="1:5" x14ac:dyDescent="0.2">
      <c r="A18" s="17">
        <v>13</v>
      </c>
      <c r="B18" s="17">
        <v>111.93359032138636</v>
      </c>
      <c r="C18" s="17">
        <v>6.6409678613638334E-2</v>
      </c>
      <c r="E18" s="17"/>
    </row>
    <row r="19" spans="1:5" x14ac:dyDescent="0.2">
      <c r="A19" s="17">
        <v>14</v>
      </c>
      <c r="B19" s="17">
        <v>191.6477825214813</v>
      </c>
      <c r="C19" s="17">
        <v>-7.6477825214813038</v>
      </c>
      <c r="E19" s="17"/>
    </row>
    <row r="20" spans="1:5" x14ac:dyDescent="0.2">
      <c r="A20" s="17">
        <v>15</v>
      </c>
      <c r="B20" s="17">
        <v>463.59835674578693</v>
      </c>
      <c r="C20" s="17">
        <v>-16.59835674578693</v>
      </c>
      <c r="E20" s="17"/>
    </row>
    <row r="21" spans="1:5" x14ac:dyDescent="0.2">
      <c r="A21" s="17">
        <v>16</v>
      </c>
      <c r="B21" s="17">
        <v>445.21113352990864</v>
      </c>
      <c r="C21" s="17">
        <v>2.7888664700913637</v>
      </c>
      <c r="E21" s="17"/>
    </row>
    <row r="22" spans="1:5" x14ac:dyDescent="0.2">
      <c r="A22" s="17">
        <v>17</v>
      </c>
      <c r="B22" s="17">
        <v>56.687920262792339</v>
      </c>
      <c r="C22" s="17">
        <v>0.31207973720766091</v>
      </c>
      <c r="E22" s="17"/>
    </row>
    <row r="23" spans="1:5" x14ac:dyDescent="0.2">
      <c r="A23" s="17">
        <v>18</v>
      </c>
      <c r="B23" s="17">
        <v>283.46687655720143</v>
      </c>
      <c r="C23" s="17">
        <v>-3.4668765572014308</v>
      </c>
      <c r="E23" s="17"/>
    </row>
    <row r="24" spans="1:5" x14ac:dyDescent="0.2">
      <c r="A24" s="17">
        <v>19</v>
      </c>
      <c r="B24" s="17">
        <v>82.054421166610226</v>
      </c>
      <c r="C24" s="17">
        <v>-5.4421166610225669E-2</v>
      </c>
      <c r="E24" s="17"/>
    </row>
    <row r="25" spans="1:5" x14ac:dyDescent="0.2">
      <c r="A25" s="17">
        <v>20</v>
      </c>
      <c r="B25" s="17">
        <v>358.06747628408931</v>
      </c>
      <c r="C25" s="17">
        <v>1.9325237159106905</v>
      </c>
      <c r="E25" s="17"/>
    </row>
    <row r="26" spans="1:5" x14ac:dyDescent="0.2">
      <c r="A26" s="17">
        <v>21</v>
      </c>
      <c r="B26" s="17">
        <v>133.15145509396285</v>
      </c>
      <c r="C26" s="17">
        <v>-0.15145509396285206</v>
      </c>
      <c r="E26" s="17"/>
    </row>
    <row r="27" spans="1:5" x14ac:dyDescent="0.2">
      <c r="A27" s="17">
        <v>22</v>
      </c>
      <c r="B27" s="17">
        <v>83.123014147149078</v>
      </c>
      <c r="C27" s="17">
        <v>-3.1230141471490782</v>
      </c>
      <c r="E27" s="17"/>
    </row>
    <row r="28" spans="1:5" x14ac:dyDescent="0.2">
      <c r="A28" s="17">
        <v>23</v>
      </c>
      <c r="B28" s="17">
        <v>190.99583559791137</v>
      </c>
      <c r="C28" s="17">
        <v>5.0041644020886338</v>
      </c>
      <c r="E28" s="17"/>
    </row>
    <row r="29" spans="1:5" x14ac:dyDescent="0.2">
      <c r="A29" s="17">
        <v>24</v>
      </c>
      <c r="B29" s="17">
        <v>169.46291285052132</v>
      </c>
      <c r="C29" s="17">
        <v>1.5370871494786797</v>
      </c>
      <c r="E29" s="17"/>
    </row>
    <row r="30" spans="1:5" x14ac:dyDescent="0.2">
      <c r="A30" s="17">
        <v>25</v>
      </c>
      <c r="B30" s="17">
        <v>197.08107793813286</v>
      </c>
      <c r="C30" s="17">
        <v>1.9189220618671357</v>
      </c>
      <c r="E30" s="17"/>
    </row>
    <row r="31" spans="1:5" x14ac:dyDescent="0.2">
      <c r="A31" s="17">
        <v>26</v>
      </c>
      <c r="B31" s="17">
        <v>330.35290021336294</v>
      </c>
      <c r="C31" s="17">
        <v>2.6470997866370567</v>
      </c>
      <c r="E31" s="17"/>
    </row>
    <row r="32" spans="1:5" x14ac:dyDescent="0.2">
      <c r="A32" s="17">
        <v>27</v>
      </c>
      <c r="B32" s="17">
        <v>133.15145509396285</v>
      </c>
      <c r="C32" s="17">
        <v>-0.15145509396285206</v>
      </c>
      <c r="E32" s="17"/>
    </row>
    <row r="33" spans="1:5" x14ac:dyDescent="0.2">
      <c r="A33" s="17">
        <v>28</v>
      </c>
      <c r="B33" s="17">
        <v>128.74100099485787</v>
      </c>
      <c r="C33" s="17">
        <v>0.25899900514212959</v>
      </c>
      <c r="E33" s="17"/>
    </row>
    <row r="34" spans="1:5" x14ac:dyDescent="0.2">
      <c r="A34" s="17">
        <v>29</v>
      </c>
      <c r="B34" s="17">
        <v>371.39250299974753</v>
      </c>
      <c r="C34" s="17">
        <v>-6.3925029997475349</v>
      </c>
      <c r="E34" s="17"/>
    </row>
    <row r="35" spans="1:5" x14ac:dyDescent="0.2">
      <c r="A35" s="17">
        <v>30</v>
      </c>
      <c r="B35" s="17">
        <v>133.15145509396285</v>
      </c>
      <c r="C35" s="17">
        <v>-0.15145509396285206</v>
      </c>
      <c r="E35" s="17"/>
    </row>
    <row r="36" spans="1:5" x14ac:dyDescent="0.2">
      <c r="A36" s="17">
        <v>31</v>
      </c>
      <c r="B36" s="17">
        <v>82.054421166610226</v>
      </c>
      <c r="C36" s="17">
        <v>-5.4421166610225669E-2</v>
      </c>
      <c r="E36" s="17"/>
    </row>
    <row r="37" spans="1:5" x14ac:dyDescent="0.2">
      <c r="A37" s="17">
        <v>32</v>
      </c>
      <c r="B37" s="17">
        <v>149.77912972920433</v>
      </c>
      <c r="C37" s="17">
        <v>4.2208702707956718</v>
      </c>
      <c r="E37" s="17"/>
    </row>
    <row r="38" spans="1:5" x14ac:dyDescent="0.2">
      <c r="A38" s="17">
        <v>33</v>
      </c>
      <c r="B38" s="17">
        <v>267.23543925196395</v>
      </c>
      <c r="C38" s="17">
        <v>-0.23543925196395321</v>
      </c>
      <c r="E38" s="17"/>
    </row>
    <row r="39" spans="1:5" x14ac:dyDescent="0.2">
      <c r="A39" s="17">
        <v>34</v>
      </c>
      <c r="B39" s="17">
        <v>336.46568826533365</v>
      </c>
      <c r="C39" s="17">
        <v>2.5343117346663462</v>
      </c>
      <c r="E39" s="17"/>
    </row>
    <row r="40" spans="1:5" x14ac:dyDescent="0.2">
      <c r="A40" s="17">
        <v>35</v>
      </c>
      <c r="B40" s="17">
        <v>124.83443294373072</v>
      </c>
      <c r="C40" s="17">
        <v>-3.8344329437307181</v>
      </c>
      <c r="E40" s="17"/>
    </row>
    <row r="41" spans="1:5" x14ac:dyDescent="0.2">
      <c r="A41" s="17">
        <v>36</v>
      </c>
      <c r="B41" s="17">
        <v>94.039640706676991</v>
      </c>
      <c r="C41" s="17">
        <v>-1.039640706676991</v>
      </c>
      <c r="E41" s="17"/>
    </row>
    <row r="42" spans="1:5" x14ac:dyDescent="0.2">
      <c r="A42" s="17">
        <v>37</v>
      </c>
      <c r="B42" s="17">
        <v>197.08107793813286</v>
      </c>
      <c r="C42" s="17">
        <v>1.9189220618671357</v>
      </c>
      <c r="E42" s="17"/>
    </row>
    <row r="43" spans="1:5" x14ac:dyDescent="0.2">
      <c r="A43" s="17">
        <v>38</v>
      </c>
      <c r="B43" s="17">
        <v>245.89343908640654</v>
      </c>
      <c r="C43" s="17">
        <v>6.1065609135934551</v>
      </c>
      <c r="E43" s="17"/>
    </row>
    <row r="44" spans="1:5" x14ac:dyDescent="0.2">
      <c r="A44" s="17">
        <v>39</v>
      </c>
      <c r="B44" s="17">
        <v>445.21113352990864</v>
      </c>
      <c r="C44" s="17">
        <v>2.7888664700913637</v>
      </c>
      <c r="E44" s="17"/>
    </row>
    <row r="45" spans="1:5" x14ac:dyDescent="0.2">
      <c r="A45" s="17">
        <v>40</v>
      </c>
      <c r="B45" s="17">
        <v>401.74106547329257</v>
      </c>
      <c r="C45" s="17">
        <v>3.258934526707435</v>
      </c>
      <c r="E45" s="17"/>
    </row>
    <row r="46" spans="1:5" x14ac:dyDescent="0.2">
      <c r="A46" s="17">
        <v>41</v>
      </c>
      <c r="B46" s="17">
        <v>269.01261414387608</v>
      </c>
      <c r="C46" s="17">
        <v>4.9873858561239217</v>
      </c>
      <c r="E46" s="17"/>
    </row>
    <row r="47" spans="1:5" x14ac:dyDescent="0.2">
      <c r="A47" s="17">
        <v>42</v>
      </c>
      <c r="B47" s="17">
        <v>116.88221883295252</v>
      </c>
      <c r="C47" s="17">
        <v>0.11778116704748243</v>
      </c>
      <c r="E47" s="17"/>
    </row>
    <row r="48" spans="1:5" x14ac:dyDescent="0.2">
      <c r="A48" s="17">
        <v>43</v>
      </c>
      <c r="B48" s="17">
        <v>116.88221883295252</v>
      </c>
      <c r="C48" s="17">
        <v>0.11778116704748243</v>
      </c>
      <c r="E48" s="17"/>
    </row>
    <row r="49" spans="1:5" x14ac:dyDescent="0.2">
      <c r="A49" s="17">
        <v>44</v>
      </c>
      <c r="B49" s="17">
        <v>118.97077294988077</v>
      </c>
      <c r="C49" s="17">
        <v>1.029227050119232</v>
      </c>
      <c r="E49" s="17"/>
    </row>
    <row r="50" spans="1:5" x14ac:dyDescent="0.2">
      <c r="A50" s="17">
        <v>45</v>
      </c>
      <c r="B50" s="17">
        <v>169.46291285052132</v>
      </c>
      <c r="C50" s="17">
        <v>1.5370871494786797</v>
      </c>
      <c r="E50" s="17"/>
    </row>
    <row r="51" spans="1:5" x14ac:dyDescent="0.2">
      <c r="A51" s="17">
        <v>46</v>
      </c>
      <c r="B51" s="17">
        <v>453.5340305618659</v>
      </c>
      <c r="C51" s="17">
        <v>-10.534030561865904</v>
      </c>
      <c r="E51" s="17"/>
    </row>
    <row r="52" spans="1:5" x14ac:dyDescent="0.2">
      <c r="A52" s="17">
        <v>47</v>
      </c>
      <c r="B52" s="17">
        <v>120.33969305262985</v>
      </c>
      <c r="C52" s="17">
        <v>2.6603069473701453</v>
      </c>
      <c r="E52" s="17"/>
    </row>
    <row r="53" spans="1:5" x14ac:dyDescent="0.2">
      <c r="A53" s="17">
        <v>48</v>
      </c>
      <c r="B53" s="17">
        <v>196.04575932351057</v>
      </c>
      <c r="C53" s="17">
        <v>-4.5759323510566219E-2</v>
      </c>
      <c r="E53" s="17"/>
    </row>
    <row r="54" spans="1:5" x14ac:dyDescent="0.2">
      <c r="A54" s="17">
        <v>49</v>
      </c>
      <c r="B54" s="17">
        <v>32.186851501561243</v>
      </c>
      <c r="C54" s="17">
        <v>-0.18685150156124308</v>
      </c>
      <c r="E54" s="17"/>
    </row>
    <row r="55" spans="1:5" x14ac:dyDescent="0.2">
      <c r="A55" s="17">
        <v>50</v>
      </c>
      <c r="B55" s="17">
        <v>55.664606751480903</v>
      </c>
      <c r="C55" s="17">
        <v>1.3353932485190967</v>
      </c>
      <c r="E55" s="17"/>
    </row>
    <row r="56" spans="1:5" x14ac:dyDescent="0.2">
      <c r="A56" s="17">
        <v>51</v>
      </c>
      <c r="B56" s="17">
        <v>283.46687655720143</v>
      </c>
      <c r="C56" s="17">
        <v>-3.4668765572014308</v>
      </c>
      <c r="E56" s="17"/>
    </row>
    <row r="57" spans="1:5" x14ac:dyDescent="0.2">
      <c r="A57" s="17">
        <v>52</v>
      </c>
      <c r="B57" s="17">
        <v>339.94394149992939</v>
      </c>
      <c r="C57" s="17">
        <v>2.0560585000706055</v>
      </c>
      <c r="E57" s="17"/>
    </row>
    <row r="58" spans="1:5" x14ac:dyDescent="0.2">
      <c r="A58" s="17">
        <v>53</v>
      </c>
      <c r="B58" s="17">
        <v>290.23272712331101</v>
      </c>
      <c r="C58" s="17">
        <v>2.7672728766889918</v>
      </c>
      <c r="E58" s="17"/>
    </row>
    <row r="59" spans="1:5" x14ac:dyDescent="0.2">
      <c r="A59" s="17">
        <v>54</v>
      </c>
      <c r="B59" s="17">
        <v>551.73330588716021</v>
      </c>
      <c r="C59" s="17">
        <v>8.2666941128397866</v>
      </c>
      <c r="E59" s="17"/>
    </row>
    <row r="60" spans="1:5" x14ac:dyDescent="0.2">
      <c r="A60" s="17">
        <v>55</v>
      </c>
      <c r="B60" s="17">
        <v>354.02352284145962</v>
      </c>
      <c r="C60" s="17">
        <v>1.9764771585403764</v>
      </c>
      <c r="E60" s="17"/>
    </row>
    <row r="61" spans="1:5" x14ac:dyDescent="0.2">
      <c r="A61" s="17">
        <v>56</v>
      </c>
      <c r="B61" s="17">
        <v>54.810526244454806</v>
      </c>
      <c r="C61" s="17">
        <v>1.189473755545194</v>
      </c>
      <c r="E61" s="17"/>
    </row>
    <row r="62" spans="1:5" x14ac:dyDescent="0.2">
      <c r="A62" s="17">
        <v>57</v>
      </c>
      <c r="B62" s="17">
        <v>452.59064256816737</v>
      </c>
      <c r="C62" s="17">
        <v>0.40935743183263185</v>
      </c>
      <c r="E62" s="17"/>
    </row>
    <row r="63" spans="1:5" x14ac:dyDescent="0.2">
      <c r="A63" s="17">
        <v>58</v>
      </c>
      <c r="B63" s="17">
        <v>239.82464015204627</v>
      </c>
      <c r="C63" s="17">
        <v>-5.8246401520462712</v>
      </c>
      <c r="E63" s="17"/>
    </row>
    <row r="64" spans="1:5" x14ac:dyDescent="0.2">
      <c r="A64" s="17">
        <v>59</v>
      </c>
      <c r="B64" s="17">
        <v>337.39599810583303</v>
      </c>
      <c r="C64" s="17">
        <v>5.60400189416697</v>
      </c>
      <c r="E64" s="17"/>
    </row>
    <row r="65" spans="1:23" x14ac:dyDescent="0.2">
      <c r="A65" s="17">
        <v>60</v>
      </c>
      <c r="B65" s="17">
        <v>433.9988882958728</v>
      </c>
      <c r="C65" s="17">
        <v>1.0011117041271973</v>
      </c>
      <c r="E65" s="17"/>
    </row>
    <row r="66" spans="1:23" x14ac:dyDescent="0.2">
      <c r="A66" s="17">
        <v>61</v>
      </c>
      <c r="B66" s="17">
        <v>95.034470589970454</v>
      </c>
      <c r="C66" s="17">
        <v>-3.4470589970453602E-2</v>
      </c>
      <c r="E66" s="17"/>
    </row>
    <row r="67" spans="1:23" ht="17" thickBot="1" x14ac:dyDescent="0.25">
      <c r="A67" s="17">
        <v>62</v>
      </c>
      <c r="B67" s="17">
        <v>611.61940548204143</v>
      </c>
      <c r="C67" s="17">
        <v>8.3805945179585706</v>
      </c>
      <c r="E67" s="17"/>
      <c r="F67" s="33"/>
    </row>
    <row r="68" spans="1:23" x14ac:dyDescent="0.2">
      <c r="A68" s="17">
        <v>63</v>
      </c>
      <c r="B68" s="17">
        <v>289.73222565584899</v>
      </c>
      <c r="C68" s="17">
        <v>-3.7322256558489926</v>
      </c>
      <c r="E68" s="17"/>
    </row>
    <row r="69" spans="1:23" x14ac:dyDescent="0.2">
      <c r="A69" s="17">
        <v>64</v>
      </c>
      <c r="B69" s="17">
        <v>199.10389138248388</v>
      </c>
      <c r="C69" s="17">
        <v>5.8961086175161199</v>
      </c>
      <c r="E69" s="17"/>
    </row>
    <row r="70" spans="1:23" x14ac:dyDescent="0.2">
      <c r="A70" s="17">
        <v>65</v>
      </c>
      <c r="B70" s="17">
        <v>139.27888559443056</v>
      </c>
      <c r="C70" s="17">
        <v>4.7211144055694376</v>
      </c>
      <c r="E70" s="17"/>
    </row>
    <row r="71" spans="1:23" x14ac:dyDescent="0.2">
      <c r="A71" s="17">
        <v>66</v>
      </c>
      <c r="B71" s="17">
        <v>217.39721579934064</v>
      </c>
      <c r="C71" s="17">
        <v>3.6027842006593573</v>
      </c>
      <c r="E71" s="17"/>
    </row>
    <row r="72" spans="1:23" x14ac:dyDescent="0.2">
      <c r="A72" s="17">
        <v>67</v>
      </c>
      <c r="B72" s="17">
        <v>205.12425096709026</v>
      </c>
      <c r="C72" s="17">
        <v>5.8757490329097379</v>
      </c>
      <c r="E72" s="17"/>
    </row>
    <row r="73" spans="1:23" x14ac:dyDescent="0.2">
      <c r="A73" s="17">
        <v>68</v>
      </c>
      <c r="B73" s="17">
        <v>114.74084981154377</v>
      </c>
      <c r="C73" s="17">
        <v>-1.7408498115437681</v>
      </c>
      <c r="E73" s="17"/>
    </row>
    <row r="74" spans="1:23" x14ac:dyDescent="0.2">
      <c r="A74" s="17">
        <v>69</v>
      </c>
      <c r="B74" s="17">
        <v>244.53253760975025</v>
      </c>
      <c r="C74" s="17">
        <v>7.4674623902497501</v>
      </c>
      <c r="E74" s="17"/>
    </row>
    <row r="75" spans="1:23" x14ac:dyDescent="0.2">
      <c r="A75" s="17">
        <v>70</v>
      </c>
      <c r="B75" s="17">
        <v>166.86622558507148</v>
      </c>
      <c r="C75" s="17">
        <v>-0.86622558507147573</v>
      </c>
      <c r="E75" s="17"/>
    </row>
    <row r="76" spans="1:23" x14ac:dyDescent="0.2">
      <c r="A76" s="17">
        <v>71</v>
      </c>
      <c r="B76" s="17">
        <v>739.66903256786316</v>
      </c>
      <c r="C76" s="17">
        <v>-9.6690325678631552</v>
      </c>
      <c r="E76" s="17"/>
    </row>
    <row r="77" spans="1:23" x14ac:dyDescent="0.2">
      <c r="A77" s="17">
        <v>72</v>
      </c>
      <c r="B77" s="17">
        <v>1167.9573299279837</v>
      </c>
      <c r="C77" s="17">
        <v>2.0426700720163353</v>
      </c>
      <c r="E77" s="17"/>
    </row>
    <row r="78" spans="1:23" x14ac:dyDescent="0.2">
      <c r="A78" s="17">
        <v>73</v>
      </c>
      <c r="B78" s="17">
        <v>497.33619121570541</v>
      </c>
      <c r="C78" s="17">
        <v>-7.3361912157054121</v>
      </c>
      <c r="E78" s="17"/>
    </row>
    <row r="79" spans="1:23" x14ac:dyDescent="0.2">
      <c r="A79" s="17">
        <v>74</v>
      </c>
      <c r="B79" s="17">
        <v>370.63966495137811</v>
      </c>
      <c r="C79" s="17">
        <v>-0.63966495137810853</v>
      </c>
      <c r="E79" s="17"/>
      <c r="U79" s="26" t="s">
        <v>143</v>
      </c>
      <c r="V79" s="26"/>
      <c r="W79" s="26"/>
    </row>
    <row r="80" spans="1:23" x14ac:dyDescent="0.2">
      <c r="A80" s="17">
        <v>75</v>
      </c>
      <c r="B80" s="17">
        <v>336.28548105472851</v>
      </c>
      <c r="C80" s="17">
        <v>3.7145189452714931</v>
      </c>
      <c r="E80" s="17"/>
      <c r="U80" s="26"/>
      <c r="V80" s="26"/>
      <c r="W80" s="26"/>
    </row>
    <row r="81" spans="1:23" x14ac:dyDescent="0.2">
      <c r="A81" s="17">
        <v>76</v>
      </c>
      <c r="B81" s="17">
        <v>1178.7889316924989</v>
      </c>
      <c r="C81" s="17">
        <v>1.2110683075011366</v>
      </c>
      <c r="E81" s="17"/>
      <c r="U81" s="26"/>
      <c r="V81" s="26"/>
      <c r="W81" s="26"/>
    </row>
    <row r="82" spans="1:23" x14ac:dyDescent="0.2">
      <c r="A82" s="17">
        <v>77</v>
      </c>
      <c r="B82" s="17">
        <v>778.52922973564193</v>
      </c>
      <c r="C82" s="17">
        <v>-8.529229735641934</v>
      </c>
      <c r="E82" s="17"/>
      <c r="U82" s="26"/>
      <c r="V82" s="26"/>
      <c r="W82" s="26"/>
    </row>
    <row r="83" spans="1:23" x14ac:dyDescent="0.2">
      <c r="A83" s="17">
        <v>78</v>
      </c>
      <c r="B83" s="17">
        <v>260.50288652673419</v>
      </c>
      <c r="C83" s="17">
        <v>-10.502886526734187</v>
      </c>
      <c r="E83" s="17"/>
      <c r="U83" s="26"/>
      <c r="V83" s="26"/>
      <c r="W83" s="26"/>
    </row>
    <row r="84" spans="1:23" x14ac:dyDescent="0.2">
      <c r="A84" s="17">
        <v>79</v>
      </c>
      <c r="B84" s="17">
        <v>208.8639877132785</v>
      </c>
      <c r="C84" s="17">
        <v>1.1360122867214955</v>
      </c>
      <c r="E84" s="17"/>
    </row>
    <row r="85" spans="1:23" x14ac:dyDescent="0.2">
      <c r="A85" s="17">
        <v>80</v>
      </c>
      <c r="B85" s="17">
        <v>1238.1746217784726</v>
      </c>
      <c r="C85" s="17">
        <v>11.825378221527444</v>
      </c>
      <c r="E85" s="17"/>
    </row>
    <row r="86" spans="1:23" x14ac:dyDescent="0.2">
      <c r="A86" s="17">
        <v>81</v>
      </c>
      <c r="B86" s="17">
        <v>517.48741490169402</v>
      </c>
      <c r="C86" s="17">
        <v>2.5125850983059763</v>
      </c>
      <c r="E86" s="17"/>
    </row>
    <row r="87" spans="1:23" x14ac:dyDescent="0.2">
      <c r="A87" s="17">
        <v>82</v>
      </c>
      <c r="B87" s="17">
        <v>129.6345530740619</v>
      </c>
      <c r="C87" s="17">
        <v>10.365446925938102</v>
      </c>
      <c r="E87" s="17"/>
    </row>
    <row r="88" spans="1:23" x14ac:dyDescent="0.2">
      <c r="A88" s="17">
        <v>83</v>
      </c>
      <c r="B88" s="17">
        <v>216.35447255761594</v>
      </c>
      <c r="C88" s="17">
        <v>-0.3544725576159351</v>
      </c>
      <c r="E88" s="17"/>
    </row>
    <row r="89" spans="1:23" x14ac:dyDescent="0.2">
      <c r="A89" s="17">
        <v>84</v>
      </c>
      <c r="B89" s="17">
        <v>592.9205984358548</v>
      </c>
      <c r="C89" s="17">
        <v>6.0794015641452006</v>
      </c>
      <c r="E89" s="17"/>
    </row>
    <row r="90" spans="1:23" x14ac:dyDescent="0.2">
      <c r="A90" s="17">
        <v>85</v>
      </c>
      <c r="B90" s="17">
        <v>126.25599143649687</v>
      </c>
      <c r="C90" s="17">
        <v>1.7440085635031295</v>
      </c>
      <c r="E90" s="17"/>
    </row>
    <row r="91" spans="1:23" x14ac:dyDescent="0.2">
      <c r="A91" s="17">
        <v>86</v>
      </c>
      <c r="B91" s="17">
        <v>583.40977859280338</v>
      </c>
      <c r="C91" s="17">
        <v>0.59022140719662275</v>
      </c>
      <c r="E91" s="17"/>
    </row>
    <row r="92" spans="1:23" x14ac:dyDescent="0.2">
      <c r="A92" s="17">
        <v>87</v>
      </c>
      <c r="B92" s="17">
        <v>232.5507924991677</v>
      </c>
      <c r="C92" s="17">
        <v>9.4492075008323013</v>
      </c>
      <c r="E92" s="17"/>
    </row>
    <row r="93" spans="1:23" x14ac:dyDescent="0.2">
      <c r="A93" s="17">
        <v>88</v>
      </c>
      <c r="B93" s="17">
        <v>69.582240793274522</v>
      </c>
      <c r="C93" s="17">
        <v>-43.582240793274522</v>
      </c>
      <c r="E93" s="17"/>
    </row>
    <row r="94" spans="1:23" x14ac:dyDescent="0.2">
      <c r="A94" s="17">
        <v>89</v>
      </c>
      <c r="B94" s="17">
        <v>1042.4603456647908</v>
      </c>
      <c r="C94" s="17">
        <v>-6.4603456647907933</v>
      </c>
      <c r="E94" s="17"/>
    </row>
    <row r="95" spans="1:23" x14ac:dyDescent="0.2">
      <c r="A95" s="17">
        <v>90</v>
      </c>
      <c r="B95" s="17">
        <v>661.21387739953127</v>
      </c>
      <c r="C95" s="17">
        <v>-4.2138773995312704</v>
      </c>
      <c r="E95" s="17"/>
    </row>
    <row r="96" spans="1:23" x14ac:dyDescent="0.2">
      <c r="A96" s="17">
        <v>91</v>
      </c>
      <c r="B96" s="17">
        <v>699.34778549489613</v>
      </c>
      <c r="C96" s="17">
        <v>-9.3477854948961294</v>
      </c>
      <c r="E96" s="17"/>
    </row>
    <row r="97" spans="1:5" x14ac:dyDescent="0.2">
      <c r="A97" s="17">
        <v>92</v>
      </c>
      <c r="B97" s="17">
        <v>806.42204096111652</v>
      </c>
      <c r="C97" s="17">
        <v>-16.422040961116522</v>
      </c>
      <c r="E97" s="17"/>
    </row>
    <row r="98" spans="1:5" x14ac:dyDescent="0.2">
      <c r="A98" s="17">
        <v>93</v>
      </c>
      <c r="B98" s="17">
        <v>447.00972647825802</v>
      </c>
      <c r="C98" s="17">
        <v>2.9902735217419831</v>
      </c>
      <c r="E98" s="17"/>
    </row>
    <row r="99" spans="1:5" x14ac:dyDescent="0.2">
      <c r="A99" s="17">
        <v>94</v>
      </c>
      <c r="B99" s="17">
        <v>341.21735803558801</v>
      </c>
      <c r="C99" s="17">
        <v>-1.2173580355880063</v>
      </c>
      <c r="E99" s="17"/>
    </row>
    <row r="100" spans="1:5" x14ac:dyDescent="0.2">
      <c r="A100" s="17">
        <v>95</v>
      </c>
      <c r="B100" s="17">
        <v>541.17422406210403</v>
      </c>
      <c r="C100" s="17">
        <v>-1.174224062104031</v>
      </c>
      <c r="E100" s="17"/>
    </row>
    <row r="101" spans="1:5" x14ac:dyDescent="0.2">
      <c r="A101" s="17">
        <v>96</v>
      </c>
      <c r="B101" s="17">
        <v>264.74115154470456</v>
      </c>
      <c r="C101" s="17">
        <v>5.2588484552954355</v>
      </c>
      <c r="E101" s="17"/>
    </row>
    <row r="102" spans="1:5" x14ac:dyDescent="0.2">
      <c r="A102" s="17">
        <v>97</v>
      </c>
      <c r="B102" s="17">
        <v>476.70149754765498</v>
      </c>
      <c r="C102" s="17">
        <v>3.2985024523450193</v>
      </c>
      <c r="E102" s="17"/>
    </row>
    <row r="103" spans="1:5" x14ac:dyDescent="0.2">
      <c r="A103" s="17">
        <v>98</v>
      </c>
      <c r="B103" s="17">
        <v>1043.4233927807825</v>
      </c>
      <c r="C103" s="17">
        <v>-3.4233927807824784</v>
      </c>
      <c r="E103" s="17"/>
    </row>
    <row r="104" spans="1:5" x14ac:dyDescent="0.2">
      <c r="A104" s="17">
        <v>99</v>
      </c>
      <c r="B104" s="17">
        <v>866.60366787156386</v>
      </c>
      <c r="C104" s="17">
        <v>3.3963321284361427</v>
      </c>
      <c r="E104" s="17"/>
    </row>
    <row r="105" spans="1:5" x14ac:dyDescent="0.2">
      <c r="A105" s="17">
        <v>100</v>
      </c>
      <c r="B105" s="17">
        <v>619.49625693334235</v>
      </c>
      <c r="C105" s="17">
        <v>10.503743066657648</v>
      </c>
      <c r="E105" s="17"/>
    </row>
    <row r="106" spans="1:5" x14ac:dyDescent="0.2">
      <c r="A106" s="17">
        <v>101</v>
      </c>
      <c r="B106" s="17">
        <v>1010.9781775396866</v>
      </c>
      <c r="C106" s="17">
        <v>-0.97817753968661236</v>
      </c>
      <c r="E106" s="17"/>
    </row>
    <row r="107" spans="1:5" x14ac:dyDescent="0.2">
      <c r="A107" s="17">
        <v>102</v>
      </c>
      <c r="B107" s="17">
        <v>875.5717838863452</v>
      </c>
      <c r="C107" s="17">
        <v>-15.571783886345202</v>
      </c>
      <c r="E107" s="17"/>
    </row>
    <row r="108" spans="1:5" x14ac:dyDescent="0.2">
      <c r="A108" s="17">
        <v>103</v>
      </c>
      <c r="B108" s="17">
        <v>705.30024508768679</v>
      </c>
      <c r="C108" s="17">
        <v>4.6997549123132103</v>
      </c>
      <c r="E108" s="17"/>
    </row>
    <row r="109" spans="1:5" x14ac:dyDescent="0.2">
      <c r="A109" s="17">
        <v>104</v>
      </c>
      <c r="B109" s="17">
        <v>190.49621244901306</v>
      </c>
      <c r="C109" s="17">
        <v>9.5037875509869423</v>
      </c>
      <c r="E109" s="17"/>
    </row>
    <row r="110" spans="1:5" x14ac:dyDescent="0.2">
      <c r="A110" s="17">
        <v>105</v>
      </c>
      <c r="B110" s="17">
        <v>792.59378202939365</v>
      </c>
      <c r="C110" s="17">
        <v>-2.5937820293936511</v>
      </c>
      <c r="E110" s="17"/>
    </row>
    <row r="111" spans="1:5" x14ac:dyDescent="0.2">
      <c r="A111" s="17">
        <v>106</v>
      </c>
      <c r="B111" s="17">
        <v>719.97421964406249</v>
      </c>
      <c r="C111" s="17">
        <v>10.025780355937513</v>
      </c>
      <c r="E111" s="17"/>
    </row>
    <row r="112" spans="1:5" x14ac:dyDescent="0.2">
      <c r="A112" s="17">
        <v>107</v>
      </c>
      <c r="B112" s="17">
        <v>467.23530796728483</v>
      </c>
      <c r="C112" s="17">
        <v>-7.2353079672848253</v>
      </c>
      <c r="E112" s="17"/>
    </row>
    <row r="113" spans="1:5" x14ac:dyDescent="0.2">
      <c r="A113" s="17">
        <v>108</v>
      </c>
      <c r="B113" s="17">
        <v>246.50534035580898</v>
      </c>
      <c r="C113" s="17">
        <v>-6.5053403558089826</v>
      </c>
      <c r="E113" s="17"/>
    </row>
    <row r="114" spans="1:5" x14ac:dyDescent="0.2">
      <c r="A114" s="17">
        <v>109</v>
      </c>
      <c r="B114" s="17">
        <v>1331.3145731258633</v>
      </c>
      <c r="C114" s="17">
        <v>8.6854268741367378</v>
      </c>
      <c r="E114" s="17"/>
    </row>
    <row r="115" spans="1:5" ht="17" thickBot="1" x14ac:dyDescent="0.25">
      <c r="A115" s="18">
        <v>110</v>
      </c>
      <c r="B115" s="18">
        <v>780.52715977776063</v>
      </c>
      <c r="C115" s="18">
        <v>-0.52715977776063028</v>
      </c>
      <c r="E115" s="18"/>
    </row>
    <row r="118" spans="1:5" x14ac:dyDescent="0.2">
      <c r="C118">
        <f>SUM(C6:C115)</f>
        <v>2.5170389317990427</v>
      </c>
    </row>
  </sheetData>
  <mergeCells count="1">
    <mergeCell ref="U79:W8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 Nutrimentales</vt:lpstr>
      <vt:lpstr>Analisis 1</vt:lpstr>
      <vt:lpstr>Analisis 2</vt:lpstr>
      <vt:lpstr>Coeficiente Bo</vt:lpstr>
      <vt:lpstr>Residuos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Mendoza Zepeda</dc:creator>
  <cp:lastModifiedBy>Juan Pablo Mendoza Zepeda</cp:lastModifiedBy>
  <dcterms:created xsi:type="dcterms:W3CDTF">2022-06-02T12:37:40Z</dcterms:created>
  <dcterms:modified xsi:type="dcterms:W3CDTF">2022-06-03T17:30:43Z</dcterms:modified>
</cp:coreProperties>
</file>