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autoCompressPictures="0" defaultThemeVersion="124226"/>
  <mc:AlternateContent xmlns:mc="http://schemas.openxmlformats.org/markup-compatibility/2006">
    <mc:Choice Requires="x15">
      <x15ac:absPath xmlns:x15ac="http://schemas.microsoft.com/office/spreadsheetml/2010/11/ac" url="/Users/jpmvbastos/Documents/GitHub/ColonialLegacy/Data/"/>
    </mc:Choice>
  </mc:AlternateContent>
  <xr:revisionPtr revIDLastSave="0" documentId="13_ncr:1_{F26BC6A0-96B3-2D4C-8246-FA137008BE95}" xr6:coauthVersionLast="47" xr6:coauthVersionMax="47" xr10:uidLastSave="{00000000-0000-0000-0000-000000000000}"/>
  <bookViews>
    <workbookView xWindow="0" yWindow="780" windowWidth="23760" windowHeight="9440" tabRatio="500" activeTab="1" xr2:uid="{00000000-000D-0000-FFFF-FFFF00000000}"/>
  </bookViews>
  <sheets>
    <sheet name="euro_share" sheetId="13" r:id="rId1"/>
    <sheet name="data" sheetId="14" r:id="rId2"/>
    <sheet name="all_countries" sheetId="5" r:id="rId3"/>
    <sheet name="periods" sheetId="7" r:id="rId4"/>
    <sheet name="bibliography" sheetId="10" r:id="rId5"/>
    <sheet name="web" sheetId="11" r:id="rId6"/>
  </sheets>
  <externalReferences>
    <externalReference r:id="rId7"/>
  </externalReferences>
  <definedNames>
    <definedName name="euro_share" localSheetId="0">euro_share!$A$4:$FJ$75</definedName>
    <definedName name="euro_share">#REF!</definedName>
    <definedName name="gdp" localSheetId="0">[1]gdp!$A$10:$C$178</definedName>
    <definedName name="gdp">[1]gdp!$A$10:$C$178</definedName>
    <definedName name="gini" localSheetId="0">[1]gini!$A$6:$B$160</definedName>
    <definedName name="gini">[1]gini!$A$6:$B$160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FI14" i="13" l="1"/>
  <c r="FI17" i="13"/>
  <c r="FI19" i="13"/>
  <c r="FI21" i="13"/>
  <c r="FI26" i="13"/>
  <c r="FI32" i="13"/>
  <c r="FI33" i="13"/>
  <c r="FI34" i="13"/>
  <c r="FI37" i="13"/>
  <c r="FI42" i="13"/>
  <c r="FI43" i="13"/>
  <c r="FI44" i="13"/>
  <c r="FI45" i="13"/>
  <c r="FI48" i="13"/>
  <c r="FI49" i="13"/>
  <c r="FI50" i="13"/>
  <c r="FI52" i="13"/>
  <c r="FI58" i="13"/>
  <c r="FI59" i="13"/>
  <c r="FI60" i="13"/>
  <c r="FI66" i="13"/>
  <c r="FI67" i="13"/>
  <c r="FI68" i="13"/>
  <c r="FI70" i="13"/>
  <c r="FI71" i="13"/>
  <c r="FI74" i="13"/>
  <c r="FI75" i="13"/>
  <c r="FH13" i="13"/>
  <c r="FH14" i="13"/>
  <c r="FH15" i="13"/>
  <c r="FH16" i="13"/>
  <c r="FH17" i="13"/>
  <c r="FH19" i="13"/>
  <c r="FH21" i="13"/>
  <c r="FH26" i="13"/>
  <c r="FH28" i="13"/>
  <c r="FH32" i="13"/>
  <c r="FH33" i="13"/>
  <c r="FH34" i="13"/>
  <c r="FH37" i="13"/>
  <c r="FH39" i="13"/>
  <c r="FH40" i="13"/>
  <c r="FH42" i="13"/>
  <c r="FH43" i="13"/>
  <c r="FH44" i="13"/>
  <c r="FH45" i="13"/>
  <c r="FH48" i="13"/>
  <c r="FH49" i="13"/>
  <c r="FH50" i="13"/>
  <c r="FH52" i="13"/>
  <c r="FH53" i="13"/>
  <c r="FH54" i="13"/>
  <c r="FH55" i="13"/>
  <c r="FH58" i="13"/>
  <c r="FH59" i="13"/>
  <c r="FH60" i="13"/>
  <c r="FH62" i="13"/>
  <c r="FH66" i="13"/>
  <c r="FH67" i="13"/>
  <c r="FH68" i="13"/>
  <c r="FH69" i="13"/>
  <c r="FH70" i="13"/>
  <c r="FH71" i="13"/>
  <c r="FH74" i="13"/>
  <c r="FH75" i="13"/>
  <c r="FJ8" i="13" l="1"/>
  <c r="FJ11" i="13"/>
  <c r="FJ14" i="13"/>
  <c r="FJ17" i="13"/>
  <c r="FJ19" i="13"/>
  <c r="FJ21" i="13"/>
  <c r="FJ26" i="13"/>
  <c r="FJ30" i="13"/>
  <c r="FJ32" i="13"/>
  <c r="FJ33" i="13"/>
  <c r="FJ34" i="13"/>
  <c r="FJ37" i="13"/>
  <c r="FJ42" i="13"/>
  <c r="FJ43" i="13"/>
  <c r="FJ44" i="13"/>
  <c r="FJ45" i="13"/>
  <c r="FJ48" i="13"/>
  <c r="FJ49" i="13"/>
  <c r="FJ50" i="13"/>
  <c r="FJ51" i="13"/>
  <c r="FJ52" i="13"/>
  <c r="FJ56" i="13"/>
  <c r="FJ58" i="13"/>
  <c r="FJ59" i="13"/>
  <c r="FJ60" i="13"/>
  <c r="FJ61" i="13"/>
  <c r="FJ66" i="13"/>
  <c r="FJ67" i="13"/>
  <c r="FJ68" i="13"/>
  <c r="FJ70" i="13"/>
  <c r="FJ71" i="13"/>
  <c r="FJ74" i="13"/>
  <c r="FJ75" i="13"/>
  <c r="FJ7" i="13"/>
  <c r="O76" i="13" l="1"/>
  <c r="P76" i="13"/>
  <c r="CC76" i="13"/>
  <c r="CX76" i="13"/>
  <c r="DK76" i="13"/>
  <c r="DQ76" i="13"/>
  <c r="DT76" i="13"/>
  <c r="DX76" i="13"/>
  <c r="ED76" i="13"/>
  <c r="FC76" i="13"/>
  <c r="FF76" i="13"/>
  <c r="FG76" i="13"/>
  <c r="I292" i="5" l="1"/>
  <c r="CS46" i="13" s="1"/>
  <c r="I291" i="5"/>
  <c r="I290" i="5"/>
  <c r="I289" i="5"/>
  <c r="CJ46" i="13" s="1"/>
  <c r="I288" i="5"/>
  <c r="CD46" i="13" s="1"/>
  <c r="I287" i="5"/>
  <c r="BW46" i="13" s="1"/>
  <c r="I286" i="5"/>
  <c r="BR46" i="13" s="1"/>
  <c r="I285" i="5"/>
  <c r="BJ46" i="13" s="1"/>
  <c r="I202" i="5"/>
  <c r="EJ32" i="13" s="1"/>
  <c r="I226" i="5"/>
  <c r="R47" i="13"/>
  <c r="C47" i="13" s="1"/>
  <c r="EP47" i="13"/>
  <c r="EH47" i="13"/>
  <c r="DU47" i="13"/>
  <c r="CP47" i="13"/>
  <c r="CF47" i="13"/>
  <c r="CA47" i="13"/>
  <c r="BR47" i="13"/>
  <c r="Q47" i="13"/>
  <c r="Q76" i="13" s="1"/>
  <c r="L47" i="13"/>
  <c r="I47" i="13"/>
  <c r="H47" i="13"/>
  <c r="EP40" i="13"/>
  <c r="EH40" i="13"/>
  <c r="BV40" i="13"/>
  <c r="FI40" i="13" s="1"/>
  <c r="EK41" i="13"/>
  <c r="EB41" i="13"/>
  <c r="DC41" i="13"/>
  <c r="DC76" i="13" s="1"/>
  <c r="CY41" i="13"/>
  <c r="CY76" i="13" s="1"/>
  <c r="CU41" i="13"/>
  <c r="CF41" i="13"/>
  <c r="BQ41" i="13"/>
  <c r="BP41" i="13"/>
  <c r="BE41" i="13"/>
  <c r="BE76" i="13" s="1"/>
  <c r="AY41" i="13"/>
  <c r="AP41" i="13"/>
  <c r="AP76" i="13" s="1"/>
  <c r="AE41" i="13"/>
  <c r="V41" i="13"/>
  <c r="U41" i="13"/>
  <c r="U76" i="13" s="1"/>
  <c r="T41" i="13"/>
  <c r="T76" i="13" s="1"/>
  <c r="I41" i="13"/>
  <c r="ET42" i="13"/>
  <c r="ES42" i="13"/>
  <c r="ES76" i="13" s="1"/>
  <c r="ER42" i="13"/>
  <c r="ER76" i="13" s="1"/>
  <c r="EQ42" i="13"/>
  <c r="EP42" i="13"/>
  <c r="EO42" i="13"/>
  <c r="EO76" i="13" s="1"/>
  <c r="EN42" i="13"/>
  <c r="EM42" i="13"/>
  <c r="EM76" i="13" s="1"/>
  <c r="EE42" i="13"/>
  <c r="EB42" i="13"/>
  <c r="DY42" i="13"/>
  <c r="EL43" i="13"/>
  <c r="FA44" i="13"/>
  <c r="EV45" i="13"/>
  <c r="FA45" i="13"/>
  <c r="CL46" i="13"/>
  <c r="CP46" i="13"/>
  <c r="ET48" i="13"/>
  <c r="EV48" i="13"/>
  <c r="EP49" i="13"/>
  <c r="EZ49" i="13"/>
  <c r="EV49" i="13"/>
  <c r="EQ49" i="13"/>
  <c r="EU49" i="13"/>
  <c r="EQ50" i="13"/>
  <c r="C50" i="13" s="1"/>
  <c r="DY51" i="13"/>
  <c r="DL51" i="13"/>
  <c r="DI51" i="13"/>
  <c r="DI76" i="13" s="1"/>
  <c r="DA51" i="13"/>
  <c r="EH52" i="13"/>
  <c r="EP55" i="13"/>
  <c r="EP54" i="13"/>
  <c r="EP53" i="13"/>
  <c r="EP52" i="13"/>
  <c r="EH55" i="13"/>
  <c r="EH54" i="13"/>
  <c r="EH53" i="13"/>
  <c r="BS53" i="13"/>
  <c r="FI53" i="13" s="1"/>
  <c r="I54" i="13"/>
  <c r="R54" i="13"/>
  <c r="BZ54" i="13"/>
  <c r="CA55" i="13"/>
  <c r="I55" i="13"/>
  <c r="R55" i="13"/>
  <c r="C55" i="13" s="1"/>
  <c r="DA56" i="13"/>
  <c r="FI56" i="13" s="1"/>
  <c r="DL57" i="13"/>
  <c r="CS57" i="13"/>
  <c r="AY57" i="13"/>
  <c r="EX58" i="13"/>
  <c r="EU58" i="13"/>
  <c r="EP59" i="13"/>
  <c r="BZ72" i="13"/>
  <c r="R73" i="13"/>
  <c r="C73" i="13" s="1"/>
  <c r="EZ60" i="13"/>
  <c r="C60" i="13" s="1"/>
  <c r="DF61" i="13"/>
  <c r="FI61" i="13" s="1"/>
  <c r="EL61" i="13"/>
  <c r="EB61" i="13"/>
  <c r="X62" i="13"/>
  <c r="AF62" i="13"/>
  <c r="AG62" i="13"/>
  <c r="AI62" i="13"/>
  <c r="AM62" i="13"/>
  <c r="AO62" i="13"/>
  <c r="AU62" i="13"/>
  <c r="AY62" i="13"/>
  <c r="BC62" i="13"/>
  <c r="AY63" i="13"/>
  <c r="BI63" i="13"/>
  <c r="BI76" i="13" s="1"/>
  <c r="CP63" i="13"/>
  <c r="FH63" i="13" s="1"/>
  <c r="BY63" i="13"/>
  <c r="BG64" i="13"/>
  <c r="BW64" i="13"/>
  <c r="CP64" i="13"/>
  <c r="FH64" i="13" s="1"/>
  <c r="AY65" i="13"/>
  <c r="EN68" i="13"/>
  <c r="CS65" i="13"/>
  <c r="FH65" i="13" s="1"/>
  <c r="EZ66" i="13"/>
  <c r="EL66" i="13"/>
  <c r="EV66" i="13"/>
  <c r="EZ67" i="13"/>
  <c r="EW67" i="13"/>
  <c r="EW76" i="13" s="1"/>
  <c r="EN67" i="13"/>
  <c r="AY69" i="13"/>
  <c r="BL69" i="13"/>
  <c r="BL76" i="13" s="1"/>
  <c r="BM69" i="13"/>
  <c r="BN69" i="13"/>
  <c r="BN76" i="13" s="1"/>
  <c r="BO69" i="13"/>
  <c r="BP69" i="13"/>
  <c r="BQ69" i="13"/>
  <c r="EV70" i="13"/>
  <c r="ET70" i="13"/>
  <c r="FD71" i="13"/>
  <c r="FD76" i="13" s="1"/>
  <c r="EY71" i="13"/>
  <c r="EN71" i="13"/>
  <c r="DA72" i="13"/>
  <c r="CW72" i="13"/>
  <c r="CS72" i="13"/>
  <c r="CN72" i="13"/>
  <c r="CN76" i="13" s="1"/>
  <c r="CK72" i="13"/>
  <c r="CF72" i="13"/>
  <c r="CP73" i="13"/>
  <c r="FH73" i="13" s="1"/>
  <c r="CF73" i="13"/>
  <c r="I73" i="13"/>
  <c r="EQ74" i="13"/>
  <c r="EV74" i="13"/>
  <c r="EX74" i="13"/>
  <c r="FA75" i="13"/>
  <c r="EZ75" i="13"/>
  <c r="EY75" i="13"/>
  <c r="EV75" i="13"/>
  <c r="EQ75" i="13"/>
  <c r="EL75" i="13"/>
  <c r="EI75" i="13"/>
  <c r="EI76" i="13" s="1"/>
  <c r="EF75" i="13"/>
  <c r="EF76" i="13" s="1"/>
  <c r="EE75" i="13"/>
  <c r="EC75" i="13"/>
  <c r="EC76" i="13" s="1"/>
  <c r="EB75" i="13"/>
  <c r="DY75" i="13"/>
  <c r="DW75" i="13"/>
  <c r="DW76" i="13" s="1"/>
  <c r="DV75" i="13"/>
  <c r="AY38" i="13"/>
  <c r="CS38" i="13"/>
  <c r="DL38" i="13"/>
  <c r="EP37" i="13"/>
  <c r="EB34" i="13"/>
  <c r="EZ33" i="13"/>
  <c r="DJ30" i="13"/>
  <c r="FI30" i="13" s="1"/>
  <c r="R29" i="13"/>
  <c r="EV26" i="13"/>
  <c r="R23" i="13"/>
  <c r="C23" i="13" s="1"/>
  <c r="R22" i="13"/>
  <c r="C22" i="13" s="1"/>
  <c r="C21" i="13"/>
  <c r="R18" i="13"/>
  <c r="C18" i="13" s="1"/>
  <c r="EL17" i="13"/>
  <c r="R16" i="13"/>
  <c r="C16" i="13" s="1"/>
  <c r="EH14" i="13"/>
  <c r="CS11" i="13"/>
  <c r="CW11" i="13"/>
  <c r="DA11" i="13"/>
  <c r="DB11" i="13"/>
  <c r="R10" i="13"/>
  <c r="BY39" i="13"/>
  <c r="BY76" i="13" s="1"/>
  <c r="BQ39" i="13"/>
  <c r="BB39" i="13"/>
  <c r="R39" i="13"/>
  <c r="I39" i="13"/>
  <c r="CH36" i="13"/>
  <c r="BS36" i="13"/>
  <c r="J36" i="13"/>
  <c r="AV35" i="13"/>
  <c r="AY35" i="13"/>
  <c r="BA35" i="13"/>
  <c r="BA76" i="13" s="1"/>
  <c r="BG35" i="13"/>
  <c r="BM35" i="13"/>
  <c r="CR35" i="13"/>
  <c r="EB35" i="13"/>
  <c r="EE34" i="13"/>
  <c r="EN34" i="13"/>
  <c r="EZ34" i="13"/>
  <c r="EH31" i="13"/>
  <c r="CV31" i="13"/>
  <c r="CV76" i="13" s="1"/>
  <c r="CO31" i="13"/>
  <c r="CJ31" i="13"/>
  <c r="BT31" i="13"/>
  <c r="G31" i="13"/>
  <c r="EH29" i="13"/>
  <c r="CP29" i="13"/>
  <c r="FH29" i="13" s="1"/>
  <c r="BU29" i="13"/>
  <c r="I29" i="13"/>
  <c r="AY28" i="13"/>
  <c r="R28" i="13"/>
  <c r="I28" i="13"/>
  <c r="CT27" i="13"/>
  <c r="CT76" i="13" s="1"/>
  <c r="CI27" i="13"/>
  <c r="BX27" i="13"/>
  <c r="BX76" i="13" s="1"/>
  <c r="BO27" i="13"/>
  <c r="BG27" i="13"/>
  <c r="AY27" i="13"/>
  <c r="CQ25" i="13"/>
  <c r="CQ76" i="13" s="1"/>
  <c r="CL25" i="13"/>
  <c r="CF25" i="13"/>
  <c r="CB25" i="13"/>
  <c r="CB76" i="13" s="1"/>
  <c r="BP25" i="13"/>
  <c r="AY25" i="13"/>
  <c r="AE25" i="13"/>
  <c r="R25" i="13"/>
  <c r="I25" i="13"/>
  <c r="FB24" i="13"/>
  <c r="FB76" i="13" s="1"/>
  <c r="EP24" i="13"/>
  <c r="DR24" i="13"/>
  <c r="DR76" i="13" s="1"/>
  <c r="DO24" i="13"/>
  <c r="DO76" i="13" s="1"/>
  <c r="DN24" i="13"/>
  <c r="DN76" i="13" s="1"/>
  <c r="DD24" i="13"/>
  <c r="DD76" i="13" s="1"/>
  <c r="CG24" i="13"/>
  <c r="BS24" i="13"/>
  <c r="AZ24" i="13"/>
  <c r="AZ76" i="13" s="1"/>
  <c r="AS24" i="13"/>
  <c r="AS76" i="13" s="1"/>
  <c r="AI24" i="13"/>
  <c r="AE24" i="13"/>
  <c r="M24" i="13"/>
  <c r="M76" i="13" s="1"/>
  <c r="H24" i="13"/>
  <c r="CP23" i="13"/>
  <c r="FH23" i="13" s="1"/>
  <c r="BS23" i="13"/>
  <c r="I23" i="13"/>
  <c r="EH23" i="13"/>
  <c r="EP23" i="13"/>
  <c r="EP22" i="13"/>
  <c r="EH22" i="13"/>
  <c r="CP22" i="13"/>
  <c r="N22" i="13"/>
  <c r="N76" i="13" s="1"/>
  <c r="L22" i="13"/>
  <c r="K22" i="13"/>
  <c r="K76" i="13" s="1"/>
  <c r="I22" i="13"/>
  <c r="E22" i="13"/>
  <c r="AH13" i="13"/>
  <c r="AH76" i="13" s="1"/>
  <c r="DV20" i="13"/>
  <c r="DM20" i="13"/>
  <c r="DM76" i="13" s="1"/>
  <c r="DG20" i="13"/>
  <c r="AD20" i="13"/>
  <c r="AC20" i="13"/>
  <c r="AC76" i="13" s="1"/>
  <c r="AB20" i="13"/>
  <c r="AB76" i="13" s="1"/>
  <c r="AA20" i="13"/>
  <c r="EX19" i="13"/>
  <c r="EU19" i="13"/>
  <c r="EP18" i="13"/>
  <c r="EH18" i="13"/>
  <c r="DP18" i="13"/>
  <c r="DP76" i="13" s="1"/>
  <c r="DH18" i="13"/>
  <c r="DH76" i="13" s="1"/>
  <c r="CP18" i="13"/>
  <c r="CM18" i="13"/>
  <c r="CE18" i="13"/>
  <c r="L18" i="13"/>
  <c r="I18" i="13"/>
  <c r="F18" i="13"/>
  <c r="EV17" i="13"/>
  <c r="EP16" i="13"/>
  <c r="EH16" i="13"/>
  <c r="I16" i="13"/>
  <c r="EG15" i="13"/>
  <c r="EG76" i="13" s="1"/>
  <c r="EE15" i="13"/>
  <c r="EB15" i="13"/>
  <c r="BP15" i="13"/>
  <c r="BK15" i="13"/>
  <c r="BH15" i="13"/>
  <c r="BH76" i="13" s="1"/>
  <c r="BF15" i="13"/>
  <c r="BC15" i="13"/>
  <c r="AY15" i="13"/>
  <c r="AX15" i="13"/>
  <c r="AX76" i="13" s="1"/>
  <c r="AQ15" i="13"/>
  <c r="AO15" i="13"/>
  <c r="AN15" i="13"/>
  <c r="AN76" i="13" s="1"/>
  <c r="AL15" i="13"/>
  <c r="AJ15" i="13"/>
  <c r="AD15" i="13"/>
  <c r="EP14" i="13"/>
  <c r="BV13" i="13"/>
  <c r="BV76" i="13" s="1"/>
  <c r="BO13" i="13"/>
  <c r="BK13" i="13"/>
  <c r="BF13" i="13"/>
  <c r="BD13" i="13"/>
  <c r="BD76" i="13" s="1"/>
  <c r="AY13" i="13"/>
  <c r="AW13" i="13"/>
  <c r="AW76" i="13" s="1"/>
  <c r="AR13" i="13"/>
  <c r="AM13" i="13"/>
  <c r="AE13" i="13"/>
  <c r="Z13" i="13"/>
  <c r="Z76" i="13" s="1"/>
  <c r="Y13" i="13"/>
  <c r="Y76" i="13" s="1"/>
  <c r="W13" i="13"/>
  <c r="W76" i="13" s="1"/>
  <c r="V13" i="13"/>
  <c r="S13" i="13"/>
  <c r="S76" i="13" s="1"/>
  <c r="R13" i="13"/>
  <c r="EK12" i="13"/>
  <c r="DA12" i="13"/>
  <c r="FH12" i="13" s="1"/>
  <c r="BO12" i="13"/>
  <c r="AY12" i="13"/>
  <c r="AR12" i="13"/>
  <c r="AQ12" i="13"/>
  <c r="AQ76" i="13" s="1"/>
  <c r="AK12" i="13"/>
  <c r="EP10" i="13"/>
  <c r="EH10" i="13"/>
  <c r="DZ10" i="13"/>
  <c r="DZ76" i="13" s="1"/>
  <c r="DS10" i="13"/>
  <c r="DS76" i="13" s="1"/>
  <c r="DE10" i="13"/>
  <c r="BS10" i="13"/>
  <c r="AT10" i="13"/>
  <c r="I10" i="13"/>
  <c r="EL9" i="13"/>
  <c r="EB9" i="13"/>
  <c r="DL9" i="13"/>
  <c r="CU9" i="13"/>
  <c r="CS9" i="13"/>
  <c r="BC9" i="13"/>
  <c r="AY9" i="13"/>
  <c r="AU9" i="13"/>
  <c r="AR9" i="13"/>
  <c r="AO9" i="13"/>
  <c r="AM9" i="13"/>
  <c r="AI9" i="13"/>
  <c r="AF9" i="13"/>
  <c r="X9" i="13"/>
  <c r="FE8" i="13"/>
  <c r="FE76" i="13" s="1"/>
  <c r="EZ8" i="13"/>
  <c r="EV8" i="13"/>
  <c r="EP8" i="13"/>
  <c r="EH8" i="13"/>
  <c r="EA8" i="13"/>
  <c r="EA76" i="13" s="1"/>
  <c r="DU8" i="13"/>
  <c r="CZ8" i="13"/>
  <c r="EZ7" i="13"/>
  <c r="ET7" i="13"/>
  <c r="DY7" i="13"/>
  <c r="DB7" i="13"/>
  <c r="FI7" i="13" s="1"/>
  <c r="FH41" i="13" l="1"/>
  <c r="FH9" i="13"/>
  <c r="FH31" i="13"/>
  <c r="FH57" i="13"/>
  <c r="FI73" i="13"/>
  <c r="C45" i="13"/>
  <c r="FH47" i="13"/>
  <c r="FI8" i="13"/>
  <c r="FI9" i="13"/>
  <c r="FI23" i="13"/>
  <c r="FI28" i="13"/>
  <c r="FI57" i="13"/>
  <c r="FI13" i="13"/>
  <c r="FI64" i="13"/>
  <c r="FI10" i="13"/>
  <c r="FI12" i="13"/>
  <c r="FI15" i="13"/>
  <c r="FI16" i="13"/>
  <c r="FI18" i="13"/>
  <c r="FI20" i="13"/>
  <c r="FI22" i="13"/>
  <c r="FI27" i="13"/>
  <c r="FI35" i="13"/>
  <c r="FI39" i="13"/>
  <c r="FI65" i="13"/>
  <c r="FI62" i="13"/>
  <c r="C48" i="13"/>
  <c r="FI41" i="13"/>
  <c r="C40" i="13"/>
  <c r="FI47" i="13"/>
  <c r="FI72" i="13"/>
  <c r="FI25" i="13"/>
  <c r="FI69" i="13"/>
  <c r="FI63" i="13"/>
  <c r="FI55" i="13"/>
  <c r="FI54" i="13"/>
  <c r="FI46" i="13"/>
  <c r="FI24" i="13"/>
  <c r="FI29" i="13"/>
  <c r="FI31" i="13"/>
  <c r="FI36" i="13"/>
  <c r="FI11" i="13"/>
  <c r="FI38" i="13"/>
  <c r="FI51" i="13"/>
  <c r="CH76" i="13"/>
  <c r="FH36" i="13"/>
  <c r="CK76" i="13"/>
  <c r="FH72" i="13"/>
  <c r="FH24" i="13"/>
  <c r="FH38" i="13"/>
  <c r="C52" i="13"/>
  <c r="C41" i="13"/>
  <c r="FH7" i="13"/>
  <c r="FH8" i="13"/>
  <c r="FH25" i="13"/>
  <c r="BU76" i="13"/>
  <c r="BT76" i="13"/>
  <c r="BB76" i="13"/>
  <c r="C14" i="13"/>
  <c r="DE76" i="13"/>
  <c r="FH10" i="13"/>
  <c r="CE76" i="13"/>
  <c r="CR76" i="13"/>
  <c r="FH35" i="13"/>
  <c r="FH30" i="13"/>
  <c r="FH61" i="13"/>
  <c r="FH18" i="13"/>
  <c r="FH20" i="13"/>
  <c r="CI76" i="13"/>
  <c r="FH27" i="13"/>
  <c r="FH46" i="13"/>
  <c r="AT76" i="13"/>
  <c r="AJ76" i="13"/>
  <c r="FH22" i="13"/>
  <c r="FH11" i="13"/>
  <c r="FH56" i="13"/>
  <c r="FH51" i="13"/>
  <c r="EJ76" i="13"/>
  <c r="C71" i="13"/>
  <c r="C28" i="13"/>
  <c r="C66" i="13"/>
  <c r="FJ9" i="13"/>
  <c r="FJ57" i="13"/>
  <c r="FJ41" i="13"/>
  <c r="AR76" i="13"/>
  <c r="CJ76" i="13"/>
  <c r="DJ76" i="13"/>
  <c r="FJ73" i="13"/>
  <c r="FJ69" i="13"/>
  <c r="FJ64" i="13"/>
  <c r="DF76" i="13"/>
  <c r="AU76" i="13"/>
  <c r="FJ10" i="13"/>
  <c r="AK76" i="13"/>
  <c r="FJ12" i="13"/>
  <c r="BO76" i="13"/>
  <c r="FJ15" i="13"/>
  <c r="BP76" i="13"/>
  <c r="FJ16" i="13"/>
  <c r="F76" i="13"/>
  <c r="FJ18" i="13"/>
  <c r="AA76" i="13"/>
  <c r="FJ20" i="13"/>
  <c r="FJ22" i="13"/>
  <c r="FJ27" i="13"/>
  <c r="AV76" i="13"/>
  <c r="FJ35" i="13"/>
  <c r="FJ39" i="13"/>
  <c r="FJ65" i="13"/>
  <c r="FJ62" i="13"/>
  <c r="FJ55" i="13"/>
  <c r="FJ54" i="13"/>
  <c r="FJ23" i="13"/>
  <c r="FJ28" i="13"/>
  <c r="FJ72" i="13"/>
  <c r="FJ47" i="13"/>
  <c r="FJ13" i="13"/>
  <c r="FJ25" i="13"/>
  <c r="FJ63" i="13"/>
  <c r="AM76" i="13"/>
  <c r="FJ24" i="13"/>
  <c r="FJ29" i="13"/>
  <c r="G76" i="13"/>
  <c r="FJ31" i="13"/>
  <c r="J76" i="13"/>
  <c r="FJ36" i="13"/>
  <c r="FJ38" i="13"/>
  <c r="C74" i="13"/>
  <c r="FJ53" i="13"/>
  <c r="C51" i="13"/>
  <c r="C49" i="13"/>
  <c r="BJ76" i="13"/>
  <c r="FJ46" i="13"/>
  <c r="FA76" i="13"/>
  <c r="FJ40" i="13"/>
  <c r="C36" i="13"/>
  <c r="C67" i="13"/>
  <c r="L76" i="13"/>
  <c r="BM76" i="13"/>
  <c r="C20" i="13"/>
  <c r="C58" i="13"/>
  <c r="ET76" i="13"/>
  <c r="AI76" i="13"/>
  <c r="CU76" i="13"/>
  <c r="BK76" i="13"/>
  <c r="AD76" i="13"/>
  <c r="C27" i="13"/>
  <c r="C17" i="13"/>
  <c r="C75" i="13"/>
  <c r="AE76" i="13"/>
  <c r="BQ76" i="13"/>
  <c r="CM76" i="13"/>
  <c r="EH76" i="13"/>
  <c r="BZ76" i="13"/>
  <c r="C12" i="13"/>
  <c r="C35" i="13"/>
  <c r="C63" i="13"/>
  <c r="DY76" i="13"/>
  <c r="DU76" i="13"/>
  <c r="EV76" i="13"/>
  <c r="AF76" i="13"/>
  <c r="CS76" i="13"/>
  <c r="EL76" i="13"/>
  <c r="C13" i="13"/>
  <c r="BF76" i="13"/>
  <c r="EX76" i="13"/>
  <c r="H76" i="13"/>
  <c r="CF76" i="13"/>
  <c r="BG76" i="13"/>
  <c r="C10" i="13"/>
  <c r="R76" i="13"/>
  <c r="EY76" i="13"/>
  <c r="C56" i="13"/>
  <c r="BR76" i="13"/>
  <c r="I76" i="13"/>
  <c r="DG76" i="13"/>
  <c r="E76" i="13"/>
  <c r="CL76" i="13"/>
  <c r="C62" i="13"/>
  <c r="AG76" i="13"/>
  <c r="EZ76" i="13"/>
  <c r="AY76" i="13"/>
  <c r="DL76" i="13"/>
  <c r="V76" i="13"/>
  <c r="CP76" i="13"/>
  <c r="DA76" i="13"/>
  <c r="EQ76" i="13"/>
  <c r="C9" i="13"/>
  <c r="C70" i="13"/>
  <c r="C7" i="13"/>
  <c r="DB76" i="13"/>
  <c r="CZ76" i="13"/>
  <c r="EP76" i="13"/>
  <c r="X76" i="13"/>
  <c r="AO76" i="13"/>
  <c r="BC76" i="13"/>
  <c r="EB76" i="13"/>
  <c r="BS76" i="13"/>
  <c r="EK76" i="13"/>
  <c r="AL76" i="13"/>
  <c r="EE76" i="13"/>
  <c r="EU76" i="13"/>
  <c r="DV76" i="13"/>
  <c r="CG76" i="13"/>
  <c r="CO76" i="13"/>
  <c r="EN76" i="13"/>
  <c r="C11" i="13"/>
  <c r="CW76" i="13"/>
  <c r="BW76" i="13"/>
  <c r="CA76" i="13"/>
  <c r="CD76" i="13"/>
  <c r="C32" i="13"/>
  <c r="C26" i="13"/>
  <c r="C68" i="13"/>
  <c r="C64" i="13"/>
  <c r="C19" i="13"/>
  <c r="C24" i="13"/>
  <c r="C8" i="13"/>
  <c r="C30" i="13"/>
  <c r="C37" i="13"/>
  <c r="C54" i="13"/>
  <c r="C44" i="13"/>
  <c r="C25" i="13"/>
  <c r="C39" i="13"/>
  <c r="C43" i="13"/>
  <c r="C33" i="13"/>
  <c r="C72" i="13"/>
  <c r="C53" i="13"/>
  <c r="C31" i="13"/>
  <c r="C29" i="13"/>
  <c r="C34" i="13"/>
  <c r="C38" i="13"/>
  <c r="C69" i="13"/>
  <c r="C65" i="13"/>
  <c r="C61" i="13"/>
  <c r="C59" i="13"/>
  <c r="C57" i="13"/>
  <c r="C46" i="13"/>
  <c r="C42" i="13"/>
  <c r="C15" i="13"/>
  <c r="FI76" i="13" l="1"/>
  <c r="FH76" i="13"/>
  <c r="FJ7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53" authorId="0" shapeId="0" xr:uid="{00000000-0006-0000-0000-000001000000}">
      <text>
        <r>
          <rPr>
            <b/>
            <sz val="8"/>
            <color indexed="81"/>
            <rFont val="Tahoma"/>
            <family val="2"/>
          </rPr>
          <t xml:space="preserve"> * The numbers correspond to the following provinces in 1778: Panama, Potrobelo, Veraguas and Darien</t>
        </r>
      </text>
    </comment>
  </commentList>
</comments>
</file>

<file path=xl/sharedStrings.xml><?xml version="1.0" encoding="utf-8"?>
<sst xmlns="http://schemas.openxmlformats.org/spreadsheetml/2006/main" count="2396" uniqueCount="533">
  <si>
    <r>
      <t>1845</t>
    </r>
    <r>
      <rPr>
        <sz val="10"/>
        <rFont val="Verdana"/>
        <family val="2"/>
      </rPr>
      <t>-1920</t>
    </r>
  </si>
  <si>
    <t>1551-1807</t>
  </si>
  <si>
    <t>New Zealand</t>
  </si>
  <si>
    <t>NZL</t>
  </si>
  <si>
    <t>Panama</t>
  </si>
  <si>
    <t>PAN</t>
  </si>
  <si>
    <t>Peru</t>
  </si>
  <si>
    <t>PER</t>
  </si>
  <si>
    <t>Philippines</t>
  </si>
  <si>
    <t>PHL</t>
  </si>
  <si>
    <t>Paraguay</t>
  </si>
  <si>
    <t>PRY</t>
  </si>
  <si>
    <t>Rwanda</t>
  </si>
  <si>
    <t>RWA</t>
  </si>
  <si>
    <t>Senegal</t>
  </si>
  <si>
    <t>SEN</t>
  </si>
  <si>
    <t>El Salvador</t>
  </si>
  <si>
    <t>SLV</t>
  </si>
  <si>
    <t>Sao Tome and Principe</t>
  </si>
  <si>
    <t>STP</t>
  </si>
  <si>
    <t>SUR</t>
  </si>
  <si>
    <t>Swaziland</t>
  </si>
  <si>
    <t>SWZ</t>
  </si>
  <si>
    <t>TGO</t>
  </si>
  <si>
    <t>Trinidad and Tobago</t>
  </si>
  <si>
    <t>TTO</t>
  </si>
  <si>
    <t>Tunisia</t>
  </si>
  <si>
    <t>TUN</t>
  </si>
  <si>
    <t>Tanzania</t>
  </si>
  <si>
    <t>TZA</t>
  </si>
  <si>
    <t>Uganda</t>
  </si>
  <si>
    <t>UGA</t>
  </si>
  <si>
    <t>Uruguay</t>
  </si>
  <si>
    <t>URY</t>
  </si>
  <si>
    <t>United States</t>
  </si>
  <si>
    <t>USA</t>
  </si>
  <si>
    <t>St. Vincent and the Grenadines</t>
  </si>
  <si>
    <t>VCT</t>
  </si>
  <si>
    <t>Venezuela, RB</t>
  </si>
  <si>
    <t>VEN</t>
  </si>
  <si>
    <t>South Africa</t>
  </si>
  <si>
    <t>ZAF</t>
  </si>
  <si>
    <t>Zambia</t>
  </si>
  <si>
    <t>ZMB</t>
  </si>
  <si>
    <t>Zimbabwe</t>
  </si>
  <si>
    <t>ZWE</t>
  </si>
  <si>
    <t>Vol. II, p. 279;</t>
  </si>
  <si>
    <t>Deerr (1950)</t>
  </si>
  <si>
    <t>p. 112;</t>
  </si>
  <si>
    <t>p. 212; ony Nevis</t>
  </si>
  <si>
    <t>p.112;</t>
  </si>
  <si>
    <r>
      <t>1750</t>
    </r>
    <r>
      <rPr>
        <sz val="10"/>
        <rFont val="Verdana"/>
        <family val="2"/>
      </rPr>
      <t>-1775</t>
    </r>
  </si>
  <si>
    <r>
      <t>17</t>
    </r>
    <r>
      <rPr>
        <sz val="10"/>
        <rFont val="Verdana"/>
        <family val="2"/>
      </rPr>
      <t>63-1825</t>
    </r>
  </si>
  <si>
    <r>
      <t>1750-</t>
    </r>
    <r>
      <rPr>
        <sz val="10"/>
        <rFont val="Verdana"/>
        <family val="2"/>
      </rPr>
      <t>18</t>
    </r>
    <r>
      <rPr>
        <sz val="10"/>
        <rFont val="Verdana"/>
        <family val="2"/>
      </rPr>
      <t>00</t>
    </r>
  </si>
  <si>
    <r>
      <t>16</t>
    </r>
    <r>
      <rPr>
        <sz val="10"/>
        <rFont val="Verdana"/>
        <family val="2"/>
      </rPr>
      <t>78</t>
    </r>
    <r>
      <rPr>
        <sz val="10"/>
        <rFont val="Verdana"/>
        <family val="2"/>
      </rPr>
      <t>-1750</t>
    </r>
  </si>
  <si>
    <t>1850-1880</t>
  </si>
  <si>
    <r>
      <t>1956</t>
    </r>
    <r>
      <rPr>
        <sz val="10"/>
        <rFont val="Verdana"/>
        <family val="2"/>
      </rPr>
      <t>-1962</t>
    </r>
  </si>
  <si>
    <r>
      <t>1750-</t>
    </r>
    <r>
      <rPr>
        <sz val="10"/>
        <rFont val="Verdana"/>
        <family val="2"/>
      </rPr>
      <t>18</t>
    </r>
    <r>
      <rPr>
        <sz val="10"/>
        <rFont val="Verdana"/>
        <family val="2"/>
      </rPr>
      <t>00</t>
    </r>
  </si>
  <si>
    <r>
      <t>1</t>
    </r>
    <r>
      <rPr>
        <sz val="10"/>
        <rFont val="Verdana"/>
        <family val="2"/>
      </rPr>
      <t>650</t>
    </r>
    <r>
      <rPr>
        <sz val="10"/>
        <rFont val="Verdana"/>
        <family val="2"/>
      </rPr>
      <t>-1750</t>
    </r>
  </si>
  <si>
    <t>p. 45;</t>
  </si>
  <si>
    <t>p.163;</t>
  </si>
  <si>
    <t>p. 300; African component 100%</t>
  </si>
  <si>
    <t>p. 45</t>
  </si>
  <si>
    <t>Population Series A125-163</t>
  </si>
  <si>
    <t>Population Series A125-165</t>
  </si>
  <si>
    <t>Population Series A125-164</t>
  </si>
  <si>
    <t>p;. 166-167; Estimated by author; Whites is really Spaniards and Ladinos</t>
  </si>
  <si>
    <t>p. 291</t>
  </si>
  <si>
    <t>Total</t>
  </si>
  <si>
    <t>Others</t>
  </si>
  <si>
    <t>Whites</t>
  </si>
  <si>
    <t>Year</t>
  </si>
  <si>
    <t>p. 20; Total and non-white population given, whites assumed to be others not reported</t>
  </si>
  <si>
    <t>Rosenblat (1954)</t>
  </si>
  <si>
    <t>p. 36; the author gives a total of 800000, but this is not equal to the sum of the values he gives fo rthe decomposition</t>
  </si>
  <si>
    <t>p. 59;</t>
  </si>
  <si>
    <t>p. 88;</t>
  </si>
  <si>
    <t>p.347; population over 15</t>
  </si>
  <si>
    <t>Kuczynski (1953)</t>
  </si>
  <si>
    <t>p.120; only Trinidad</t>
  </si>
  <si>
    <t>Rogozinski (1994)</t>
  </si>
  <si>
    <t>p.497</t>
  </si>
  <si>
    <t>Engerman (2000)</t>
  </si>
  <si>
    <t>p.253; only Tobago</t>
  </si>
  <si>
    <t>Wells (1975)</t>
  </si>
  <si>
    <t>1700-1750</t>
  </si>
  <si>
    <r>
      <t>19</t>
    </r>
    <r>
      <rPr>
        <sz val="10"/>
        <rFont val="Verdana"/>
        <family val="2"/>
      </rPr>
      <t>1</t>
    </r>
    <r>
      <rPr>
        <sz val="10"/>
        <rFont val="Verdana"/>
        <family val="2"/>
      </rPr>
      <t>1-31</t>
    </r>
  </si>
  <si>
    <t>Surinam</t>
  </si>
  <si>
    <t>p.494;</t>
  </si>
  <si>
    <t>p. 117;</t>
  </si>
  <si>
    <t>p. 415; it's not clear how good this data is</t>
  </si>
  <si>
    <t>p. 186;</t>
  </si>
  <si>
    <t>p. 135; Quito only</t>
  </si>
  <si>
    <t>p. 131;</t>
  </si>
  <si>
    <t>McAlister (1984)</t>
  </si>
  <si>
    <t>p. 301; African component 75%</t>
  </si>
  <si>
    <t>p. 45; Additional data for total population without racial breakdown on page 223 for 1789, 1819,1871,1887,1897</t>
  </si>
  <si>
    <t>Angola</t>
  </si>
  <si>
    <t>AGO</t>
  </si>
  <si>
    <t>Argentina</t>
  </si>
  <si>
    <t>ARG</t>
  </si>
  <si>
    <t>Antigua and Barbuda</t>
  </si>
  <si>
    <t>ATG</t>
  </si>
  <si>
    <t>Australia</t>
  </si>
  <si>
    <t>AUS</t>
  </si>
  <si>
    <t>Burundi</t>
  </si>
  <si>
    <t>BDI</t>
  </si>
  <si>
    <t>Bahamas, The</t>
  </si>
  <si>
    <t>BHS</t>
  </si>
  <si>
    <t>Belize</t>
  </si>
  <si>
    <t>BLZ</t>
  </si>
  <si>
    <t>p.499; includes indians</t>
  </si>
  <si>
    <t>GUY</t>
  </si>
  <si>
    <t>Guyana</t>
  </si>
  <si>
    <t>p.497;</t>
  </si>
  <si>
    <t>p.494; includes indians</t>
  </si>
  <si>
    <t>p.499;</t>
  </si>
  <si>
    <t>PRI</t>
  </si>
  <si>
    <t>Puerto Rico</t>
  </si>
  <si>
    <t>MUS</t>
    <phoneticPr fontId="1" type="noConversion"/>
  </si>
  <si>
    <t>Mauritius</t>
    <phoneticPr fontId="1" type="noConversion"/>
  </si>
  <si>
    <t>p. 41, table 3.1</t>
  </si>
  <si>
    <t>Constantino (1975)</t>
  </si>
  <si>
    <t>Iliffe(1995)</t>
  </si>
  <si>
    <t>Ominde (1968)</t>
  </si>
  <si>
    <t>p. 313</t>
  </si>
  <si>
    <t>Kay (1972)</t>
  </si>
  <si>
    <t>CAN</t>
  </si>
  <si>
    <t>Chile</t>
  </si>
  <si>
    <t>CHL</t>
  </si>
  <si>
    <t>Colombia</t>
  </si>
  <si>
    <t>COL</t>
  </si>
  <si>
    <t>Cape Verde</t>
  </si>
  <si>
    <t>CPV</t>
  </si>
  <si>
    <t>Costa Rica</t>
  </si>
  <si>
    <t>CRI</t>
  </si>
  <si>
    <t>Cuba</t>
  </si>
  <si>
    <t>Census New France</t>
  </si>
  <si>
    <t>St. Kitts and Nevis</t>
  </si>
  <si>
    <t>KNA</t>
  </si>
  <si>
    <t>St. Lucia</t>
  </si>
  <si>
    <t>LCA</t>
  </si>
  <si>
    <t>Lesotho</t>
  </si>
  <si>
    <t>LSO</t>
  </si>
  <si>
    <t>Morocco</t>
  </si>
  <si>
    <t>MAR</t>
  </si>
  <si>
    <t>Madagascar</t>
  </si>
  <si>
    <t>MDG</t>
  </si>
  <si>
    <t>Mexico</t>
  </si>
  <si>
    <t>MEX</t>
  </si>
  <si>
    <t>Mozambique</t>
  </si>
  <si>
    <t>MOZ</t>
  </si>
  <si>
    <t>Mauritius</t>
  </si>
  <si>
    <t>MUS</t>
  </si>
  <si>
    <t>Malawi</t>
  </si>
  <si>
    <t>MWI</t>
  </si>
  <si>
    <t>Namibia</t>
  </si>
  <si>
    <t>NAM</t>
  </si>
  <si>
    <t>Nicaragua</t>
  </si>
  <si>
    <t>NIC</t>
  </si>
  <si>
    <t>McEvedy and Jones (1978)</t>
  </si>
  <si>
    <t>p. 37;</t>
  </si>
  <si>
    <t>p. 291-293;</t>
  </si>
  <si>
    <t>p. 208-209; exludes West region; totals taken fron table A, others from column 5 in B,C,D</t>
  </si>
  <si>
    <t>p. 234;</t>
  </si>
  <si>
    <t>p. 141; we added St. Christopher and Nevis data</t>
  </si>
  <si>
    <t>Dunn (1973)</t>
  </si>
  <si>
    <t>p. 127; we added St. Christopher and Nevis data</t>
  </si>
  <si>
    <t>p. 75; this only is data for St. Christopher from Dunn</t>
  </si>
  <si>
    <t xml:space="preserve">p. 75; </t>
  </si>
  <si>
    <t>Bermuda</t>
  </si>
  <si>
    <t>BMU</t>
  </si>
  <si>
    <t>Bolivia</t>
  </si>
  <si>
    <t>BOL</t>
  </si>
  <si>
    <t>Brazil</t>
  </si>
  <si>
    <t>BRA</t>
  </si>
  <si>
    <t>Barbados</t>
  </si>
  <si>
    <t>BRB</t>
  </si>
  <si>
    <t>Botswana</t>
  </si>
  <si>
    <t>BWA</t>
  </si>
  <si>
    <t>Canada</t>
  </si>
  <si>
    <t>Albert Hourani</t>
  </si>
  <si>
    <t>1750-1880</t>
  </si>
  <si>
    <t>1767-1830</t>
  </si>
  <si>
    <r>
      <t>18</t>
    </r>
    <r>
      <rPr>
        <sz val="10"/>
        <rFont val="Verdana"/>
        <family val="2"/>
      </rPr>
      <t>30-1860</t>
    </r>
  </si>
  <si>
    <t>p. 108; Source: Superintendent's return of the population of Bermuda 1939, Section I. Does include Portuguese as white (author proposes this as a correct measure) and Chinese population (15 individuals in coloured/black). VALUES IN TABLE DO NOT CORRESPOND to values in the text, there seems to be some confusion/mistakes made by the author. Furthermore, these should be the same values as on p. 28, where it says it includes 2622 Portuguese, there the total white is 12687 and 19326 coloured (nothing about chinese). Text and table are contradicting each other in numbers, though numbers given here seem to be the correct ones used by the author, since they correspond to the shares of whites he constructed.</t>
  </si>
  <si>
    <t>p. 107; Source: Census</t>
  </si>
  <si>
    <t>p;. 166-167; Estimated by author; values for 1571-1574; uncertainty about the number of indians</t>
  </si>
  <si>
    <t>Jones (1994)</t>
  </si>
  <si>
    <t>1571-1574</t>
  </si>
  <si>
    <t>p. 301; African component 66%</t>
  </si>
  <si>
    <t>p;. 166-167; Estimated by author; Whites is really Spaniards, blacks and mulattos</t>
  </si>
  <si>
    <t>p. 398-399; not reliable</t>
  </si>
  <si>
    <t>p. 117</t>
  </si>
  <si>
    <t>p. 13; the year is not determined with 100% assurance</t>
  </si>
  <si>
    <t>1778-1801</t>
  </si>
  <si>
    <t>CUB</t>
  </si>
  <si>
    <t>Djibouti</t>
  </si>
  <si>
    <t>DJI</t>
  </si>
  <si>
    <t>Dominica</t>
  </si>
  <si>
    <t>DMA</t>
  </si>
  <si>
    <t>Dominican Republic</t>
  </si>
  <si>
    <t>DOM</t>
  </si>
  <si>
    <t>Algeria</t>
  </si>
  <si>
    <t>DZA</t>
  </si>
  <si>
    <t>Ecuador</t>
  </si>
  <si>
    <t>ECU</t>
  </si>
  <si>
    <t>Egypt</t>
  </si>
  <si>
    <t>EGY</t>
  </si>
  <si>
    <t>Gabon</t>
  </si>
  <si>
    <t>GAB</t>
  </si>
  <si>
    <t>Ghana</t>
  </si>
  <si>
    <t>GHA</t>
  </si>
  <si>
    <t>Guinea-Bissau</t>
  </si>
  <si>
    <t>GNB</t>
  </si>
  <si>
    <t>Grenada</t>
  </si>
  <si>
    <t>GRD</t>
  </si>
  <si>
    <t>Guatemala</t>
  </si>
  <si>
    <t>GTM</t>
  </si>
  <si>
    <t>Honduras</t>
  </si>
  <si>
    <t>HND</t>
  </si>
  <si>
    <t>Haiti</t>
  </si>
  <si>
    <t>HTI</t>
  </si>
  <si>
    <t>Jamaica</t>
  </si>
  <si>
    <t>JAM</t>
  </si>
  <si>
    <t>Kenya</t>
  </si>
  <si>
    <t>KEN</t>
  </si>
  <si>
    <t>country</t>
  </si>
  <si>
    <t>code</t>
  </si>
  <si>
    <t>Gann and Duignan (1962)</t>
  </si>
  <si>
    <t>Rogers (1962)</t>
  </si>
  <si>
    <t>p. 435</t>
  </si>
  <si>
    <t>Curtin 1995</t>
  </si>
  <si>
    <t>Mosley (1983)</t>
  </si>
  <si>
    <t>p. 306</t>
  </si>
  <si>
    <t>web</t>
  </si>
  <si>
    <t>Census</t>
  </si>
  <si>
    <t>Ominde (1975)</t>
  </si>
  <si>
    <t>Iliffe (1995)</t>
  </si>
  <si>
    <t xml:space="preserve">Togo </t>
  </si>
  <si>
    <t>p.186;</t>
  </si>
  <si>
    <t>p.153;</t>
  </si>
  <si>
    <t>Eisner (1961)</t>
  </si>
  <si>
    <t>p. 114;</t>
  </si>
  <si>
    <t>p. 196;</t>
  </si>
  <si>
    <t>p. 301; African component 90%</t>
  </si>
  <si>
    <t>p. 87;</t>
  </si>
  <si>
    <t>p. 155;</t>
  </si>
  <si>
    <t>Sanchez-Albornoz (1973)</t>
  </si>
  <si>
    <t>p. 59; Only population of Buenos Aires</t>
  </si>
  <si>
    <t>p.283; only Antigua</t>
  </si>
  <si>
    <t>p.498;</t>
  </si>
  <si>
    <t>p.112; only Antigua</t>
  </si>
  <si>
    <t>p.496;</t>
  </si>
  <si>
    <t>p. 494;</t>
  </si>
  <si>
    <t>Universidad de Costa Rica (1976)</t>
  </si>
  <si>
    <t>p. 3;</t>
  </si>
  <si>
    <t>Cáceres (2000)</t>
  </si>
  <si>
    <t>p. 8;</t>
  </si>
  <si>
    <t>Mamalakis (1980)</t>
  </si>
  <si>
    <t>p. 21; Table2</t>
  </si>
  <si>
    <t>Bender (1978)</t>
  </si>
  <si>
    <t>p. 29;</t>
  </si>
  <si>
    <t>Merrick (1979)</t>
  </si>
  <si>
    <t>p. 36; the author gives a total of 4000000, but this is not equal to the sum of the values he gives fo rthe decomposition</t>
  </si>
  <si>
    <t>p. 306-307;</t>
  </si>
  <si>
    <t>p.75; only Antigua</t>
  </si>
  <si>
    <t>Euroshare</t>
  </si>
  <si>
    <t>p. 173; total population and % white and blacks from census</t>
  </si>
  <si>
    <t>p. 173; total population and % white and blacks from census. In database used for 1769.</t>
  </si>
  <si>
    <t>Code</t>
  </si>
  <si>
    <t>Country</t>
  </si>
  <si>
    <t>p.112</t>
  </si>
  <si>
    <t>p.238 (all male between 20-30 years)</t>
  </si>
  <si>
    <t>p. 301 (African Component, 80%)</t>
  </si>
  <si>
    <t>p.68</t>
  </si>
  <si>
    <t>p.88; from census 1680</t>
  </si>
  <si>
    <t>p. 56; Total includes other races (Mongolian, mixed) and missing race data. Percentage whites 11.5% given in text</t>
  </si>
  <si>
    <t>p. 183;  total population and % white and blacks</t>
  </si>
  <si>
    <t>p. 186</t>
  </si>
  <si>
    <t>p. 494; Blacks includes 1145 slaves and 76 free black</t>
  </si>
  <si>
    <t>p. 380; only % given; NOT very relieble data according to author</t>
  </si>
  <si>
    <t>p.117</t>
  </si>
  <si>
    <t>p.;201;</t>
  </si>
  <si>
    <t>p. 139;</t>
  </si>
  <si>
    <t>Sanchez-Albornoz (1974)</t>
  </si>
  <si>
    <t>p. 301; African component 33%</t>
  </si>
  <si>
    <t>p. 201;</t>
  </si>
  <si>
    <t>p. 495</t>
  </si>
  <si>
    <t>p. 111; database uses total pop from p. 11, which is slightly different; euroshare in that case 0.126565812</t>
  </si>
  <si>
    <t>Gootenberg (1991)</t>
  </si>
  <si>
    <t>p. 45; Total includes 1350 Native Americans; Black is slaves and free non-whites</t>
  </si>
  <si>
    <t>p. 20; Total and non-white population given, whites assumed to be others not reported; use reported values of panama plus canal area</t>
  </si>
  <si>
    <t>p. DCLXII-DCLXIII</t>
  </si>
  <si>
    <t>Vergara Velasco (1892)</t>
  </si>
  <si>
    <t>p. 214-215; Totals constrcuted from data in A column 2 and B column 4;</t>
  </si>
  <si>
    <t>Cook and Borah (1974)</t>
  </si>
  <si>
    <t>1789-1793</t>
  </si>
  <si>
    <t>1568-1570</t>
  </si>
  <si>
    <t>p. 197;</t>
  </si>
  <si>
    <t>p. 291;</t>
  </si>
  <si>
    <t>Euro_share</t>
  </si>
  <si>
    <t>1. Period and Years</t>
  </si>
  <si>
    <t xml:space="preserve">Source </t>
  </si>
  <si>
    <t>Curtin (1995)</t>
  </si>
  <si>
    <t>p.7</t>
  </si>
  <si>
    <t>p.270</t>
  </si>
  <si>
    <t>p.20</t>
  </si>
  <si>
    <t>p. 20; author uses preliminary data from UN</t>
  </si>
  <si>
    <t>p. 435; This includes "coloured" that are considered westernized culturally (Indians?). Otherwise the value is 0.208</t>
  </si>
  <si>
    <t>p.13-15</t>
  </si>
  <si>
    <t xml:space="preserve">p.79, table 5.2, total; p.45, europeans </t>
  </si>
  <si>
    <t xml:space="preserve">p.4, total; p.45, europeans </t>
  </si>
  <si>
    <t>p. 12; Table 1; total populations are estimates, although European shares are given by author.</t>
  </si>
  <si>
    <t>Toussaint (1977)</t>
  </si>
  <si>
    <t>p.327; Population from Maddison</t>
  </si>
  <si>
    <t>p.337; Population from Maddison</t>
  </si>
  <si>
    <t>Curtin( 1995)</t>
  </si>
  <si>
    <t>Pages and Notes</t>
  </si>
  <si>
    <t xml:space="preserve">White settlers in tropical Africa </t>
  </si>
  <si>
    <t xml:space="preserve">Land and population movements in Kenya </t>
  </si>
  <si>
    <t>Federico Brito Figueroa (1961)</t>
  </si>
  <si>
    <t>p.58</t>
  </si>
  <si>
    <t>p. 88</t>
  </si>
  <si>
    <t>p. 59</t>
  </si>
  <si>
    <t>Roberto Sosa (1999)</t>
  </si>
  <si>
    <t>p. 395</t>
  </si>
  <si>
    <t>p.169; Population from Maddison</t>
  </si>
  <si>
    <t>p.224</t>
  </si>
  <si>
    <t>p.225</t>
  </si>
  <si>
    <t>p.224; Population from Maddison</t>
  </si>
  <si>
    <t>p.27</t>
  </si>
  <si>
    <t>Dawson (1925)</t>
  </si>
  <si>
    <t>p.166; Appendix</t>
  </si>
  <si>
    <t>p.165; Appendix</t>
  </si>
  <si>
    <t>p.160; Appendix</t>
  </si>
  <si>
    <t>p.170; Appendix</t>
  </si>
  <si>
    <t>p.169; Appendix</t>
  </si>
  <si>
    <t>p.159; Appendix</t>
  </si>
  <si>
    <t>p.48-49</t>
  </si>
  <si>
    <t>p.48-49; Whites, Mixed and Asian</t>
  </si>
  <si>
    <t>p .48-49</t>
  </si>
  <si>
    <t>p. 253; Only percentages given</t>
  </si>
  <si>
    <t>p. 494</t>
  </si>
  <si>
    <t>p. 527; one has to be careful here, since white could be born in SLV and not europeans</t>
  </si>
  <si>
    <t>Baron Castro (1942)</t>
  </si>
  <si>
    <t>p. 453; the author does not trsut these numbers, which were constructed by John Galindo for the Royal Geographical Society and which were used by Squier. Both authors agreed that the percentage of whites was too high.</t>
  </si>
  <si>
    <t>p. 273;</t>
  </si>
  <si>
    <t>p. 254;</t>
  </si>
  <si>
    <t>p. 235; it is not clear if the figures for european include mestizos or not. The author uses the word ladino which can be a mestizo or a spaniard of jewish ascent</t>
  </si>
  <si>
    <t>p. 198;</t>
  </si>
  <si>
    <t>p. 135; Quito's surroundings; 27% refers to Peninsular and Criollo people</t>
  </si>
  <si>
    <t xml:space="preserve">History of Mauritius </t>
  </si>
  <si>
    <t>Auguste Toussaint</t>
  </si>
  <si>
    <t>The settler economies : studies in the economic history of Kenya and Southern Rhodesia, 1900-1963</t>
  </si>
  <si>
    <t>Paul Mosley</t>
  </si>
  <si>
    <t>p. 212; only Antigua</t>
  </si>
  <si>
    <t>Blacks</t>
  </si>
  <si>
    <t>p. 15; p. 52; Share of European constructed as percentage of European from the percentage of Foreigners</t>
  </si>
  <si>
    <t>University of California Press</t>
  </si>
  <si>
    <t>Angola under the Portuguese: The Myth and the Reality</t>
  </si>
  <si>
    <t>Lewis H. Gann and Peter Duignan</t>
  </si>
  <si>
    <t>Baltimore, Penguin Books</t>
  </si>
  <si>
    <t>African History: From Earliest Times to Independence</t>
  </si>
  <si>
    <t>Philip Curtin, Steven Feierman, Leonard Thompson, Jan Vansina</t>
  </si>
  <si>
    <t xml:space="preserve">Longman, London and New York </t>
  </si>
  <si>
    <t xml:space="preserve"> Cyril A. Rogers and Sir Robert C. Tredgold </t>
  </si>
  <si>
    <t>Racial Themes in Southern Rhodesia: The attitudes and behavior of the white population</t>
  </si>
  <si>
    <t>New Haven and London, Yale University Press</t>
  </si>
  <si>
    <t>UN Economic Bulletin for Africa</t>
  </si>
  <si>
    <t>New York: United Nations</t>
  </si>
  <si>
    <t>William Harbutt Dawson</t>
  </si>
  <si>
    <t>Longmans, Green and co</t>
  </si>
  <si>
    <t>South Africa: People, places and problems</t>
  </si>
  <si>
    <t>Simeon Ominde</t>
  </si>
  <si>
    <t>The population of Kenya, Tanzania and Uganda</t>
  </si>
  <si>
    <t>Nairobi : Heinemann</t>
  </si>
  <si>
    <t>The Political Economy of colonialism in Ghana: a collection of documents and statistics 1900-1960</t>
  </si>
  <si>
    <t>G.B. Kay</t>
  </si>
  <si>
    <t>UN Bulletin (1965)</t>
  </si>
  <si>
    <t>UN Bulletin (1965) (1965)</t>
  </si>
  <si>
    <t>Haines and Steckel (2000)</t>
  </si>
  <si>
    <t>Atlas of World Population History</t>
  </si>
  <si>
    <t>Colin McEvedy and Richard Jones</t>
  </si>
  <si>
    <t>Viking</t>
  </si>
  <si>
    <t>McEvedy and Jones (78)</t>
  </si>
  <si>
    <t>Renato Constantino</t>
  </si>
  <si>
    <t>Monthly Review Press, New York , London</t>
  </si>
  <si>
    <t xml:space="preserve">A History of the Phillipines   </t>
  </si>
  <si>
    <t>Robert V.Wells</t>
  </si>
  <si>
    <t>The population of the British Colonies in America before 1776</t>
  </si>
  <si>
    <t>p. 60; Number of foreigner per each 100 natives during the era of immigration</t>
  </si>
  <si>
    <t>Vazquez Rial (1999)</t>
  </si>
  <si>
    <t>Fiji</t>
  </si>
  <si>
    <t>FJI</t>
  </si>
  <si>
    <t>General Notes</t>
  </si>
  <si>
    <t xml:space="preserve">Country </t>
  </si>
  <si>
    <t xml:space="preserve">Period </t>
  </si>
  <si>
    <t xml:space="preserve">We coded such data on the average year of the interval. </t>
  </si>
  <si>
    <t xml:space="preserve">Some data is related to a group of years, or an interval, in the original sources. </t>
  </si>
  <si>
    <t>Demographic survey of the British Colonial Empire, Vol III (West Indian and American Territories)</t>
  </si>
  <si>
    <t xml:space="preserve"> Oxford University Press</t>
  </si>
  <si>
    <t xml:space="preserve">Robert Rene Kuczynski </t>
  </si>
  <si>
    <t>p. 48, table 3.7; this figures are only for citizens</t>
  </si>
  <si>
    <t>p.85</t>
  </si>
  <si>
    <t>p.7; reported population is different from Maddison (8,157m)</t>
  </si>
  <si>
    <t>p.122; "by the middle of the 19 century"</t>
  </si>
  <si>
    <t xml:space="preserve">Horacio Vazquez-Rial </t>
  </si>
  <si>
    <t>Vergara</t>
  </si>
  <si>
    <t>La Pobacion Indigena y el Mestizaje en America</t>
  </si>
  <si>
    <t>Angel Rosenblat</t>
  </si>
  <si>
    <t>Editorial Nova</t>
  </si>
  <si>
    <t>Universidad de Costa Rica</t>
  </si>
  <si>
    <t>La Poblacion de Costa Rica</t>
  </si>
  <si>
    <t>Negros, Mulatos, esclavos y libertos en la Costa Rica del Siglo XVII</t>
  </si>
  <si>
    <t>Rina Caceres</t>
  </si>
  <si>
    <t>Mexico City: Instituto Panamericano de Geografía e Historia</t>
  </si>
  <si>
    <t xml:space="preserve"> La poblacion de El Salvador</t>
  </si>
  <si>
    <t>Rodolfo Baron Castro</t>
  </si>
  <si>
    <t>Instituto Gonzalo Fernandez De Oviedo</t>
  </si>
  <si>
    <t>Historical Statistics of Chile vol.2</t>
  </si>
  <si>
    <t>Markos Mamalaki</t>
  </si>
  <si>
    <t>Greenwood Press</t>
  </si>
  <si>
    <t>California</t>
  </si>
  <si>
    <t>Essays in population history Vol 2,chapter II: Racial groups in the Mexican Population since 1519</t>
  </si>
  <si>
    <t>Sherburne F. Cook and Woodrow Borah</t>
  </si>
  <si>
    <t>La estructura social y demografica de Venezuela colonial</t>
  </si>
  <si>
    <t>Universidad Central de Venezuela</t>
  </si>
  <si>
    <t>Federico Brito Figueroa</t>
  </si>
  <si>
    <t>Manchester University Press</t>
  </si>
  <si>
    <t>Gisela Eisner</t>
  </si>
  <si>
    <t>Jamaica, 1830-1930, A Study in Economic Growth</t>
  </si>
  <si>
    <t>Between Silver and Guano: Commercial Policy and State in Postindependence Peru</t>
  </si>
  <si>
    <t>Paul Gootenberg</t>
  </si>
  <si>
    <t>Princeton Univ Pr</t>
  </si>
  <si>
    <t xml:space="preserve">A population History of North America </t>
  </si>
  <si>
    <t xml:space="preserve">Michael Haines and Richard Steckel </t>
  </si>
  <si>
    <t>Guatemala in the Spanish Colonial Period</t>
  </si>
  <si>
    <t>Oakah L. Jones, Jr.</t>
  </si>
  <si>
    <t>University of Oklahoma Press</t>
  </si>
  <si>
    <t xml:space="preserve">The History of Sugar </t>
  </si>
  <si>
    <t>Noel Deerr</t>
  </si>
  <si>
    <t>London: Chapman and Hall</t>
  </si>
  <si>
    <t xml:space="preserve">Richard Dunn </t>
  </si>
  <si>
    <t>p. 48-49; Whites and Mixed</t>
  </si>
  <si>
    <t>p. 48-49; Whites, Mixed and Asian</t>
  </si>
  <si>
    <t>p. 96</t>
  </si>
  <si>
    <t>p13-15; secondary</t>
  </si>
  <si>
    <t>p. 435; Population from Maddison</t>
  </si>
  <si>
    <t>p. 41</t>
  </si>
  <si>
    <t>p.41; Population from Maddison</t>
  </si>
  <si>
    <t>Title</t>
  </si>
  <si>
    <t>Author(s)</t>
  </si>
  <si>
    <t>Code for Sources</t>
  </si>
  <si>
    <t>Macmillan</t>
  </si>
  <si>
    <t>Publisher</t>
  </si>
  <si>
    <t>Languaje</t>
  </si>
  <si>
    <t>Suriname</t>
  </si>
  <si>
    <t>1946-1956</t>
  </si>
  <si>
    <t>1948-57</t>
  </si>
  <si>
    <t>Togo</t>
  </si>
  <si>
    <t>1948-59</t>
  </si>
  <si>
    <t>1951-58</t>
  </si>
  <si>
    <t>1901-56</t>
  </si>
  <si>
    <t>Cambridge University Press</t>
  </si>
  <si>
    <t>English</t>
  </si>
  <si>
    <t>A History of the Arab Peoples</t>
  </si>
  <si>
    <t>Warner Books</t>
  </si>
  <si>
    <t>Hourani (1992)</t>
  </si>
  <si>
    <t>John Iliffe</t>
  </si>
  <si>
    <t>Africans The History of a Continent</t>
  </si>
  <si>
    <t>Gerald J. Bender</t>
  </si>
  <si>
    <t>Sugar and Slaves: the Rise of the Planter Class in the English West Indies, 1624-1713</t>
  </si>
  <si>
    <t>New York: W.W.Norton</t>
  </si>
  <si>
    <t>Population and Economic Development in Brazil, 1800</t>
  </si>
  <si>
    <t>Thomas Merrik and Douglas Graham</t>
  </si>
  <si>
    <t>The Johns Hopkins University Press</t>
  </si>
  <si>
    <t>Poblacion, Urbanizacion y Recursos Humanos en el Paraguay</t>
  </si>
  <si>
    <t>Centro Paraguayo de Estudios Sociologicos</t>
  </si>
  <si>
    <t>Domingo Rivarola,G.Heiseke</t>
  </si>
  <si>
    <t>Rivarola and Heiseke (1969)</t>
  </si>
  <si>
    <t>Documentos para la historia de Honduras</t>
  </si>
  <si>
    <t>Roberto Sosa</t>
  </si>
  <si>
    <t>Honduras, Imagen y Palabra</t>
  </si>
  <si>
    <t>Time (1942)</t>
  </si>
  <si>
    <t>http://www.time.com/time/magazine/article/0,9171,850185,00.html</t>
  </si>
  <si>
    <t xml:space="preserve">Census   </t>
  </si>
  <si>
    <t>Web Page</t>
  </si>
  <si>
    <t>http://fisher.lib.virginia.edu/collections/stats/histcensus/</t>
  </si>
  <si>
    <t>http://estat.statcan.ca/cgi-win/CNSMCGI.EXE?LANG=E&amp;CenGrp=COL:COL1,COL2,COL3,COL4</t>
  </si>
  <si>
    <t>http://www.statcan.gc.ca/pub/11-516-x/sectiona/4147436-eng.htm#1</t>
  </si>
  <si>
    <t xml:space="preserve">Spain and Portugal in the New World, 1492-1700 </t>
  </si>
  <si>
    <t>Lyle N McAlister</t>
    <phoneticPr fontId="1" type="noConversion"/>
  </si>
  <si>
    <t>University of Minnesota Press</t>
  </si>
  <si>
    <t>English</t>
    <phoneticPr fontId="1" type="noConversion"/>
  </si>
  <si>
    <t>Nueva Geografía de Colombia</t>
    <phoneticPr fontId="1" type="noConversion"/>
  </si>
  <si>
    <t>Francisco Javier Vergara Velasco</t>
    <phoneticPr fontId="1" type="noConversion"/>
  </si>
  <si>
    <t>Spanish</t>
    <phoneticPr fontId="1" type="noConversion"/>
  </si>
  <si>
    <t>Imprenta de Vapor</t>
    <phoneticPr fontId="1" type="noConversion"/>
  </si>
  <si>
    <t>Source:</t>
  </si>
  <si>
    <t>Ross's and Bill's calculations</t>
  </si>
  <si>
    <t>share_point</t>
  </si>
  <si>
    <t>year_point</t>
  </si>
  <si>
    <t>average18011900</t>
  </si>
  <si>
    <t>1860-11</t>
  </si>
  <si>
    <t>1650-1750</t>
  </si>
  <si>
    <t>1955-8</t>
  </si>
  <si>
    <t>1688-1698</t>
  </si>
  <si>
    <t>1570-1750</t>
  </si>
  <si>
    <t>1750-00</t>
  </si>
  <si>
    <t>1570-74</t>
  </si>
  <si>
    <t>1954-6</t>
  </si>
  <si>
    <t>1950-6</t>
  </si>
  <si>
    <t>Princeton University Press</t>
  </si>
  <si>
    <t xml:space="preserve">A brief history of the Caribbean </t>
  </si>
  <si>
    <t>Jan Rogozinski</t>
  </si>
  <si>
    <t>Peguin Books</t>
  </si>
  <si>
    <t>Northwestern University Press</t>
  </si>
  <si>
    <t xml:space="preserve">Population History of the Caribbean" in "A population History of North America" </t>
  </si>
  <si>
    <t>Stanley Engerman;  edited by Haines, Steckel</t>
  </si>
  <si>
    <t>La Poblacion de America Latina</t>
  </si>
  <si>
    <t>Nicolas Sanchez-Albornoz</t>
  </si>
  <si>
    <t>Spanish</t>
  </si>
  <si>
    <t>The population in Latin America</t>
  </si>
  <si>
    <t xml:space="preserve">Alianza </t>
  </si>
  <si>
    <t>La Formacion del pais de los Argentinos</t>
  </si>
  <si>
    <r>
      <t>1</t>
    </r>
    <r>
      <rPr>
        <sz val="10"/>
        <rFont val="Verdana"/>
        <family val="2"/>
      </rPr>
      <t>650-1750</t>
    </r>
  </si>
  <si>
    <t xml:space="preserve">count </t>
  </si>
  <si>
    <t>average15001900</t>
  </si>
  <si>
    <t>column number</t>
  </si>
  <si>
    <t>average15001800</t>
  </si>
  <si>
    <t>euro_share</t>
  </si>
  <si>
    <t>country_code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</si>
</sst>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0" x14ac:knownFonts="1">
    <font>
      <sz val="10"/>
      <name val="Verdana"/>
    </font>
    <font>
      <sz val="8"/>
      <name val="Verdana"/>
      <family val="2"/>
    </font>
    <font>
      <b/>
      <sz val="10"/>
      <name val="Verdana"/>
      <family val="2"/>
    </font>
    <font>
      <sz val="10"/>
      <name val="Verdana"/>
      <family val="2"/>
    </font>
    <font>
      <b/>
      <sz val="8"/>
      <color indexed="81"/>
      <name val="Tahoma"/>
      <family val="2"/>
    </font>
    <font>
      <sz val="10"/>
      <color indexed="56"/>
      <name val="Verdana"/>
      <family val="2"/>
    </font>
    <font>
      <sz val="10"/>
      <name val="Verdana"/>
      <family val="2"/>
    </font>
    <font>
      <b/>
      <sz val="10"/>
      <name val="Verdana"/>
      <family val="2"/>
    </font>
    <font>
      <u/>
      <sz val="10"/>
      <color indexed="12"/>
      <name val="Verdana"/>
      <family val="2"/>
    </font>
    <font>
      <u/>
      <sz val="10"/>
      <color indexed="2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38">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xf>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0" fontId="2" fillId="2" borderId="1" xfId="0" applyFont="1" applyFill="1" applyBorder="1"/>
    <xf numFmtId="0" fontId="2" fillId="2" borderId="1" xfId="0" applyFont="1" applyFill="1" applyBorder="1" applyAlignment="1">
      <alignment horizontal="left"/>
    </xf>
    <xf numFmtId="0" fontId="2" fillId="2" borderId="1" xfId="0" applyFont="1" applyFill="1" applyBorder="1" applyAlignment="1">
      <alignment horizontal="center"/>
    </xf>
    <xf numFmtId="0" fontId="2" fillId="2" borderId="2" xfId="0" applyFont="1" applyFill="1" applyBorder="1"/>
    <xf numFmtId="0" fontId="0" fillId="2" borderId="3" xfId="0" applyFill="1" applyBorder="1"/>
    <xf numFmtId="0" fontId="2" fillId="2" borderId="2" xfId="0" applyFont="1" applyFill="1" applyBorder="1" applyAlignment="1">
      <alignment horizontal="center"/>
    </xf>
    <xf numFmtId="0" fontId="0" fillId="0" borderId="3" xfId="0" applyBorder="1" applyAlignment="1">
      <alignment horizontal="center"/>
    </xf>
    <xf numFmtId="3" fontId="0" fillId="0" borderId="3" xfId="0" applyNumberFormat="1" applyBorder="1" applyAlignment="1">
      <alignment horizontal="center"/>
    </xf>
    <xf numFmtId="0" fontId="3" fillId="0" borderId="3" xfId="0" applyFont="1" applyBorder="1"/>
    <xf numFmtId="0" fontId="0" fillId="0" borderId="3" xfId="0" applyBorder="1"/>
    <xf numFmtId="0" fontId="2" fillId="3" borderId="4" xfId="0" applyFont="1" applyFill="1" applyBorder="1"/>
    <xf numFmtId="0" fontId="5" fillId="0" borderId="0" xfId="0" applyFont="1"/>
    <xf numFmtId="0" fontId="5" fillId="0" borderId="0" xfId="0" applyFont="1" applyAlignment="1">
      <alignment horizontal="center"/>
    </xf>
    <xf numFmtId="0" fontId="6" fillId="0" borderId="0" xfId="0" applyFont="1"/>
    <xf numFmtId="0" fontId="6" fillId="0" borderId="0" xfId="0" applyFont="1" applyAlignment="1">
      <alignment horizontal="center"/>
    </xf>
    <xf numFmtId="0" fontId="7" fillId="0" borderId="0" xfId="0" applyFont="1"/>
    <xf numFmtId="164" fontId="6" fillId="0" borderId="0" xfId="0" applyNumberFormat="1" applyFont="1"/>
    <xf numFmtId="165" fontId="6" fillId="0" borderId="0" xfId="0" applyNumberFormat="1" applyFont="1"/>
    <xf numFmtId="0" fontId="7" fillId="0" borderId="0" xfId="0" applyFont="1" applyAlignment="1">
      <alignment horizontal="center"/>
    </xf>
    <xf numFmtId="164" fontId="5" fillId="0" borderId="0" xfId="0" applyNumberFormat="1" applyFont="1"/>
    <xf numFmtId="164" fontId="7" fillId="0" borderId="0" xfId="0" applyNumberFormat="1" applyFont="1"/>
    <xf numFmtId="164" fontId="2" fillId="0" borderId="0" xfId="0" applyNumberFormat="1" applyFont="1"/>
    <xf numFmtId="164" fontId="0" fillId="0" borderId="0" xfId="0" applyNumberFormat="1" applyAlignment="1">
      <alignment horizontal="right"/>
    </xf>
    <xf numFmtId="164" fontId="6" fillId="0" borderId="0" xfId="0" applyNumberFormat="1" applyFont="1" applyAlignment="1">
      <alignment horizontal="right"/>
    </xf>
    <xf numFmtId="0" fontId="3" fillId="0" borderId="0" xfId="0" applyFont="1" applyAlignment="1">
      <alignment horizontal="center"/>
    </xf>
    <xf numFmtId="164" fontId="3" fillId="0" borderId="0" xfId="0" applyNumberFormat="1" applyFont="1"/>
    <xf numFmtId="164" fontId="3"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JAN~1/AppData/Local/Temp/Data_2010_7_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sheetName val="gini"/>
      <sheetName val="euro share"/>
      <sheetName val="NEW DATA"/>
      <sheetName val="compare"/>
      <sheetName val="Caribbean"/>
      <sheetName val="Latin America"/>
    </sheetNames>
    <sheetDataSet>
      <sheetData sheetId="0">
        <row r="10">
          <cell r="A10" t="str">
            <v>country</v>
          </cell>
          <cell r="B10" t="str">
            <v>cgdp</v>
          </cell>
          <cell r="C10" t="str">
            <v>rgdpch</v>
          </cell>
        </row>
        <row r="11">
          <cell r="A11" t="str">
            <v>Albania</v>
          </cell>
          <cell r="B11">
            <v>2649.4183536</v>
          </cell>
          <cell r="C11">
            <v>2770.6920833900003</v>
          </cell>
        </row>
        <row r="12">
          <cell r="A12" t="str">
            <v>Algeria</v>
          </cell>
          <cell r="B12">
            <v>4624.8544377333328</v>
          </cell>
          <cell r="C12">
            <v>4984.5307334904765</v>
          </cell>
        </row>
        <row r="13">
          <cell r="A13" t="str">
            <v>Angola</v>
          </cell>
          <cell r="B13">
            <v>1458.3028550705883</v>
          </cell>
          <cell r="C13">
            <v>1719.4668929411766</v>
          </cell>
        </row>
        <row r="14">
          <cell r="A14" t="str">
            <v>Antigua and Barbuda</v>
          </cell>
          <cell r="B14">
            <v>10896.662711666668</v>
          </cell>
          <cell r="C14">
            <v>12079.415057885715</v>
          </cell>
        </row>
        <row r="15">
          <cell r="A15" t="str">
            <v>Argentina</v>
          </cell>
          <cell r="B15">
            <v>8285.316527457142</v>
          </cell>
          <cell r="C15">
            <v>9622.5016964904753</v>
          </cell>
        </row>
        <row r="16">
          <cell r="A16" t="str">
            <v>Armenia</v>
          </cell>
          <cell r="B16">
            <v>2528.7941264111109</v>
          </cell>
          <cell r="C16">
            <v>2398.7943720444441</v>
          </cell>
        </row>
        <row r="17">
          <cell r="A17" t="str">
            <v>Australia</v>
          </cell>
          <cell r="B17">
            <v>17826.203005914289</v>
          </cell>
          <cell r="C17">
            <v>20490.792509428575</v>
          </cell>
        </row>
        <row r="18">
          <cell r="A18" t="str">
            <v>Austria</v>
          </cell>
          <cell r="B18">
            <v>16798.148368152382</v>
          </cell>
          <cell r="C18">
            <v>19227.781353047623</v>
          </cell>
        </row>
        <row r="19">
          <cell r="A19" t="str">
            <v>Azerbaijan</v>
          </cell>
          <cell r="B19">
            <v>2477.9794024571429</v>
          </cell>
          <cell r="C19">
            <v>2367.736243714286</v>
          </cell>
        </row>
        <row r="20">
          <cell r="A20" t="str">
            <v>Bahamas, The</v>
          </cell>
          <cell r="B20">
            <v>16527.477574</v>
          </cell>
          <cell r="C20">
            <v>16527.477574</v>
          </cell>
        </row>
        <row r="21">
          <cell r="A21" t="str">
            <v>Bahrain</v>
          </cell>
          <cell r="B21">
            <v>13261.167807</v>
          </cell>
          <cell r="C21">
            <v>13261.167807</v>
          </cell>
        </row>
        <row r="22">
          <cell r="A22" t="str">
            <v>Bangladesh</v>
          </cell>
          <cell r="B22">
            <v>1121.6443246333333</v>
          </cell>
          <cell r="C22">
            <v>1309.6044220719048</v>
          </cell>
        </row>
        <row r="23">
          <cell r="A23" t="str">
            <v>Barbados</v>
          </cell>
          <cell r="B23">
            <v>12931.361610842852</v>
          </cell>
          <cell r="C23">
            <v>12891.10135694762</v>
          </cell>
        </row>
        <row r="24">
          <cell r="A24" t="str">
            <v>Belarus</v>
          </cell>
          <cell r="B24">
            <v>6833.2935149272726</v>
          </cell>
          <cell r="C24">
            <v>7174.4166421</v>
          </cell>
        </row>
        <row r="25">
          <cell r="A25" t="str">
            <v>Belgium</v>
          </cell>
          <cell r="B25">
            <v>16732.596499900003</v>
          </cell>
          <cell r="C25">
            <v>19277.281345809526</v>
          </cell>
        </row>
        <row r="26">
          <cell r="A26" t="str">
            <v>Belize</v>
          </cell>
          <cell r="B26">
            <v>4806.2143231857135</v>
          </cell>
          <cell r="C26">
            <v>5455.232421819047</v>
          </cell>
        </row>
        <row r="27">
          <cell r="A27" t="str">
            <v>Benin</v>
          </cell>
          <cell r="B27">
            <v>925.08445609428566</v>
          </cell>
          <cell r="C27">
            <v>1081.0742676238092</v>
          </cell>
        </row>
        <row r="28">
          <cell r="A28" t="str">
            <v>Bermuda</v>
          </cell>
          <cell r="B28">
            <v>18793.409538</v>
          </cell>
          <cell r="C28">
            <v>18793.409538</v>
          </cell>
        </row>
        <row r="29">
          <cell r="A29" t="str">
            <v>Bhutan</v>
          </cell>
          <cell r="B29">
            <v>1968.5061341000001</v>
          </cell>
          <cell r="C29">
            <v>1968.5061341000001</v>
          </cell>
        </row>
        <row r="30">
          <cell r="A30" t="str">
            <v>Bolivia</v>
          </cell>
          <cell r="B30">
            <v>2235.3761532999997</v>
          </cell>
          <cell r="C30">
            <v>2615.4394663666662</v>
          </cell>
        </row>
        <row r="31">
          <cell r="A31" t="str">
            <v>Botswana</v>
          </cell>
          <cell r="B31">
            <v>4473.4376542600003</v>
          </cell>
          <cell r="C31">
            <v>5112.2685728199995</v>
          </cell>
        </row>
        <row r="32">
          <cell r="A32" t="str">
            <v>Brazil</v>
          </cell>
          <cell r="B32">
            <v>5612.7641192047631</v>
          </cell>
          <cell r="C32">
            <v>6426.2561714714284</v>
          </cell>
        </row>
        <row r="33">
          <cell r="A33" t="str">
            <v>Bulgaria</v>
          </cell>
          <cell r="B33">
            <v>6122.0336016800011</v>
          </cell>
          <cell r="C33">
            <v>6164.2379999600007</v>
          </cell>
        </row>
        <row r="34">
          <cell r="A34" t="str">
            <v>Burkina Faso</v>
          </cell>
          <cell r="B34">
            <v>743.30724463952379</v>
          </cell>
          <cell r="C34">
            <v>870.98221870619057</v>
          </cell>
        </row>
        <row r="35">
          <cell r="A35" t="str">
            <v>Burundi</v>
          </cell>
          <cell r="B35">
            <v>647.96597572999997</v>
          </cell>
          <cell r="C35">
            <v>735.83995513000002</v>
          </cell>
        </row>
        <row r="36">
          <cell r="A36" t="str">
            <v>Cambodia</v>
          </cell>
          <cell r="B36">
            <v>1198.1232937999998</v>
          </cell>
          <cell r="C36">
            <v>1220.1404355285715</v>
          </cell>
        </row>
        <row r="37">
          <cell r="A37" t="str">
            <v>Cameroon</v>
          </cell>
          <cell r="B37">
            <v>1897.0559477190473</v>
          </cell>
          <cell r="C37">
            <v>2286.305706009523</v>
          </cell>
        </row>
        <row r="38">
          <cell r="A38" t="str">
            <v>Canada</v>
          </cell>
          <cell r="B38">
            <v>19058.658563761903</v>
          </cell>
          <cell r="C38">
            <v>21971.432314904763</v>
          </cell>
        </row>
        <row r="39">
          <cell r="A39" t="str">
            <v>Cape Verde</v>
          </cell>
          <cell r="B39">
            <v>2519.742398833333</v>
          </cell>
          <cell r="C39">
            <v>2813.6047483619045</v>
          </cell>
        </row>
        <row r="40">
          <cell r="A40" t="str">
            <v>Central African Republic</v>
          </cell>
          <cell r="B40">
            <v>1093.1727135857891</v>
          </cell>
          <cell r="C40">
            <v>1352.4781293578947</v>
          </cell>
        </row>
        <row r="41">
          <cell r="A41" t="str">
            <v>Chad</v>
          </cell>
          <cell r="B41">
            <v>871.53680536619049</v>
          </cell>
          <cell r="C41">
            <v>1007.5695467866664</v>
          </cell>
        </row>
        <row r="42">
          <cell r="A42" t="str">
            <v>Chile</v>
          </cell>
          <cell r="B42">
            <v>6073.2919005333342</v>
          </cell>
          <cell r="C42">
            <v>6852.75632724762</v>
          </cell>
        </row>
        <row r="43">
          <cell r="A43" t="str">
            <v>China</v>
          </cell>
          <cell r="B43">
            <v>1923.4620507723812</v>
          </cell>
          <cell r="C43">
            <v>2131.0906635238098</v>
          </cell>
        </row>
        <row r="44">
          <cell r="A44" t="str">
            <v>Colombia</v>
          </cell>
          <cell r="B44">
            <v>4215.7532625476179</v>
          </cell>
          <cell r="C44">
            <v>4896.3507615952385</v>
          </cell>
        </row>
        <row r="45">
          <cell r="A45" t="str">
            <v>Comoros</v>
          </cell>
          <cell r="B45">
            <v>1762.8968661857143</v>
          </cell>
          <cell r="C45">
            <v>1990.9700071904763</v>
          </cell>
        </row>
        <row r="46">
          <cell r="A46" t="str">
            <v>Congo</v>
          </cell>
          <cell r="B46">
            <v>1683.0997008238098</v>
          </cell>
          <cell r="C46">
            <v>1933.5012725904764</v>
          </cell>
        </row>
        <row r="47">
          <cell r="A47" t="str">
            <v>Congo, Dem. Rep.</v>
          </cell>
          <cell r="B47">
            <v>454.24555423055551</v>
          </cell>
          <cell r="C47">
            <v>548.59953295111109</v>
          </cell>
        </row>
        <row r="48">
          <cell r="A48" t="str">
            <v>Costa Rica</v>
          </cell>
          <cell r="B48">
            <v>4357.4617584238104</v>
          </cell>
          <cell r="C48">
            <v>5060.5768889999999</v>
          </cell>
        </row>
        <row r="49">
          <cell r="A49" t="str">
            <v>Cote d`Ivoire</v>
          </cell>
          <cell r="B49">
            <v>1869.5856552238099</v>
          </cell>
          <cell r="C49">
            <v>2157.0221251333332</v>
          </cell>
        </row>
        <row r="50">
          <cell r="A50" t="str">
            <v>Croatia</v>
          </cell>
          <cell r="B50">
            <v>8234.585888399999</v>
          </cell>
          <cell r="C50">
            <v>7853.6072582833331</v>
          </cell>
        </row>
        <row r="51">
          <cell r="A51" t="str">
            <v>Cuba</v>
          </cell>
          <cell r="B51">
            <v>5278.1533143916668</v>
          </cell>
          <cell r="C51">
            <v>6166.9445665249996</v>
          </cell>
        </row>
        <row r="52">
          <cell r="A52" t="str">
            <v>Cyprus</v>
          </cell>
          <cell r="B52">
            <v>9562.6605349882338</v>
          </cell>
          <cell r="C52">
            <v>11425.01883240588</v>
          </cell>
        </row>
        <row r="53">
          <cell r="A53" t="str">
            <v>Czech Republic</v>
          </cell>
          <cell r="B53">
            <v>12704.110476</v>
          </cell>
          <cell r="C53">
            <v>12962.12748409091</v>
          </cell>
        </row>
        <row r="54">
          <cell r="A54" t="str">
            <v>Denmark</v>
          </cell>
          <cell r="B54">
            <v>18880.593453952381</v>
          </cell>
          <cell r="C54">
            <v>21859.104373952381</v>
          </cell>
        </row>
        <row r="55">
          <cell r="A55" t="str">
            <v>Djibouti</v>
          </cell>
          <cell r="B55">
            <v>2103.4350921</v>
          </cell>
          <cell r="C55">
            <v>2103.4350921</v>
          </cell>
        </row>
        <row r="56">
          <cell r="A56" t="str">
            <v>Dominica</v>
          </cell>
          <cell r="B56">
            <v>4814.7793181722227</v>
          </cell>
          <cell r="C56">
            <v>5597.9429424333321</v>
          </cell>
        </row>
        <row r="57">
          <cell r="A57" t="str">
            <v>Dominican Republic</v>
          </cell>
          <cell r="B57">
            <v>3182.8905609809522</v>
          </cell>
          <cell r="C57">
            <v>3567.4605431571422</v>
          </cell>
        </row>
        <row r="58">
          <cell r="A58" t="str">
            <v>Ecuador</v>
          </cell>
          <cell r="B58">
            <v>3298.8547222428565</v>
          </cell>
          <cell r="C58">
            <v>3869.7872770000008</v>
          </cell>
        </row>
        <row r="59">
          <cell r="A59" t="str">
            <v>Egypt</v>
          </cell>
          <cell r="B59">
            <v>2913.9425228095242</v>
          </cell>
          <cell r="C59">
            <v>3230.9401096142856</v>
          </cell>
        </row>
        <row r="60">
          <cell r="A60" t="str">
            <v>El Salvador</v>
          </cell>
          <cell r="B60">
            <v>3223.8993729428571</v>
          </cell>
          <cell r="C60">
            <v>3859.1920669380947</v>
          </cell>
        </row>
        <row r="61">
          <cell r="A61" t="str">
            <v>Equatorial Guinea</v>
          </cell>
          <cell r="B61">
            <v>1872.5002149047618</v>
          </cell>
          <cell r="C61">
            <v>1824.7641536238098</v>
          </cell>
        </row>
        <row r="62">
          <cell r="A62" t="str">
            <v>Eritrea</v>
          </cell>
          <cell r="B62">
            <v>774.80663981999999</v>
          </cell>
          <cell r="C62">
            <v>774.80663981999999</v>
          </cell>
        </row>
        <row r="63">
          <cell r="A63" t="str">
            <v>Estonia</v>
          </cell>
          <cell r="B63">
            <v>8069.9632366666674</v>
          </cell>
          <cell r="C63">
            <v>7943.3764682555548</v>
          </cell>
        </row>
        <row r="64">
          <cell r="A64" t="str">
            <v>Ethiopia</v>
          </cell>
          <cell r="B64">
            <v>502.38016189619054</v>
          </cell>
          <cell r="C64">
            <v>566.26661360571438</v>
          </cell>
        </row>
        <row r="65">
          <cell r="A65" t="str">
            <v>Fiji</v>
          </cell>
          <cell r="B65">
            <v>3959.1007942299998</v>
          </cell>
          <cell r="C65">
            <v>4772.9239371650001</v>
          </cell>
        </row>
        <row r="66">
          <cell r="A66" t="str">
            <v>Finland</v>
          </cell>
          <cell r="B66">
            <v>16131.930896847616</v>
          </cell>
          <cell r="C66">
            <v>18745.679819809524</v>
          </cell>
        </row>
        <row r="67">
          <cell r="A67" t="str">
            <v>France</v>
          </cell>
          <cell r="B67">
            <v>16478.200450504763</v>
          </cell>
          <cell r="C67">
            <v>19028.744931523812</v>
          </cell>
        </row>
        <row r="68">
          <cell r="A68" t="str">
            <v>Gabon</v>
          </cell>
          <cell r="B68">
            <v>7715.2097190619024</v>
          </cell>
          <cell r="C68">
            <v>8293.4751776714293</v>
          </cell>
        </row>
        <row r="69">
          <cell r="A69" t="str">
            <v>Gambia</v>
          </cell>
          <cell r="B69">
            <v>1098.8490653766669</v>
          </cell>
          <cell r="C69">
            <v>1241.2518434619046</v>
          </cell>
        </row>
        <row r="70">
          <cell r="A70" t="str">
            <v>Georgia</v>
          </cell>
          <cell r="B70">
            <v>5009.8280989599998</v>
          </cell>
          <cell r="C70">
            <v>4970.7470969599999</v>
          </cell>
        </row>
        <row r="71">
          <cell r="A71" t="str">
            <v>Germany</v>
          </cell>
          <cell r="B71">
            <v>16613.22139418095</v>
          </cell>
          <cell r="C71">
            <v>19205.363215047619</v>
          </cell>
        </row>
        <row r="72">
          <cell r="A72" t="str">
            <v>Ghana</v>
          </cell>
          <cell r="B72">
            <v>1080.4220527738096</v>
          </cell>
          <cell r="C72">
            <v>1195.3702520714287</v>
          </cell>
        </row>
        <row r="73">
          <cell r="A73" t="str">
            <v>Greece</v>
          </cell>
          <cell r="B73">
            <v>10385.514938652383</v>
          </cell>
          <cell r="C73">
            <v>12202.190173761905</v>
          </cell>
        </row>
        <row r="74">
          <cell r="A74" t="str">
            <v>Grenada</v>
          </cell>
          <cell r="B74">
            <v>3872.4142254666672</v>
          </cell>
          <cell r="C74">
            <v>4431.0588235095247</v>
          </cell>
        </row>
        <row r="75">
          <cell r="A75" t="str">
            <v>Guatemala</v>
          </cell>
          <cell r="B75">
            <v>3182.1670861666666</v>
          </cell>
          <cell r="C75">
            <v>3722.0126983428568</v>
          </cell>
        </row>
        <row r="76">
          <cell r="A76" t="str">
            <v>Guinea</v>
          </cell>
          <cell r="B76">
            <v>2509.3117346285717</v>
          </cell>
          <cell r="C76">
            <v>2524.4535216142858</v>
          </cell>
        </row>
        <row r="77">
          <cell r="A77" t="str">
            <v>Guinea-Bissau</v>
          </cell>
          <cell r="B77">
            <v>618.83127673761919</v>
          </cell>
          <cell r="C77">
            <v>619.10107193047611</v>
          </cell>
        </row>
        <row r="78">
          <cell r="A78" t="str">
            <v>Guyana</v>
          </cell>
          <cell r="B78">
            <v>2243.7994533149995</v>
          </cell>
          <cell r="C78">
            <v>2597.1933624349995</v>
          </cell>
        </row>
        <row r="79">
          <cell r="A79" t="str">
            <v>Haiti</v>
          </cell>
          <cell r="B79">
            <v>1007.3261882673684</v>
          </cell>
          <cell r="C79">
            <v>1152.0253589547369</v>
          </cell>
        </row>
        <row r="80">
          <cell r="A80" t="str">
            <v>Honduras</v>
          </cell>
          <cell r="B80">
            <v>1809.3595543285714</v>
          </cell>
          <cell r="C80">
            <v>2202.6373845095241</v>
          </cell>
        </row>
        <row r="81">
          <cell r="A81" t="str">
            <v>Hong Kong, China</v>
          </cell>
          <cell r="B81">
            <v>18308.110200904757</v>
          </cell>
          <cell r="C81">
            <v>20417.602010619044</v>
          </cell>
        </row>
        <row r="82">
          <cell r="A82" t="str">
            <v>Hungary</v>
          </cell>
          <cell r="B82">
            <v>7790.6086211047632</v>
          </cell>
          <cell r="C82">
            <v>9099.5900728761899</v>
          </cell>
        </row>
        <row r="83">
          <cell r="A83" t="str">
            <v>Iceland</v>
          </cell>
          <cell r="B83">
            <v>18175.543384857145</v>
          </cell>
          <cell r="C83">
            <v>20678.411187857142</v>
          </cell>
        </row>
        <row r="84">
          <cell r="A84" t="str">
            <v>India</v>
          </cell>
          <cell r="B84">
            <v>1528.330257825238</v>
          </cell>
          <cell r="C84">
            <v>1704.0268416523811</v>
          </cell>
        </row>
        <row r="85">
          <cell r="A85" t="str">
            <v>Indonesia</v>
          </cell>
          <cell r="B85">
            <v>2606.6945362142856</v>
          </cell>
          <cell r="C85">
            <v>2888.768357657143</v>
          </cell>
        </row>
        <row r="86">
          <cell r="A86" t="str">
            <v>Iran</v>
          </cell>
          <cell r="B86">
            <v>4386.4547365333337</v>
          </cell>
          <cell r="C86">
            <v>4516.1283312666656</v>
          </cell>
        </row>
        <row r="87">
          <cell r="A87" t="str">
            <v>Ireland</v>
          </cell>
          <cell r="B87">
            <v>13404.012396309521</v>
          </cell>
          <cell r="C87">
            <v>14827.058065452384</v>
          </cell>
        </row>
        <row r="88">
          <cell r="A88" t="str">
            <v>Israel</v>
          </cell>
          <cell r="B88">
            <v>12212.698319471428</v>
          </cell>
          <cell r="C88">
            <v>13996.752932761903</v>
          </cell>
        </row>
        <row r="89">
          <cell r="A89" t="str">
            <v>Italy</v>
          </cell>
          <cell r="B89">
            <v>16034.274275671431</v>
          </cell>
          <cell r="C89">
            <v>18517.995988809529</v>
          </cell>
        </row>
        <row r="90">
          <cell r="A90" t="str">
            <v>Jamaica</v>
          </cell>
          <cell r="B90">
            <v>2876.0120490428567</v>
          </cell>
          <cell r="C90">
            <v>3659.6806128857143</v>
          </cell>
        </row>
        <row r="91">
          <cell r="A91" t="str">
            <v>Japan</v>
          </cell>
          <cell r="B91">
            <v>18272.542910452379</v>
          </cell>
          <cell r="C91">
            <v>20766.326894190475</v>
          </cell>
        </row>
        <row r="92">
          <cell r="A92" t="str">
            <v>Jordan</v>
          </cell>
          <cell r="B92">
            <v>3305.4618819142861</v>
          </cell>
          <cell r="C92">
            <v>3953.7867546523812</v>
          </cell>
        </row>
        <row r="93">
          <cell r="A93" t="str">
            <v>Kazakhstan</v>
          </cell>
          <cell r="B93">
            <v>6434.1877356714294</v>
          </cell>
          <cell r="C93">
            <v>6199.1171219857133</v>
          </cell>
        </row>
        <row r="94">
          <cell r="A94" t="str">
            <v>Kenya</v>
          </cell>
          <cell r="B94">
            <v>1025.5812478547621</v>
          </cell>
          <cell r="C94">
            <v>1250.6450404238096</v>
          </cell>
        </row>
        <row r="95">
          <cell r="A95" t="str">
            <v>Korea, Republic of</v>
          </cell>
          <cell r="B95">
            <v>9002.902394533332</v>
          </cell>
          <cell r="C95">
            <v>9994.9026900380941</v>
          </cell>
        </row>
        <row r="96">
          <cell r="A96" t="str">
            <v>Kuwait</v>
          </cell>
          <cell r="B96">
            <v>23385.930525</v>
          </cell>
          <cell r="C96">
            <v>23385.930525</v>
          </cell>
        </row>
        <row r="97">
          <cell r="A97" t="str">
            <v>Kyrgyz Republic</v>
          </cell>
          <cell r="B97">
            <v>2896.1758869</v>
          </cell>
          <cell r="C97">
            <v>2786.9183449428569</v>
          </cell>
        </row>
        <row r="98">
          <cell r="A98" t="str">
            <v>Lao</v>
          </cell>
          <cell r="B98">
            <v>1367.3135109</v>
          </cell>
          <cell r="C98">
            <v>1367.3135109</v>
          </cell>
        </row>
        <row r="99">
          <cell r="A99" t="str">
            <v>Latvia</v>
          </cell>
          <cell r="B99">
            <v>7135.9183234090897</v>
          </cell>
          <cell r="C99">
            <v>7029.4918261272724</v>
          </cell>
        </row>
        <row r="100">
          <cell r="A100" t="str">
            <v>Lebanon</v>
          </cell>
          <cell r="B100">
            <v>4345.3301536454546</v>
          </cell>
          <cell r="C100">
            <v>4705.1503791818177</v>
          </cell>
        </row>
        <row r="101">
          <cell r="A101" t="str">
            <v>Lesotho</v>
          </cell>
          <cell r="B101">
            <v>1112.0554361571426</v>
          </cell>
          <cell r="C101">
            <v>1389.866282795238</v>
          </cell>
        </row>
        <row r="102">
          <cell r="A102" t="str">
            <v>Lithuania</v>
          </cell>
          <cell r="B102">
            <v>7103.2474758749995</v>
          </cell>
          <cell r="C102">
            <v>6755.1086641375005</v>
          </cell>
        </row>
        <row r="103">
          <cell r="A103" t="str">
            <v>Luxembourg</v>
          </cell>
          <cell r="B103">
            <v>25128.580778952379</v>
          </cell>
          <cell r="C103">
            <v>27930.358078761903</v>
          </cell>
        </row>
        <row r="104">
          <cell r="A104" t="str">
            <v>Macao</v>
          </cell>
          <cell r="B104">
            <v>19731.097317066669</v>
          </cell>
          <cell r="C104">
            <v>21787.201405400003</v>
          </cell>
        </row>
        <row r="105">
          <cell r="A105" t="str">
            <v>Macedonia, FYR</v>
          </cell>
          <cell r="B105">
            <v>4622.7109767111106</v>
          </cell>
          <cell r="C105">
            <v>4689.5495212111109</v>
          </cell>
        </row>
        <row r="106">
          <cell r="A106" t="str">
            <v>Madagascar</v>
          </cell>
          <cell r="B106">
            <v>770.73080073666665</v>
          </cell>
          <cell r="C106">
            <v>907.80409961428552</v>
          </cell>
        </row>
        <row r="107">
          <cell r="A107" t="str">
            <v>Malawi</v>
          </cell>
          <cell r="B107">
            <v>581.85104428380941</v>
          </cell>
          <cell r="C107">
            <v>666.52891703095236</v>
          </cell>
        </row>
        <row r="108">
          <cell r="A108" t="str">
            <v>Malaysia</v>
          </cell>
          <cell r="B108">
            <v>6114.16547564762</v>
          </cell>
          <cell r="C108">
            <v>6990.7697275333339</v>
          </cell>
        </row>
        <row r="109">
          <cell r="A109" t="str">
            <v>Mali</v>
          </cell>
          <cell r="B109">
            <v>710.10729982571434</v>
          </cell>
          <cell r="C109">
            <v>833.72164952380933</v>
          </cell>
        </row>
        <row r="110">
          <cell r="A110" t="str">
            <v>Malta</v>
          </cell>
          <cell r="B110">
            <v>13114.694308599999</v>
          </cell>
          <cell r="C110">
            <v>13105.9292384</v>
          </cell>
        </row>
        <row r="111">
          <cell r="A111" t="str">
            <v>Mauritania</v>
          </cell>
          <cell r="B111">
            <v>1170.949586491</v>
          </cell>
          <cell r="C111">
            <v>1410.3242950149997</v>
          </cell>
        </row>
        <row r="112">
          <cell r="A112" t="str">
            <v>Mauritius</v>
          </cell>
          <cell r="B112">
            <v>8288.0919201857123</v>
          </cell>
          <cell r="C112">
            <v>9215.6659442285727</v>
          </cell>
        </row>
        <row r="113">
          <cell r="A113" t="str">
            <v>Mexico</v>
          </cell>
          <cell r="B113">
            <v>6650.8673042619057</v>
          </cell>
          <cell r="C113">
            <v>7587.7362523380943</v>
          </cell>
        </row>
        <row r="114">
          <cell r="A114" t="str">
            <v>Moldova</v>
          </cell>
          <cell r="B114">
            <v>2276.0380917666671</v>
          </cell>
          <cell r="C114">
            <v>2211.3476058333331</v>
          </cell>
        </row>
        <row r="115">
          <cell r="A115" t="str">
            <v>Mongolia</v>
          </cell>
          <cell r="B115">
            <v>1268.4752567999999</v>
          </cell>
          <cell r="C115">
            <v>1268.4752567999999</v>
          </cell>
        </row>
        <row r="116">
          <cell r="A116" t="str">
            <v>Morocco</v>
          </cell>
          <cell r="B116">
            <v>2979.8867970809524</v>
          </cell>
          <cell r="C116">
            <v>3422.0982286142862</v>
          </cell>
        </row>
        <row r="117">
          <cell r="A117" t="str">
            <v>Mozambique</v>
          </cell>
          <cell r="B117">
            <v>850.08234916523816</v>
          </cell>
          <cell r="C117">
            <v>927.60995279857138</v>
          </cell>
        </row>
        <row r="118">
          <cell r="A118" t="str">
            <v>Namibia</v>
          </cell>
          <cell r="B118">
            <v>4038.7719836650008</v>
          </cell>
          <cell r="C118">
            <v>4481.9207919950004</v>
          </cell>
        </row>
        <row r="119">
          <cell r="A119" t="str">
            <v>Nepal</v>
          </cell>
          <cell r="B119">
            <v>986.14384912857122</v>
          </cell>
          <cell r="C119">
            <v>1125.5527065685715</v>
          </cell>
        </row>
        <row r="120">
          <cell r="A120" t="str">
            <v>Netherlands</v>
          </cell>
          <cell r="B120">
            <v>16911.207843457145</v>
          </cell>
          <cell r="C120">
            <v>19216.709520000004</v>
          </cell>
        </row>
        <row r="121">
          <cell r="A121" t="str">
            <v>New Zealand</v>
          </cell>
          <cell r="B121">
            <v>14011.67993160476</v>
          </cell>
          <cell r="C121">
            <v>16452.325440000004</v>
          </cell>
        </row>
        <row r="122">
          <cell r="A122" t="str">
            <v>Nicaragua</v>
          </cell>
          <cell r="B122">
            <v>1978.1506066857148</v>
          </cell>
          <cell r="C122">
            <v>2349.0120781285718</v>
          </cell>
        </row>
        <row r="123">
          <cell r="A123" t="str">
            <v>Niger</v>
          </cell>
          <cell r="B123">
            <v>786.03637220428573</v>
          </cell>
          <cell r="C123">
            <v>928.19448181190478</v>
          </cell>
        </row>
        <row r="124">
          <cell r="A124" t="str">
            <v>Nigeria</v>
          </cell>
          <cell r="B124">
            <v>837.09703305999994</v>
          </cell>
          <cell r="C124">
            <v>984.62457275095255</v>
          </cell>
        </row>
        <row r="125">
          <cell r="A125" t="str">
            <v>Norway</v>
          </cell>
          <cell r="B125">
            <v>19376.961037095236</v>
          </cell>
          <cell r="C125">
            <v>21398.141970809524</v>
          </cell>
        </row>
        <row r="126">
          <cell r="A126" t="str">
            <v>Oman</v>
          </cell>
          <cell r="B126">
            <v>16667.883031000001</v>
          </cell>
          <cell r="C126">
            <v>16667.883031000001</v>
          </cell>
        </row>
        <row r="127">
          <cell r="A127" t="str">
            <v>Pakistan</v>
          </cell>
          <cell r="B127">
            <v>1482.1619736709524</v>
          </cell>
          <cell r="C127">
            <v>1670.0760397999998</v>
          </cell>
        </row>
        <row r="128">
          <cell r="A128" t="str">
            <v>Panama</v>
          </cell>
          <cell r="B128">
            <v>4723.3626963619045</v>
          </cell>
          <cell r="C128">
            <v>5592.7279458523808</v>
          </cell>
        </row>
        <row r="129">
          <cell r="A129" t="str">
            <v>Papua New Guinea</v>
          </cell>
          <cell r="B129">
            <v>2820.7243500300001</v>
          </cell>
          <cell r="C129">
            <v>3164.0486010899999</v>
          </cell>
        </row>
        <row r="130">
          <cell r="A130" t="str">
            <v>Paraguay</v>
          </cell>
          <cell r="B130">
            <v>3934.6371912619043</v>
          </cell>
          <cell r="C130">
            <v>4800.2388264190467</v>
          </cell>
        </row>
        <row r="131">
          <cell r="A131" t="str">
            <v>Peru</v>
          </cell>
          <cell r="B131">
            <v>3754.2467594857139</v>
          </cell>
          <cell r="C131">
            <v>4409.6253941952382</v>
          </cell>
        </row>
        <row r="132">
          <cell r="A132" t="str">
            <v>Philippines</v>
          </cell>
          <cell r="B132">
            <v>2645.3449045380949</v>
          </cell>
          <cell r="C132">
            <v>3077.4778300238099</v>
          </cell>
        </row>
        <row r="133">
          <cell r="A133" t="str">
            <v>Poland</v>
          </cell>
          <cell r="B133">
            <v>6090.0608569000005</v>
          </cell>
          <cell r="C133">
            <v>7004.9585518761914</v>
          </cell>
        </row>
        <row r="134">
          <cell r="A134" t="str">
            <v>Portugal</v>
          </cell>
          <cell r="B134">
            <v>10206.440720123808</v>
          </cell>
          <cell r="C134">
            <v>11808.732131366665</v>
          </cell>
        </row>
        <row r="135">
          <cell r="A135" t="str">
            <v>Puerto Rico</v>
          </cell>
          <cell r="B135">
            <v>7439.3130896666662</v>
          </cell>
          <cell r="C135">
            <v>9708.8881678999987</v>
          </cell>
        </row>
        <row r="136">
          <cell r="A136" t="str">
            <v>Qatar</v>
          </cell>
          <cell r="B136">
            <v>19843.906620999998</v>
          </cell>
          <cell r="C136">
            <v>19843.906620999998</v>
          </cell>
        </row>
        <row r="137">
          <cell r="A137" t="str">
            <v>Romania</v>
          </cell>
          <cell r="B137">
            <v>4109.8719592857151</v>
          </cell>
          <cell r="C137">
            <v>4530.3733274285723</v>
          </cell>
        </row>
        <row r="138">
          <cell r="A138" t="str">
            <v>Russian Federation</v>
          </cell>
          <cell r="B138">
            <v>7954.7428991199995</v>
          </cell>
          <cell r="C138">
            <v>7780.3055821600019</v>
          </cell>
        </row>
        <row r="139">
          <cell r="A139" t="str">
            <v>Rwanda</v>
          </cell>
          <cell r="B139">
            <v>810.64627582809533</v>
          </cell>
          <cell r="C139">
            <v>990.33911334952393</v>
          </cell>
        </row>
        <row r="140">
          <cell r="A140" t="str">
            <v>Sao Tome and Principe</v>
          </cell>
          <cell r="B140">
            <v>1249.0351498944999</v>
          </cell>
          <cell r="C140">
            <v>1217.616517900588</v>
          </cell>
        </row>
        <row r="141">
          <cell r="A141" t="str">
            <v>Saudi Arabia</v>
          </cell>
          <cell r="B141">
            <v>12245.572194</v>
          </cell>
          <cell r="C141">
            <v>12245.572194</v>
          </cell>
        </row>
        <row r="142">
          <cell r="A142" t="str">
            <v>Senegal</v>
          </cell>
          <cell r="B142">
            <v>1313.5171138514286</v>
          </cell>
          <cell r="C142">
            <v>1500.8013241142858</v>
          </cell>
        </row>
        <row r="143">
          <cell r="A143" t="str">
            <v>Seychelles</v>
          </cell>
          <cell r="B143">
            <v>7128.4109703714284</v>
          </cell>
          <cell r="C143">
            <v>8729.5390406523802</v>
          </cell>
        </row>
        <row r="144">
          <cell r="A144" t="str">
            <v>Sierra Leone</v>
          </cell>
          <cell r="B144">
            <v>915.4971181889473</v>
          </cell>
          <cell r="C144">
            <v>1173.611527358235</v>
          </cell>
        </row>
        <row r="145">
          <cell r="A145" t="str">
            <v>Singapore</v>
          </cell>
          <cell r="B145">
            <v>16305.813992928575</v>
          </cell>
          <cell r="C145">
            <v>16625.496393588237</v>
          </cell>
        </row>
        <row r="146">
          <cell r="A146" t="str">
            <v>Slovak Republic</v>
          </cell>
          <cell r="B146">
            <v>10330.096203157143</v>
          </cell>
          <cell r="C146">
            <v>10583.829915242857</v>
          </cell>
        </row>
        <row r="147">
          <cell r="A147" t="str">
            <v>Slovenia</v>
          </cell>
          <cell r="B147">
            <v>12886.196972763633</v>
          </cell>
          <cell r="C147">
            <v>13181.117343363636</v>
          </cell>
        </row>
        <row r="148">
          <cell r="A148" t="str">
            <v>South Africa</v>
          </cell>
          <cell r="B148">
            <v>6541.2473227285709</v>
          </cell>
          <cell r="C148">
            <v>7658.1309097190469</v>
          </cell>
        </row>
        <row r="149">
          <cell r="A149" t="str">
            <v>Spain</v>
          </cell>
          <cell r="B149">
            <v>12214.678331428571</v>
          </cell>
          <cell r="C149">
            <v>14051.822795142854</v>
          </cell>
        </row>
        <row r="150">
          <cell r="A150" t="str">
            <v>Sri Lanka</v>
          </cell>
          <cell r="B150">
            <v>2314.5548870390476</v>
          </cell>
          <cell r="C150">
            <v>2564.7193415333336</v>
          </cell>
        </row>
        <row r="151">
          <cell r="A151" t="str">
            <v>St. Kitts and Nevis</v>
          </cell>
          <cell r="B151">
            <v>7767.1985684000001</v>
          </cell>
          <cell r="C151">
            <v>8607.0258013000002</v>
          </cell>
        </row>
        <row r="152">
          <cell r="A152" t="str">
            <v>St. Lucia</v>
          </cell>
          <cell r="B152">
            <v>4409.2835152904763</v>
          </cell>
          <cell r="C152">
            <v>4939.4773892238081</v>
          </cell>
        </row>
        <row r="153">
          <cell r="A153" t="str">
            <v>St. Vincent and the Grenadines</v>
          </cell>
          <cell r="B153">
            <v>4714.3655464904759</v>
          </cell>
          <cell r="C153">
            <v>5294.7382322238091</v>
          </cell>
        </row>
        <row r="154">
          <cell r="A154" t="str">
            <v>Sudan</v>
          </cell>
          <cell r="B154">
            <v>1159.2596443</v>
          </cell>
          <cell r="C154">
            <v>1159.2596443</v>
          </cell>
        </row>
        <row r="155">
          <cell r="A155" t="str">
            <v>Swaziland</v>
          </cell>
          <cell r="B155">
            <v>4952.8443700799999</v>
          </cell>
          <cell r="C155">
            <v>5268.0732876800002</v>
          </cell>
        </row>
        <row r="156">
          <cell r="A156" t="str">
            <v>Sweden</v>
          </cell>
          <cell r="B156">
            <v>17267.260831290478</v>
          </cell>
          <cell r="C156">
            <v>19866.548077476189</v>
          </cell>
        </row>
        <row r="157">
          <cell r="A157" t="str">
            <v>Switzerland</v>
          </cell>
          <cell r="B157">
            <v>20395.10388547619</v>
          </cell>
          <cell r="C157">
            <v>24176.999731571432</v>
          </cell>
        </row>
        <row r="158">
          <cell r="A158" t="str">
            <v>Syria</v>
          </cell>
          <cell r="B158">
            <v>3335.3947599999997</v>
          </cell>
          <cell r="C158">
            <v>3499.2639643190478</v>
          </cell>
        </row>
        <row r="159">
          <cell r="A159" t="str">
            <v>Taiwan</v>
          </cell>
          <cell r="B159">
            <v>9499.5673852052605</v>
          </cell>
          <cell r="C159">
            <v>10727.73055098421</v>
          </cell>
        </row>
        <row r="160">
          <cell r="A160" t="str">
            <v>Tajikistan</v>
          </cell>
          <cell r="B160">
            <v>1218.8130383100001</v>
          </cell>
          <cell r="C160">
            <v>1197.7910084499999</v>
          </cell>
        </row>
        <row r="161">
          <cell r="A161" t="str">
            <v>Tanzania</v>
          </cell>
          <cell r="B161">
            <v>455.16105999333331</v>
          </cell>
          <cell r="C161">
            <v>529.15272582380953</v>
          </cell>
        </row>
        <row r="162">
          <cell r="A162" t="str">
            <v>Thailand</v>
          </cell>
          <cell r="B162">
            <v>4317.9850307666666</v>
          </cell>
          <cell r="C162">
            <v>4834.7446436904766</v>
          </cell>
        </row>
        <row r="163">
          <cell r="A163" t="str">
            <v>Togo</v>
          </cell>
          <cell r="B163">
            <v>981.42811080428601</v>
          </cell>
          <cell r="C163">
            <v>1134.9526605752383</v>
          </cell>
        </row>
        <row r="164">
          <cell r="A164" t="str">
            <v>Trinidad and Tobago</v>
          </cell>
          <cell r="B164">
            <v>8750.6700343523826</v>
          </cell>
          <cell r="C164">
            <v>9740.7091208523816</v>
          </cell>
        </row>
        <row r="165">
          <cell r="A165" t="str">
            <v>Tunisia</v>
          </cell>
          <cell r="B165">
            <v>4573.5762439285709</v>
          </cell>
          <cell r="C165">
            <v>5194.5323076952382</v>
          </cell>
        </row>
        <row r="166">
          <cell r="A166" t="str">
            <v>Turkey</v>
          </cell>
          <cell r="B166">
            <v>4991.0343368714284</v>
          </cell>
          <cell r="C166">
            <v>5617.0524280761902</v>
          </cell>
        </row>
        <row r="167">
          <cell r="A167" t="str">
            <v>Turkmenistan</v>
          </cell>
          <cell r="B167">
            <v>4533.3279780000003</v>
          </cell>
          <cell r="C167">
            <v>4533.3279780000003</v>
          </cell>
        </row>
        <row r="168">
          <cell r="A168" t="str">
            <v>Uganda</v>
          </cell>
          <cell r="B168">
            <v>641.75241471809534</v>
          </cell>
          <cell r="C168">
            <v>725.20748003666665</v>
          </cell>
        </row>
        <row r="169">
          <cell r="A169" t="str">
            <v>Ukraine</v>
          </cell>
          <cell r="B169">
            <v>6117.5990467666661</v>
          </cell>
          <cell r="C169">
            <v>6453.214939583333</v>
          </cell>
        </row>
        <row r="170">
          <cell r="A170" t="str">
            <v>United Kingdom</v>
          </cell>
          <cell r="B170">
            <v>15711.239827761907</v>
          </cell>
          <cell r="C170">
            <v>17883.942354857147</v>
          </cell>
        </row>
        <row r="171">
          <cell r="A171" t="str">
            <v>United States</v>
          </cell>
          <cell r="B171">
            <v>22934.376445095237</v>
          </cell>
          <cell r="C171">
            <v>26227.484862999998</v>
          </cell>
        </row>
        <row r="172">
          <cell r="A172" t="str">
            <v>Uruguay</v>
          </cell>
          <cell r="B172">
            <v>6988.8633833190488</v>
          </cell>
          <cell r="C172">
            <v>8041.6214446142858</v>
          </cell>
        </row>
        <row r="173">
          <cell r="A173" t="str">
            <v>Uzbekistan</v>
          </cell>
          <cell r="B173">
            <v>2557.3642543999999</v>
          </cell>
          <cell r="C173">
            <v>2652.2810096666667</v>
          </cell>
        </row>
        <row r="174">
          <cell r="A174" t="str">
            <v>Venezuela, RB</v>
          </cell>
          <cell r="B174">
            <v>5928.8624441380944</v>
          </cell>
          <cell r="C174">
            <v>7097.2681337428567</v>
          </cell>
        </row>
        <row r="175">
          <cell r="A175" t="str">
            <v>Vietnam</v>
          </cell>
          <cell r="B175">
            <v>1300.2677895644445</v>
          </cell>
          <cell r="C175">
            <v>1379.3193018777777</v>
          </cell>
        </row>
        <row r="176">
          <cell r="A176" t="str">
            <v>Yemen, Republic of</v>
          </cell>
          <cell r="B176">
            <v>1003.8230937981818</v>
          </cell>
          <cell r="C176">
            <v>901.4958701627271</v>
          </cell>
        </row>
        <row r="177">
          <cell r="A177" t="str">
            <v>Zambia</v>
          </cell>
          <cell r="B177">
            <v>884.13351719666662</v>
          </cell>
          <cell r="C177">
            <v>1012.7800503799999</v>
          </cell>
        </row>
        <row r="178">
          <cell r="A178" t="str">
            <v>Zimbabwe</v>
          </cell>
          <cell r="B178">
            <v>2304.7124529857142</v>
          </cell>
          <cell r="C178">
            <v>2725.1806359904758</v>
          </cell>
        </row>
      </sheetData>
      <sheetData sheetId="1">
        <row r="6">
          <cell r="A6" t="str">
            <v>country</v>
          </cell>
          <cell r="B6" t="str">
            <v>gini</v>
          </cell>
        </row>
        <row r="7">
          <cell r="A7" t="str">
            <v>Albania</v>
          </cell>
          <cell r="B7">
            <v>28.7</v>
          </cell>
        </row>
        <row r="8">
          <cell r="A8" t="str">
            <v>Algeria</v>
          </cell>
          <cell r="B8">
            <v>37.65</v>
          </cell>
        </row>
        <row r="9">
          <cell r="A9" t="str">
            <v>Argentina</v>
          </cell>
          <cell r="B9">
            <v>42.843606594898667</v>
          </cell>
        </row>
        <row r="10">
          <cell r="A10" t="str">
            <v>Armenia</v>
          </cell>
          <cell r="B10">
            <v>39.49473682202791</v>
          </cell>
        </row>
        <row r="11">
          <cell r="A11" t="str">
            <v>Australia</v>
          </cell>
          <cell r="B11">
            <v>37.355416591962175</v>
          </cell>
        </row>
        <row r="12">
          <cell r="A12" t="str">
            <v>Austria</v>
          </cell>
          <cell r="B12">
            <v>27.590476190476195</v>
          </cell>
        </row>
        <row r="13">
          <cell r="A13" t="str">
            <v>Azerbaijan</v>
          </cell>
          <cell r="B13">
            <v>37.210000095367434</v>
          </cell>
        </row>
        <row r="14">
          <cell r="A14" t="str">
            <v>Bahamas, The</v>
          </cell>
          <cell r="B14">
            <v>46.858749723434457</v>
          </cell>
        </row>
        <row r="15">
          <cell r="A15" t="str">
            <v>Bangladesh</v>
          </cell>
          <cell r="B15">
            <v>35.293653957660382</v>
          </cell>
        </row>
        <row r="16">
          <cell r="A16" t="str">
            <v>Barbados</v>
          </cell>
          <cell r="B16">
            <v>39.959999938964842</v>
          </cell>
        </row>
        <row r="17">
          <cell r="A17" t="str">
            <v>Belarus</v>
          </cell>
          <cell r="B17">
            <v>28.856410207503885</v>
          </cell>
        </row>
        <row r="18">
          <cell r="A18" t="str">
            <v>Belgium</v>
          </cell>
          <cell r="B18">
            <v>30.452419231783963</v>
          </cell>
        </row>
        <row r="19">
          <cell r="A19" t="str">
            <v>Bolivia</v>
          </cell>
          <cell r="B19">
            <v>55.337826120127808</v>
          </cell>
        </row>
        <row r="20">
          <cell r="A20" t="str">
            <v>Bosnia and Herzegovina</v>
          </cell>
          <cell r="B20">
            <v>29.490000534057618</v>
          </cell>
        </row>
        <row r="21">
          <cell r="A21" t="str">
            <v>Botswana</v>
          </cell>
          <cell r="B21">
            <v>51.44</v>
          </cell>
        </row>
        <row r="22">
          <cell r="A22" t="str">
            <v>Brazil</v>
          </cell>
          <cell r="B22">
            <v>57.365064887505078</v>
          </cell>
        </row>
        <row r="23">
          <cell r="A23" t="str">
            <v>Bulgaria</v>
          </cell>
          <cell r="B23">
            <v>26.127681112980493</v>
          </cell>
        </row>
        <row r="24">
          <cell r="A24" t="str">
            <v>Burkina Faso</v>
          </cell>
          <cell r="B24">
            <v>60.4</v>
          </cell>
        </row>
        <row r="25">
          <cell r="A25" t="str">
            <v>Burundi</v>
          </cell>
          <cell r="B25">
            <v>33.299999999999997</v>
          </cell>
        </row>
        <row r="26">
          <cell r="A26" t="str">
            <v>Cambodia</v>
          </cell>
          <cell r="B26">
            <v>44.7</v>
          </cell>
        </row>
        <row r="27">
          <cell r="A27" t="str">
            <v>Cameroon</v>
          </cell>
          <cell r="B27">
            <v>50.9</v>
          </cell>
        </row>
        <row r="28">
          <cell r="A28" t="str">
            <v>Canada</v>
          </cell>
          <cell r="B28">
            <v>31.590704209233678</v>
          </cell>
        </row>
        <row r="29">
          <cell r="A29" t="str">
            <v>Central African Republic</v>
          </cell>
          <cell r="B29">
            <v>60.433333333333337</v>
          </cell>
        </row>
        <row r="30">
          <cell r="A30" t="str">
            <v>Chad</v>
          </cell>
          <cell r="B30">
            <v>33.825000095367429</v>
          </cell>
        </row>
        <row r="31">
          <cell r="A31" t="str">
            <v>Chile</v>
          </cell>
          <cell r="B31">
            <v>51.747011539853858</v>
          </cell>
        </row>
        <row r="32">
          <cell r="A32" t="str">
            <v>China</v>
          </cell>
          <cell r="B32">
            <v>27.270310346800709</v>
          </cell>
        </row>
        <row r="33">
          <cell r="A33" t="str">
            <v>Colombia</v>
          </cell>
          <cell r="B33">
            <v>53.547533345540366</v>
          </cell>
        </row>
        <row r="34">
          <cell r="A34" t="str">
            <v>Congo, Dem. Rep.</v>
          </cell>
          <cell r="B34">
            <v>43.30000114440918</v>
          </cell>
        </row>
        <row r="35">
          <cell r="A35" t="str">
            <v>Costa Rica</v>
          </cell>
          <cell r="B35">
            <v>45.975409928618888</v>
          </cell>
        </row>
        <row r="36">
          <cell r="A36" t="str">
            <v>Cote d`Ivoire</v>
          </cell>
          <cell r="B36">
            <v>44.847368340743223</v>
          </cell>
        </row>
        <row r="37">
          <cell r="A37" t="str">
            <v>Croatia</v>
          </cell>
          <cell r="B37">
            <v>28.794666773478191</v>
          </cell>
        </row>
        <row r="38">
          <cell r="A38" t="str">
            <v>Cuba</v>
          </cell>
          <cell r="B38">
            <v>38.9</v>
          </cell>
        </row>
        <row r="39">
          <cell r="A39" t="str">
            <v>Cyprus</v>
          </cell>
          <cell r="B39">
            <v>25.6</v>
          </cell>
        </row>
        <row r="40">
          <cell r="A40" t="str">
            <v>Czech Republic</v>
          </cell>
          <cell r="B40">
            <v>23.184782600402833</v>
          </cell>
        </row>
        <row r="41">
          <cell r="A41" t="str">
            <v>Czechoslovakia</v>
          </cell>
          <cell r="B41">
            <v>20.612500000000001</v>
          </cell>
        </row>
        <row r="42">
          <cell r="A42" t="str">
            <v>Dahomey</v>
          </cell>
          <cell r="B42">
            <v>39.933333333333337</v>
          </cell>
        </row>
        <row r="43">
          <cell r="A43" t="str">
            <v>Denmark</v>
          </cell>
          <cell r="B43">
            <v>33.370105321783775</v>
          </cell>
        </row>
        <row r="44">
          <cell r="A44" t="str">
            <v>Djibouti</v>
          </cell>
          <cell r="B44">
            <v>43.299999237060547</v>
          </cell>
        </row>
        <row r="45">
          <cell r="A45" t="str">
            <v>Dominican Republic</v>
          </cell>
          <cell r="B45">
            <v>48.184285714285707</v>
          </cell>
        </row>
        <row r="46">
          <cell r="A46" t="str">
            <v>Ecuador</v>
          </cell>
          <cell r="B46">
            <v>52.394814814814829</v>
          </cell>
        </row>
        <row r="47">
          <cell r="A47" t="str">
            <v>Egypt</v>
          </cell>
          <cell r="B47">
            <v>36.9</v>
          </cell>
        </row>
        <row r="48">
          <cell r="A48" t="str">
            <v>El Salvador</v>
          </cell>
          <cell r="B48">
            <v>50.030606129964198</v>
          </cell>
        </row>
        <row r="49">
          <cell r="A49" t="str">
            <v>Estonia</v>
          </cell>
          <cell r="B49">
            <v>35.178928538731164</v>
          </cell>
        </row>
        <row r="50">
          <cell r="A50" t="str">
            <v>Ethiopia</v>
          </cell>
          <cell r="B50">
            <v>41.287500095367434</v>
          </cell>
        </row>
        <row r="51">
          <cell r="A51" t="str">
            <v>Fiji</v>
          </cell>
          <cell r="B51">
            <v>43.783333333333339</v>
          </cell>
        </row>
        <row r="52">
          <cell r="A52" t="str">
            <v>Finland</v>
          </cell>
          <cell r="B52">
            <v>29.514285714285702</v>
          </cell>
        </row>
        <row r="53">
          <cell r="A53" t="str">
            <v>France</v>
          </cell>
          <cell r="B53">
            <v>36.151081163561017</v>
          </cell>
        </row>
        <row r="54">
          <cell r="A54" t="str">
            <v>Gabon</v>
          </cell>
          <cell r="B54">
            <v>55.085714340209961</v>
          </cell>
        </row>
        <row r="55">
          <cell r="A55" t="str">
            <v>Gambia</v>
          </cell>
          <cell r="B55">
            <v>57.725871361626524</v>
          </cell>
        </row>
        <row r="56">
          <cell r="A56" t="str">
            <v>Georgia</v>
          </cell>
          <cell r="B56">
            <v>36.949999976158139</v>
          </cell>
        </row>
        <row r="57">
          <cell r="A57" t="str">
            <v>Germany</v>
          </cell>
          <cell r="B57">
            <v>27.1</v>
          </cell>
        </row>
        <row r="58">
          <cell r="A58" t="str">
            <v>Germany, East</v>
          </cell>
          <cell r="B58">
            <v>22.74333330790202</v>
          </cell>
        </row>
        <row r="59">
          <cell r="A59" t="str">
            <v>Germany, West</v>
          </cell>
          <cell r="B59">
            <v>33.334406771902316</v>
          </cell>
        </row>
        <row r="60">
          <cell r="A60" t="str">
            <v>Ghana</v>
          </cell>
          <cell r="B60">
            <v>42.123076923076923</v>
          </cell>
        </row>
        <row r="61">
          <cell r="A61" t="str">
            <v>Greece</v>
          </cell>
          <cell r="B61">
            <v>39.544666468302403</v>
          </cell>
        </row>
        <row r="62">
          <cell r="A62" t="str">
            <v>Guatemala</v>
          </cell>
          <cell r="B62">
            <v>52.728947448730466</v>
          </cell>
        </row>
        <row r="63">
          <cell r="A63" t="str">
            <v>Guinea</v>
          </cell>
          <cell r="B63">
            <v>50.700000254313153</v>
          </cell>
        </row>
        <row r="64">
          <cell r="A64" t="str">
            <v>Guinea-Bissau</v>
          </cell>
          <cell r="B64">
            <v>50</v>
          </cell>
        </row>
        <row r="65">
          <cell r="A65" t="str">
            <v>Guyana</v>
          </cell>
          <cell r="B65">
            <v>47.9</v>
          </cell>
        </row>
        <row r="66">
          <cell r="A66" t="str">
            <v>Honduras</v>
          </cell>
          <cell r="B66">
            <v>54.631250003814706</v>
          </cell>
        </row>
        <row r="67">
          <cell r="A67" t="str">
            <v>Hong Kong, China</v>
          </cell>
          <cell r="B67">
            <v>45.35</v>
          </cell>
        </row>
        <row r="68">
          <cell r="A68" t="str">
            <v>Hungary</v>
          </cell>
          <cell r="B68">
            <v>25.997538387592027</v>
          </cell>
        </row>
        <row r="69">
          <cell r="A69" t="str">
            <v>India</v>
          </cell>
          <cell r="B69">
            <v>35.74062493714419</v>
          </cell>
        </row>
        <row r="70">
          <cell r="A70" t="str">
            <v>Indonesia</v>
          </cell>
          <cell r="B70">
            <v>34.132075421315314</v>
          </cell>
        </row>
        <row r="71">
          <cell r="A71" t="str">
            <v>Iran</v>
          </cell>
          <cell r="B71">
            <v>44.640833536783852</v>
          </cell>
        </row>
        <row r="72">
          <cell r="A72" t="str">
            <v>Iraq</v>
          </cell>
          <cell r="B72">
            <v>60.966666412353511</v>
          </cell>
        </row>
        <row r="73">
          <cell r="A73" t="str">
            <v>Ireland</v>
          </cell>
          <cell r="B73">
            <v>35.562916634877517</v>
          </cell>
        </row>
        <row r="74">
          <cell r="A74" t="str">
            <v>Israel</v>
          </cell>
          <cell r="B74">
            <v>35.366666652538157</v>
          </cell>
        </row>
        <row r="75">
          <cell r="A75" t="str">
            <v>Italy</v>
          </cell>
          <cell r="B75">
            <v>35.08591549295776</v>
          </cell>
        </row>
        <row r="76">
          <cell r="A76" t="str">
            <v>Jamaica</v>
          </cell>
          <cell r="B76">
            <v>49.491714237758096</v>
          </cell>
        </row>
        <row r="77">
          <cell r="A77" t="str">
            <v>Japan</v>
          </cell>
          <cell r="B77">
            <v>34.873928601401204</v>
          </cell>
        </row>
        <row r="78">
          <cell r="A78" t="str">
            <v>Jordan</v>
          </cell>
          <cell r="B78">
            <v>38.068518462004484</v>
          </cell>
        </row>
        <row r="79">
          <cell r="A79" t="str">
            <v>Kazakhstan</v>
          </cell>
          <cell r="B79">
            <v>31.216666762034098</v>
          </cell>
        </row>
        <row r="80">
          <cell r="A80" t="str">
            <v>Kenya</v>
          </cell>
          <cell r="B80">
            <v>59.392307692307696</v>
          </cell>
        </row>
        <row r="81">
          <cell r="A81" t="str">
            <v>Korea, Republic of</v>
          </cell>
          <cell r="B81">
            <v>34.839859110872517</v>
          </cell>
        </row>
        <row r="82">
          <cell r="A82" t="str">
            <v>Kyrgyz Republic</v>
          </cell>
          <cell r="B82">
            <v>40.786111100514731</v>
          </cell>
        </row>
        <row r="83">
          <cell r="A83" t="str">
            <v>Lao</v>
          </cell>
          <cell r="B83">
            <v>33.200000000000003</v>
          </cell>
        </row>
        <row r="84">
          <cell r="A84" t="str">
            <v>Latvia</v>
          </cell>
          <cell r="B84">
            <v>30.724053944768137</v>
          </cell>
        </row>
        <row r="85">
          <cell r="A85" t="str">
            <v>Lebanon</v>
          </cell>
          <cell r="B85">
            <v>54.533333333333331</v>
          </cell>
        </row>
        <row r="86">
          <cell r="A86" t="str">
            <v>Lesotho</v>
          </cell>
          <cell r="B86">
            <v>60.711111111111109</v>
          </cell>
        </row>
        <row r="87">
          <cell r="A87" t="str">
            <v>Liberia</v>
          </cell>
          <cell r="B87">
            <v>43</v>
          </cell>
        </row>
        <row r="88">
          <cell r="A88" t="str">
            <v>Lithuania</v>
          </cell>
          <cell r="B88">
            <v>32.753643313321206</v>
          </cell>
        </row>
        <row r="89">
          <cell r="A89" t="str">
            <v>Luxembourg</v>
          </cell>
          <cell r="B89">
            <v>27.334761828467961</v>
          </cell>
        </row>
        <row r="90">
          <cell r="A90" t="str">
            <v>Macedonia, FYR</v>
          </cell>
          <cell r="B90">
            <v>30.173888949690198</v>
          </cell>
        </row>
        <row r="91">
          <cell r="A91" t="str">
            <v>Madagascar</v>
          </cell>
          <cell r="B91">
            <v>47.766666539510091</v>
          </cell>
        </row>
        <row r="92">
          <cell r="A92" t="str">
            <v>Malawi</v>
          </cell>
          <cell r="B92">
            <v>50.785714394705636</v>
          </cell>
        </row>
        <row r="93">
          <cell r="A93" t="str">
            <v>Malaysia</v>
          </cell>
          <cell r="B93">
            <v>48.141250011444093</v>
          </cell>
        </row>
        <row r="94">
          <cell r="A94" t="str">
            <v>Mali</v>
          </cell>
          <cell r="B94">
            <v>54.4</v>
          </cell>
        </row>
        <row r="95">
          <cell r="A95" t="str">
            <v>Mauritania</v>
          </cell>
          <cell r="B95">
            <v>51.636363567005496</v>
          </cell>
        </row>
        <row r="96">
          <cell r="A96" t="str">
            <v>Mauritius</v>
          </cell>
          <cell r="B96">
            <v>39.92</v>
          </cell>
        </row>
        <row r="97">
          <cell r="A97" t="str">
            <v>Mexico</v>
          </cell>
          <cell r="B97">
            <v>51.992739497820537</v>
          </cell>
        </row>
        <row r="98">
          <cell r="A98" t="str">
            <v>Moldova</v>
          </cell>
          <cell r="B98">
            <v>36.107692249004664</v>
          </cell>
        </row>
        <row r="99">
          <cell r="A99" t="str">
            <v>Mongolia</v>
          </cell>
          <cell r="B99">
            <v>31.911666107177734</v>
          </cell>
        </row>
        <row r="100">
          <cell r="A100" t="str">
            <v>Morocco</v>
          </cell>
          <cell r="B100">
            <v>44.71999990940094</v>
          </cell>
        </row>
        <row r="101">
          <cell r="A101" t="str">
            <v>Mozambique</v>
          </cell>
          <cell r="B101">
            <v>39.4</v>
          </cell>
        </row>
        <row r="102">
          <cell r="A102" t="str">
            <v>Myanmar</v>
          </cell>
          <cell r="B102">
            <v>35.399999745686848</v>
          </cell>
        </row>
        <row r="103">
          <cell r="A103" t="str">
            <v>Namibia</v>
          </cell>
          <cell r="B103">
            <v>73.900000000000006</v>
          </cell>
        </row>
        <row r="104">
          <cell r="A104" t="str">
            <v>Nepal</v>
          </cell>
          <cell r="B104">
            <v>46.842857142857142</v>
          </cell>
        </row>
        <row r="105">
          <cell r="A105" t="str">
            <v>Netherlands</v>
          </cell>
          <cell r="B105">
            <v>30.556909068714482</v>
          </cell>
        </row>
        <row r="106">
          <cell r="A106" t="str">
            <v>New Zealand</v>
          </cell>
          <cell r="B106">
            <v>45.185686111450202</v>
          </cell>
        </row>
        <row r="107">
          <cell r="A107" t="str">
            <v>Nicaragua</v>
          </cell>
          <cell r="B107">
            <v>53.65</v>
          </cell>
        </row>
        <row r="108">
          <cell r="A108" t="str">
            <v>Niger</v>
          </cell>
          <cell r="B108">
            <v>40.38000015258789</v>
          </cell>
        </row>
        <row r="109">
          <cell r="A109" t="str">
            <v>Nigeria</v>
          </cell>
          <cell r="B109">
            <v>48.461923129741962</v>
          </cell>
        </row>
        <row r="110">
          <cell r="A110" t="str">
            <v>Norway</v>
          </cell>
          <cell r="B110">
            <v>30.85428567068918</v>
          </cell>
        </row>
        <row r="111">
          <cell r="A111" t="str">
            <v>Pakistan</v>
          </cell>
          <cell r="B111">
            <v>32.378836471156063</v>
          </cell>
        </row>
        <row r="112">
          <cell r="A112" t="str">
            <v>Panama</v>
          </cell>
          <cell r="B112">
            <v>51.212340354107788</v>
          </cell>
        </row>
        <row r="113">
          <cell r="A113" t="str">
            <v>Papua New Guinea</v>
          </cell>
          <cell r="B113">
            <v>50.4</v>
          </cell>
        </row>
        <row r="114">
          <cell r="A114" t="str">
            <v>Paraguay</v>
          </cell>
          <cell r="B114">
            <v>52.974545454545456</v>
          </cell>
        </row>
        <row r="115">
          <cell r="A115" t="str">
            <v>Peru</v>
          </cell>
          <cell r="B115">
            <v>49.577999717712402</v>
          </cell>
        </row>
        <row r="116">
          <cell r="A116" t="str">
            <v>Philippines</v>
          </cell>
          <cell r="B116">
            <v>46.628333314259841</v>
          </cell>
        </row>
        <row r="117">
          <cell r="A117" t="str">
            <v>Poland</v>
          </cell>
          <cell r="B117">
            <v>27.40250006176176</v>
          </cell>
        </row>
        <row r="118">
          <cell r="A118" t="str">
            <v>Portugal</v>
          </cell>
          <cell r="B118">
            <v>36.1</v>
          </cell>
        </row>
        <row r="119">
          <cell r="A119" t="str">
            <v>Puerto Rico</v>
          </cell>
          <cell r="B119">
            <v>43.738095201764793</v>
          </cell>
        </row>
        <row r="120">
          <cell r="A120" t="str">
            <v>Romania</v>
          </cell>
          <cell r="B120">
            <v>28.422500009536741</v>
          </cell>
        </row>
        <row r="121">
          <cell r="A121" t="str">
            <v>Russian Federation</v>
          </cell>
          <cell r="B121">
            <v>39.158333325386032</v>
          </cell>
        </row>
        <row r="122">
          <cell r="A122" t="str">
            <v>Rwanda</v>
          </cell>
          <cell r="B122">
            <v>28.9</v>
          </cell>
        </row>
        <row r="123">
          <cell r="A123" t="str">
            <v>Senegal</v>
          </cell>
          <cell r="B123">
            <v>51.984121672312419</v>
          </cell>
        </row>
        <row r="124">
          <cell r="A124" t="str">
            <v>Serbia and Montenegro</v>
          </cell>
          <cell r="B124">
            <v>32.14</v>
          </cell>
        </row>
        <row r="125">
          <cell r="A125" t="str">
            <v>Seychelles</v>
          </cell>
          <cell r="B125">
            <v>46</v>
          </cell>
        </row>
        <row r="126">
          <cell r="A126" t="str">
            <v>Sierra Leone</v>
          </cell>
          <cell r="B126">
            <v>54.316666793823252</v>
          </cell>
        </row>
        <row r="127">
          <cell r="A127" t="str">
            <v>Singapore</v>
          </cell>
          <cell r="B127">
            <v>43.386530607573839</v>
          </cell>
        </row>
        <row r="128">
          <cell r="A128" t="str">
            <v>Slovak Republic</v>
          </cell>
          <cell r="B128">
            <v>22.408442811404964</v>
          </cell>
        </row>
        <row r="129">
          <cell r="A129" t="str">
            <v>Slovenia</v>
          </cell>
          <cell r="B129">
            <v>25.762790688803026</v>
          </cell>
        </row>
        <row r="130">
          <cell r="A130" t="str">
            <v>South Africa</v>
          </cell>
          <cell r="B130">
            <v>54.166666666666664</v>
          </cell>
        </row>
        <row r="131">
          <cell r="A131" t="str">
            <v>Spain</v>
          </cell>
          <cell r="B131">
            <v>32.290000003317132</v>
          </cell>
        </row>
        <row r="132">
          <cell r="A132" t="str">
            <v>Sri Lanka</v>
          </cell>
          <cell r="B132">
            <v>39.820769214630133</v>
          </cell>
        </row>
        <row r="133">
          <cell r="A133" t="str">
            <v>Sudan</v>
          </cell>
          <cell r="B133">
            <v>42.312499904632567</v>
          </cell>
        </row>
        <row r="134">
          <cell r="A134" t="str">
            <v>Suriname</v>
          </cell>
          <cell r="B134">
            <v>30.1</v>
          </cell>
        </row>
        <row r="135">
          <cell r="A135" t="str">
            <v>Swaziland</v>
          </cell>
          <cell r="B135">
            <v>61.650000381469724</v>
          </cell>
        </row>
        <row r="136">
          <cell r="A136" t="str">
            <v>Sweden</v>
          </cell>
          <cell r="B136">
            <v>32.394310273795277</v>
          </cell>
        </row>
        <row r="137">
          <cell r="A137" t="str">
            <v>Switzerland</v>
          </cell>
          <cell r="B137">
            <v>32.121999969482417</v>
          </cell>
        </row>
        <row r="138">
          <cell r="A138" t="str">
            <v>Taiwan</v>
          </cell>
          <cell r="B138">
            <v>32.261904786125058</v>
          </cell>
        </row>
        <row r="139">
          <cell r="A139" t="str">
            <v>Tajikistan</v>
          </cell>
          <cell r="B139">
            <v>31.600000211927622</v>
          </cell>
        </row>
        <row r="140">
          <cell r="A140" t="str">
            <v>Tanzania</v>
          </cell>
          <cell r="B140">
            <v>49.911111153496634</v>
          </cell>
        </row>
        <row r="141">
          <cell r="A141" t="str">
            <v>Thailand</v>
          </cell>
          <cell r="B141">
            <v>46.095454452977037</v>
          </cell>
        </row>
        <row r="142">
          <cell r="A142" t="str">
            <v>Togo</v>
          </cell>
          <cell r="B142">
            <v>33.799999237060547</v>
          </cell>
        </row>
        <row r="143">
          <cell r="A143" t="str">
            <v>Trinidad and Tobago</v>
          </cell>
          <cell r="B143">
            <v>47.020666961669924</v>
          </cell>
        </row>
        <row r="144">
          <cell r="A144" t="str">
            <v>Tunisia</v>
          </cell>
          <cell r="B144">
            <v>44.263158015200965</v>
          </cell>
        </row>
        <row r="145">
          <cell r="A145" t="str">
            <v>Turkey</v>
          </cell>
          <cell r="B145">
            <v>49.059375047683723</v>
          </cell>
        </row>
        <row r="146">
          <cell r="A146" t="str">
            <v>Turkmenistan</v>
          </cell>
          <cell r="B146">
            <v>28.792307721651511</v>
          </cell>
        </row>
        <row r="147">
          <cell r="A147" t="str">
            <v>Uganda</v>
          </cell>
          <cell r="B147">
            <v>40.50000013463638</v>
          </cell>
        </row>
        <row r="148">
          <cell r="A148" t="str">
            <v>Ukraine</v>
          </cell>
          <cell r="B148">
            <v>32.22499999046326</v>
          </cell>
        </row>
        <row r="149">
          <cell r="A149" t="str">
            <v>United Kingdom</v>
          </cell>
          <cell r="B149">
            <v>31.458089884211507</v>
          </cell>
        </row>
        <row r="150">
          <cell r="A150" t="str">
            <v>United States</v>
          </cell>
          <cell r="B150">
            <v>41.231764605866779</v>
          </cell>
        </row>
        <row r="151">
          <cell r="A151" t="str">
            <v>Uruguay</v>
          </cell>
          <cell r="B151">
            <v>41.944285776047479</v>
          </cell>
        </row>
        <row r="152">
          <cell r="A152" t="str">
            <v>USSR</v>
          </cell>
          <cell r="B152">
            <v>27.11352949703441</v>
          </cell>
        </row>
        <row r="153">
          <cell r="A153" t="str">
            <v>Uzbekistan</v>
          </cell>
          <cell r="B153">
            <v>31.918181783502749</v>
          </cell>
        </row>
        <row r="154">
          <cell r="A154" t="str">
            <v>Venezuela, RB</v>
          </cell>
          <cell r="B154">
            <v>45.331267560502184</v>
          </cell>
        </row>
        <row r="155">
          <cell r="A155" t="str">
            <v>Viet Nam</v>
          </cell>
          <cell r="B155">
            <v>36.133333333333333</v>
          </cell>
        </row>
        <row r="156">
          <cell r="A156" t="str">
            <v>Yemen, Republic of</v>
          </cell>
          <cell r="B156">
            <v>30.55</v>
          </cell>
        </row>
        <row r="157">
          <cell r="A157" t="str">
            <v>Yugoslavia</v>
          </cell>
          <cell r="B157">
            <v>26.752499985694886</v>
          </cell>
        </row>
        <row r="158">
          <cell r="A158" t="str">
            <v>Yugoslavia, FR</v>
          </cell>
          <cell r="B158">
            <v>31.969166676203411</v>
          </cell>
        </row>
        <row r="159">
          <cell r="A159" t="str">
            <v>Zambia</v>
          </cell>
          <cell r="B159">
            <v>56.040000076293936</v>
          </cell>
        </row>
        <row r="160">
          <cell r="A160" t="str">
            <v>Zimbabwe</v>
          </cell>
          <cell r="B160">
            <v>62.614285605294363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78"/>
  <sheetViews>
    <sheetView topLeftCell="A6" zoomScaleNormal="100" zoomScalePageLayoutView="200" workbookViewId="0">
      <pane xSplit="4" ySplit="1" topLeftCell="E60" activePane="bottomRight" state="frozen"/>
      <selection activeCell="A6" sqref="A6"/>
      <selection pane="topRight" activeCell="E6" sqref="E6"/>
      <selection pane="bottomLeft" activeCell="A7" sqref="A7"/>
      <selection pane="bottomRight" activeCell="B6" sqref="B6:C75"/>
    </sheetView>
  </sheetViews>
  <sheetFormatPr baseColWidth="10" defaultColWidth="12.1640625" defaultRowHeight="13" x14ac:dyDescent="0.15"/>
  <cols>
    <col min="1" max="2" width="12.1640625" style="24"/>
    <col min="3" max="3" width="15.6640625" style="27" customWidth="1"/>
    <col min="4" max="163" width="12.1640625" style="25"/>
    <col min="164" max="166" width="18.5" style="24" customWidth="1"/>
    <col min="167" max="16384" width="12.1640625" style="24"/>
  </cols>
  <sheetData>
    <row r="1" spans="1:166" s="22" customFormat="1" x14ac:dyDescent="0.15">
      <c r="A1" s="22" t="s">
        <v>499</v>
      </c>
      <c r="B1" s="22" t="s">
        <v>500</v>
      </c>
      <c r="C1" s="30"/>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row>
    <row r="3" spans="1:166" hidden="1" x14ac:dyDescent="0.15"/>
    <row r="4" spans="1:166" hidden="1" x14ac:dyDescent="0.15">
      <c r="A4" s="24" t="s">
        <v>227</v>
      </c>
      <c r="B4" s="24" t="s">
        <v>228</v>
      </c>
      <c r="C4" s="27" t="s">
        <v>501</v>
      </c>
      <c r="D4" s="25" t="s">
        <v>502</v>
      </c>
      <c r="E4" s="25">
        <v>1540</v>
      </c>
      <c r="F4" s="25">
        <v>1550</v>
      </c>
      <c r="G4" s="25">
        <v>1551</v>
      </c>
      <c r="H4" s="25">
        <v>1569</v>
      </c>
      <c r="I4" s="25">
        <v>1570</v>
      </c>
      <c r="K4" s="25">
        <v>1590</v>
      </c>
      <c r="L4" s="25">
        <v>1600</v>
      </c>
      <c r="M4" s="25">
        <v>1611</v>
      </c>
      <c r="N4" s="25">
        <v>1620</v>
      </c>
      <c r="O4" s="25">
        <v>1635</v>
      </c>
      <c r="P4" s="25">
        <v>1639</v>
      </c>
      <c r="R4" s="25">
        <v>1650</v>
      </c>
      <c r="S4" s="25">
        <v>1655</v>
      </c>
      <c r="T4" s="25">
        <v>1661</v>
      </c>
      <c r="V4" s="25">
        <v>1673</v>
      </c>
      <c r="W4" s="25">
        <v>1676</v>
      </c>
      <c r="X4" s="25">
        <v>1678</v>
      </c>
      <c r="Z4" s="25">
        <v>1684</v>
      </c>
      <c r="AA4" s="25">
        <v>1688</v>
      </c>
      <c r="AB4" s="25">
        <v>1692</v>
      </c>
      <c r="AC4" s="25">
        <v>1695</v>
      </c>
      <c r="AD4" s="25">
        <v>1698</v>
      </c>
      <c r="AE4" s="25">
        <v>1700</v>
      </c>
      <c r="AF4" s="25">
        <v>1707</v>
      </c>
      <c r="AI4" s="25">
        <v>1720</v>
      </c>
      <c r="AJ4" s="25">
        <v>1721</v>
      </c>
      <c r="AK4" s="25">
        <v>1722</v>
      </c>
      <c r="AL4" s="25">
        <v>1723</v>
      </c>
      <c r="AM4" s="25">
        <v>1724</v>
      </c>
      <c r="AN4" s="25">
        <v>1727</v>
      </c>
      <c r="AO4" s="25">
        <v>1729</v>
      </c>
      <c r="AP4" s="25">
        <v>1730</v>
      </c>
      <c r="AQ4" s="25">
        <v>1731</v>
      </c>
      <c r="AR4" s="25">
        <v>1734</v>
      </c>
      <c r="AS4" s="25">
        <v>1741</v>
      </c>
      <c r="AU4" s="25">
        <v>1745</v>
      </c>
      <c r="AV4" s="25">
        <v>1747</v>
      </c>
      <c r="AW4" s="25">
        <v>1748</v>
      </c>
      <c r="AX4" s="25">
        <v>1749</v>
      </c>
      <c r="AY4" s="25">
        <v>1750</v>
      </c>
      <c r="AZ4" s="25">
        <v>1751</v>
      </c>
      <c r="BA4" s="25">
        <v>1753</v>
      </c>
      <c r="BB4" s="25">
        <v>1754</v>
      </c>
      <c r="BC4" s="25">
        <v>1756</v>
      </c>
      <c r="BD4" s="25">
        <v>1757</v>
      </c>
      <c r="BE4" s="25">
        <v>1758</v>
      </c>
      <c r="BF4" s="25">
        <v>1762</v>
      </c>
      <c r="BG4" s="25">
        <v>1763</v>
      </c>
      <c r="BH4" s="25">
        <v>1764</v>
      </c>
      <c r="BI4" s="25">
        <v>1765</v>
      </c>
      <c r="BK4" s="25">
        <v>1768</v>
      </c>
      <c r="BL4" s="25">
        <v>1770</v>
      </c>
      <c r="BM4" s="25">
        <v>1771</v>
      </c>
      <c r="BN4" s="25">
        <v>1772</v>
      </c>
      <c r="BO4" s="25">
        <v>1773</v>
      </c>
      <c r="BP4" s="25">
        <v>1774</v>
      </c>
      <c r="BQ4" s="25">
        <v>1775</v>
      </c>
      <c r="BR4" s="25">
        <v>1777</v>
      </c>
      <c r="BS4" s="25">
        <v>1778</v>
      </c>
      <c r="BV4" s="25">
        <v>1786</v>
      </c>
      <c r="BW4" s="25">
        <v>1787</v>
      </c>
      <c r="BX4" s="25">
        <v>1788</v>
      </c>
      <c r="BY4" s="25">
        <v>1789</v>
      </c>
      <c r="BZ4" s="25">
        <v>1790</v>
      </c>
      <c r="CA4" s="25">
        <v>1791</v>
      </c>
      <c r="CB4" s="25">
        <v>1792</v>
      </c>
      <c r="CC4" s="25">
        <v>1796</v>
      </c>
      <c r="CD4" s="25">
        <v>1797</v>
      </c>
      <c r="CE4" s="25">
        <v>1798</v>
      </c>
      <c r="CF4" s="25">
        <v>1800</v>
      </c>
      <c r="CG4" s="25">
        <v>1801</v>
      </c>
      <c r="CH4" s="25">
        <v>1802</v>
      </c>
      <c r="CI4" s="25">
        <v>1805</v>
      </c>
      <c r="CJ4" s="25">
        <v>1807</v>
      </c>
      <c r="CK4" s="25">
        <v>1810</v>
      </c>
      <c r="CN4" s="25">
        <v>1820</v>
      </c>
      <c r="CO4" s="25">
        <v>1821</v>
      </c>
      <c r="CP4" s="25">
        <v>1825</v>
      </c>
      <c r="CQ4" s="25">
        <v>1827</v>
      </c>
      <c r="CR4" s="25">
        <v>1829</v>
      </c>
      <c r="CS4" s="25">
        <v>1830</v>
      </c>
      <c r="CT4" s="25">
        <v>1832</v>
      </c>
      <c r="CU4" s="25">
        <v>1834</v>
      </c>
      <c r="CV4" s="25">
        <v>1837</v>
      </c>
      <c r="CW4" s="25">
        <v>1840</v>
      </c>
      <c r="CX4" s="25">
        <v>1841</v>
      </c>
      <c r="CY4" s="25">
        <v>1844</v>
      </c>
      <c r="CZ4" s="25">
        <v>1845</v>
      </c>
      <c r="DA4" s="25">
        <v>1850</v>
      </c>
      <c r="DB4" s="25">
        <v>1860</v>
      </c>
      <c r="DC4" s="25">
        <v>1861</v>
      </c>
      <c r="DD4" s="25">
        <v>1865</v>
      </c>
      <c r="DE4" s="25">
        <v>1869</v>
      </c>
      <c r="DG4" s="25">
        <v>1871</v>
      </c>
      <c r="DK4" s="25">
        <v>1877</v>
      </c>
      <c r="DM4" s="25">
        <v>1881</v>
      </c>
      <c r="DQ4" s="25">
        <v>1891</v>
      </c>
      <c r="DS4" s="25">
        <v>1895</v>
      </c>
      <c r="DT4" s="25">
        <v>1899</v>
      </c>
      <c r="DU4" s="25">
        <v>1900</v>
      </c>
      <c r="DV4" s="25">
        <v>1901</v>
      </c>
      <c r="DY4" s="25">
        <v>1911</v>
      </c>
      <c r="EA4" s="25">
        <v>1920</v>
      </c>
      <c r="EB4" s="25">
        <v>1921</v>
      </c>
      <c r="EE4" s="25">
        <v>1931</v>
      </c>
      <c r="EG4" s="25">
        <v>1939</v>
      </c>
      <c r="EH4" s="25">
        <v>1940</v>
      </c>
      <c r="EK4" s="25">
        <v>1943</v>
      </c>
      <c r="EL4" s="25">
        <v>1946</v>
      </c>
      <c r="EM4" s="25">
        <v>1947</v>
      </c>
      <c r="EN4" s="25">
        <v>1948</v>
      </c>
      <c r="EO4" s="25">
        <v>1949</v>
      </c>
      <c r="EP4" s="25">
        <v>1950</v>
      </c>
      <c r="EQ4" s="25">
        <v>1951</v>
      </c>
      <c r="ER4" s="25">
        <v>1952</v>
      </c>
      <c r="ES4" s="25">
        <v>1953</v>
      </c>
      <c r="ET4" s="25">
        <v>1954</v>
      </c>
      <c r="EU4" s="25">
        <v>1955</v>
      </c>
      <c r="EV4" s="25">
        <v>1956</v>
      </c>
      <c r="EW4" s="25">
        <v>1957</v>
      </c>
      <c r="EX4" s="25">
        <v>1958</v>
      </c>
      <c r="EY4" s="25">
        <v>1959</v>
      </c>
      <c r="EZ4" s="25">
        <v>1960</v>
      </c>
      <c r="FA4" s="25">
        <v>1962</v>
      </c>
      <c r="FE4" s="25">
        <v>1970</v>
      </c>
      <c r="FH4" s="24" t="s">
        <v>503</v>
      </c>
    </row>
    <row r="5" spans="1:166" hidden="1" x14ac:dyDescent="0.15">
      <c r="A5" s="26" t="s">
        <v>227</v>
      </c>
      <c r="B5" s="26" t="s">
        <v>228</v>
      </c>
      <c r="C5" s="31" t="s">
        <v>501</v>
      </c>
      <c r="D5" s="29" t="s">
        <v>502</v>
      </c>
      <c r="E5" s="26">
        <v>1540</v>
      </c>
      <c r="F5" s="26">
        <v>1550</v>
      </c>
      <c r="G5" s="26">
        <v>1551</v>
      </c>
      <c r="H5" s="26">
        <v>1569</v>
      </c>
      <c r="I5" s="26">
        <v>1570</v>
      </c>
      <c r="J5" s="26">
        <v>1571</v>
      </c>
      <c r="K5" s="26">
        <v>1590</v>
      </c>
      <c r="L5" s="26">
        <v>1600</v>
      </c>
      <c r="M5" s="26">
        <v>1611</v>
      </c>
      <c r="N5" s="26">
        <v>1620</v>
      </c>
      <c r="O5" s="26">
        <v>1635</v>
      </c>
      <c r="P5" s="26">
        <v>1639</v>
      </c>
      <c r="Q5" s="26">
        <v>1646</v>
      </c>
      <c r="R5" s="26">
        <v>1650</v>
      </c>
      <c r="S5" s="26">
        <v>1655</v>
      </c>
      <c r="T5" s="26">
        <v>1661</v>
      </c>
      <c r="U5" s="26">
        <v>1662</v>
      </c>
      <c r="V5" s="26">
        <v>1673</v>
      </c>
      <c r="W5" s="26">
        <v>1676</v>
      </c>
      <c r="X5" s="26">
        <v>1678</v>
      </c>
      <c r="Y5" s="26">
        <v>1680</v>
      </c>
      <c r="Z5" s="26">
        <v>1684</v>
      </c>
      <c r="AA5" s="26">
        <v>1688</v>
      </c>
      <c r="AB5" s="26">
        <v>1692</v>
      </c>
      <c r="AC5" s="26">
        <v>1695</v>
      </c>
      <c r="AD5" s="26">
        <v>1698</v>
      </c>
      <c r="AE5" s="26">
        <v>1700</v>
      </c>
      <c r="AF5" s="26">
        <v>1707</v>
      </c>
      <c r="AG5" s="26">
        <v>1708</v>
      </c>
      <c r="AH5" s="26">
        <v>1712</v>
      </c>
      <c r="AI5" s="26">
        <v>1720</v>
      </c>
      <c r="AJ5" s="26">
        <v>1721</v>
      </c>
      <c r="AK5" s="26">
        <v>1722</v>
      </c>
      <c r="AL5" s="26">
        <v>1723</v>
      </c>
      <c r="AM5" s="26">
        <v>1724</v>
      </c>
      <c r="AN5" s="26">
        <v>1727</v>
      </c>
      <c r="AO5" s="26">
        <v>1729</v>
      </c>
      <c r="AP5" s="26">
        <v>1730</v>
      </c>
      <c r="AQ5" s="26">
        <v>1731</v>
      </c>
      <c r="AR5" s="26">
        <v>1734</v>
      </c>
      <c r="AS5" s="26">
        <v>1741</v>
      </c>
      <c r="AT5" s="26">
        <v>1744</v>
      </c>
      <c r="AU5" s="26">
        <v>1745</v>
      </c>
      <c r="AV5" s="26">
        <v>1747</v>
      </c>
      <c r="AW5" s="26">
        <v>1748</v>
      </c>
      <c r="AX5" s="26">
        <v>1749</v>
      </c>
      <c r="AY5" s="26">
        <v>1750</v>
      </c>
      <c r="AZ5" s="26">
        <v>1751</v>
      </c>
      <c r="BA5" s="26">
        <v>1753</v>
      </c>
      <c r="BB5" s="26">
        <v>1754</v>
      </c>
      <c r="BC5" s="26">
        <v>1756</v>
      </c>
      <c r="BD5" s="26">
        <v>1757</v>
      </c>
      <c r="BE5" s="26">
        <v>1758</v>
      </c>
      <c r="BF5" s="26">
        <v>1762</v>
      </c>
      <c r="BG5" s="26">
        <v>1763</v>
      </c>
      <c r="BH5" s="26">
        <v>1764</v>
      </c>
      <c r="BI5" s="26">
        <v>1765</v>
      </c>
      <c r="BJ5" s="26"/>
      <c r="BK5" s="26">
        <v>1768</v>
      </c>
      <c r="BL5" s="26">
        <v>1770</v>
      </c>
      <c r="BM5" s="26">
        <v>1771</v>
      </c>
      <c r="BN5" s="26">
        <v>1772</v>
      </c>
      <c r="BO5" s="26">
        <v>1773</v>
      </c>
      <c r="BP5" s="26">
        <v>1774</v>
      </c>
      <c r="BQ5" s="26">
        <v>1775</v>
      </c>
      <c r="BR5" s="26">
        <v>1777</v>
      </c>
      <c r="BS5" s="26">
        <v>1778</v>
      </c>
      <c r="BT5" s="26">
        <v>1779</v>
      </c>
      <c r="BU5" s="26">
        <v>1781</v>
      </c>
      <c r="BV5" s="26">
        <v>1786</v>
      </c>
      <c r="BW5" s="26">
        <v>1787</v>
      </c>
      <c r="BX5" s="26">
        <v>1788</v>
      </c>
      <c r="BY5" s="26">
        <v>1789</v>
      </c>
      <c r="BZ5" s="26">
        <v>1790</v>
      </c>
      <c r="CA5" s="26">
        <v>1791</v>
      </c>
      <c r="CB5" s="26">
        <v>1792</v>
      </c>
      <c r="CC5" s="26">
        <v>1796</v>
      </c>
      <c r="CD5" s="26">
        <v>1797</v>
      </c>
      <c r="CE5" s="26">
        <v>1798</v>
      </c>
      <c r="CF5" s="26">
        <v>1800</v>
      </c>
      <c r="CG5" s="26">
        <v>1801</v>
      </c>
      <c r="CH5" s="26">
        <v>1802</v>
      </c>
      <c r="CI5" s="26">
        <v>1805</v>
      </c>
      <c r="CJ5" s="26">
        <v>1807</v>
      </c>
      <c r="CK5" s="26">
        <v>1810</v>
      </c>
      <c r="CL5" s="26">
        <v>1817</v>
      </c>
      <c r="CM5" s="26">
        <v>1818</v>
      </c>
      <c r="CN5" s="26">
        <v>1820</v>
      </c>
      <c r="CO5" s="26">
        <v>1821</v>
      </c>
      <c r="CP5" s="26">
        <v>1825</v>
      </c>
      <c r="CQ5" s="26">
        <v>1827</v>
      </c>
      <c r="CR5" s="26">
        <v>1829</v>
      </c>
      <c r="CS5" s="26">
        <v>1830</v>
      </c>
      <c r="CT5" s="26">
        <v>1832</v>
      </c>
      <c r="CU5" s="26">
        <v>1834</v>
      </c>
      <c r="CV5" s="26">
        <v>1837</v>
      </c>
      <c r="CW5" s="26">
        <v>1840</v>
      </c>
      <c r="CX5" s="26">
        <v>1841</v>
      </c>
      <c r="CY5" s="26">
        <v>1844</v>
      </c>
      <c r="CZ5" s="26">
        <v>1845</v>
      </c>
      <c r="DA5" s="26">
        <v>1850</v>
      </c>
      <c r="DB5" s="26">
        <v>1860</v>
      </c>
      <c r="DC5" s="26">
        <v>1861</v>
      </c>
      <c r="DD5" s="26">
        <v>1864</v>
      </c>
      <c r="DE5" s="26">
        <v>1869</v>
      </c>
      <c r="DF5" s="26">
        <v>1870</v>
      </c>
      <c r="DG5" s="26">
        <v>1871</v>
      </c>
      <c r="DH5" s="26">
        <v>1872</v>
      </c>
      <c r="DI5" s="26">
        <v>1875</v>
      </c>
      <c r="DJ5" s="26">
        <v>1876</v>
      </c>
      <c r="DK5" s="26">
        <v>1877</v>
      </c>
      <c r="DL5" s="26">
        <v>1880</v>
      </c>
      <c r="DM5" s="26">
        <v>1881</v>
      </c>
      <c r="DN5" s="26">
        <v>1883</v>
      </c>
      <c r="DO5" s="26">
        <v>1888</v>
      </c>
      <c r="DP5" s="26">
        <v>1890</v>
      </c>
      <c r="DQ5" s="26">
        <v>1891</v>
      </c>
      <c r="DR5" s="26">
        <v>1892</v>
      </c>
      <c r="DS5" s="26">
        <v>1895</v>
      </c>
      <c r="DT5" s="26">
        <v>1899</v>
      </c>
      <c r="DU5" s="26">
        <v>1900</v>
      </c>
      <c r="DV5" s="26">
        <v>1901</v>
      </c>
      <c r="DW5" s="26">
        <v>1904</v>
      </c>
      <c r="DX5" s="26">
        <v>1910</v>
      </c>
      <c r="DY5" s="26">
        <v>1911</v>
      </c>
      <c r="DZ5" s="26">
        <v>1914</v>
      </c>
      <c r="EA5" s="26">
        <v>1920</v>
      </c>
      <c r="EB5" s="26">
        <v>1921</v>
      </c>
      <c r="EC5" s="26">
        <v>1926</v>
      </c>
      <c r="ED5" s="26">
        <v>1930</v>
      </c>
      <c r="EE5" s="26">
        <v>1931</v>
      </c>
      <c r="EF5" s="26">
        <v>1936</v>
      </c>
      <c r="EG5" s="26">
        <v>1939</v>
      </c>
      <c r="EH5" s="26">
        <v>1940</v>
      </c>
      <c r="EI5" s="26">
        <v>1941</v>
      </c>
      <c r="EJ5" s="26"/>
      <c r="EK5" s="26">
        <v>1943</v>
      </c>
      <c r="EL5" s="26">
        <v>1946</v>
      </c>
      <c r="EM5" s="26">
        <v>1947</v>
      </c>
      <c r="EN5" s="26">
        <v>1948</v>
      </c>
      <c r="EO5" s="26">
        <v>1949</v>
      </c>
      <c r="EP5" s="26">
        <v>1950</v>
      </c>
      <c r="EQ5" s="26">
        <v>1951</v>
      </c>
      <c r="ER5" s="26">
        <v>1952</v>
      </c>
      <c r="ES5" s="26">
        <v>1953</v>
      </c>
      <c r="ET5" s="26">
        <v>1954</v>
      </c>
      <c r="EU5" s="26">
        <v>1955</v>
      </c>
      <c r="EV5" s="26">
        <v>1956</v>
      </c>
      <c r="EW5" s="26">
        <v>1957</v>
      </c>
      <c r="EX5" s="26">
        <v>1958</v>
      </c>
      <c r="EY5" s="26">
        <v>1959</v>
      </c>
      <c r="EZ5" s="26">
        <v>1960</v>
      </c>
      <c r="FA5" s="26">
        <v>1962</v>
      </c>
      <c r="FB5" s="26">
        <v>1963</v>
      </c>
      <c r="FC5" s="26">
        <v>1967</v>
      </c>
      <c r="FD5" s="26">
        <v>1969</v>
      </c>
      <c r="FE5" s="26">
        <v>1970</v>
      </c>
      <c r="FF5" s="26">
        <v>1980</v>
      </c>
      <c r="FG5" s="26">
        <v>1990</v>
      </c>
      <c r="FH5" s="26" t="s">
        <v>503</v>
      </c>
      <c r="FI5" s="26"/>
      <c r="FJ5" s="26"/>
    </row>
    <row r="6" spans="1:166" x14ac:dyDescent="0.15">
      <c r="A6" s="26" t="s">
        <v>227</v>
      </c>
      <c r="B6" s="26" t="s">
        <v>228</v>
      </c>
      <c r="C6" s="32" t="s">
        <v>531</v>
      </c>
      <c r="D6" s="29" t="s">
        <v>502</v>
      </c>
      <c r="E6" s="26">
        <v>1540</v>
      </c>
      <c r="F6" s="26">
        <v>1550</v>
      </c>
      <c r="G6" s="26">
        <v>1551</v>
      </c>
      <c r="H6" s="26">
        <v>1569</v>
      </c>
      <c r="I6" s="26">
        <v>1570</v>
      </c>
      <c r="J6" s="26">
        <v>1572</v>
      </c>
      <c r="K6" s="26">
        <v>1590</v>
      </c>
      <c r="L6" s="26">
        <v>1600</v>
      </c>
      <c r="M6" s="26">
        <v>1611</v>
      </c>
      <c r="N6" s="26">
        <v>1620</v>
      </c>
      <c r="O6" s="26">
        <v>1635</v>
      </c>
      <c r="P6" s="26">
        <v>1639</v>
      </c>
      <c r="Q6" s="26">
        <v>1646</v>
      </c>
      <c r="R6" s="26">
        <v>1650</v>
      </c>
      <c r="S6" s="26">
        <v>1655</v>
      </c>
      <c r="T6" s="26">
        <v>1661</v>
      </c>
      <c r="U6" s="26">
        <v>1662</v>
      </c>
      <c r="V6" s="26">
        <v>1673</v>
      </c>
      <c r="W6" s="26">
        <v>1676</v>
      </c>
      <c r="X6" s="26">
        <v>1678</v>
      </c>
      <c r="Y6" s="26">
        <v>1680</v>
      </c>
      <c r="Z6" s="26">
        <v>1684</v>
      </c>
      <c r="AA6" s="26">
        <v>1688</v>
      </c>
      <c r="AB6" s="26">
        <v>1692</v>
      </c>
      <c r="AC6" s="26">
        <v>1695</v>
      </c>
      <c r="AD6" s="26">
        <v>1698</v>
      </c>
      <c r="AE6" s="26">
        <v>1700</v>
      </c>
      <c r="AF6" s="26">
        <v>1707</v>
      </c>
      <c r="AG6" s="26">
        <v>1708</v>
      </c>
      <c r="AH6" s="26">
        <v>1712</v>
      </c>
      <c r="AI6" s="26">
        <v>1720</v>
      </c>
      <c r="AJ6" s="26">
        <v>1721</v>
      </c>
      <c r="AK6" s="26">
        <v>1722</v>
      </c>
      <c r="AL6" s="26">
        <v>1723</v>
      </c>
      <c r="AM6" s="26">
        <v>1724</v>
      </c>
      <c r="AN6" s="26">
        <v>1727</v>
      </c>
      <c r="AO6" s="26">
        <v>1729</v>
      </c>
      <c r="AP6" s="26">
        <v>1730</v>
      </c>
      <c r="AQ6" s="26">
        <v>1731</v>
      </c>
      <c r="AR6" s="26">
        <v>1734</v>
      </c>
      <c r="AS6" s="26">
        <v>1741</v>
      </c>
      <c r="AT6" s="26">
        <v>1744</v>
      </c>
      <c r="AU6" s="26">
        <v>1745</v>
      </c>
      <c r="AV6" s="26">
        <v>1747</v>
      </c>
      <c r="AW6" s="26">
        <v>1748</v>
      </c>
      <c r="AX6" s="26">
        <v>1749</v>
      </c>
      <c r="AY6" s="26">
        <v>1750</v>
      </c>
      <c r="AZ6" s="26">
        <v>1751</v>
      </c>
      <c r="BA6" s="26">
        <v>1753</v>
      </c>
      <c r="BB6" s="26">
        <v>1754</v>
      </c>
      <c r="BC6" s="26">
        <v>1756</v>
      </c>
      <c r="BD6" s="26">
        <v>1757</v>
      </c>
      <c r="BE6" s="26">
        <v>1758</v>
      </c>
      <c r="BF6" s="26">
        <v>1762</v>
      </c>
      <c r="BG6" s="26">
        <v>1763</v>
      </c>
      <c r="BH6" s="26">
        <v>1764</v>
      </c>
      <c r="BI6" s="26">
        <v>1765</v>
      </c>
      <c r="BJ6" s="26">
        <v>1767</v>
      </c>
      <c r="BK6" s="26">
        <v>1768</v>
      </c>
      <c r="BL6" s="26">
        <v>1770</v>
      </c>
      <c r="BM6" s="26">
        <v>1771</v>
      </c>
      <c r="BN6" s="26">
        <v>1772</v>
      </c>
      <c r="BO6" s="26">
        <v>1773</v>
      </c>
      <c r="BP6" s="26">
        <v>1774</v>
      </c>
      <c r="BQ6" s="26">
        <v>1775</v>
      </c>
      <c r="BR6" s="26">
        <v>1777</v>
      </c>
      <c r="BS6" s="26">
        <v>1778</v>
      </c>
      <c r="BT6" s="26">
        <v>1779</v>
      </c>
      <c r="BU6" s="26">
        <v>1781</v>
      </c>
      <c r="BV6" s="26">
        <v>1786</v>
      </c>
      <c r="BW6" s="26">
        <v>1787</v>
      </c>
      <c r="BX6" s="26">
        <v>1788</v>
      </c>
      <c r="BY6" s="26">
        <v>1789</v>
      </c>
      <c r="BZ6" s="26">
        <v>1790</v>
      </c>
      <c r="CA6" s="26">
        <v>1791</v>
      </c>
      <c r="CB6" s="26">
        <v>1792</v>
      </c>
      <c r="CC6" s="26">
        <v>1796</v>
      </c>
      <c r="CD6" s="26">
        <v>1797</v>
      </c>
      <c r="CE6" s="26">
        <v>1798</v>
      </c>
      <c r="CF6" s="26">
        <v>1800</v>
      </c>
      <c r="CG6" s="26">
        <v>1801</v>
      </c>
      <c r="CH6" s="26">
        <v>1802</v>
      </c>
      <c r="CI6" s="26">
        <v>1805</v>
      </c>
      <c r="CJ6" s="26">
        <v>1807</v>
      </c>
      <c r="CK6" s="26">
        <v>1810</v>
      </c>
      <c r="CL6" s="26">
        <v>1817</v>
      </c>
      <c r="CM6" s="26">
        <v>1818</v>
      </c>
      <c r="CN6" s="26">
        <v>1820</v>
      </c>
      <c r="CO6" s="26">
        <v>1821</v>
      </c>
      <c r="CP6" s="26">
        <v>1825</v>
      </c>
      <c r="CQ6" s="26">
        <v>1827</v>
      </c>
      <c r="CR6" s="26">
        <v>1829</v>
      </c>
      <c r="CS6" s="26">
        <v>1830</v>
      </c>
      <c r="CT6" s="26">
        <v>1832</v>
      </c>
      <c r="CU6" s="26">
        <v>1834</v>
      </c>
      <c r="CV6" s="26">
        <v>1837</v>
      </c>
      <c r="CW6" s="26">
        <v>1840</v>
      </c>
      <c r="CX6" s="26">
        <v>1841</v>
      </c>
      <c r="CY6" s="26">
        <v>1844</v>
      </c>
      <c r="CZ6" s="26">
        <v>1845</v>
      </c>
      <c r="DA6" s="26">
        <v>1850</v>
      </c>
      <c r="DB6" s="26">
        <v>1860</v>
      </c>
      <c r="DC6" s="26">
        <v>1861</v>
      </c>
      <c r="DD6" s="26">
        <v>1864</v>
      </c>
      <c r="DE6" s="26">
        <v>1869</v>
      </c>
      <c r="DF6" s="26">
        <v>1870</v>
      </c>
      <c r="DG6" s="26">
        <v>1871</v>
      </c>
      <c r="DH6" s="26">
        <v>1872</v>
      </c>
      <c r="DI6" s="26">
        <v>1875</v>
      </c>
      <c r="DJ6" s="26">
        <v>1876</v>
      </c>
      <c r="DK6" s="26">
        <v>1877</v>
      </c>
      <c r="DL6" s="26">
        <v>1880</v>
      </c>
      <c r="DM6" s="26">
        <v>1881</v>
      </c>
      <c r="DN6" s="26">
        <v>1883</v>
      </c>
      <c r="DO6" s="26">
        <v>1888</v>
      </c>
      <c r="DP6" s="26">
        <v>1890</v>
      </c>
      <c r="DQ6" s="26">
        <v>1891</v>
      </c>
      <c r="DR6" s="26">
        <v>1892</v>
      </c>
      <c r="DS6" s="26">
        <v>1895</v>
      </c>
      <c r="DT6" s="26">
        <v>1899</v>
      </c>
      <c r="DU6" s="26">
        <v>1900</v>
      </c>
      <c r="DV6" s="26">
        <v>1901</v>
      </c>
      <c r="DW6" s="26">
        <v>1904</v>
      </c>
      <c r="DX6" s="26">
        <v>1910</v>
      </c>
      <c r="DY6" s="26">
        <v>1911</v>
      </c>
      <c r="DZ6" s="26">
        <v>1914</v>
      </c>
      <c r="EA6" s="26">
        <v>1920</v>
      </c>
      <c r="EB6" s="26">
        <v>1921</v>
      </c>
      <c r="EC6" s="26">
        <v>1926</v>
      </c>
      <c r="ED6" s="26">
        <v>1930</v>
      </c>
      <c r="EE6" s="26">
        <v>1931</v>
      </c>
      <c r="EF6" s="26">
        <v>1936</v>
      </c>
      <c r="EG6" s="26">
        <v>1939</v>
      </c>
      <c r="EH6" s="26">
        <v>1940</v>
      </c>
      <c r="EI6" s="26">
        <v>1941</v>
      </c>
      <c r="EJ6" s="26">
        <v>1942</v>
      </c>
      <c r="EK6" s="26">
        <v>1943</v>
      </c>
      <c r="EL6" s="26">
        <v>1946</v>
      </c>
      <c r="EM6" s="26">
        <v>1947</v>
      </c>
      <c r="EN6" s="26">
        <v>1948</v>
      </c>
      <c r="EO6" s="26">
        <v>1949</v>
      </c>
      <c r="EP6" s="26">
        <v>1950</v>
      </c>
      <c r="EQ6" s="26">
        <v>1951</v>
      </c>
      <c r="ER6" s="26">
        <v>1952</v>
      </c>
      <c r="ES6" s="26">
        <v>1953</v>
      </c>
      <c r="ET6" s="26">
        <v>1954</v>
      </c>
      <c r="EU6" s="26">
        <v>1955</v>
      </c>
      <c r="EV6" s="26">
        <v>1956</v>
      </c>
      <c r="EW6" s="26">
        <v>1957</v>
      </c>
      <c r="EX6" s="26">
        <v>1958</v>
      </c>
      <c r="EY6" s="26">
        <v>1959</v>
      </c>
      <c r="EZ6" s="26">
        <v>1960</v>
      </c>
      <c r="FA6" s="26">
        <v>1962</v>
      </c>
      <c r="FB6" s="26">
        <v>1963</v>
      </c>
      <c r="FC6" s="26">
        <v>1967</v>
      </c>
      <c r="FD6" s="26">
        <v>1969</v>
      </c>
      <c r="FE6" s="26">
        <v>1970</v>
      </c>
      <c r="FF6" s="26">
        <v>1980</v>
      </c>
      <c r="FG6" s="26">
        <v>1990</v>
      </c>
      <c r="FH6" s="26" t="s">
        <v>503</v>
      </c>
      <c r="FI6" s="4" t="s">
        <v>528</v>
      </c>
      <c r="FJ6" s="4" t="s">
        <v>530</v>
      </c>
    </row>
    <row r="7" spans="1:166" x14ac:dyDescent="0.15">
      <c r="A7" s="24" t="s">
        <v>203</v>
      </c>
      <c r="B7" s="24" t="s">
        <v>204</v>
      </c>
      <c r="C7" s="27">
        <f>AVERAGE(DB7:DY7)</f>
        <v>0.10534304799999999</v>
      </c>
      <c r="D7" s="25" t="s">
        <v>504</v>
      </c>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f>all_countries!I2</f>
        <v>7.4074074000000004E-2</v>
      </c>
      <c r="DC7" s="24"/>
      <c r="DD7" s="24"/>
      <c r="DE7" s="24"/>
      <c r="DF7" s="24"/>
      <c r="DG7" s="24"/>
      <c r="DH7" s="24"/>
      <c r="DI7" s="24"/>
      <c r="DJ7" s="24"/>
      <c r="DK7" s="24"/>
      <c r="DL7" s="24"/>
      <c r="DM7" s="24"/>
      <c r="DN7" s="24"/>
      <c r="DO7" s="24"/>
      <c r="DP7" s="24"/>
      <c r="DQ7" s="24"/>
      <c r="DR7" s="24"/>
      <c r="DS7" s="24"/>
      <c r="DT7" s="24"/>
      <c r="DU7" s="24"/>
      <c r="DV7" s="24"/>
      <c r="DW7" s="24"/>
      <c r="DX7" s="24"/>
      <c r="DY7" s="24">
        <f>all_countries!I3</f>
        <v>0.136612022</v>
      </c>
      <c r="DZ7" s="24"/>
      <c r="EA7" s="24"/>
      <c r="EB7" s="24"/>
      <c r="EC7" s="24"/>
      <c r="ED7" s="24"/>
      <c r="EE7" s="24"/>
      <c r="EF7" s="24"/>
      <c r="EG7" s="24"/>
      <c r="EH7" s="24"/>
      <c r="EI7" s="24"/>
      <c r="EJ7" s="24"/>
      <c r="EK7" s="24"/>
      <c r="EL7" s="24"/>
      <c r="EM7" s="24"/>
      <c r="EN7" s="24"/>
      <c r="EO7" s="24"/>
      <c r="EP7" s="24"/>
      <c r="EQ7" s="24"/>
      <c r="ER7" s="24"/>
      <c r="ES7" s="24"/>
      <c r="ET7" s="24">
        <f>all_countries!I4</f>
        <v>0.102385912</v>
      </c>
      <c r="EU7" s="24"/>
      <c r="EV7" s="24"/>
      <c r="EW7" s="24"/>
      <c r="EX7" s="24"/>
      <c r="EY7" s="24"/>
      <c r="EZ7">
        <f>all_countries!I5</f>
        <v>0.11799999999999999</v>
      </c>
      <c r="FA7" s="24"/>
      <c r="FB7" s="24"/>
      <c r="FC7" s="24"/>
      <c r="FD7" s="24"/>
      <c r="FE7" s="24"/>
      <c r="FF7" s="24"/>
      <c r="FG7" s="24"/>
      <c r="FH7" s="27">
        <f>AVERAGE(CG7:DU7)</f>
        <v>7.4074074000000004E-2</v>
      </c>
      <c r="FI7" s="27">
        <f t="shared" ref="FI7:FI38" si="0">AVERAGE(E7:DU7)</f>
        <v>7.4074074000000004E-2</v>
      </c>
      <c r="FJ7" s="27" t="e">
        <f t="shared" ref="FJ7:FJ38" si="1">AVERAGE(E7:CF7)</f>
        <v>#DIV/0!</v>
      </c>
    </row>
    <row r="8" spans="1:166" x14ac:dyDescent="0.15">
      <c r="A8" s="24" t="s">
        <v>97</v>
      </c>
      <c r="B8" s="24" t="s">
        <v>98</v>
      </c>
      <c r="C8" s="27">
        <f>AVERAGE(CZ8:EA8)</f>
        <v>2.3662876666666667E-3</v>
      </c>
      <c r="D8" s="1" t="s">
        <v>0</v>
      </c>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f>all_countries!I6</f>
        <v>3.4010799999999999E-4</v>
      </c>
      <c r="DA8" s="24"/>
      <c r="DB8" s="24"/>
      <c r="DC8" s="24"/>
      <c r="DD8" s="24"/>
      <c r="DE8" s="24"/>
      <c r="DF8" s="24"/>
      <c r="DG8" s="24"/>
      <c r="DH8" s="24"/>
      <c r="DI8" s="24"/>
      <c r="DJ8" s="24"/>
      <c r="DK8" s="24"/>
      <c r="DL8" s="24"/>
      <c r="DM8" s="24"/>
      <c r="DN8" s="24"/>
      <c r="DO8" s="24"/>
      <c r="DP8" s="24"/>
      <c r="DQ8" s="24"/>
      <c r="DR8" s="24"/>
      <c r="DS8" s="24"/>
      <c r="DT8" s="24"/>
      <c r="DU8" s="24">
        <f>all_countries!I7</f>
        <v>1.920272E-3</v>
      </c>
      <c r="DV8" s="24"/>
      <c r="DW8" s="24"/>
      <c r="DX8" s="24"/>
      <c r="DY8" s="24"/>
      <c r="DZ8" s="24"/>
      <c r="EA8" s="24">
        <f>all_countries!I8</f>
        <v>4.8384830000000002E-3</v>
      </c>
      <c r="EB8" s="24"/>
      <c r="EC8" s="24"/>
      <c r="ED8" s="24"/>
      <c r="EE8" s="24"/>
      <c r="EF8" s="24"/>
      <c r="EG8" s="24"/>
      <c r="EH8" s="24">
        <f>all_countries!I9</f>
        <v>1.1793372E-2</v>
      </c>
      <c r="EI8" s="24"/>
      <c r="EJ8" s="24"/>
      <c r="EK8" s="24"/>
      <c r="EL8" s="24"/>
      <c r="EM8" s="24"/>
      <c r="EN8" s="24"/>
      <c r="EO8" s="24"/>
      <c r="EP8" s="24">
        <f>all_countries!I10</f>
        <v>1.9E-2</v>
      </c>
      <c r="EQ8" s="24"/>
      <c r="ER8" s="24"/>
      <c r="ES8" s="24"/>
      <c r="ET8" s="24"/>
      <c r="EU8" s="24"/>
      <c r="EV8" s="24">
        <f>all_countries!I12</f>
        <v>2.5000000000000001E-2</v>
      </c>
      <c r="EW8" s="24"/>
      <c r="EX8" s="24"/>
      <c r="EY8" s="24"/>
      <c r="EZ8" s="24">
        <f>AVERAGE(all_countries!I13:I14)</f>
        <v>3.5359098500000005E-2</v>
      </c>
      <c r="FA8" s="24"/>
      <c r="FB8" s="24"/>
      <c r="FC8" s="24"/>
      <c r="FD8" s="24"/>
      <c r="FE8" s="24">
        <f>all_countries!I15</f>
        <v>5.1118922999999997E-2</v>
      </c>
      <c r="FF8" s="24"/>
      <c r="FG8" s="24"/>
      <c r="FH8" s="27">
        <f t="shared" ref="FH8:FH14" si="2">AVERAGE(CG8:DU8)</f>
        <v>1.1301900000000001E-3</v>
      </c>
      <c r="FI8" s="27">
        <f t="shared" si="0"/>
        <v>1.1301900000000001E-3</v>
      </c>
      <c r="FJ8" s="27" t="e">
        <f t="shared" si="1"/>
        <v>#DIV/0!</v>
      </c>
    </row>
    <row r="9" spans="1:166" x14ac:dyDescent="0.15">
      <c r="A9" s="24" t="s">
        <v>101</v>
      </c>
      <c r="B9" s="24" t="s">
        <v>102</v>
      </c>
      <c r="C9" s="27">
        <f>AVERAGE(X9:AY9)</f>
        <v>0.19538213650000003</v>
      </c>
      <c r="D9" s="1" t="s">
        <v>505</v>
      </c>
      <c r="E9" s="24"/>
      <c r="F9" s="24"/>
      <c r="G9" s="24"/>
      <c r="H9" s="24"/>
      <c r="I9" s="24"/>
      <c r="J9" s="24"/>
      <c r="K9" s="24"/>
      <c r="L9" s="24"/>
      <c r="M9" s="24"/>
      <c r="N9" s="24"/>
      <c r="O9" s="24"/>
      <c r="P9" s="24"/>
      <c r="Q9" s="24"/>
      <c r="R9" s="24"/>
      <c r="S9" s="24"/>
      <c r="T9" s="24"/>
      <c r="U9" s="24"/>
      <c r="V9" s="24"/>
      <c r="W9" s="24"/>
      <c r="X9" s="24">
        <f>all_countries!I16</f>
        <v>0.51517857099999997</v>
      </c>
      <c r="Y9" s="24"/>
      <c r="Z9" s="24"/>
      <c r="AA9" s="24"/>
      <c r="AB9" s="24"/>
      <c r="AC9" s="24"/>
      <c r="AD9" s="24"/>
      <c r="AE9" s="24"/>
      <c r="AF9" s="24">
        <f>all_countries!I17</f>
        <v>0.183</v>
      </c>
      <c r="AG9" s="24"/>
      <c r="AH9" s="24"/>
      <c r="AI9" s="24">
        <f>all_countries!I18</f>
        <v>0.16</v>
      </c>
      <c r="AJ9" s="24"/>
      <c r="AK9" s="24"/>
      <c r="AL9" s="24"/>
      <c r="AM9" s="24">
        <f>all_countries!I19</f>
        <v>0.20799999999999999</v>
      </c>
      <c r="AN9" s="24"/>
      <c r="AO9" s="24">
        <f>all_countries!I20</f>
        <v>0.153</v>
      </c>
      <c r="AP9" s="24"/>
      <c r="AQ9" s="24"/>
      <c r="AR9" s="24">
        <f>all_countries!I21</f>
        <v>0.13200000000000001</v>
      </c>
      <c r="AS9" s="24"/>
      <c r="AT9" s="24"/>
      <c r="AU9" s="24">
        <f>all_countries!I22</f>
        <v>0.113</v>
      </c>
      <c r="AV9" s="24"/>
      <c r="AW9" s="24"/>
      <c r="AX9" s="24"/>
      <c r="AY9" s="24">
        <f>all_countries!I23</f>
        <v>9.8878520999999997E-2</v>
      </c>
      <c r="AZ9" s="24"/>
      <c r="BA9" s="24"/>
      <c r="BB9" s="24"/>
      <c r="BC9" s="24">
        <f>all_countries!I24</f>
        <v>9.9000000000000005E-2</v>
      </c>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f>all_countries!I25</f>
        <v>3.2334320999999999E-2</v>
      </c>
      <c r="CT9" s="24"/>
      <c r="CU9" s="24">
        <f>all_countries!I26</f>
        <v>7.8168180000000004E-2</v>
      </c>
      <c r="CV9" s="24"/>
      <c r="CW9" s="24"/>
      <c r="CX9" s="24"/>
      <c r="CY9" s="24"/>
      <c r="CZ9" s="24"/>
      <c r="DA9" s="24"/>
      <c r="DB9" s="24"/>
      <c r="DC9" s="24"/>
      <c r="DD9" s="24"/>
      <c r="DE9" s="24"/>
      <c r="DF9" s="24"/>
      <c r="DG9" s="24"/>
      <c r="DH9" s="24"/>
      <c r="DI9" s="24"/>
      <c r="DJ9" s="24"/>
      <c r="DK9" s="24"/>
      <c r="DL9" s="24">
        <f>all_countries!I27</f>
        <v>5.1338519999999999E-2</v>
      </c>
      <c r="DM9" s="24"/>
      <c r="DN9" s="24"/>
      <c r="DO9" s="24"/>
      <c r="DP9" s="24"/>
      <c r="DQ9" s="24"/>
      <c r="DR9" s="24"/>
      <c r="DS9" s="24"/>
      <c r="DT9" s="24"/>
      <c r="DU9" s="24"/>
      <c r="DV9" s="24"/>
      <c r="DW9" s="24"/>
      <c r="DX9" s="24"/>
      <c r="DY9" s="24"/>
      <c r="DZ9" s="24"/>
      <c r="EA9" s="24"/>
      <c r="EB9" s="24">
        <f>all_countries!I28</f>
        <v>3.0705143000000001E-2</v>
      </c>
      <c r="EC9" s="24"/>
      <c r="ED9" s="24"/>
      <c r="EE9" s="24"/>
      <c r="EF9" s="24"/>
      <c r="EG9" s="24"/>
      <c r="EH9" s="24"/>
      <c r="EI9" s="24"/>
      <c r="EJ9" s="24"/>
      <c r="EK9" s="24"/>
      <c r="EL9" s="24">
        <f>all_countries!I29</f>
        <v>1.6754659000000002E-2</v>
      </c>
      <c r="EM9" s="24"/>
      <c r="EN9" s="24"/>
      <c r="EO9" s="24"/>
      <c r="EP9" s="24"/>
      <c r="EQ9" s="24"/>
      <c r="ER9" s="24"/>
      <c r="ES9" s="24"/>
      <c r="ET9" s="24"/>
      <c r="EU9" s="24"/>
      <c r="EV9" s="24"/>
      <c r="EW9" s="24"/>
      <c r="EX9" s="24"/>
      <c r="EY9" s="24"/>
      <c r="EZ9" s="24"/>
      <c r="FA9" s="24"/>
      <c r="FB9" s="24"/>
      <c r="FC9" s="24"/>
      <c r="FD9" s="24"/>
      <c r="FE9" s="24"/>
      <c r="FF9" s="24"/>
      <c r="FG9" s="24"/>
      <c r="FH9" s="27">
        <f t="shared" si="2"/>
        <v>5.3947006999999998E-2</v>
      </c>
      <c r="FI9" s="27">
        <f t="shared" si="0"/>
        <v>0.1519915094166667</v>
      </c>
      <c r="FJ9" s="27">
        <f t="shared" si="1"/>
        <v>0.18467301022222224</v>
      </c>
    </row>
    <row r="10" spans="1:166" x14ac:dyDescent="0.15">
      <c r="A10" s="24" t="s">
        <v>99</v>
      </c>
      <c r="B10" s="24" t="s">
        <v>100</v>
      </c>
      <c r="C10" s="27">
        <f>R10</f>
        <v>0.147058824</v>
      </c>
      <c r="D10" s="25">
        <v>1650</v>
      </c>
      <c r="E10" s="24"/>
      <c r="F10" s="24"/>
      <c r="G10" s="24"/>
      <c r="H10" s="24"/>
      <c r="I10" s="24">
        <f>all_countries!I30</f>
        <v>6.5359479999999998E-3</v>
      </c>
      <c r="J10" s="24"/>
      <c r="K10" s="24"/>
      <c r="L10" s="24"/>
      <c r="M10" s="24"/>
      <c r="N10" s="24"/>
      <c r="O10" s="24"/>
      <c r="P10" s="24"/>
      <c r="Q10" s="24"/>
      <c r="R10" s="24">
        <f>all_countries!I31</f>
        <v>0.147058824</v>
      </c>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f>all_countries!I32</f>
        <v>0.5</v>
      </c>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f>all_countries!I33</f>
        <v>0.77419354799999995</v>
      </c>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f>all_countries!I34</f>
        <v>0.13800000000000001</v>
      </c>
      <c r="DF10" s="24"/>
      <c r="DG10" s="24"/>
      <c r="DH10" s="24"/>
      <c r="DI10" s="24"/>
      <c r="DJ10" s="24"/>
      <c r="DK10" s="24"/>
      <c r="DL10" s="24"/>
      <c r="DM10" s="24"/>
      <c r="DN10" s="24"/>
      <c r="DO10" s="24"/>
      <c r="DP10" s="24"/>
      <c r="DQ10" s="24"/>
      <c r="DR10" s="24"/>
      <c r="DS10" s="24">
        <f>all_countries!I35</f>
        <v>0.24</v>
      </c>
      <c r="DT10" s="24"/>
      <c r="DU10" s="24"/>
      <c r="DV10" s="24"/>
      <c r="DW10" s="24"/>
      <c r="DX10" s="24"/>
      <c r="DY10" s="24"/>
      <c r="DZ10" s="24">
        <f>all_countries!I36</f>
        <v>0.42699999999999999</v>
      </c>
      <c r="EA10" s="24"/>
      <c r="EB10" s="24"/>
      <c r="EC10" s="24"/>
      <c r="ED10" s="24"/>
      <c r="EE10" s="24"/>
      <c r="EF10" s="24"/>
      <c r="EG10" s="24"/>
      <c r="EH10" s="24">
        <f>all_countries!I37</f>
        <v>0.89178571399999995</v>
      </c>
      <c r="EI10" s="24"/>
      <c r="EJ10" s="24"/>
      <c r="EK10" s="24"/>
      <c r="EL10" s="24"/>
      <c r="EM10" s="24"/>
      <c r="EN10" s="24"/>
      <c r="EO10" s="24"/>
      <c r="EP10" s="24">
        <f>all_countries!I38</f>
        <v>0.89319526599999999</v>
      </c>
      <c r="EQ10" s="24"/>
      <c r="ER10" s="24"/>
      <c r="ES10" s="24"/>
      <c r="ET10" s="24"/>
      <c r="EU10" s="24"/>
      <c r="EV10" s="24"/>
      <c r="EW10" s="24"/>
      <c r="EX10" s="24"/>
      <c r="EY10" s="24"/>
      <c r="EZ10" s="24"/>
      <c r="FA10" s="24"/>
      <c r="FB10" s="24"/>
      <c r="FC10" s="24"/>
      <c r="FD10" s="24"/>
      <c r="FE10" s="24"/>
      <c r="FF10" s="24"/>
      <c r="FG10" s="24"/>
      <c r="FH10" s="27">
        <f t="shared" si="2"/>
        <v>0.189</v>
      </c>
      <c r="FI10" s="27">
        <f t="shared" si="0"/>
        <v>0.30096471999999996</v>
      </c>
      <c r="FJ10" s="27">
        <f t="shared" si="1"/>
        <v>0.35694707999999997</v>
      </c>
    </row>
    <row r="11" spans="1:166" x14ac:dyDescent="0.15">
      <c r="A11" s="24" t="s">
        <v>103</v>
      </c>
      <c r="B11" s="24" t="s">
        <v>104</v>
      </c>
      <c r="C11" s="27">
        <f>AVERAGE(CS11:DB11)</f>
        <v>0.61971562299999994</v>
      </c>
      <c r="D11" s="1" t="s">
        <v>184</v>
      </c>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f>all_countries!I39</f>
        <v>0.303030303</v>
      </c>
      <c r="CT11" s="24"/>
      <c r="CU11" s="24"/>
      <c r="CV11" s="24"/>
      <c r="CW11" s="24">
        <f>all_countries!I40</f>
        <v>0.59523809500000002</v>
      </c>
      <c r="CX11" s="24"/>
      <c r="CY11" s="24"/>
      <c r="CZ11" s="24"/>
      <c r="DA11" s="24">
        <f>all_countries!I41</f>
        <v>0.82644628099999995</v>
      </c>
      <c r="DB11" s="24">
        <f>all_countries!I42</f>
        <v>0.754147813</v>
      </c>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7">
        <f t="shared" si="2"/>
        <v>0.61971562299999994</v>
      </c>
      <c r="FI11" s="27">
        <f t="shared" si="0"/>
        <v>0.61971562299999994</v>
      </c>
      <c r="FJ11" s="27" t="e">
        <f t="shared" si="1"/>
        <v>#DIV/0!</v>
      </c>
    </row>
    <row r="12" spans="1:166" x14ac:dyDescent="0.15">
      <c r="A12" s="24" t="s">
        <v>107</v>
      </c>
      <c r="B12" s="24" t="s">
        <v>108</v>
      </c>
      <c r="C12" s="27">
        <f>AVERAGE(R12:AY12)</f>
        <v>0.62611038575</v>
      </c>
      <c r="D12" s="25" t="s">
        <v>505</v>
      </c>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f>all_countries!I43</f>
        <v>0.73299999999999998</v>
      </c>
      <c r="AL12" s="24"/>
      <c r="AM12" s="24"/>
      <c r="AN12" s="24"/>
      <c r="AO12" s="24"/>
      <c r="AP12" s="24"/>
      <c r="AQ12" s="24">
        <f>all_countries!I44</f>
        <v>0.67400000000000004</v>
      </c>
      <c r="AR12" s="24">
        <f>all_countries!I45</f>
        <v>0.58799999999999997</v>
      </c>
      <c r="AS12" s="24"/>
      <c r="AT12" s="24"/>
      <c r="AU12" s="24"/>
      <c r="AV12" s="24"/>
      <c r="AW12" s="24"/>
      <c r="AX12" s="24"/>
      <c r="AY12" s="24">
        <f>all_countries!I46</f>
        <v>0.509441543</v>
      </c>
      <c r="AZ12" s="24"/>
      <c r="BA12" s="24"/>
      <c r="BB12" s="24"/>
      <c r="BC12" s="24"/>
      <c r="BD12" s="24"/>
      <c r="BE12" s="24"/>
      <c r="BF12" s="24"/>
      <c r="BG12" s="24"/>
      <c r="BH12" s="24"/>
      <c r="BI12" s="24"/>
      <c r="BJ12" s="24"/>
      <c r="BK12" s="24"/>
      <c r="BL12" s="24"/>
      <c r="BM12" s="24"/>
      <c r="BN12" s="24"/>
      <c r="BO12" s="24">
        <f>AVERAGE(all_countries!I47:I48)</f>
        <v>0.46911401899999999</v>
      </c>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f>all_countries!I49</f>
        <v>0.1</v>
      </c>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f>all_countries!I50</f>
        <v>0.115082939</v>
      </c>
      <c r="EL12" s="24"/>
      <c r="EM12" s="24"/>
      <c r="EN12" s="24"/>
      <c r="EO12" s="24"/>
      <c r="EP12" s="24"/>
      <c r="EQ12" s="24"/>
      <c r="ER12" s="24"/>
      <c r="ES12" s="24"/>
      <c r="ET12" s="24"/>
      <c r="EU12" s="24"/>
      <c r="EV12" s="24"/>
      <c r="EW12" s="24"/>
      <c r="EX12" s="24"/>
      <c r="EY12" s="24"/>
      <c r="EZ12" s="24"/>
      <c r="FA12" s="24"/>
      <c r="FB12" s="24"/>
      <c r="FC12" s="24"/>
      <c r="FD12" s="24"/>
      <c r="FE12" s="24"/>
      <c r="FF12" s="24"/>
      <c r="FG12" s="24"/>
      <c r="FH12" s="27">
        <f t="shared" si="2"/>
        <v>0.1</v>
      </c>
      <c r="FI12" s="27">
        <f t="shared" si="0"/>
        <v>0.51225926033333335</v>
      </c>
      <c r="FJ12" s="27">
        <f t="shared" si="1"/>
        <v>0.59471111239999996</v>
      </c>
    </row>
    <row r="13" spans="1:166" x14ac:dyDescent="0.15">
      <c r="A13" s="24" t="s">
        <v>176</v>
      </c>
      <c r="B13" s="24" t="s">
        <v>177</v>
      </c>
      <c r="C13" s="27">
        <f>AVERAGE(R13:AY13)</f>
        <v>0.2803448765833334</v>
      </c>
      <c r="D13" s="25" t="s">
        <v>505</v>
      </c>
      <c r="E13" s="24"/>
      <c r="F13" s="24"/>
      <c r="G13" s="24"/>
      <c r="H13" s="24"/>
      <c r="I13" s="24"/>
      <c r="J13" s="24"/>
      <c r="K13" s="24"/>
      <c r="L13" s="24"/>
      <c r="M13" s="24"/>
      <c r="N13" s="24"/>
      <c r="O13" s="24">
        <v>1</v>
      </c>
      <c r="P13" s="24">
        <v>1</v>
      </c>
      <c r="Q13" s="24"/>
      <c r="R13" s="24">
        <f>all_countries!I53</f>
        <v>0.2</v>
      </c>
      <c r="S13" s="24">
        <f>all_countries!I54</f>
        <v>0.53488372100000003</v>
      </c>
      <c r="T13" s="24"/>
      <c r="U13" s="24"/>
      <c r="V13" s="24">
        <f>all_countries!I55</f>
        <v>0.39100000000000001</v>
      </c>
      <c r="W13" s="24">
        <f>all_countries!I56</f>
        <v>0.40100000000000002</v>
      </c>
      <c r="X13" s="24"/>
      <c r="Y13" s="24">
        <f>all_countries!I57</f>
        <v>0.121446209</v>
      </c>
      <c r="Z13" s="24">
        <f>AVERAGE(all_countries!I58:I59)</f>
        <v>0.30758715800000003</v>
      </c>
      <c r="AA13" s="24"/>
      <c r="AB13" s="24"/>
      <c r="AC13" s="24"/>
      <c r="AD13" s="24"/>
      <c r="AE13" s="24">
        <f>all_countries!I60</f>
        <v>0.2</v>
      </c>
      <c r="AF13" s="24"/>
      <c r="AG13" s="24"/>
      <c r="AH13" s="24">
        <f>AVERAGE(all_countries!I61:I62)</f>
        <v>0.22993999800000001</v>
      </c>
      <c r="AI13" s="24"/>
      <c r="AJ13" s="24"/>
      <c r="AK13" s="24"/>
      <c r="AL13" s="24"/>
      <c r="AM13" s="24">
        <f>all_countries!I63</f>
        <v>0.249</v>
      </c>
      <c r="AN13" s="24"/>
      <c r="AO13" s="24"/>
      <c r="AP13" s="24"/>
      <c r="AQ13" s="24"/>
      <c r="AR13" s="24">
        <f>all_countries!I64</f>
        <v>0.28100000000000003</v>
      </c>
      <c r="AS13" s="24"/>
      <c r="AT13" s="24"/>
      <c r="AU13" s="24"/>
      <c r="AV13" s="24"/>
      <c r="AW13" s="24">
        <f>all_countries!I65</f>
        <v>0.24399999999999999</v>
      </c>
      <c r="AX13" s="24"/>
      <c r="AY13" s="24">
        <f>AVERAGE(all_countries!I66:I67)</f>
        <v>0.20428143300000001</v>
      </c>
      <c r="AZ13" s="24"/>
      <c r="BA13" s="24"/>
      <c r="BB13" s="24"/>
      <c r="BC13" s="24"/>
      <c r="BD13" s="24">
        <f>AVERAGE(all_countries!I68:I69)</f>
        <v>0.20878143300000002</v>
      </c>
      <c r="BE13" s="24"/>
      <c r="BF13" s="24">
        <f>all_countries!I70</f>
        <v>0.20799999999999999</v>
      </c>
      <c r="BG13" s="24"/>
      <c r="BH13" s="24"/>
      <c r="BI13" s="24"/>
      <c r="BJ13" s="24"/>
      <c r="BK13" s="24">
        <f>all_countries!I71</f>
        <v>0.19500000000000001</v>
      </c>
      <c r="BL13" s="24"/>
      <c r="BM13" s="24"/>
      <c r="BN13" s="24"/>
      <c r="BO13" s="24">
        <f>all_countries!I72</f>
        <v>0.21199999999999999</v>
      </c>
      <c r="BP13" s="24"/>
      <c r="BQ13" s="24"/>
      <c r="BR13" s="24"/>
      <c r="BS13" s="24"/>
      <c r="BT13" s="24"/>
      <c r="BU13" s="24"/>
      <c r="BV13" s="24">
        <f>all_countries!I73</f>
        <v>0.204348101</v>
      </c>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7" t="e">
        <f t="shared" si="2"/>
        <v>#DIV/0!</v>
      </c>
      <c r="FI13" s="27">
        <f t="shared" si="0"/>
        <v>0.33643516068421048</v>
      </c>
      <c r="FJ13" s="27">
        <f t="shared" si="1"/>
        <v>0.33643516068421048</v>
      </c>
    </row>
    <row r="14" spans="1:166" x14ac:dyDescent="0.15">
      <c r="A14" s="24" t="s">
        <v>109</v>
      </c>
      <c r="B14" s="24" t="s">
        <v>110</v>
      </c>
      <c r="C14" s="27">
        <f>EH14</f>
        <v>7.5181817999999997E-2</v>
      </c>
      <c r="D14" s="25">
        <v>1940</v>
      </c>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f>all_countries!I74</f>
        <v>7.5181817999999997E-2</v>
      </c>
      <c r="EI14" s="24"/>
      <c r="EJ14" s="24"/>
      <c r="EK14" s="24"/>
      <c r="EL14" s="24"/>
      <c r="EM14" s="24"/>
      <c r="EN14" s="24"/>
      <c r="EO14" s="24"/>
      <c r="EP14" s="24">
        <f>all_countries!I75</f>
        <v>8.1934426000000005E-2</v>
      </c>
      <c r="EQ14" s="24"/>
      <c r="ER14" s="24"/>
      <c r="ES14" s="24"/>
      <c r="ET14" s="24"/>
      <c r="EU14" s="24"/>
      <c r="EV14" s="24"/>
      <c r="EW14" s="24"/>
      <c r="EX14" s="24"/>
      <c r="EY14" s="24"/>
      <c r="EZ14" s="24"/>
      <c r="FA14" s="24"/>
      <c r="FB14" s="24"/>
      <c r="FC14" s="24"/>
      <c r="FD14" s="24"/>
      <c r="FE14" s="24"/>
      <c r="FF14" s="24"/>
      <c r="FG14" s="24"/>
      <c r="FH14" s="27" t="e">
        <f t="shared" si="2"/>
        <v>#DIV/0!</v>
      </c>
      <c r="FI14" s="27" t="e">
        <f t="shared" si="0"/>
        <v>#DIV/0!</v>
      </c>
      <c r="FJ14" s="27" t="e">
        <f t="shared" si="1"/>
        <v>#DIV/0!</v>
      </c>
    </row>
    <row r="15" spans="1:166" x14ac:dyDescent="0.15">
      <c r="A15" s="24" t="s">
        <v>170</v>
      </c>
      <c r="B15" s="24" t="s">
        <v>171</v>
      </c>
      <c r="C15" s="27">
        <f>AVERAGE(R15:AY15)</f>
        <v>0.54799999999999993</v>
      </c>
      <c r="D15" s="25" t="s">
        <v>505</v>
      </c>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f>all_countries!I76</f>
        <v>0.61699999999999999</v>
      </c>
      <c r="AE15" s="24"/>
      <c r="AF15" s="24"/>
      <c r="AG15" s="24"/>
      <c r="AH15" s="24"/>
      <c r="AI15" s="24"/>
      <c r="AJ15" s="24">
        <f>all_countries!I77</f>
        <v>0.57999999999999996</v>
      </c>
      <c r="AK15" s="24"/>
      <c r="AL15" s="24">
        <f>all_countries!I78</f>
        <v>0.56599999999999995</v>
      </c>
      <c r="AM15" s="24"/>
      <c r="AN15" s="24">
        <f>all_countries!I79</f>
        <v>0.55700000000000005</v>
      </c>
      <c r="AO15" s="24">
        <f>all_countries!I80</f>
        <v>0.57999999999999996</v>
      </c>
      <c r="AP15" s="24"/>
      <c r="AQ15" s="24">
        <f>all_countries!I81</f>
        <v>0.57299999999999995</v>
      </c>
      <c r="AR15" s="24"/>
      <c r="AS15" s="24"/>
      <c r="AT15" s="24"/>
      <c r="AU15" s="24"/>
      <c r="AV15" s="24"/>
      <c r="AW15" s="24"/>
      <c r="AX15" s="24">
        <f>all_countries!I82</f>
        <v>0.57099999999999995</v>
      </c>
      <c r="AY15" s="24">
        <f>all_countries!I83</f>
        <v>0.34</v>
      </c>
      <c r="AZ15" s="24"/>
      <c r="BA15" s="24"/>
      <c r="BB15" s="24"/>
      <c r="BC15" s="24">
        <f>all_countries!I84</f>
        <v>0.56499999999999995</v>
      </c>
      <c r="BD15" s="24"/>
      <c r="BE15" s="24"/>
      <c r="BF15" s="24">
        <f>all_countries!I85</f>
        <v>0.54100000000000004</v>
      </c>
      <c r="BG15" s="24"/>
      <c r="BH15" s="24">
        <f>all_countries!I86</f>
        <v>0.52800000000000002</v>
      </c>
      <c r="BI15" s="24"/>
      <c r="BJ15" s="24"/>
      <c r="BK15" s="24">
        <f>all_countries!I87</f>
        <v>0.54500000000000004</v>
      </c>
      <c r="BL15" s="24"/>
      <c r="BM15" s="24"/>
      <c r="BN15" s="24"/>
      <c r="BO15" s="24"/>
      <c r="BP15" s="24">
        <f>all_countries!I88</f>
        <v>0.55000000000000004</v>
      </c>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f>all_countries!I89</f>
        <v>0.391958639</v>
      </c>
      <c r="EC15" s="24"/>
      <c r="ED15" s="24"/>
      <c r="EE15" s="24">
        <f>all_countries!I90</f>
        <v>0.435539711</v>
      </c>
      <c r="EF15" s="24"/>
      <c r="EG15" s="24">
        <f>all_countries!I91</f>
        <v>0.39593671000000003</v>
      </c>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7" t="e">
        <f t="shared" ref="FH15:FH46" si="3">AVERAGE(CG15:DU15)</f>
        <v>#DIV/0!</v>
      </c>
      <c r="FI15" s="27">
        <f t="shared" si="0"/>
        <v>0.54715384615384621</v>
      </c>
      <c r="FJ15" s="27">
        <f t="shared" si="1"/>
        <v>0.54715384615384621</v>
      </c>
    </row>
    <row r="16" spans="1:166" x14ac:dyDescent="0.15">
      <c r="A16" s="24" t="s">
        <v>172</v>
      </c>
      <c r="B16" s="24" t="s">
        <v>173</v>
      </c>
      <c r="C16" s="27">
        <f>R16</f>
        <v>5.8823528999999999E-2</v>
      </c>
      <c r="D16" s="25">
        <v>1650</v>
      </c>
      <c r="E16" s="24"/>
      <c r="F16" s="24"/>
      <c r="G16" s="24"/>
      <c r="H16" s="24"/>
      <c r="I16" s="24">
        <f>all_countries!I92</f>
        <v>9.4979650000000006E-3</v>
      </c>
      <c r="J16" s="24"/>
      <c r="K16" s="24"/>
      <c r="L16" s="24"/>
      <c r="M16" s="24"/>
      <c r="N16" s="24"/>
      <c r="O16" s="24"/>
      <c r="P16" s="24"/>
      <c r="Q16" s="24"/>
      <c r="R16" s="24">
        <f>all_countries!I93</f>
        <v>5.8823528999999999E-2</v>
      </c>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f>all_countries!I94</f>
        <v>0.145586207</v>
      </c>
      <c r="EI16" s="24"/>
      <c r="EJ16" s="24"/>
      <c r="EK16" s="24"/>
      <c r="EL16" s="24"/>
      <c r="EM16" s="24"/>
      <c r="EN16" s="24"/>
      <c r="EO16" s="24"/>
      <c r="EP16" s="24">
        <f>all_countries!I95</f>
        <v>0.14602533100000001</v>
      </c>
      <c r="EQ16" s="24"/>
      <c r="ER16" s="24"/>
      <c r="ES16" s="24"/>
      <c r="ET16" s="24"/>
      <c r="EU16" s="24"/>
      <c r="EV16" s="24"/>
      <c r="EW16" s="24"/>
      <c r="EX16" s="24"/>
      <c r="EY16" s="24"/>
      <c r="EZ16" s="24"/>
      <c r="FA16" s="24"/>
      <c r="FB16" s="24"/>
      <c r="FC16" s="24"/>
      <c r="FD16" s="24"/>
      <c r="FE16" s="24"/>
      <c r="FF16" s="24"/>
      <c r="FG16" s="24"/>
      <c r="FH16" s="27" t="e">
        <f t="shared" si="3"/>
        <v>#DIV/0!</v>
      </c>
      <c r="FI16" s="27">
        <f t="shared" si="0"/>
        <v>3.4160746999999998E-2</v>
      </c>
      <c r="FJ16" s="27">
        <f t="shared" si="1"/>
        <v>3.4160746999999998E-2</v>
      </c>
    </row>
    <row r="17" spans="1:166" x14ac:dyDescent="0.15">
      <c r="A17" s="24" t="s">
        <v>178</v>
      </c>
      <c r="B17" s="24" t="s">
        <v>179</v>
      </c>
      <c r="C17" s="27">
        <f>EL17</f>
        <v>8.0000000000000002E-3</v>
      </c>
      <c r="D17" s="25">
        <v>1946</v>
      </c>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f>all_countries!I96</f>
        <v>8.0000000000000002E-3</v>
      </c>
      <c r="EM17" s="24"/>
      <c r="EN17" s="24"/>
      <c r="EO17" s="24"/>
      <c r="EP17" s="24"/>
      <c r="EQ17" s="24"/>
      <c r="ER17" s="24"/>
      <c r="ES17" s="24"/>
      <c r="ET17" s="24"/>
      <c r="EU17" s="24"/>
      <c r="EV17" s="24">
        <f>all_countries!I97</f>
        <v>1E-3</v>
      </c>
      <c r="EW17" s="24"/>
      <c r="EX17" s="24"/>
      <c r="EY17" s="24"/>
      <c r="EZ17" s="24"/>
      <c r="FA17" s="24"/>
      <c r="FB17" s="24"/>
      <c r="FC17" s="24"/>
      <c r="FD17" s="24"/>
      <c r="FE17" s="24"/>
      <c r="FF17" s="24"/>
      <c r="FG17" s="24"/>
      <c r="FH17" s="27" t="e">
        <f t="shared" si="3"/>
        <v>#DIV/0!</v>
      </c>
      <c r="FI17" s="27" t="e">
        <f t="shared" si="0"/>
        <v>#DIV/0!</v>
      </c>
      <c r="FJ17" s="27" t="e">
        <f t="shared" si="1"/>
        <v>#DIV/0!</v>
      </c>
    </row>
    <row r="18" spans="1:166" x14ac:dyDescent="0.15">
      <c r="A18" s="24" t="s">
        <v>174</v>
      </c>
      <c r="B18" s="24" t="s">
        <v>175</v>
      </c>
      <c r="C18" s="27">
        <f>R18</f>
        <v>7.3684210999999999E-2</v>
      </c>
      <c r="D18" s="25">
        <v>1650</v>
      </c>
      <c r="E18" s="24"/>
      <c r="F18" s="24">
        <f>all_countries!I98</f>
        <v>1.4999999999999999E-2</v>
      </c>
      <c r="G18" s="24"/>
      <c r="H18" s="24"/>
      <c r="I18" s="24">
        <f>all_countries!I99</f>
        <v>2.3529412E-2</v>
      </c>
      <c r="J18" s="24"/>
      <c r="K18" s="24"/>
      <c r="L18" s="24">
        <f>all_countries!I100</f>
        <v>0.03</v>
      </c>
      <c r="M18" s="24"/>
      <c r="N18" s="24"/>
      <c r="O18" s="24"/>
      <c r="P18" s="24"/>
      <c r="Q18" s="24"/>
      <c r="R18" s="24">
        <f>all_countries!I101</f>
        <v>7.3684210999999999E-2</v>
      </c>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f>all_countries!I102</f>
        <v>0.31076923099999998</v>
      </c>
      <c r="CF18" s="24"/>
      <c r="CG18" s="24"/>
      <c r="CH18" s="24"/>
      <c r="CI18" s="24"/>
      <c r="CJ18" s="24"/>
      <c r="CK18" s="24"/>
      <c r="CL18" s="24"/>
      <c r="CM18" s="24">
        <f>all_countries!I103</f>
        <v>0.26666666700000002</v>
      </c>
      <c r="CN18" s="24"/>
      <c r="CO18" s="24"/>
      <c r="CP18" s="24">
        <f>all_countries!I104</f>
        <v>0.23350253800000001</v>
      </c>
      <c r="CQ18" s="24"/>
      <c r="CR18" s="24"/>
      <c r="CS18" s="24"/>
      <c r="CT18" s="24"/>
      <c r="CU18" s="24"/>
      <c r="CV18" s="24"/>
      <c r="CW18" s="24"/>
      <c r="CX18" s="24"/>
      <c r="CY18" s="24"/>
      <c r="CZ18" s="24"/>
      <c r="DA18" s="24"/>
      <c r="DB18" s="24"/>
      <c r="DC18" s="24"/>
      <c r="DD18" s="24"/>
      <c r="DE18" s="24"/>
      <c r="DF18" s="24"/>
      <c r="DG18" s="24"/>
      <c r="DH18" s="24">
        <f>AVERAGE(all_countries!I105:I106)</f>
        <v>0.38137850849999999</v>
      </c>
      <c r="DI18" s="24"/>
      <c r="DJ18" s="24"/>
      <c r="DK18" s="24"/>
      <c r="DL18" s="24"/>
      <c r="DM18" s="24"/>
      <c r="DN18" s="24"/>
      <c r="DO18" s="24"/>
      <c r="DP18" s="24">
        <f>all_countries!I107</f>
        <v>0.43967039000000002</v>
      </c>
      <c r="DQ18" s="24"/>
      <c r="DR18" s="24"/>
      <c r="DS18" s="24"/>
      <c r="DT18" s="24"/>
      <c r="DU18" s="24"/>
      <c r="DV18" s="24"/>
      <c r="DW18" s="24"/>
      <c r="DX18" s="24"/>
      <c r="DY18" s="24"/>
      <c r="DZ18" s="24"/>
      <c r="EA18" s="24"/>
      <c r="EB18" s="24"/>
      <c r="EC18" s="24"/>
      <c r="ED18" s="24"/>
      <c r="EE18" s="24"/>
      <c r="EF18" s="24"/>
      <c r="EG18" s="24"/>
      <c r="EH18" s="24">
        <f>AVERAGE(all_countries!I108:I109)</f>
        <v>0.59203870250000001</v>
      </c>
      <c r="EI18" s="24"/>
      <c r="EJ18" s="24"/>
      <c r="EK18" s="24"/>
      <c r="EL18" s="24"/>
      <c r="EM18" s="24"/>
      <c r="EN18" s="24"/>
      <c r="EO18" s="24"/>
      <c r="EP18" s="24">
        <f>AVERAGE(all_countries!I110:I111)</f>
        <v>0.59306236749999997</v>
      </c>
      <c r="EQ18" s="24"/>
      <c r="ER18" s="24"/>
      <c r="ES18" s="24"/>
      <c r="ET18" s="24"/>
      <c r="EU18" s="24"/>
      <c r="EV18" s="24"/>
      <c r="EW18" s="24"/>
      <c r="EX18" s="24"/>
      <c r="EY18" s="24"/>
      <c r="EZ18" s="24"/>
      <c r="FA18" s="24"/>
      <c r="FB18" s="24"/>
      <c r="FC18" s="24"/>
      <c r="FD18" s="24"/>
      <c r="FE18" s="24"/>
      <c r="FF18" s="24"/>
      <c r="FG18" s="24"/>
      <c r="FH18" s="27">
        <f t="shared" si="3"/>
        <v>0.33030452587500003</v>
      </c>
      <c r="FI18" s="27">
        <f t="shared" si="0"/>
        <v>0.19713343972222222</v>
      </c>
      <c r="FJ18" s="27">
        <f t="shared" si="1"/>
        <v>9.0596570799999998E-2</v>
      </c>
    </row>
    <row r="19" spans="1:166" x14ac:dyDescent="0.15">
      <c r="A19" s="24" t="s">
        <v>105</v>
      </c>
      <c r="B19" s="24" t="s">
        <v>106</v>
      </c>
      <c r="C19" s="27">
        <f>(EU19+EX19)/2</f>
        <v>1.6666665E-3</v>
      </c>
      <c r="D19" s="25" t="s">
        <v>506</v>
      </c>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f>all_countries!I112</f>
        <v>1.3333329999999999E-3</v>
      </c>
      <c r="EV19" s="24"/>
      <c r="EW19" s="24"/>
      <c r="EX19" s="24">
        <f>all_countries!I113</f>
        <v>2E-3</v>
      </c>
      <c r="EY19" s="24"/>
      <c r="EZ19" s="24"/>
      <c r="FA19" s="24"/>
      <c r="FB19" s="24"/>
      <c r="FC19" s="24"/>
      <c r="FD19" s="24"/>
      <c r="FE19" s="24"/>
      <c r="FF19" s="24"/>
      <c r="FG19" s="24"/>
      <c r="FH19" s="27" t="e">
        <f t="shared" si="3"/>
        <v>#DIV/0!</v>
      </c>
      <c r="FI19" s="27" t="e">
        <f t="shared" si="0"/>
        <v>#DIV/0!</v>
      </c>
      <c r="FJ19" s="27" t="e">
        <f t="shared" si="1"/>
        <v>#DIV/0!</v>
      </c>
    </row>
    <row r="20" spans="1:166" x14ac:dyDescent="0.15">
      <c r="A20" s="24" t="s">
        <v>180</v>
      </c>
      <c r="B20" s="24" t="s">
        <v>127</v>
      </c>
      <c r="C20" s="27">
        <f>AVERAGE(AA20:AD20)</f>
        <v>0.9047980914999999</v>
      </c>
      <c r="D20" s="25" t="s">
        <v>507</v>
      </c>
      <c r="E20" s="24"/>
      <c r="F20" s="24"/>
      <c r="G20" s="24"/>
      <c r="H20" s="24"/>
      <c r="I20" s="24"/>
      <c r="J20" s="24"/>
      <c r="K20" s="24"/>
      <c r="L20" s="24"/>
      <c r="M20" s="24"/>
      <c r="N20" s="24"/>
      <c r="O20" s="24"/>
      <c r="P20" s="24"/>
      <c r="Q20" s="24"/>
      <c r="R20" s="24"/>
      <c r="S20" s="24"/>
      <c r="T20" s="24"/>
      <c r="U20" s="24"/>
      <c r="V20" s="24"/>
      <c r="W20" s="24"/>
      <c r="X20" s="24"/>
      <c r="Y20" s="24"/>
      <c r="Z20" s="24"/>
      <c r="AA20" s="24">
        <f>all_countries!I114</f>
        <v>0.891108805</v>
      </c>
      <c r="AB20" s="24">
        <f>all_countries!I115</f>
        <v>0.89091786699999997</v>
      </c>
      <c r="AC20" s="24">
        <f>all_countries!I116</f>
        <v>0.937458758</v>
      </c>
      <c r="AD20" s="24">
        <f>all_countries!I117</f>
        <v>0.89970693599999996</v>
      </c>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f>all_countries!I118</f>
        <v>0.98495421800000005</v>
      </c>
      <c r="DH20" s="24"/>
      <c r="DI20" s="24"/>
      <c r="DJ20" s="24"/>
      <c r="DK20" s="24"/>
      <c r="DL20" s="24"/>
      <c r="DM20" s="24">
        <f>all_countries!I119</f>
        <v>0.95886293300000003</v>
      </c>
      <c r="DN20" s="24"/>
      <c r="DO20" s="24"/>
      <c r="DP20" s="24"/>
      <c r="DQ20" s="24"/>
      <c r="DR20" s="24"/>
      <c r="DS20" s="24"/>
      <c r="DT20" s="24"/>
      <c r="DU20" s="24"/>
      <c r="DV20" s="24">
        <f>all_countries!I120</f>
        <v>0.96261753400000005</v>
      </c>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7">
        <f t="shared" si="3"/>
        <v>0.97190857550000009</v>
      </c>
      <c r="FI20" s="27">
        <f t="shared" si="0"/>
        <v>0.92716825283333326</v>
      </c>
      <c r="FJ20" s="27">
        <f t="shared" si="1"/>
        <v>0.9047980914999999</v>
      </c>
    </row>
    <row r="21" spans="1:166" x14ac:dyDescent="0.15">
      <c r="A21" s="24" t="s">
        <v>132</v>
      </c>
      <c r="B21" s="24" t="s">
        <v>133</v>
      </c>
      <c r="C21" s="27">
        <f>EP21</f>
        <v>0.02</v>
      </c>
      <c r="D21" s="25">
        <v>1950</v>
      </c>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v>0.02</v>
      </c>
      <c r="EQ21" s="24"/>
      <c r="ER21" s="24"/>
      <c r="ES21" s="24"/>
      <c r="ET21" s="24"/>
      <c r="EU21" s="24"/>
      <c r="EV21" s="24"/>
      <c r="EW21" s="24"/>
      <c r="EX21" s="24"/>
      <c r="EY21" s="24"/>
      <c r="EZ21" s="24"/>
      <c r="FA21" s="24"/>
      <c r="FB21" s="24"/>
      <c r="FC21" s="24"/>
      <c r="FD21" s="24"/>
      <c r="FE21" s="24"/>
      <c r="FF21" s="24"/>
      <c r="FG21" s="24"/>
      <c r="FH21" s="27" t="e">
        <f t="shared" si="3"/>
        <v>#DIV/0!</v>
      </c>
      <c r="FI21" s="27" t="e">
        <f t="shared" si="0"/>
        <v>#DIV/0!</v>
      </c>
      <c r="FJ21" s="27" t="e">
        <f t="shared" si="1"/>
        <v>#DIV/0!</v>
      </c>
    </row>
    <row r="22" spans="1:166" x14ac:dyDescent="0.15">
      <c r="A22" s="24" t="s">
        <v>128</v>
      </c>
      <c r="B22" s="24" t="s">
        <v>129</v>
      </c>
      <c r="C22" s="27">
        <f>R22</f>
        <v>2.7272727E-2</v>
      </c>
      <c r="D22" s="25">
        <v>1650</v>
      </c>
      <c r="E22" s="24">
        <f>all_countries!I122</f>
        <v>1.5397499999999999E-4</v>
      </c>
      <c r="F22" s="24"/>
      <c r="G22" s="24"/>
      <c r="H22" s="24"/>
      <c r="I22" s="24">
        <f>AVERAGE(all_countries!I123:I124)</f>
        <v>1.36734905E-2</v>
      </c>
      <c r="J22" s="24"/>
      <c r="K22" s="24">
        <f>all_countries!I125</f>
        <v>1.5463918E-2</v>
      </c>
      <c r="L22" s="24">
        <f>all_countries!I126</f>
        <v>1.8214936000000001E-2</v>
      </c>
      <c r="M22" s="24"/>
      <c r="N22" s="24">
        <f>all_countries!I127</f>
        <v>2.6929982000000002E-2</v>
      </c>
      <c r="O22" s="24"/>
      <c r="P22" s="24"/>
      <c r="Q22" s="24"/>
      <c r="R22" s="24">
        <f>all_countries!I128</f>
        <v>2.7272727E-2</v>
      </c>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f>all_countries!I129</f>
        <v>0.42272727300000001</v>
      </c>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f>all_countries!I130</f>
        <v>0.47362407299999998</v>
      </c>
      <c r="EI22" s="24"/>
      <c r="EJ22" s="24"/>
      <c r="EK22" s="24"/>
      <c r="EL22" s="24"/>
      <c r="EM22" s="24"/>
      <c r="EN22" s="24"/>
      <c r="EO22" s="24"/>
      <c r="EP22" s="24">
        <f>all_countries!I131</f>
        <v>0.47698275899999998</v>
      </c>
      <c r="EQ22" s="24"/>
      <c r="ER22" s="24"/>
      <c r="ES22" s="24"/>
      <c r="ET22" s="24"/>
      <c r="EU22" s="24"/>
      <c r="EV22" s="24"/>
      <c r="EW22" s="24"/>
      <c r="EX22" s="24"/>
      <c r="EY22" s="24"/>
      <c r="EZ22" s="24"/>
      <c r="FA22" s="24"/>
      <c r="FB22" s="24"/>
      <c r="FC22" s="24"/>
      <c r="FD22" s="24"/>
      <c r="FE22" s="24"/>
      <c r="FF22" s="24"/>
      <c r="FG22" s="24"/>
      <c r="FH22" s="27">
        <f t="shared" si="3"/>
        <v>0.42272727300000001</v>
      </c>
      <c r="FI22" s="27">
        <f t="shared" si="0"/>
        <v>7.4919471642857144E-2</v>
      </c>
      <c r="FJ22" s="27">
        <f t="shared" si="1"/>
        <v>1.6951504750000002E-2</v>
      </c>
    </row>
    <row r="23" spans="1:166" x14ac:dyDescent="0.15">
      <c r="A23" s="24" t="s">
        <v>130</v>
      </c>
      <c r="B23" s="24" t="s">
        <v>131</v>
      </c>
      <c r="C23" s="27">
        <f>R23</f>
        <v>6.6666666999999999E-2</v>
      </c>
      <c r="D23" s="25">
        <v>1650</v>
      </c>
      <c r="E23" s="24"/>
      <c r="F23" s="24"/>
      <c r="G23" s="24"/>
      <c r="H23" s="24"/>
      <c r="I23" s="24">
        <f>all_countries!I132</f>
        <v>1.2121211999999999E-2</v>
      </c>
      <c r="J23" s="24"/>
      <c r="K23" s="24"/>
      <c r="L23" s="24"/>
      <c r="M23" s="24"/>
      <c r="N23" s="24"/>
      <c r="O23" s="24"/>
      <c r="P23" s="24"/>
      <c r="Q23" s="24"/>
      <c r="R23" s="24">
        <f>all_countries!I133</f>
        <v>6.6666666999999999E-2</v>
      </c>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f>all_countries!I134</f>
        <v>0.247569436</v>
      </c>
      <c r="BT23" s="24"/>
      <c r="BU23" s="24"/>
      <c r="BV23" s="24"/>
      <c r="BW23" s="24"/>
      <c r="BX23" s="24"/>
      <c r="BY23" s="24"/>
      <c r="BZ23" s="24"/>
      <c r="CA23" s="24"/>
      <c r="CB23" s="24"/>
      <c r="CC23" s="24"/>
      <c r="CD23" s="24"/>
      <c r="CE23" s="24"/>
      <c r="CF23" s="24"/>
      <c r="CG23" s="24"/>
      <c r="CH23" s="24"/>
      <c r="CI23" s="24"/>
      <c r="CJ23" s="24"/>
      <c r="CK23" s="24"/>
      <c r="CL23" s="24"/>
      <c r="CM23" s="24"/>
      <c r="CN23" s="24"/>
      <c r="CO23" s="24"/>
      <c r="CP23" s="24">
        <f>all_countries!I135</f>
        <v>0.32403918599999998</v>
      </c>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f>all_countries!I136</f>
        <v>0.25955555600000002</v>
      </c>
      <c r="EI23" s="24"/>
      <c r="EJ23" s="24"/>
      <c r="EK23" s="24"/>
      <c r="EL23" s="24"/>
      <c r="EM23" s="24"/>
      <c r="EN23" s="24"/>
      <c r="EO23" s="24"/>
      <c r="EP23" s="24">
        <f>all_countries!I137</f>
        <v>0.26760213100000002</v>
      </c>
      <c r="EQ23" s="24"/>
      <c r="ER23" s="24"/>
      <c r="ES23" s="24"/>
      <c r="ET23" s="24"/>
      <c r="EU23" s="24"/>
      <c r="EV23" s="24"/>
      <c r="EW23" s="24"/>
      <c r="EX23" s="24"/>
      <c r="EY23" s="24"/>
      <c r="EZ23" s="24"/>
      <c r="FA23" s="24"/>
      <c r="FB23" s="24"/>
      <c r="FC23" s="24"/>
      <c r="FD23" s="24"/>
      <c r="FE23" s="24"/>
      <c r="FF23" s="24"/>
      <c r="FG23" s="24"/>
      <c r="FH23" s="27">
        <f t="shared" si="3"/>
        <v>0.32403918599999998</v>
      </c>
      <c r="FI23" s="27">
        <f t="shared" si="0"/>
        <v>0.16259912524999998</v>
      </c>
      <c r="FJ23" s="27">
        <f t="shared" si="1"/>
        <v>0.10878577166666666</v>
      </c>
    </row>
    <row r="24" spans="1:166" x14ac:dyDescent="0.15">
      <c r="A24" s="24" t="s">
        <v>134</v>
      </c>
      <c r="B24" s="24" t="s">
        <v>135</v>
      </c>
      <c r="C24" s="27">
        <f>AVERAGE(R24:AY24)</f>
        <v>0.15429468233333332</v>
      </c>
      <c r="D24" s="1" t="s">
        <v>505</v>
      </c>
      <c r="E24" s="24"/>
      <c r="F24" s="24"/>
      <c r="G24" s="24"/>
      <c r="H24" s="24">
        <f>all_countries!I138</f>
        <v>6.4649010000000003E-3</v>
      </c>
      <c r="I24" s="24"/>
      <c r="J24" s="24"/>
      <c r="K24" s="24"/>
      <c r="L24" s="24"/>
      <c r="M24" s="24">
        <f>all_countries!I139</f>
        <v>2.1238255000000001E-2</v>
      </c>
      <c r="N24" s="24"/>
      <c r="O24" s="24"/>
      <c r="P24" s="24"/>
      <c r="Q24" s="24"/>
      <c r="R24" s="24"/>
      <c r="S24" s="24"/>
      <c r="T24" s="24"/>
      <c r="U24" s="24"/>
      <c r="V24" s="24"/>
      <c r="W24" s="24"/>
      <c r="X24" s="24"/>
      <c r="Y24" s="24"/>
      <c r="Z24" s="24"/>
      <c r="AA24" s="24"/>
      <c r="AB24" s="24"/>
      <c r="AC24" s="24"/>
      <c r="AD24" s="24"/>
      <c r="AE24" s="24">
        <f>all_countries!I140</f>
        <v>0.111232053</v>
      </c>
      <c r="AF24" s="24"/>
      <c r="AG24" s="24"/>
      <c r="AH24" s="24"/>
      <c r="AI24" s="24">
        <f>all_countries!I141</f>
        <v>0.157380254</v>
      </c>
      <c r="AJ24" s="24"/>
      <c r="AK24" s="24"/>
      <c r="AL24" s="24"/>
      <c r="AM24" s="24"/>
      <c r="AN24" s="24"/>
      <c r="AO24" s="24"/>
      <c r="AP24" s="24"/>
      <c r="AQ24" s="24"/>
      <c r="AR24" s="24"/>
      <c r="AS24" s="24">
        <f>all_countries!I142</f>
        <v>0.19427174</v>
      </c>
      <c r="AT24" s="24"/>
      <c r="AU24" s="24"/>
      <c r="AV24" s="24"/>
      <c r="AW24" s="24"/>
      <c r="AX24" s="24"/>
      <c r="AY24" s="24"/>
      <c r="AZ24" s="24">
        <f>all_countries!I143</f>
        <v>0.32499375600000002</v>
      </c>
      <c r="BA24" s="24"/>
      <c r="BB24" s="24"/>
      <c r="BC24" s="24"/>
      <c r="BD24" s="24"/>
      <c r="BE24" s="24"/>
      <c r="BF24" s="24"/>
      <c r="BG24" s="24"/>
      <c r="BH24" s="24"/>
      <c r="BI24" s="24"/>
      <c r="BJ24" s="24"/>
      <c r="BK24" s="24"/>
      <c r="BL24" s="24"/>
      <c r="BM24" s="24"/>
      <c r="BN24" s="24"/>
      <c r="BO24" s="24"/>
      <c r="BP24" s="24"/>
      <c r="BQ24" s="24"/>
      <c r="BR24" s="24"/>
      <c r="BS24" s="24">
        <f>all_countries!I144</f>
        <v>0.176721618</v>
      </c>
      <c r="BT24" s="24"/>
      <c r="BU24" s="24"/>
      <c r="BV24" s="24"/>
      <c r="BW24" s="24"/>
      <c r="BX24" s="24"/>
      <c r="BY24" s="24"/>
      <c r="BZ24" s="24"/>
      <c r="CA24" s="24"/>
      <c r="CB24" s="24"/>
      <c r="CC24" s="24"/>
      <c r="CD24" s="24"/>
      <c r="CE24" s="24"/>
      <c r="CF24" s="24"/>
      <c r="CG24" s="24">
        <f>all_countries!I145</f>
        <v>9.3970450999999997E-2</v>
      </c>
      <c r="CH24" s="24"/>
      <c r="CI24" s="24"/>
      <c r="CJ24" s="24"/>
      <c r="CK24" s="24"/>
      <c r="CL24" s="24"/>
      <c r="CM24" s="24"/>
      <c r="CN24" s="24"/>
      <c r="CO24" s="24"/>
      <c r="CP24" s="24"/>
      <c r="CQ24" s="24"/>
      <c r="CR24" s="24"/>
      <c r="CS24" s="24"/>
      <c r="CT24" s="24"/>
      <c r="CU24" s="24"/>
      <c r="CV24" s="24"/>
      <c r="CW24" s="24"/>
      <c r="CX24" s="24"/>
      <c r="CY24" s="24"/>
      <c r="CZ24" s="24"/>
      <c r="DA24" s="24"/>
      <c r="DB24" s="24"/>
      <c r="DC24" s="24"/>
      <c r="DD24" s="24">
        <f>all_countries!I146</f>
        <v>3.2560000000000002E-3</v>
      </c>
      <c r="DE24" s="24"/>
      <c r="DF24" s="24"/>
      <c r="DG24" s="24"/>
      <c r="DH24" s="24"/>
      <c r="DI24" s="24"/>
      <c r="DJ24" s="24"/>
      <c r="DK24" s="24"/>
      <c r="DL24" s="24"/>
      <c r="DM24" s="24"/>
      <c r="DN24" s="24">
        <f>all_countries!I147</f>
        <v>6.5250000000000004E-3</v>
      </c>
      <c r="DO24" s="24">
        <f>all_countries!I148</f>
        <v>1.4454E-2</v>
      </c>
      <c r="DP24" s="24"/>
      <c r="DQ24" s="24"/>
      <c r="DR24" s="24">
        <f>all_countries!I149</f>
        <v>9.672E-3</v>
      </c>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f>all_countries!I150</f>
        <v>3.4859999999999999E-3</v>
      </c>
      <c r="EQ24" s="24"/>
      <c r="ER24" s="24"/>
      <c r="ES24" s="24"/>
      <c r="ET24" s="24"/>
      <c r="EU24" s="24"/>
      <c r="EV24" s="24"/>
      <c r="EW24" s="24"/>
      <c r="EX24" s="24"/>
      <c r="EY24" s="24"/>
      <c r="EZ24" s="24"/>
      <c r="FA24" s="24"/>
      <c r="FB24" s="24">
        <f>all_countries!I151</f>
        <v>2.3760000000000001E-3</v>
      </c>
      <c r="FC24" s="24"/>
      <c r="FD24" s="24"/>
      <c r="FE24" s="24"/>
      <c r="FF24" s="24"/>
      <c r="FG24" s="24"/>
      <c r="FH24" s="27">
        <f t="shared" si="3"/>
        <v>2.5575490199999995E-2</v>
      </c>
      <c r="FI24" s="27">
        <f t="shared" si="0"/>
        <v>9.3348335666666629E-2</v>
      </c>
      <c r="FJ24" s="27">
        <f t="shared" si="1"/>
        <v>0.141757511</v>
      </c>
    </row>
    <row r="25" spans="1:166" x14ac:dyDescent="0.15">
      <c r="A25" s="24" t="s">
        <v>136</v>
      </c>
      <c r="B25" s="24" t="s">
        <v>196</v>
      </c>
      <c r="C25" s="27">
        <f>AVERAGE(R25:AY25)</f>
        <v>0.67298725483333344</v>
      </c>
      <c r="D25" s="35" t="s">
        <v>526</v>
      </c>
      <c r="E25" s="24"/>
      <c r="F25" s="24"/>
      <c r="G25" s="24"/>
      <c r="H25" s="24"/>
      <c r="I25" s="24">
        <f>all_countries!I152</f>
        <v>6.8376067999999998E-2</v>
      </c>
      <c r="J25" s="24"/>
      <c r="K25" s="24"/>
      <c r="L25" s="24"/>
      <c r="M25" s="24"/>
      <c r="N25" s="24"/>
      <c r="O25" s="24"/>
      <c r="P25" s="24"/>
      <c r="Q25" s="24"/>
      <c r="R25" s="24">
        <f>all_countries!I153</f>
        <v>0.67</v>
      </c>
      <c r="S25" s="24"/>
      <c r="T25" s="24"/>
      <c r="U25" s="24"/>
      <c r="V25" s="24"/>
      <c r="W25" s="24"/>
      <c r="X25" s="24"/>
      <c r="Y25" s="24"/>
      <c r="Z25" s="24"/>
      <c r="AA25" s="24"/>
      <c r="AB25" s="24"/>
      <c r="AC25" s="24"/>
      <c r="AD25" s="24"/>
      <c r="AE25" s="24">
        <f>all_countries!I154</f>
        <v>0.67</v>
      </c>
      <c r="AF25" s="24"/>
      <c r="AG25" s="24"/>
      <c r="AH25" s="24"/>
      <c r="AI25" s="24"/>
      <c r="AJ25" s="24"/>
      <c r="AK25" s="24"/>
      <c r="AL25" s="24"/>
      <c r="AM25" s="24"/>
      <c r="AN25" s="24"/>
      <c r="AO25" s="24"/>
      <c r="AP25" s="24"/>
      <c r="AQ25" s="24"/>
      <c r="AR25" s="24"/>
      <c r="AS25" s="24"/>
      <c r="AT25" s="24"/>
      <c r="AU25" s="24"/>
      <c r="AV25" s="24"/>
      <c r="AW25" s="24"/>
      <c r="AX25" s="24"/>
      <c r="AY25" s="24">
        <f>AVERAGE(all_countries!I155:I156)</f>
        <v>0.67896176450000001</v>
      </c>
      <c r="AZ25" s="24"/>
      <c r="BA25" s="24"/>
      <c r="BB25" s="24"/>
      <c r="BC25" s="24"/>
      <c r="BD25" s="24"/>
      <c r="BE25" s="24"/>
      <c r="BF25" s="24"/>
      <c r="BG25" s="24"/>
      <c r="BH25" s="24"/>
      <c r="BI25" s="24"/>
      <c r="BJ25" s="24"/>
      <c r="BK25" s="24"/>
      <c r="BL25" s="24"/>
      <c r="BM25" s="24"/>
      <c r="BN25" s="24"/>
      <c r="BO25" s="24"/>
      <c r="BP25" s="24">
        <f>AVERAGE(all_countries!I157:I158)</f>
        <v>0.56067972900000007</v>
      </c>
      <c r="BQ25" s="24"/>
      <c r="BR25" s="24"/>
      <c r="BS25" s="24"/>
      <c r="BT25" s="24"/>
      <c r="BU25" s="24"/>
      <c r="BV25" s="24"/>
      <c r="BW25" s="24"/>
      <c r="BX25" s="24"/>
      <c r="BY25" s="24"/>
      <c r="BZ25" s="24"/>
      <c r="CA25" s="24"/>
      <c r="CB25" s="24">
        <f>AVERAGE(all_countries!I159:I160)</f>
        <v>0.52719068099999999</v>
      </c>
      <c r="CC25" s="24"/>
      <c r="CD25" s="24"/>
      <c r="CE25" s="24"/>
      <c r="CF25" s="24">
        <f>all_countries!I161</f>
        <v>0.67</v>
      </c>
      <c r="CG25" s="24"/>
      <c r="CH25" s="24"/>
      <c r="CI25" s="24"/>
      <c r="CJ25" s="24"/>
      <c r="CK25" s="24"/>
      <c r="CL25" s="24">
        <f>all_countries!I162</f>
        <v>0.43353228399999999</v>
      </c>
      <c r="CM25" s="24"/>
      <c r="CN25" s="24"/>
      <c r="CO25" s="24"/>
      <c r="CP25" s="24"/>
      <c r="CQ25" s="24">
        <f>AVERAGE(all_countries!I163:I164)</f>
        <v>0.44151975300000001</v>
      </c>
      <c r="CR25" s="24"/>
      <c r="CS25" s="24"/>
      <c r="CT25" s="24"/>
      <c r="CU25" s="24"/>
      <c r="CV25" s="24"/>
      <c r="CW25" s="24"/>
      <c r="CX25" s="24">
        <v>0.41510000000000002</v>
      </c>
      <c r="CY25" s="24"/>
      <c r="CZ25" s="24"/>
      <c r="DA25" s="24"/>
      <c r="DB25" s="24"/>
      <c r="DC25" s="24">
        <v>0.56820000000000004</v>
      </c>
      <c r="DD25" s="24"/>
      <c r="DE25" s="24"/>
      <c r="DF25" s="24"/>
      <c r="DG25" s="24"/>
      <c r="DH25" s="24"/>
      <c r="DI25" s="24"/>
      <c r="DJ25" s="24"/>
      <c r="DK25" s="24">
        <v>0.68410000000000004</v>
      </c>
      <c r="DL25" s="24"/>
      <c r="DM25" s="24"/>
      <c r="DN25" s="24"/>
      <c r="DO25" s="24"/>
      <c r="DP25" s="24"/>
      <c r="DQ25" s="24"/>
      <c r="DR25" s="24"/>
      <c r="DS25" s="24"/>
      <c r="DT25" s="24">
        <v>0.67859999999999998</v>
      </c>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7">
        <f t="shared" si="3"/>
        <v>0.53684200616666666</v>
      </c>
      <c r="FI25" s="27">
        <f t="shared" si="0"/>
        <v>0.54355848303846155</v>
      </c>
      <c r="FJ25" s="27">
        <f t="shared" si="1"/>
        <v>0.5493154632142857</v>
      </c>
    </row>
    <row r="26" spans="1:166" x14ac:dyDescent="0.15">
      <c r="A26" s="24" t="s">
        <v>197</v>
      </c>
      <c r="B26" s="24" t="s">
        <v>198</v>
      </c>
      <c r="C26" s="27">
        <f>EV26</f>
        <v>6.9000000000000006E-2</v>
      </c>
      <c r="D26" s="25">
        <v>1956</v>
      </c>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f>all_countries!I170</f>
        <v>6.9000000000000006E-2</v>
      </c>
      <c r="EW26" s="24"/>
      <c r="EX26" s="24"/>
      <c r="EY26" s="24"/>
      <c r="EZ26" s="24"/>
      <c r="FA26" s="24"/>
      <c r="FB26" s="24"/>
      <c r="FC26" s="24"/>
      <c r="FD26" s="24"/>
      <c r="FE26" s="24"/>
      <c r="FF26" s="24"/>
      <c r="FG26" s="24"/>
      <c r="FH26" s="27" t="e">
        <f t="shared" si="3"/>
        <v>#DIV/0!</v>
      </c>
      <c r="FI26" s="27" t="e">
        <f t="shared" si="0"/>
        <v>#DIV/0!</v>
      </c>
      <c r="FJ26" s="27" t="e">
        <f t="shared" si="1"/>
        <v>#DIV/0!</v>
      </c>
    </row>
    <row r="27" spans="1:166" x14ac:dyDescent="0.15">
      <c r="A27" s="24" t="s">
        <v>199</v>
      </c>
      <c r="B27" s="24" t="s">
        <v>200</v>
      </c>
      <c r="C27" s="27">
        <f>AVERAGE(AY27:CG27)</f>
        <v>0.171511934625</v>
      </c>
      <c r="D27" s="1" t="s">
        <v>57</v>
      </c>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f>all_countries!I171</f>
        <v>0.22062411700000001</v>
      </c>
      <c r="AZ27" s="24"/>
      <c r="BA27" s="24"/>
      <c r="BB27" s="24"/>
      <c r="BC27" s="24"/>
      <c r="BD27" s="24"/>
      <c r="BE27" s="24"/>
      <c r="BF27" s="24"/>
      <c r="BG27" s="24">
        <f>AVERAGE(all_countries!I172:I173)</f>
        <v>0.2211804695</v>
      </c>
      <c r="BH27" s="24"/>
      <c r="BI27" s="24"/>
      <c r="BJ27" s="24"/>
      <c r="BK27" s="24"/>
      <c r="BL27" s="24"/>
      <c r="BM27" s="24"/>
      <c r="BN27" s="24"/>
      <c r="BO27" s="24">
        <f>all_countries!I174</f>
        <v>0.17</v>
      </c>
      <c r="BP27" s="24"/>
      <c r="BQ27" s="24"/>
      <c r="BR27" s="24"/>
      <c r="BS27" s="24"/>
      <c r="BT27" s="24"/>
      <c r="BU27" s="24"/>
      <c r="BV27" s="24"/>
      <c r="BW27" s="24"/>
      <c r="BX27" s="24">
        <f>all_countries!I175</f>
        <v>7.4243152000000007E-2</v>
      </c>
      <c r="BY27" s="24"/>
      <c r="BZ27" s="24"/>
      <c r="CA27" s="24"/>
      <c r="CB27" s="24"/>
      <c r="CC27" s="24"/>
      <c r="CD27" s="24"/>
      <c r="CE27" s="24"/>
      <c r="CF27" s="24"/>
      <c r="CG27" s="24"/>
      <c r="CH27" s="24"/>
      <c r="CI27" s="24">
        <f>all_countries!I176</f>
        <v>6.0266928999999997E-2</v>
      </c>
      <c r="CJ27" s="24"/>
      <c r="CK27" s="24"/>
      <c r="CL27" s="24"/>
      <c r="CM27" s="24"/>
      <c r="CN27" s="24"/>
      <c r="CO27" s="24"/>
      <c r="CP27" s="24"/>
      <c r="CQ27" s="24"/>
      <c r="CR27" s="24"/>
      <c r="CS27" s="24"/>
      <c r="CT27" s="24">
        <f>all_countries!I177</f>
        <v>4.1144343E-2</v>
      </c>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v>3.0000000000000001E-3</v>
      </c>
      <c r="EM27" s="24"/>
      <c r="EN27" s="24"/>
      <c r="EO27" s="24"/>
      <c r="EP27" s="24"/>
      <c r="EQ27" s="24"/>
      <c r="ER27" s="24"/>
      <c r="ES27" s="24"/>
      <c r="ET27" s="24"/>
      <c r="EU27" s="24"/>
      <c r="EV27" s="24"/>
      <c r="EW27" s="24"/>
      <c r="EX27" s="24"/>
      <c r="EY27" s="24"/>
      <c r="EZ27" s="24"/>
      <c r="FA27" s="24"/>
      <c r="FB27" s="24"/>
      <c r="FC27" s="24"/>
      <c r="FD27" s="24"/>
      <c r="FE27" s="24"/>
      <c r="FF27" s="24"/>
      <c r="FG27" s="24"/>
      <c r="FH27" s="27">
        <f t="shared" si="3"/>
        <v>5.0705635999999998E-2</v>
      </c>
      <c r="FI27" s="27">
        <f t="shared" si="0"/>
        <v>0.13124316841666667</v>
      </c>
      <c r="FJ27" s="27">
        <f t="shared" si="1"/>
        <v>0.171511934625</v>
      </c>
    </row>
    <row r="28" spans="1:166" x14ac:dyDescent="0.15">
      <c r="A28" s="24" t="s">
        <v>201</v>
      </c>
      <c r="B28" s="24" t="s">
        <v>202</v>
      </c>
      <c r="C28" s="27">
        <f>AVERAGE(R28:AY28)</f>
        <v>0.25</v>
      </c>
      <c r="D28" s="1" t="s">
        <v>58</v>
      </c>
      <c r="E28" s="24"/>
      <c r="F28" s="24"/>
      <c r="G28" s="24"/>
      <c r="H28" s="24"/>
      <c r="I28" s="24">
        <f>all_countries!I179</f>
        <v>0.14084506999999999</v>
      </c>
      <c r="J28" s="24"/>
      <c r="K28" s="24"/>
      <c r="L28" s="24"/>
      <c r="M28" s="24"/>
      <c r="N28" s="24"/>
      <c r="O28" s="24"/>
      <c r="P28" s="24"/>
      <c r="Q28" s="24"/>
      <c r="R28" s="24">
        <f>all_countries!I180</f>
        <v>0.25</v>
      </c>
      <c r="S28" s="24"/>
      <c r="T28" s="24"/>
      <c r="U28" s="24"/>
      <c r="V28" s="24"/>
      <c r="W28" s="24"/>
      <c r="X28" s="24"/>
      <c r="Y28" s="24"/>
      <c r="Z28" s="24"/>
      <c r="AA28" s="24"/>
      <c r="AB28" s="24"/>
      <c r="AC28" s="24"/>
      <c r="AD28" s="24"/>
      <c r="AE28" s="24">
        <v>0.25</v>
      </c>
      <c r="AF28" s="24"/>
      <c r="AG28" s="24"/>
      <c r="AH28" s="24"/>
      <c r="AI28" s="24"/>
      <c r="AJ28" s="24"/>
      <c r="AK28" s="24"/>
      <c r="AL28" s="24"/>
      <c r="AM28" s="24"/>
      <c r="AN28" s="24"/>
      <c r="AO28" s="24"/>
      <c r="AP28" s="24"/>
      <c r="AQ28" s="24"/>
      <c r="AR28" s="24"/>
      <c r="AS28" s="24"/>
      <c r="AT28" s="24"/>
      <c r="AU28" s="24"/>
      <c r="AV28" s="24"/>
      <c r="AW28" s="24"/>
      <c r="AX28" s="24"/>
      <c r="AY28" s="24">
        <f>all_countries!I182</f>
        <v>0.25</v>
      </c>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v>0.25</v>
      </c>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7" t="e">
        <f t="shared" si="3"/>
        <v>#DIV/0!</v>
      </c>
      <c r="FI28" s="27">
        <f t="shared" si="0"/>
        <v>0.22816901400000003</v>
      </c>
      <c r="FJ28" s="27">
        <f t="shared" si="1"/>
        <v>0.22816901400000003</v>
      </c>
    </row>
    <row r="29" spans="1:166" x14ac:dyDescent="0.15">
      <c r="A29" s="24" t="s">
        <v>205</v>
      </c>
      <c r="B29" s="24" t="s">
        <v>206</v>
      </c>
      <c r="C29" s="27">
        <f>R29</f>
        <v>6.8965517000000004E-2</v>
      </c>
      <c r="D29" s="25">
        <v>1650</v>
      </c>
      <c r="E29" s="24"/>
      <c r="F29" s="24"/>
      <c r="G29" s="24"/>
      <c r="H29" s="24"/>
      <c r="I29" s="24">
        <f>all_countries!I184</f>
        <v>1.5606241999999999E-2</v>
      </c>
      <c r="J29" s="24"/>
      <c r="K29" s="24"/>
      <c r="L29" s="24"/>
      <c r="M29" s="24"/>
      <c r="N29" s="24"/>
      <c r="O29" s="24"/>
      <c r="P29" s="24"/>
      <c r="Q29" s="24"/>
      <c r="R29" s="24">
        <f>all_countries!I185</f>
        <v>6.8965517000000004E-2</v>
      </c>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f>AVERAGE(all_countries!I186:I187)</f>
        <v>0.45</v>
      </c>
      <c r="BV29" s="24"/>
      <c r="BW29" s="24"/>
      <c r="BX29" s="24"/>
      <c r="BY29" s="24"/>
      <c r="BZ29" s="24"/>
      <c r="CA29" s="24"/>
      <c r="CB29" s="24"/>
      <c r="CC29" s="24"/>
      <c r="CD29" s="24"/>
      <c r="CE29" s="24"/>
      <c r="CF29" s="24"/>
      <c r="CG29" s="24"/>
      <c r="CH29" s="24"/>
      <c r="CI29" s="24"/>
      <c r="CJ29" s="24"/>
      <c r="CK29" s="24"/>
      <c r="CL29" s="24"/>
      <c r="CM29" s="24"/>
      <c r="CN29" s="24"/>
      <c r="CO29" s="24"/>
      <c r="CP29" s="24">
        <f>all_countries!I188</f>
        <v>0.32403918599999998</v>
      </c>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f>all_countries!I189</f>
        <v>0.192307692</v>
      </c>
      <c r="EI29" s="24"/>
      <c r="EJ29" s="24"/>
      <c r="EK29" s="24"/>
      <c r="EL29" s="24"/>
      <c r="EM29" s="24"/>
      <c r="EN29" s="24"/>
      <c r="EO29" s="24"/>
      <c r="EP29" s="24">
        <v>0.19700000000000001</v>
      </c>
      <c r="EQ29" s="24"/>
      <c r="ER29" s="24"/>
      <c r="ES29" s="24"/>
      <c r="ET29" s="24"/>
      <c r="EU29" s="24"/>
      <c r="EV29" s="24"/>
      <c r="EW29" s="24"/>
      <c r="EX29" s="24"/>
      <c r="EY29" s="24"/>
      <c r="EZ29" s="24"/>
      <c r="FA29" s="24"/>
      <c r="FB29" s="24"/>
      <c r="FC29" s="24"/>
      <c r="FD29" s="24"/>
      <c r="FE29" s="24"/>
      <c r="FF29" s="24"/>
      <c r="FG29" s="24"/>
      <c r="FH29" s="27">
        <f t="shared" si="3"/>
        <v>0.32403918599999998</v>
      </c>
      <c r="FI29" s="27">
        <f t="shared" si="0"/>
        <v>0.21465273624999998</v>
      </c>
      <c r="FJ29" s="27">
        <f t="shared" si="1"/>
        <v>0.17819058633333332</v>
      </c>
    </row>
    <row r="30" spans="1:166" x14ac:dyDescent="0.15">
      <c r="A30" s="24" t="s">
        <v>207</v>
      </c>
      <c r="B30" s="24" t="s">
        <v>208</v>
      </c>
      <c r="C30" s="27">
        <f>DJ30</f>
        <v>1.4186409000000001E-2</v>
      </c>
      <c r="D30" s="25">
        <v>1876</v>
      </c>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f>all_countries!I191</f>
        <v>1.4186409000000001E-2</v>
      </c>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7">
        <f t="shared" si="3"/>
        <v>1.4186409000000001E-2</v>
      </c>
      <c r="FI30" s="27">
        <f t="shared" si="0"/>
        <v>1.4186409000000001E-2</v>
      </c>
      <c r="FJ30" s="27" t="e">
        <f t="shared" si="1"/>
        <v>#DIV/0!</v>
      </c>
    </row>
    <row r="31" spans="1:166" x14ac:dyDescent="0.15">
      <c r="A31" s="24" t="s">
        <v>16</v>
      </c>
      <c r="B31" s="24" t="s">
        <v>17</v>
      </c>
      <c r="C31" s="27">
        <f>AVERAGE(G31:CJ31)</f>
        <v>4.4744475833333332E-2</v>
      </c>
      <c r="D31" s="1" t="s">
        <v>1</v>
      </c>
      <c r="E31" s="24"/>
      <c r="F31" s="24"/>
      <c r="G31" s="24">
        <f>all_countries!I192</f>
        <v>7.9272279999999997E-3</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f>all_countries!I193</f>
        <v>9.8000000000000004E-2</v>
      </c>
      <c r="BU31" s="24"/>
      <c r="BV31" s="24"/>
      <c r="BW31" s="24"/>
      <c r="BX31" s="24"/>
      <c r="BY31" s="24"/>
      <c r="BZ31" s="24"/>
      <c r="CA31" s="24"/>
      <c r="CB31" s="24"/>
      <c r="CC31" s="24"/>
      <c r="CD31" s="24"/>
      <c r="CE31" s="24"/>
      <c r="CF31" s="24"/>
      <c r="CG31" s="24"/>
      <c r="CH31" s="24"/>
      <c r="CI31" s="24"/>
      <c r="CJ31" s="24">
        <f>AVERAGE(all_countries!I195:I196)</f>
        <v>2.83061995E-2</v>
      </c>
      <c r="CK31" s="24"/>
      <c r="CL31" s="24"/>
      <c r="CM31" s="24"/>
      <c r="CN31" s="24"/>
      <c r="CO31" s="24">
        <f>all_countries!I197</f>
        <v>2.8000000000000001E-2</v>
      </c>
      <c r="CP31" s="24"/>
      <c r="CQ31" s="24"/>
      <c r="CR31" s="24"/>
      <c r="CS31" s="24"/>
      <c r="CT31" s="24"/>
      <c r="CU31" s="24"/>
      <c r="CV31" s="24">
        <f>all_countries!I198</f>
        <v>0.2</v>
      </c>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f>AVERAGE(all_countries!I199:I200)</f>
        <v>4.9942609999999998E-2</v>
      </c>
      <c r="EI31" s="24"/>
      <c r="EJ31" s="24"/>
      <c r="EK31" s="24"/>
      <c r="EL31" s="24"/>
      <c r="EM31" s="24"/>
      <c r="EN31" s="24"/>
      <c r="EO31" s="24"/>
      <c r="EP31" s="24">
        <v>4.99E-2</v>
      </c>
      <c r="EQ31" s="24"/>
      <c r="ER31" s="24"/>
      <c r="ES31" s="24"/>
      <c r="ET31" s="24"/>
      <c r="EU31" s="24"/>
      <c r="EV31" s="24"/>
      <c r="EW31" s="24"/>
      <c r="EX31" s="24"/>
      <c r="EY31" s="24"/>
      <c r="EZ31" s="24"/>
      <c r="FA31" s="24"/>
      <c r="FB31" s="24"/>
      <c r="FC31" s="24"/>
      <c r="FD31" s="24"/>
      <c r="FE31" s="24"/>
      <c r="FF31" s="24"/>
      <c r="FG31" s="24"/>
      <c r="FH31" s="27">
        <f t="shared" si="3"/>
        <v>8.5435399833333328E-2</v>
      </c>
      <c r="FI31" s="27">
        <f t="shared" si="0"/>
        <v>7.2446685499999997E-2</v>
      </c>
      <c r="FJ31" s="27">
        <f t="shared" si="1"/>
        <v>5.2963613999999999E-2</v>
      </c>
    </row>
    <row r="32" spans="1:166" x14ac:dyDescent="0.15">
      <c r="A32" s="24" t="s">
        <v>393</v>
      </c>
      <c r="B32" s="24" t="s">
        <v>394</v>
      </c>
      <c r="C32" s="33">
        <f>EJ32</f>
        <v>2.3809523809523808E-2</v>
      </c>
      <c r="D32" s="25">
        <v>1942</v>
      </c>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f>all_countries!I202</f>
        <v>2.3809523809523808E-2</v>
      </c>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7" t="e">
        <f t="shared" si="3"/>
        <v>#DIV/0!</v>
      </c>
      <c r="FI32" s="27" t="e">
        <f t="shared" si="0"/>
        <v>#DIV/0!</v>
      </c>
      <c r="FJ32" s="27" t="e">
        <f t="shared" si="1"/>
        <v>#DIV/0!</v>
      </c>
    </row>
    <row r="33" spans="1:166" x14ac:dyDescent="0.15">
      <c r="A33" s="24" t="s">
        <v>209</v>
      </c>
      <c r="B33" s="24" t="s">
        <v>210</v>
      </c>
      <c r="C33" s="33">
        <f>EZ33</f>
        <v>1.2999999999999999E-2</v>
      </c>
      <c r="D33" s="25">
        <v>1960</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f>all_countries!I203</f>
        <v>1.2999999999999999E-2</v>
      </c>
      <c r="FA33" s="24"/>
      <c r="FB33" s="24"/>
      <c r="FC33" s="24"/>
      <c r="FD33" s="24"/>
      <c r="FE33" s="24"/>
      <c r="FF33" s="24"/>
      <c r="FG33" s="24"/>
      <c r="FH33" s="27" t="e">
        <f t="shared" si="3"/>
        <v>#DIV/0!</v>
      </c>
      <c r="FI33" s="27" t="e">
        <f t="shared" si="0"/>
        <v>#DIV/0!</v>
      </c>
      <c r="FJ33" s="27" t="e">
        <f t="shared" si="1"/>
        <v>#DIV/0!</v>
      </c>
    </row>
    <row r="34" spans="1:166" x14ac:dyDescent="0.15">
      <c r="A34" s="24" t="s">
        <v>211</v>
      </c>
      <c r="B34" s="24" t="s">
        <v>212</v>
      </c>
      <c r="C34" s="33">
        <f>EB34</f>
        <v>7.4192300000000002E-4</v>
      </c>
      <c r="D34" s="1">
        <v>1921</v>
      </c>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f>all_countries!I204</f>
        <v>7.4192300000000002E-4</v>
      </c>
      <c r="EC34" s="24"/>
      <c r="ED34" s="24"/>
      <c r="EE34" s="24">
        <f>all_countries!I205</f>
        <v>7.5474699999999995E-4</v>
      </c>
      <c r="EF34" s="24"/>
      <c r="EG34" s="24"/>
      <c r="EH34" s="24"/>
      <c r="EI34" s="24"/>
      <c r="EJ34" s="24"/>
      <c r="EK34" s="24"/>
      <c r="EL34" s="24"/>
      <c r="EM34" s="24"/>
      <c r="EN34" s="24">
        <f>AVERAGE(all_countries!I206:I207)</f>
        <v>1.0153815E-3</v>
      </c>
      <c r="EO34" s="24"/>
      <c r="EP34" s="24"/>
      <c r="EQ34" s="24"/>
      <c r="ER34" s="24"/>
      <c r="ES34" s="24"/>
      <c r="ET34" s="24"/>
      <c r="EU34" s="24"/>
      <c r="EV34" s="24"/>
      <c r="EW34" s="24"/>
      <c r="EX34" s="24"/>
      <c r="EY34" s="24"/>
      <c r="EZ34" s="24">
        <f>all_countries!I208</f>
        <v>1.1030180000000001E-3</v>
      </c>
      <c r="FA34" s="24"/>
      <c r="FB34" s="24"/>
      <c r="FC34" s="24"/>
      <c r="FD34" s="24"/>
      <c r="FE34" s="24"/>
      <c r="FF34" s="24"/>
      <c r="FG34" s="24"/>
      <c r="FH34" s="27" t="e">
        <f t="shared" si="3"/>
        <v>#DIV/0!</v>
      </c>
      <c r="FI34" s="27" t="e">
        <f t="shared" si="0"/>
        <v>#DIV/0!</v>
      </c>
      <c r="FJ34" s="27" t="e">
        <f t="shared" si="1"/>
        <v>#DIV/0!</v>
      </c>
    </row>
    <row r="35" spans="1:166" x14ac:dyDescent="0.15">
      <c r="A35" s="24" t="s">
        <v>215</v>
      </c>
      <c r="B35" s="24" t="s">
        <v>216</v>
      </c>
      <c r="C35" s="27">
        <f>AVERAGE(AY35:CG35)</f>
        <v>0.10102828575</v>
      </c>
      <c r="D35" s="25" t="s">
        <v>509</v>
      </c>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f>all_countries!I209</f>
        <v>0.109</v>
      </c>
      <c r="AW35" s="24"/>
      <c r="AX35" s="24"/>
      <c r="AY35" s="24">
        <f>all_countries!I210</f>
        <v>9.3522562000000004E-2</v>
      </c>
      <c r="AZ35" s="24"/>
      <c r="BA35" s="24">
        <f>all_countries!I211</f>
        <v>9.3996723000000004E-2</v>
      </c>
      <c r="BB35" s="24"/>
      <c r="BC35" s="24"/>
      <c r="BD35" s="24"/>
      <c r="BE35" s="24"/>
      <c r="BF35" s="24"/>
      <c r="BG35" s="24">
        <f>all_countries!I212</f>
        <v>0.157</v>
      </c>
      <c r="BH35" s="24"/>
      <c r="BI35" s="24"/>
      <c r="BJ35" s="24"/>
      <c r="BK35" s="24"/>
      <c r="BL35" s="24"/>
      <c r="BM35" s="24">
        <f>all_countries!I213</f>
        <v>5.9593858E-2</v>
      </c>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f>all_countries!I214</f>
        <v>2.7878323999999999E-2</v>
      </c>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f>all_countries!I215</f>
        <v>8.8000000000000005E-3</v>
      </c>
      <c r="EC35" s="24"/>
      <c r="ED35" s="24"/>
      <c r="EE35" s="24"/>
      <c r="EF35" s="24"/>
      <c r="EG35" s="24"/>
      <c r="EH35" s="24"/>
      <c r="EI35" s="24"/>
      <c r="EJ35" s="24"/>
      <c r="EK35" s="24"/>
      <c r="EL35" s="24">
        <v>1.4E-2</v>
      </c>
      <c r="EM35" s="24"/>
      <c r="EN35" s="24"/>
      <c r="EO35" s="24"/>
      <c r="EP35" s="24"/>
      <c r="EQ35" s="24"/>
      <c r="ER35" s="24"/>
      <c r="ES35" s="24"/>
      <c r="ET35" s="24"/>
      <c r="EU35" s="24"/>
      <c r="EV35" s="24"/>
      <c r="EW35" s="24"/>
      <c r="EX35" s="24"/>
      <c r="EY35" s="24"/>
      <c r="EZ35" s="24"/>
      <c r="FA35" s="24"/>
      <c r="FB35" s="24"/>
      <c r="FC35" s="24"/>
      <c r="FD35" s="24"/>
      <c r="FE35" s="24"/>
      <c r="FF35" s="24"/>
      <c r="FG35" s="24"/>
      <c r="FH35" s="27">
        <f t="shared" si="3"/>
        <v>2.7878323999999999E-2</v>
      </c>
      <c r="FI35" s="27">
        <f t="shared" si="0"/>
        <v>9.0165244500000005E-2</v>
      </c>
      <c r="FJ35" s="27">
        <f t="shared" si="1"/>
        <v>0.1026226286</v>
      </c>
    </row>
    <row r="36" spans="1:166" x14ac:dyDescent="0.15">
      <c r="A36" s="24" t="s">
        <v>217</v>
      </c>
      <c r="B36" s="24" t="s">
        <v>218</v>
      </c>
      <c r="C36" s="27">
        <f>AVERAGE(I36:J36)</f>
        <v>2.9777376000000001E-2</v>
      </c>
      <c r="D36" s="25" t="s">
        <v>510</v>
      </c>
      <c r="E36" s="24"/>
      <c r="F36" s="24"/>
      <c r="G36" s="24"/>
      <c r="H36" s="24"/>
      <c r="I36" s="24"/>
      <c r="J36" s="24">
        <f>AVERAGE(all_countries!I217:I218)</f>
        <v>2.9777376000000001E-2</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f>all_countries!I219</f>
        <v>0.118723391</v>
      </c>
      <c r="BT36" s="24"/>
      <c r="BU36" s="24"/>
      <c r="BV36" s="24"/>
      <c r="BW36" s="24"/>
      <c r="BX36" s="24"/>
      <c r="BY36" s="24"/>
      <c r="BZ36" s="24"/>
      <c r="CA36" s="24"/>
      <c r="CB36" s="24"/>
      <c r="CC36" s="24"/>
      <c r="CD36" s="24"/>
      <c r="CE36" s="24"/>
      <c r="CF36" s="24"/>
      <c r="CG36" s="24"/>
      <c r="CH36" s="24">
        <f>all_countries!I220</f>
        <v>0.28928669299999998</v>
      </c>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v>0.14749999999999999</v>
      </c>
      <c r="EI36" s="24"/>
      <c r="EJ36" s="24"/>
      <c r="EK36" s="24"/>
      <c r="EL36" s="24"/>
      <c r="EM36" s="24"/>
      <c r="EN36" s="24"/>
      <c r="EO36" s="24"/>
      <c r="EP36" s="24">
        <v>0.14710000000000001</v>
      </c>
      <c r="EQ36" s="24"/>
      <c r="ER36" s="24"/>
      <c r="ES36" s="24"/>
      <c r="ET36" s="24"/>
      <c r="EU36" s="24"/>
      <c r="EV36" s="24"/>
      <c r="EW36" s="24"/>
      <c r="EX36" s="24"/>
      <c r="EY36" s="24"/>
      <c r="EZ36" s="24"/>
      <c r="FA36" s="24"/>
      <c r="FB36" s="24"/>
      <c r="FC36" s="24"/>
      <c r="FD36" s="24"/>
      <c r="FE36" s="24"/>
      <c r="FF36" s="24"/>
      <c r="FG36" s="24"/>
      <c r="FH36" s="27">
        <f t="shared" si="3"/>
        <v>0.28928669299999998</v>
      </c>
      <c r="FI36" s="27">
        <f t="shared" si="0"/>
        <v>0.14592915333333334</v>
      </c>
      <c r="FJ36" s="27">
        <f t="shared" si="1"/>
        <v>7.4250383500000003E-2</v>
      </c>
    </row>
    <row r="37" spans="1:166" x14ac:dyDescent="0.15">
      <c r="A37" s="24" t="s">
        <v>213</v>
      </c>
      <c r="B37" s="24" t="s">
        <v>214</v>
      </c>
      <c r="C37" s="27">
        <f>EP37</f>
        <v>4.0000000000000001E-3</v>
      </c>
      <c r="D37" s="25">
        <v>1950</v>
      </c>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f>all_countries!I223</f>
        <v>4.0000000000000001E-3</v>
      </c>
      <c r="EQ37" s="24"/>
      <c r="ER37" s="24"/>
      <c r="ES37" s="24"/>
      <c r="ET37" s="24"/>
      <c r="EU37" s="24"/>
      <c r="EV37" s="24"/>
      <c r="EW37" s="24"/>
      <c r="EX37" s="24"/>
      <c r="EY37" s="24"/>
      <c r="EZ37" s="24"/>
      <c r="FA37" s="24"/>
      <c r="FB37" s="24"/>
      <c r="FC37" s="24"/>
      <c r="FD37" s="24"/>
      <c r="FE37" s="24"/>
      <c r="FF37" s="24"/>
      <c r="FG37" s="24"/>
      <c r="FH37" s="27" t="e">
        <f t="shared" si="3"/>
        <v>#DIV/0!</v>
      </c>
      <c r="FI37" s="27" t="e">
        <f t="shared" si="0"/>
        <v>#DIV/0!</v>
      </c>
      <c r="FJ37" s="27" t="e">
        <f t="shared" si="1"/>
        <v>#DIV/0!</v>
      </c>
    </row>
    <row r="38" spans="1:166" x14ac:dyDescent="0.15">
      <c r="A38" s="24" t="s">
        <v>113</v>
      </c>
      <c r="B38" s="24" t="s">
        <v>112</v>
      </c>
      <c r="C38" s="27">
        <f>AVERAGE(AY38:DL38)</f>
        <v>5.6986973662389397E-2</v>
      </c>
      <c r="D38" s="25" t="s">
        <v>182</v>
      </c>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f>all_countries!I224</f>
        <v>8.0469962000000006E-2</v>
      </c>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f>all_countries!I225</f>
        <v>3.6788532999999998E-2</v>
      </c>
      <c r="CT38" s="24"/>
      <c r="CU38" s="24"/>
      <c r="CV38" s="24"/>
      <c r="CW38" s="24"/>
      <c r="CX38" s="24"/>
      <c r="CY38" s="24"/>
      <c r="CZ38" s="24"/>
      <c r="DA38" s="24"/>
      <c r="DB38" s="24"/>
      <c r="DC38" s="24"/>
      <c r="DD38" s="24"/>
      <c r="DE38" s="24"/>
      <c r="DF38" s="24"/>
      <c r="DG38" s="24"/>
      <c r="DH38" s="24"/>
      <c r="DI38" s="24"/>
      <c r="DJ38" s="24"/>
      <c r="DK38" s="24"/>
      <c r="DL38" s="24">
        <f>all_countries!I226</f>
        <v>5.3702425987168199E-2</v>
      </c>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7">
        <f t="shared" si="3"/>
        <v>4.5245479493584095E-2</v>
      </c>
      <c r="FI38" s="27">
        <f t="shared" si="0"/>
        <v>5.6986973662389397E-2</v>
      </c>
      <c r="FJ38" s="27">
        <f t="shared" si="1"/>
        <v>8.0469962000000006E-2</v>
      </c>
    </row>
    <row r="39" spans="1:166" x14ac:dyDescent="0.15">
      <c r="A39" s="24" t="s">
        <v>221</v>
      </c>
      <c r="B39" s="24" t="s">
        <v>222</v>
      </c>
      <c r="C39" s="27">
        <f>AVERAGE(I39:AY39)</f>
        <v>3.5211267499999997E-2</v>
      </c>
      <c r="D39" s="1" t="s">
        <v>508</v>
      </c>
      <c r="E39" s="24"/>
      <c r="F39" s="24"/>
      <c r="G39" s="24"/>
      <c r="H39" s="24"/>
      <c r="I39" s="24">
        <f>all_countries!I227</f>
        <v>0.14084506999999999</v>
      </c>
      <c r="J39" s="24"/>
      <c r="K39" s="24"/>
      <c r="L39" s="24"/>
      <c r="M39" s="24"/>
      <c r="N39" s="24"/>
      <c r="O39" s="24"/>
      <c r="P39" s="24"/>
      <c r="Q39" s="24"/>
      <c r="R39" s="24">
        <f>all_countries!I228</f>
        <v>0</v>
      </c>
      <c r="S39" s="24"/>
      <c r="T39" s="24"/>
      <c r="U39" s="24"/>
      <c r="V39" s="24"/>
      <c r="W39" s="24"/>
      <c r="X39" s="24"/>
      <c r="Y39" s="24"/>
      <c r="Z39" s="24"/>
      <c r="AA39" s="24"/>
      <c r="AB39" s="24"/>
      <c r="AC39" s="24"/>
      <c r="AD39" s="24"/>
      <c r="AE39" s="24">
        <v>0</v>
      </c>
      <c r="AF39" s="24"/>
      <c r="AG39" s="24"/>
      <c r="AH39" s="24"/>
      <c r="AI39" s="24"/>
      <c r="AJ39" s="24"/>
      <c r="AK39" s="24"/>
      <c r="AL39" s="24"/>
      <c r="AM39" s="24"/>
      <c r="AN39" s="24"/>
      <c r="AO39" s="24"/>
      <c r="AP39" s="24"/>
      <c r="AQ39" s="24"/>
      <c r="AR39" s="24"/>
      <c r="AS39" s="24"/>
      <c r="AT39" s="24"/>
      <c r="AU39" s="24"/>
      <c r="AV39" s="24"/>
      <c r="AW39" s="24"/>
      <c r="AX39" s="24"/>
      <c r="AY39" s="24">
        <v>0</v>
      </c>
      <c r="AZ39" s="24"/>
      <c r="BA39" s="24"/>
      <c r="BB39" s="24">
        <f>all_countries!I231</f>
        <v>6.0307705000000003E-2</v>
      </c>
      <c r="BC39" s="24"/>
      <c r="BD39" s="24"/>
      <c r="BE39" s="24"/>
      <c r="BF39" s="24"/>
      <c r="BG39" s="24"/>
      <c r="BH39" s="24"/>
      <c r="BI39" s="24"/>
      <c r="BJ39" s="24"/>
      <c r="BK39" s="24"/>
      <c r="BL39" s="24"/>
      <c r="BM39" s="24"/>
      <c r="BN39" s="24"/>
      <c r="BO39" s="24"/>
      <c r="BP39" s="24"/>
      <c r="BQ39" s="24">
        <f>all_countries!I232</f>
        <v>0.113052842</v>
      </c>
      <c r="BR39" s="24"/>
      <c r="BS39" s="24"/>
      <c r="BT39" s="24"/>
      <c r="BU39" s="24"/>
      <c r="BV39" s="24"/>
      <c r="BW39" s="24"/>
      <c r="BX39" s="24"/>
      <c r="BY39" s="24">
        <f>all_countries!I233</f>
        <v>6.2906542999999995E-2</v>
      </c>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7" t="e">
        <f t="shared" si="3"/>
        <v>#DIV/0!</v>
      </c>
      <c r="FI39" s="27">
        <f t="shared" ref="FI39:FI70" si="4">AVERAGE(E39:DU39)</f>
        <v>5.3873165714285708E-2</v>
      </c>
      <c r="FJ39" s="27">
        <f t="shared" ref="FJ39:FJ75" si="5">AVERAGE(E39:CF39)</f>
        <v>5.3873165714285708E-2</v>
      </c>
    </row>
    <row r="40" spans="1:166" x14ac:dyDescent="0.15">
      <c r="A40" s="24" t="s">
        <v>219</v>
      </c>
      <c r="B40" s="24" t="s">
        <v>220</v>
      </c>
      <c r="C40" s="34">
        <f>BV40</f>
        <v>5.6977603000000002E-2</v>
      </c>
      <c r="D40" s="25">
        <v>1786</v>
      </c>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f>all_countries!I234</f>
        <v>5.6977603000000002E-2</v>
      </c>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f>all_countries!I235</f>
        <v>7.3630309000000005E-2</v>
      </c>
      <c r="EI40" s="24"/>
      <c r="EJ40" s="24"/>
      <c r="EK40" s="24"/>
      <c r="EL40" s="24"/>
      <c r="EM40" s="24"/>
      <c r="EN40" s="24"/>
      <c r="EO40" s="24"/>
      <c r="EP40" s="24">
        <f>all_countries!I236</f>
        <v>0.107005477</v>
      </c>
      <c r="EQ40" s="24"/>
      <c r="ER40" s="24"/>
      <c r="ES40" s="24"/>
      <c r="ET40" s="24"/>
      <c r="EU40" s="24"/>
      <c r="EV40" s="24"/>
      <c r="EW40" s="24"/>
      <c r="EX40" s="24"/>
      <c r="EY40" s="24"/>
      <c r="EZ40" s="24"/>
      <c r="FA40" s="24"/>
      <c r="FB40" s="24"/>
      <c r="FC40" s="24"/>
      <c r="FD40" s="24"/>
      <c r="FE40" s="24"/>
      <c r="FF40" s="24"/>
      <c r="FG40" s="24"/>
      <c r="FH40" s="27" t="e">
        <f t="shared" si="3"/>
        <v>#DIV/0!</v>
      </c>
      <c r="FI40" s="27">
        <f t="shared" si="4"/>
        <v>5.6977603000000002E-2</v>
      </c>
      <c r="FJ40" s="27">
        <f t="shared" si="5"/>
        <v>5.6977603000000002E-2</v>
      </c>
    </row>
    <row r="41" spans="1:166" x14ac:dyDescent="0.15">
      <c r="A41" s="24" t="s">
        <v>223</v>
      </c>
      <c r="B41" s="24" t="s">
        <v>224</v>
      </c>
      <c r="C41" s="27">
        <f>AVERAGE(AE41:AY41)</f>
        <v>9.4948221666666666E-2</v>
      </c>
      <c r="D41" s="1" t="s">
        <v>85</v>
      </c>
      <c r="E41" s="24"/>
      <c r="F41" s="24"/>
      <c r="G41" s="24"/>
      <c r="H41" s="24"/>
      <c r="I41" s="24">
        <f>all_countries!I237</f>
        <v>0.23076923099999999</v>
      </c>
      <c r="J41" s="24"/>
      <c r="K41" s="24"/>
      <c r="L41" s="24"/>
      <c r="M41" s="24"/>
      <c r="N41" s="24"/>
      <c r="O41" s="24"/>
      <c r="P41" s="24"/>
      <c r="Q41" s="24"/>
      <c r="R41" s="24"/>
      <c r="S41" s="24"/>
      <c r="T41" s="24">
        <f>AVERAGE(all_countries!I238:I239)</f>
        <v>0.85943659949999995</v>
      </c>
      <c r="U41" s="24">
        <f>all_countries!I240</f>
        <v>0.86872770499999996</v>
      </c>
      <c r="V41" s="24">
        <f>AVERAGE(all_countries!I241:I242)</f>
        <v>0.449872626</v>
      </c>
      <c r="W41" s="24"/>
      <c r="X41" s="24"/>
      <c r="Y41" s="24"/>
      <c r="Z41" s="24"/>
      <c r="AA41" s="24"/>
      <c r="AB41" s="24"/>
      <c r="AC41" s="24"/>
      <c r="AD41" s="24"/>
      <c r="AE41" s="24">
        <f>all_countries!I243</f>
        <v>0.1</v>
      </c>
      <c r="AF41" s="24"/>
      <c r="AG41" s="24"/>
      <c r="AH41" s="24"/>
      <c r="AI41" s="24"/>
      <c r="AJ41" s="24"/>
      <c r="AK41" s="24"/>
      <c r="AL41" s="24"/>
      <c r="AM41" s="24"/>
      <c r="AN41" s="24"/>
      <c r="AO41" s="24"/>
      <c r="AP41" s="24">
        <f>AVERAGE(all_countries!I244:I245)</f>
        <v>9.2591144E-2</v>
      </c>
      <c r="AQ41" s="24"/>
      <c r="AR41" s="24"/>
      <c r="AS41" s="24"/>
      <c r="AT41" s="24"/>
      <c r="AU41" s="24"/>
      <c r="AV41" s="24"/>
      <c r="AW41" s="24"/>
      <c r="AX41" s="24"/>
      <c r="AY41" s="28">
        <f>AVERAGE(all_countries!I246:I247)</f>
        <v>9.2253521000000005E-2</v>
      </c>
      <c r="AZ41" s="24"/>
      <c r="BA41" s="24"/>
      <c r="BB41" s="24"/>
      <c r="BC41" s="24"/>
      <c r="BD41" s="24"/>
      <c r="BE41" s="24">
        <f>all_countries!I248</f>
        <v>9.0267271999999996E-2</v>
      </c>
      <c r="BF41" s="24"/>
      <c r="BG41" s="24"/>
      <c r="BH41" s="24"/>
      <c r="BI41" s="24"/>
      <c r="BJ41" s="24"/>
      <c r="BK41" s="24"/>
      <c r="BL41" s="24"/>
      <c r="BM41" s="24"/>
      <c r="BN41" s="24"/>
      <c r="BO41" s="24"/>
      <c r="BP41" s="24">
        <f>all_countries!I249</f>
        <v>6.0999999999999999E-2</v>
      </c>
      <c r="BQ41" s="24">
        <f>all_countries!I250</f>
        <v>8.6574074000000001E-2</v>
      </c>
      <c r="BR41" s="24"/>
      <c r="BS41" s="24"/>
      <c r="BT41" s="24"/>
      <c r="BU41" s="24"/>
      <c r="BV41" s="24"/>
      <c r="BW41" s="24"/>
      <c r="BX41" s="24"/>
      <c r="BY41" s="24"/>
      <c r="BZ41" s="24"/>
      <c r="CA41" s="24"/>
      <c r="CB41" s="24"/>
      <c r="CC41" s="24"/>
      <c r="CD41" s="24"/>
      <c r="CE41" s="24"/>
      <c r="CF41" s="24">
        <f>all_countries!I251</f>
        <v>8.8235294000000006E-2</v>
      </c>
      <c r="CG41" s="24"/>
      <c r="CH41" s="24"/>
      <c r="CI41" s="24"/>
      <c r="CJ41" s="24"/>
      <c r="CK41" s="24"/>
      <c r="CL41" s="24"/>
      <c r="CM41" s="24"/>
      <c r="CN41" s="24"/>
      <c r="CO41" s="24"/>
      <c r="CP41" s="24"/>
      <c r="CQ41" s="24"/>
      <c r="CR41" s="24"/>
      <c r="CS41" s="24"/>
      <c r="CT41" s="24"/>
      <c r="CU41" s="24">
        <f>all_countries!I252</f>
        <v>5.3163211000000002E-2</v>
      </c>
      <c r="CV41" s="24"/>
      <c r="CW41" s="24"/>
      <c r="CX41" s="24"/>
      <c r="CY41" s="24">
        <f>all_countries!I253</f>
        <v>4.2000000000000003E-2</v>
      </c>
      <c r="CZ41" s="24"/>
      <c r="DA41" s="24"/>
      <c r="DB41" s="24"/>
      <c r="DC41" s="24">
        <f>all_countries!I254</f>
        <v>3.1271243999999997E-2</v>
      </c>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f>all_countries!I255</f>
        <v>1.6869474999999998E-2</v>
      </c>
      <c r="EC41" s="24"/>
      <c r="ED41" s="24"/>
      <c r="EE41" s="24"/>
      <c r="EF41" s="24"/>
      <c r="EG41" s="24"/>
      <c r="EH41" s="24"/>
      <c r="EI41" s="24"/>
      <c r="EJ41" s="24"/>
      <c r="EK41" s="24">
        <f>all_countries!I256</f>
        <v>1.1162729999999999E-2</v>
      </c>
      <c r="EL41" s="24"/>
      <c r="EM41" s="24"/>
      <c r="EN41" s="24"/>
      <c r="EO41" s="24"/>
      <c r="EP41" s="24"/>
      <c r="EQ41" s="24"/>
      <c r="ER41" s="24"/>
      <c r="ES41" s="24"/>
      <c r="ET41" s="24"/>
      <c r="EU41" s="24"/>
      <c r="EV41" s="24"/>
      <c r="EW41" s="24"/>
      <c r="EX41" s="24"/>
      <c r="EY41" s="24"/>
      <c r="EZ41" s="24"/>
      <c r="FA41" s="24"/>
      <c r="FB41" s="24"/>
      <c r="FC41" s="24"/>
      <c r="FD41" s="24"/>
      <c r="FE41" s="24"/>
      <c r="FF41" s="24"/>
      <c r="FG41" s="24"/>
      <c r="FH41" s="27">
        <f t="shared" si="3"/>
        <v>4.2144818333333334E-2</v>
      </c>
      <c r="FI41" s="27">
        <f t="shared" si="4"/>
        <v>0.22472585153571428</v>
      </c>
      <c r="FJ41" s="27">
        <f t="shared" si="5"/>
        <v>0.27452067877272729</v>
      </c>
    </row>
    <row r="42" spans="1:166" x14ac:dyDescent="0.15">
      <c r="A42" s="24" t="s">
        <v>225</v>
      </c>
      <c r="B42" s="24" t="s">
        <v>226</v>
      </c>
      <c r="C42" s="27">
        <f>AVERAGE(DY42:EE42)</f>
        <v>3.3703236666666665E-3</v>
      </c>
      <c r="D42" s="1" t="s">
        <v>86</v>
      </c>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f>all_countries!I257</f>
        <v>1.547346E-3</v>
      </c>
      <c r="DZ42" s="24"/>
      <c r="EA42" s="24"/>
      <c r="EB42" s="24">
        <f>all_countries!I258</f>
        <v>3.8156800000000001E-3</v>
      </c>
      <c r="EC42" s="24"/>
      <c r="ED42" s="24"/>
      <c r="EE42" s="24">
        <f>all_countries!I259</f>
        <v>4.7479449999999999E-3</v>
      </c>
      <c r="EF42" s="24"/>
      <c r="EG42" s="24"/>
      <c r="EH42" s="24"/>
      <c r="EI42" s="24"/>
      <c r="EJ42" s="24"/>
      <c r="EK42" s="24"/>
      <c r="EL42" s="24"/>
      <c r="EM42" s="24">
        <f>all_countries!I260</f>
        <v>6.5673210000000001E-3</v>
      </c>
      <c r="EN42" s="24">
        <f>AVERAGE(all_countries!I261:I262)</f>
        <v>1.7165289E-2</v>
      </c>
      <c r="EO42" s="24">
        <f>all_countries!I262</f>
        <v>2.863489E-2</v>
      </c>
      <c r="EP42" s="24">
        <f>all_countries!I264</f>
        <v>5.8419789999999997E-3</v>
      </c>
      <c r="EQ42" s="24">
        <f>all_countries!I265</f>
        <v>6.2248019999999998E-3</v>
      </c>
      <c r="ER42" s="24">
        <f>all_countries!I266</f>
        <v>6.3693270000000001E-3</v>
      </c>
      <c r="ES42" s="24">
        <f>all_countries!I267</f>
        <v>6.4123990000000001E-3</v>
      </c>
      <c r="ET42" s="24">
        <f>all_countries!I268</f>
        <v>7.061772E-3</v>
      </c>
      <c r="EU42" s="24">
        <v>7.4999999999999997E-3</v>
      </c>
      <c r="EV42" s="24">
        <v>8.5000000000000006E-3</v>
      </c>
      <c r="EW42" s="24">
        <v>8.3999999999999995E-3</v>
      </c>
      <c r="EX42" s="24">
        <v>8.5000000000000006E-3</v>
      </c>
      <c r="EY42" s="24">
        <v>8.3999999999999995E-3</v>
      </c>
      <c r="EZ42" s="24">
        <v>9.1500000000000001E-3</v>
      </c>
      <c r="FA42" s="24">
        <v>6.7000000000000002E-3</v>
      </c>
      <c r="FB42" s="24"/>
      <c r="FC42" s="24"/>
      <c r="FD42" s="24">
        <v>4.0000000000000002E-4</v>
      </c>
      <c r="FE42" s="24"/>
      <c r="FF42" s="24"/>
      <c r="FG42" s="24"/>
      <c r="FH42" s="27" t="e">
        <f t="shared" si="3"/>
        <v>#DIV/0!</v>
      </c>
      <c r="FI42" s="27" t="e">
        <f t="shared" si="4"/>
        <v>#DIV/0!</v>
      </c>
      <c r="FJ42" s="27" t="e">
        <f t="shared" si="5"/>
        <v>#DIV/0!</v>
      </c>
    </row>
    <row r="43" spans="1:166" x14ac:dyDescent="0.15">
      <c r="A43" s="24" t="s">
        <v>142</v>
      </c>
      <c r="B43" s="24" t="s">
        <v>143</v>
      </c>
      <c r="C43" s="27">
        <f>EL43</f>
        <v>3.0000000000000001E-3</v>
      </c>
      <c r="D43" s="25">
        <v>1946</v>
      </c>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f>all_countries!I280</f>
        <v>3.0000000000000001E-3</v>
      </c>
      <c r="EM43" s="24"/>
      <c r="EN43" s="24"/>
      <c r="EO43" s="24"/>
      <c r="EP43" s="24"/>
      <c r="EQ43" s="24"/>
      <c r="ER43" s="24"/>
      <c r="ES43" s="24"/>
      <c r="ET43" s="24"/>
      <c r="EU43" s="24"/>
      <c r="EV43" s="24">
        <v>3.0000000000000001E-3</v>
      </c>
      <c r="EW43" s="24"/>
      <c r="EX43" s="24"/>
      <c r="EY43" s="24"/>
      <c r="EZ43" s="24"/>
      <c r="FA43" s="24"/>
      <c r="FB43" s="24"/>
      <c r="FC43" s="24"/>
      <c r="FD43" s="24"/>
      <c r="FE43" s="24"/>
      <c r="FF43" s="24"/>
      <c r="FG43" s="24"/>
      <c r="FH43" s="27" t="e">
        <f t="shared" si="3"/>
        <v>#DIV/0!</v>
      </c>
      <c r="FI43" s="27" t="e">
        <f t="shared" si="4"/>
        <v>#DIV/0!</v>
      </c>
      <c r="FJ43" s="27" t="e">
        <f t="shared" si="5"/>
        <v>#DIV/0!</v>
      </c>
    </row>
    <row r="44" spans="1:166" x14ac:dyDescent="0.15">
      <c r="A44" s="24" t="s">
        <v>146</v>
      </c>
      <c r="B44" s="24" t="s">
        <v>147</v>
      </c>
      <c r="C44" s="27">
        <f>FA44</f>
        <v>8.0000000000000002E-3</v>
      </c>
      <c r="D44" s="25">
        <v>1962</v>
      </c>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f>all_countries!I282</f>
        <v>8.0000000000000002E-3</v>
      </c>
      <c r="FB44" s="24"/>
      <c r="FC44" s="24"/>
      <c r="FD44" s="24"/>
      <c r="FE44" s="24"/>
      <c r="FF44" s="24"/>
      <c r="FG44" s="24"/>
      <c r="FH44" s="27" t="e">
        <f t="shared" si="3"/>
        <v>#DIV/0!</v>
      </c>
      <c r="FI44" s="27" t="e">
        <f t="shared" si="4"/>
        <v>#DIV/0!</v>
      </c>
      <c r="FJ44" s="27" t="e">
        <f t="shared" si="5"/>
        <v>#DIV/0!</v>
      </c>
    </row>
    <row r="45" spans="1:166" x14ac:dyDescent="0.15">
      <c r="A45" s="24" t="s">
        <v>154</v>
      </c>
      <c r="B45" s="24" t="s">
        <v>155</v>
      </c>
      <c r="C45" s="27">
        <f>AVERAGE(EV45:FA45)</f>
        <v>1.4999999999999999E-2</v>
      </c>
      <c r="D45" s="1" t="s">
        <v>56</v>
      </c>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f>all_countries!I283</f>
        <v>2.7E-2</v>
      </c>
      <c r="EW45" s="24"/>
      <c r="EX45" s="24"/>
      <c r="EY45" s="24"/>
      <c r="EZ45" s="24"/>
      <c r="FA45" s="24">
        <f>all_countries!I284</f>
        <v>3.0000000000000001E-3</v>
      </c>
      <c r="FB45" s="24"/>
      <c r="FC45" s="24"/>
      <c r="FD45" s="24"/>
      <c r="FE45" s="24"/>
      <c r="FF45" s="24"/>
      <c r="FG45" s="24"/>
      <c r="FH45" s="27" t="e">
        <f t="shared" si="3"/>
        <v>#DIV/0!</v>
      </c>
      <c r="FI45" s="27" t="e">
        <f t="shared" si="4"/>
        <v>#DIV/0!</v>
      </c>
      <c r="FJ45" s="27" t="e">
        <f t="shared" si="5"/>
        <v>#DIV/0!</v>
      </c>
    </row>
    <row r="46" spans="1:166" x14ac:dyDescent="0.15">
      <c r="A46" s="24" t="s">
        <v>152</v>
      </c>
      <c r="B46" s="24" t="s">
        <v>153</v>
      </c>
      <c r="C46" s="27">
        <f>AVERAGE(BJ46:CS46)</f>
        <v>0.10627223256580955</v>
      </c>
      <c r="D46" s="25" t="s">
        <v>183</v>
      </c>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f>all_countries!I285</f>
        <v>0.16845076423283806</v>
      </c>
      <c r="BK46" s="24"/>
      <c r="BL46" s="24"/>
      <c r="BM46" s="24"/>
      <c r="BN46" s="24"/>
      <c r="BO46" s="24"/>
      <c r="BP46" s="24"/>
      <c r="BQ46" s="24"/>
      <c r="BR46" s="24">
        <f>all_countries!I286</f>
        <v>0.11538590773159504</v>
      </c>
      <c r="BS46" s="24"/>
      <c r="BT46" s="24"/>
      <c r="BU46" s="24"/>
      <c r="BV46" s="24"/>
      <c r="BW46" s="24">
        <f>all_countries!I287</f>
        <v>0.10811345483320557</v>
      </c>
      <c r="BX46" s="24"/>
      <c r="BY46" s="24"/>
      <c r="BZ46" s="24"/>
      <c r="CA46" s="24"/>
      <c r="CB46" s="24"/>
      <c r="CC46" s="24"/>
      <c r="CD46" s="24">
        <f>all_countries!I288</f>
        <v>0.10567604201965436</v>
      </c>
      <c r="CE46" s="24"/>
      <c r="CF46" s="24"/>
      <c r="CG46" s="24"/>
      <c r="CH46" s="24"/>
      <c r="CI46" s="24"/>
      <c r="CJ46" s="24">
        <f>all_countries!I289</f>
        <v>9.5753157832605365E-2</v>
      </c>
      <c r="CK46" s="24"/>
      <c r="CL46" s="24">
        <f>all_countries!I290</f>
        <v>7.537277586435967E-2</v>
      </c>
      <c r="CM46" s="24"/>
      <c r="CN46" s="24"/>
      <c r="CO46" s="24"/>
      <c r="CP46" s="24">
        <f>all_countries!I291</f>
        <v>9.2834291543026706E-2</v>
      </c>
      <c r="CQ46" s="24"/>
      <c r="CR46" s="24"/>
      <c r="CS46" s="24">
        <f>all_countries!I292</f>
        <v>8.8591466469191735E-2</v>
      </c>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v>0.29499999999999998</v>
      </c>
      <c r="ES46" s="24"/>
      <c r="ET46" s="24"/>
      <c r="EU46" s="24"/>
      <c r="EV46" s="24"/>
      <c r="EW46" s="24"/>
      <c r="EX46" s="24"/>
      <c r="EY46" s="24"/>
      <c r="EZ46" s="24"/>
      <c r="FA46" s="24">
        <v>0.29899999999999999</v>
      </c>
      <c r="FB46" s="24"/>
      <c r="FC46" s="24"/>
      <c r="FD46" s="24"/>
      <c r="FE46" s="24"/>
      <c r="FF46" s="24"/>
      <c r="FG46" s="24"/>
      <c r="FH46" s="27">
        <f t="shared" si="3"/>
        <v>8.8137922927295873E-2</v>
      </c>
      <c r="FI46" s="27">
        <f t="shared" si="4"/>
        <v>0.10627223256580955</v>
      </c>
      <c r="FJ46" s="27">
        <f t="shared" si="5"/>
        <v>0.12440654220432325</v>
      </c>
    </row>
    <row r="47" spans="1:166" x14ac:dyDescent="0.15">
      <c r="A47" s="24" t="s">
        <v>148</v>
      </c>
      <c r="B47" s="24" t="s">
        <v>149</v>
      </c>
      <c r="C47" s="27">
        <f>R47</f>
        <v>5.2631578999999998E-2</v>
      </c>
      <c r="D47" s="25">
        <v>1650</v>
      </c>
      <c r="E47" s="24"/>
      <c r="F47" s="24"/>
      <c r="G47" s="24"/>
      <c r="H47" s="24">
        <f>all_countries!I295</f>
        <v>2.2999094000000001E-2</v>
      </c>
      <c r="I47" s="24">
        <f>all_countries!I296</f>
        <v>8.4388190000000002E-3</v>
      </c>
      <c r="J47" s="24"/>
      <c r="K47" s="24"/>
      <c r="L47" s="24">
        <f>all_countries!I297</f>
        <v>2.8571428999999999E-2</v>
      </c>
      <c r="M47" s="24"/>
      <c r="N47" s="24"/>
      <c r="O47" s="24"/>
      <c r="P47" s="24"/>
      <c r="Q47" s="24">
        <f>all_countries!I298</f>
        <v>8.3609022000000005E-2</v>
      </c>
      <c r="R47" s="24">
        <f>all_countries!I299</f>
        <v>5.2631578999999998E-2</v>
      </c>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f>all_countries!I300</f>
        <v>6.0338900000000001E-2</v>
      </c>
      <c r="BS47" s="24"/>
      <c r="BT47" s="24"/>
      <c r="BU47" s="24"/>
      <c r="BV47" s="24"/>
      <c r="BW47" s="24"/>
      <c r="BX47" s="24"/>
      <c r="BY47" s="24"/>
      <c r="BZ47" s="24"/>
      <c r="CA47" s="24">
        <f>all_countries!I301</f>
        <v>0.236284781</v>
      </c>
      <c r="CB47" s="24"/>
      <c r="CC47" s="24"/>
      <c r="CD47" s="24"/>
      <c r="CE47" s="24"/>
      <c r="CF47" s="24">
        <f>all_countries!I302</f>
        <v>0.18181818199999999</v>
      </c>
      <c r="CG47" s="24"/>
      <c r="CH47" s="24"/>
      <c r="CI47" s="24"/>
      <c r="CJ47" s="24"/>
      <c r="CK47" s="24"/>
      <c r="CL47" s="24"/>
      <c r="CM47" s="24"/>
      <c r="CN47" s="24"/>
      <c r="CO47" s="24"/>
      <c r="CP47" s="24">
        <f>all_countries!I303</f>
        <v>0.180882353</v>
      </c>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f>all_countries!I304</f>
        <v>0.14814814800000001</v>
      </c>
      <c r="DV47" s="24"/>
      <c r="DW47" s="24"/>
      <c r="DX47" s="24"/>
      <c r="DY47" s="24"/>
      <c r="DZ47" s="24"/>
      <c r="EA47" s="24"/>
      <c r="EB47" s="24"/>
      <c r="EC47" s="24"/>
      <c r="ED47" s="24"/>
      <c r="EE47" s="24"/>
      <c r="EF47" s="24"/>
      <c r="EG47" s="24"/>
      <c r="EH47" s="24">
        <f>all_countries!I305</f>
        <v>0.16889425399999999</v>
      </c>
      <c r="EI47" s="24"/>
      <c r="EJ47" s="24"/>
      <c r="EK47" s="24"/>
      <c r="EL47" s="24"/>
      <c r="EM47" s="24"/>
      <c r="EN47" s="24"/>
      <c r="EO47" s="24"/>
      <c r="EP47" s="24">
        <f>all_countries!I306</f>
        <v>0.195347046</v>
      </c>
      <c r="EQ47" s="24"/>
      <c r="ER47" s="24"/>
      <c r="ES47" s="24"/>
      <c r="ET47" s="24"/>
      <c r="EU47" s="24"/>
      <c r="EV47" s="24"/>
      <c r="EW47" s="24"/>
      <c r="EX47" s="24"/>
      <c r="EY47" s="24"/>
      <c r="EZ47" s="24"/>
      <c r="FA47" s="24"/>
      <c r="FB47" s="24"/>
      <c r="FC47" s="24"/>
      <c r="FD47" s="24"/>
      <c r="FE47" s="24"/>
      <c r="FF47" s="24"/>
      <c r="FG47" s="24"/>
      <c r="FH47" s="27">
        <f t="shared" ref="FH47:FH75" si="6">AVERAGE(CG47:DU47)</f>
        <v>0.16451525049999999</v>
      </c>
      <c r="FI47" s="27">
        <f t="shared" si="4"/>
        <v>0.10037223070000001</v>
      </c>
      <c r="FJ47" s="27">
        <f t="shared" si="5"/>
        <v>8.4336475750000001E-2</v>
      </c>
    </row>
    <row r="48" spans="1:166" x14ac:dyDescent="0.15">
      <c r="A48" s="24" t="s">
        <v>144</v>
      </c>
      <c r="B48" s="24" t="s">
        <v>145</v>
      </c>
      <c r="C48" s="27">
        <f>AVERAGE(ET48:EV48)</f>
        <v>4.5446996500000003E-2</v>
      </c>
      <c r="D48" s="25" t="s">
        <v>511</v>
      </c>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f>all_countries!I307</f>
        <v>3.6893993E-2</v>
      </c>
      <c r="EU48" s="24"/>
      <c r="EV48" s="24">
        <f>all_countries!I308</f>
        <v>5.3999999999999999E-2</v>
      </c>
      <c r="EW48" s="24"/>
      <c r="EX48" s="24"/>
      <c r="EY48" s="24"/>
      <c r="EZ48" s="24"/>
      <c r="FA48" s="24"/>
      <c r="FB48" s="24"/>
      <c r="FC48" s="24"/>
      <c r="FD48" s="24"/>
      <c r="FE48" s="24"/>
      <c r="FF48" s="24"/>
      <c r="FG48" s="24"/>
      <c r="FH48" s="27" t="e">
        <f t="shared" si="6"/>
        <v>#DIV/0!</v>
      </c>
      <c r="FI48" s="27" t="e">
        <f t="shared" si="4"/>
        <v>#DIV/0!</v>
      </c>
      <c r="FJ48" s="27" t="e">
        <f t="shared" si="5"/>
        <v>#DIV/0!</v>
      </c>
    </row>
    <row r="49" spans="1:166" x14ac:dyDescent="0.15">
      <c r="A49" s="24" t="s">
        <v>150</v>
      </c>
      <c r="B49" s="24" t="s">
        <v>151</v>
      </c>
      <c r="C49" s="27">
        <f>AVERAGE(EP49:EV49)</f>
        <v>9.3991175E-3</v>
      </c>
      <c r="D49" s="25" t="s">
        <v>512</v>
      </c>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f>all_countries!I309</f>
        <v>8.4010709999999995E-3</v>
      </c>
      <c r="EQ49" s="24">
        <f>all_countries!I310</f>
        <v>8.1953990000000008E-3</v>
      </c>
      <c r="ER49" s="24"/>
      <c r="ES49" s="24"/>
      <c r="ET49" s="24"/>
      <c r="EU49" s="24">
        <f>all_countries!I311</f>
        <v>1.0999999999999999E-2</v>
      </c>
      <c r="EV49" s="24">
        <f>all_countries!I312</f>
        <v>0.01</v>
      </c>
      <c r="EW49" s="24"/>
      <c r="EX49" s="24"/>
      <c r="EY49" s="24"/>
      <c r="EZ49" s="24">
        <f>all_countries!I313</f>
        <v>1.2999999999999999E-2</v>
      </c>
      <c r="FA49" s="24"/>
      <c r="FB49" s="24"/>
      <c r="FC49" s="24"/>
      <c r="FD49" s="24"/>
      <c r="FE49" s="24"/>
      <c r="FF49" s="24"/>
      <c r="FG49" s="24"/>
      <c r="FH49" s="27" t="e">
        <f t="shared" si="6"/>
        <v>#DIV/0!</v>
      </c>
      <c r="FI49" s="27" t="e">
        <f t="shared" si="4"/>
        <v>#DIV/0!</v>
      </c>
      <c r="FJ49" s="27" t="e">
        <f t="shared" si="5"/>
        <v>#DIV/0!</v>
      </c>
    </row>
    <row r="50" spans="1:166" x14ac:dyDescent="0.15">
      <c r="A50" s="24" t="s">
        <v>156</v>
      </c>
      <c r="B50" s="24" t="s">
        <v>157</v>
      </c>
      <c r="C50" s="27">
        <f>EQ50</f>
        <v>0.11700000000000001</v>
      </c>
      <c r="D50" s="25">
        <v>1951</v>
      </c>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f>all_countries!I314</f>
        <v>0.11700000000000001</v>
      </c>
      <c r="ER50" s="24"/>
      <c r="ES50" s="24"/>
      <c r="ET50" s="24"/>
      <c r="EU50" s="24"/>
      <c r="EV50" s="24"/>
      <c r="EW50" s="24"/>
      <c r="EX50" s="24"/>
      <c r="EY50" s="24"/>
      <c r="EZ50" s="24">
        <v>0.14000000000000001</v>
      </c>
      <c r="FA50" s="24"/>
      <c r="FB50" s="24"/>
      <c r="FC50" s="24"/>
      <c r="FD50" s="24"/>
      <c r="FE50" s="24"/>
      <c r="FF50" s="24"/>
      <c r="FG50" s="24"/>
      <c r="FH50" s="27" t="e">
        <f t="shared" si="6"/>
        <v>#DIV/0!</v>
      </c>
      <c r="FI50" s="27" t="e">
        <f t="shared" si="4"/>
        <v>#DIV/0!</v>
      </c>
      <c r="FJ50" s="27" t="e">
        <f t="shared" si="5"/>
        <v>#DIV/0!</v>
      </c>
    </row>
    <row r="51" spans="1:166" x14ac:dyDescent="0.15">
      <c r="A51" s="24" t="s">
        <v>2</v>
      </c>
      <c r="B51" s="24" t="s">
        <v>3</v>
      </c>
      <c r="C51" s="27">
        <f>AVERAGE(DA51:DU51)</f>
        <v>0.65941083199999995</v>
      </c>
      <c r="D51" s="1" t="s">
        <v>55</v>
      </c>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f>all_countries!I316</f>
        <v>0.27777777799999998</v>
      </c>
      <c r="DB51" s="24"/>
      <c r="DC51" s="24"/>
      <c r="DD51" s="24"/>
      <c r="DE51" s="24"/>
      <c r="DF51" s="24"/>
      <c r="DG51" s="24"/>
      <c r="DH51" s="24"/>
      <c r="DI51" s="24">
        <f>all_countries!I317</f>
        <v>0.73891625599999999</v>
      </c>
      <c r="DJ51" s="24"/>
      <c r="DK51" s="24"/>
      <c r="DL51" s="24">
        <f>all_countries!I318</f>
        <v>0.96153846200000004</v>
      </c>
      <c r="DM51" s="24"/>
      <c r="DN51" s="24"/>
      <c r="DO51" s="24"/>
      <c r="DP51" s="24"/>
      <c r="DQ51" s="24"/>
      <c r="DR51" s="24"/>
      <c r="DS51" s="24"/>
      <c r="DT51" s="24"/>
      <c r="DU51" s="24"/>
      <c r="DV51" s="24"/>
      <c r="DW51" s="24"/>
      <c r="DX51" s="24"/>
      <c r="DY51" s="24">
        <f>all_countries!I319</f>
        <v>0.93720712299999998</v>
      </c>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7">
        <f t="shared" si="6"/>
        <v>0.65941083199999995</v>
      </c>
      <c r="FI51" s="27">
        <f t="shared" si="4"/>
        <v>0.65941083199999995</v>
      </c>
      <c r="FJ51" s="27" t="e">
        <f t="shared" si="5"/>
        <v>#DIV/0!</v>
      </c>
    </row>
    <row r="52" spans="1:166" x14ac:dyDescent="0.15">
      <c r="A52" s="24" t="s">
        <v>158</v>
      </c>
      <c r="B52" s="24" t="s">
        <v>159</v>
      </c>
      <c r="C52" s="27">
        <f>EH52</f>
        <v>3.5388889E-2</v>
      </c>
      <c r="D52" s="25">
        <v>1940</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f>all_countries!I320</f>
        <v>3.5388889E-2</v>
      </c>
      <c r="EI52" s="24"/>
      <c r="EJ52" s="24"/>
      <c r="EK52" s="24"/>
      <c r="EL52" s="24"/>
      <c r="EM52" s="24"/>
      <c r="EN52" s="24"/>
      <c r="EO52" s="24"/>
      <c r="EP52" s="24">
        <f>all_countries!I321</f>
        <v>0.11755278700000001</v>
      </c>
      <c r="EQ52" s="24"/>
      <c r="ER52" s="24"/>
      <c r="ES52" s="24"/>
      <c r="ET52" s="24"/>
      <c r="EU52" s="24"/>
      <c r="EV52" s="24"/>
      <c r="EW52" s="24"/>
      <c r="EX52" s="24"/>
      <c r="EY52" s="24"/>
      <c r="EZ52" s="24"/>
      <c r="FA52" s="24"/>
      <c r="FB52" s="24"/>
      <c r="FC52" s="24"/>
      <c r="FD52" s="24"/>
      <c r="FE52" s="24"/>
      <c r="FF52" s="24"/>
      <c r="FG52" s="24"/>
      <c r="FH52" s="27" t="e">
        <f t="shared" si="6"/>
        <v>#DIV/0!</v>
      </c>
      <c r="FI52" s="27" t="e">
        <f t="shared" si="4"/>
        <v>#DIV/0!</v>
      </c>
      <c r="FJ52" s="27" t="e">
        <f t="shared" si="5"/>
        <v>#DIV/0!</v>
      </c>
    </row>
    <row r="53" spans="1:166" x14ac:dyDescent="0.15">
      <c r="A53" s="24" t="s">
        <v>4</v>
      </c>
      <c r="B53" s="24" t="s">
        <v>5</v>
      </c>
      <c r="C53" s="27">
        <f>BS53</f>
        <v>0.21702127700000001</v>
      </c>
      <c r="D53" s="25">
        <v>1778</v>
      </c>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f>all_countries!I322</f>
        <v>0.21702127700000001</v>
      </c>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f>all_countries!I323</f>
        <v>0.118432154</v>
      </c>
      <c r="EI53" s="24"/>
      <c r="EJ53" s="24"/>
      <c r="EK53" s="24"/>
      <c r="EL53" s="24"/>
      <c r="EM53" s="24"/>
      <c r="EN53" s="24"/>
      <c r="EO53" s="24"/>
      <c r="EP53" s="24">
        <f>all_countries!I324</f>
        <v>0.20968946799999999</v>
      </c>
      <c r="EQ53" s="24"/>
      <c r="ER53" s="24"/>
      <c r="ES53" s="24"/>
      <c r="ET53" s="24"/>
      <c r="EU53" s="24"/>
      <c r="EV53" s="24"/>
      <c r="EW53" s="24"/>
      <c r="EX53" s="24"/>
      <c r="EY53" s="24"/>
      <c r="EZ53" s="24"/>
      <c r="FA53" s="24"/>
      <c r="FB53" s="24"/>
      <c r="FC53" s="24"/>
      <c r="FD53" s="24"/>
      <c r="FE53" s="24"/>
      <c r="FF53" s="24"/>
      <c r="FG53" s="24"/>
      <c r="FH53" s="27" t="e">
        <f t="shared" si="6"/>
        <v>#DIV/0!</v>
      </c>
      <c r="FI53" s="27">
        <f t="shared" si="4"/>
        <v>0.21702127700000001</v>
      </c>
      <c r="FJ53" s="27">
        <f t="shared" si="5"/>
        <v>0.21702127700000001</v>
      </c>
    </row>
    <row r="54" spans="1:166" x14ac:dyDescent="0.15">
      <c r="A54" s="24" t="s">
        <v>10</v>
      </c>
      <c r="B54" s="24" t="s">
        <v>11</v>
      </c>
      <c r="C54" s="27">
        <f>R54</f>
        <v>0.08</v>
      </c>
      <c r="D54" s="25">
        <v>1650</v>
      </c>
      <c r="E54" s="24"/>
      <c r="F54" s="24"/>
      <c r="G54" s="24"/>
      <c r="H54" s="24"/>
      <c r="I54" s="24">
        <f>all_countries!I325</f>
        <v>1.1627907E-2</v>
      </c>
      <c r="J54" s="24"/>
      <c r="K54" s="24"/>
      <c r="L54" s="24"/>
      <c r="M54" s="24"/>
      <c r="N54" s="24"/>
      <c r="O54" s="24"/>
      <c r="P54" s="24"/>
      <c r="Q54" s="24"/>
      <c r="R54" s="24">
        <f>all_countries!I326</f>
        <v>0.08</v>
      </c>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f>all_countries!I327</f>
        <v>1.038254E-3</v>
      </c>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f>all_countries!I328</f>
        <v>0.25652173900000003</v>
      </c>
      <c r="EI54" s="24"/>
      <c r="EJ54" s="24"/>
      <c r="EK54" s="24"/>
      <c r="EL54" s="24"/>
      <c r="EM54" s="24"/>
      <c r="EN54" s="24"/>
      <c r="EO54" s="24"/>
      <c r="EP54" s="24">
        <f>all_countries!I329</f>
        <v>0.26498921800000003</v>
      </c>
      <c r="EQ54" s="24"/>
      <c r="ER54" s="24"/>
      <c r="ES54" s="24"/>
      <c r="ET54" s="24"/>
      <c r="EU54" s="24"/>
      <c r="EV54" s="24"/>
      <c r="EW54" s="24"/>
      <c r="EX54" s="24"/>
      <c r="EY54" s="24"/>
      <c r="EZ54" s="24"/>
      <c r="FA54" s="24"/>
      <c r="FB54" s="24"/>
      <c r="FC54" s="24"/>
      <c r="FD54" s="24"/>
      <c r="FE54" s="24"/>
      <c r="FF54" s="24"/>
      <c r="FG54" s="24"/>
      <c r="FH54" s="27" t="e">
        <f t="shared" si="6"/>
        <v>#DIV/0!</v>
      </c>
      <c r="FI54" s="27">
        <f t="shared" si="4"/>
        <v>3.0888720333333338E-2</v>
      </c>
      <c r="FJ54" s="27">
        <f t="shared" si="5"/>
        <v>3.0888720333333338E-2</v>
      </c>
    </row>
    <row r="55" spans="1:166" x14ac:dyDescent="0.15">
      <c r="A55" s="24" t="s">
        <v>6</v>
      </c>
      <c r="B55" s="24" t="s">
        <v>7</v>
      </c>
      <c r="C55" s="27">
        <f>R55</f>
        <v>4.3749999999999997E-2</v>
      </c>
      <c r="D55" s="25">
        <v>1650</v>
      </c>
      <c r="E55" s="24"/>
      <c r="F55" s="24"/>
      <c r="G55" s="24"/>
      <c r="H55" s="24"/>
      <c r="I55" s="24">
        <f>all_countries!I330</f>
        <v>1.5772871000000001E-2</v>
      </c>
      <c r="J55" s="24"/>
      <c r="K55" s="24"/>
      <c r="L55" s="24"/>
      <c r="M55" s="24"/>
      <c r="N55" s="24"/>
      <c r="O55" s="24"/>
      <c r="P55" s="24"/>
      <c r="Q55" s="24"/>
      <c r="R55" s="24">
        <f>all_countries!I331</f>
        <v>4.3749999999999997E-2</v>
      </c>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f>all_countries!I332</f>
        <v>0.126277046</v>
      </c>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f>all_countries!I333</f>
        <v>0.202113565</v>
      </c>
      <c r="EI55" s="24"/>
      <c r="EJ55" s="24"/>
      <c r="EK55" s="24"/>
      <c r="EL55" s="24"/>
      <c r="EM55" s="24"/>
      <c r="EN55" s="24"/>
      <c r="EO55" s="24"/>
      <c r="EP55" s="24">
        <f>all_countries!I334</f>
        <v>0.25846878699999998</v>
      </c>
      <c r="EQ55" s="24"/>
      <c r="ER55" s="24"/>
      <c r="ES55" s="24"/>
      <c r="ET55" s="24"/>
      <c r="EU55" s="24"/>
      <c r="EV55" s="24"/>
      <c r="EW55" s="24"/>
      <c r="EX55" s="24"/>
      <c r="EY55" s="24"/>
      <c r="EZ55" s="24"/>
      <c r="FA55" s="24"/>
      <c r="FB55" s="24"/>
      <c r="FC55" s="24"/>
      <c r="FD55" s="24"/>
      <c r="FE55" s="24"/>
      <c r="FF55" s="24"/>
      <c r="FG55" s="24"/>
      <c r="FH55" s="27" t="e">
        <f t="shared" si="6"/>
        <v>#DIV/0!</v>
      </c>
      <c r="FI55" s="27">
        <f t="shared" si="4"/>
        <v>6.1933305666666667E-2</v>
      </c>
      <c r="FJ55" s="27">
        <f t="shared" si="5"/>
        <v>6.1933305666666667E-2</v>
      </c>
    </row>
    <row r="56" spans="1:166" x14ac:dyDescent="0.15">
      <c r="A56" s="24" t="s">
        <v>8</v>
      </c>
      <c r="B56" s="24" t="s">
        <v>9</v>
      </c>
      <c r="C56" s="27">
        <f>DA56</f>
        <v>5.0000000000000001E-3</v>
      </c>
      <c r="D56" s="25">
        <v>1850</v>
      </c>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f>all_countries!I335</f>
        <v>5.0000000000000001E-3</v>
      </c>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c r="FA56" s="24"/>
      <c r="FB56" s="24"/>
      <c r="FC56" s="24"/>
      <c r="FD56" s="24"/>
      <c r="FE56" s="24"/>
      <c r="FF56" s="24"/>
      <c r="FG56" s="24"/>
      <c r="FH56" s="27">
        <f t="shared" si="6"/>
        <v>5.0000000000000001E-3</v>
      </c>
      <c r="FI56" s="27">
        <f t="shared" si="4"/>
        <v>5.0000000000000001E-3</v>
      </c>
      <c r="FJ56" s="27" t="e">
        <f t="shared" si="5"/>
        <v>#DIV/0!</v>
      </c>
    </row>
    <row r="57" spans="1:166" x14ac:dyDescent="0.15">
      <c r="A57" s="24" t="s">
        <v>118</v>
      </c>
      <c r="B57" s="24" t="s">
        <v>117</v>
      </c>
      <c r="C57" s="27">
        <f>AVERAGE(AY57:DL57)</f>
        <v>0.48514532433333329</v>
      </c>
      <c r="D57" s="25" t="s">
        <v>182</v>
      </c>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f>all_countries!I336</f>
        <v>0.39150680700000001</v>
      </c>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f>all_countries!I337</f>
        <v>0.50121048199999996</v>
      </c>
      <c r="CT57" s="24"/>
      <c r="CU57" s="24"/>
      <c r="CV57" s="24"/>
      <c r="CW57" s="24"/>
      <c r="CX57" s="24"/>
      <c r="CY57" s="24"/>
      <c r="CZ57" s="24"/>
      <c r="DA57" s="24"/>
      <c r="DB57" s="24"/>
      <c r="DC57" s="24"/>
      <c r="DD57" s="24"/>
      <c r="DE57" s="24"/>
      <c r="DF57" s="24"/>
      <c r="DG57" s="24"/>
      <c r="DH57" s="24"/>
      <c r="DI57" s="24"/>
      <c r="DJ57" s="24"/>
      <c r="DK57" s="24"/>
      <c r="DL57" s="24">
        <f>all_countries!I338</f>
        <v>0.56271868400000002</v>
      </c>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c r="FA57" s="24"/>
      <c r="FB57" s="24"/>
      <c r="FC57" s="24"/>
      <c r="FD57" s="24"/>
      <c r="FE57" s="24"/>
      <c r="FF57" s="24"/>
      <c r="FG57" s="24"/>
      <c r="FH57" s="27">
        <f t="shared" si="6"/>
        <v>0.53196458299999994</v>
      </c>
      <c r="FI57" s="27">
        <f t="shared" si="4"/>
        <v>0.48514532433333329</v>
      </c>
      <c r="FJ57" s="27">
        <f t="shared" si="5"/>
        <v>0.39150680700000001</v>
      </c>
    </row>
    <row r="58" spans="1:166" x14ac:dyDescent="0.15">
      <c r="A58" s="24" t="s">
        <v>12</v>
      </c>
      <c r="B58" s="24" t="s">
        <v>13</v>
      </c>
      <c r="C58" s="27">
        <f>AVERAGE(EU58:EX58)</f>
        <v>1.1666665E-3</v>
      </c>
      <c r="D58" s="25" t="s">
        <v>506</v>
      </c>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f>all_countries!I339</f>
        <v>1.3333329999999999E-3</v>
      </c>
      <c r="EV58" s="24"/>
      <c r="EW58" s="24"/>
      <c r="EX58" s="24">
        <f>all_countries!I340</f>
        <v>1E-3</v>
      </c>
      <c r="EY58" s="24"/>
      <c r="EZ58" s="24"/>
      <c r="FA58" s="24"/>
      <c r="FB58" s="24"/>
      <c r="FC58" s="24"/>
      <c r="FD58" s="24"/>
      <c r="FE58" s="24"/>
      <c r="FF58" s="24"/>
      <c r="FG58" s="24"/>
      <c r="FH58" s="27" t="e">
        <f t="shared" si="6"/>
        <v>#DIV/0!</v>
      </c>
      <c r="FI58" s="27" t="e">
        <f t="shared" si="4"/>
        <v>#DIV/0!</v>
      </c>
      <c r="FJ58" s="27" t="e">
        <f t="shared" si="5"/>
        <v>#DIV/0!</v>
      </c>
    </row>
    <row r="59" spans="1:166" x14ac:dyDescent="0.15">
      <c r="A59" s="24" t="s">
        <v>18</v>
      </c>
      <c r="B59" s="24" t="s">
        <v>19</v>
      </c>
      <c r="C59" s="27">
        <f>EP59</f>
        <v>1.9E-2</v>
      </c>
      <c r="D59" s="25">
        <v>1950</v>
      </c>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f>all_countries!I341</f>
        <v>1.9E-2</v>
      </c>
      <c r="EQ59" s="24"/>
      <c r="ER59" s="24"/>
      <c r="ES59" s="24"/>
      <c r="ET59" s="24"/>
      <c r="EU59" s="24"/>
      <c r="EV59" s="24"/>
      <c r="EW59" s="24"/>
      <c r="EX59" s="24"/>
      <c r="EY59" s="24"/>
      <c r="EZ59" s="24"/>
      <c r="FA59" s="24"/>
      <c r="FB59" s="24"/>
      <c r="FC59" s="24"/>
      <c r="FD59" s="24"/>
      <c r="FE59" s="24"/>
      <c r="FF59" s="24"/>
      <c r="FG59" s="24"/>
      <c r="FH59" s="27" t="e">
        <f t="shared" si="6"/>
        <v>#DIV/0!</v>
      </c>
      <c r="FI59" s="27" t="e">
        <f t="shared" si="4"/>
        <v>#DIV/0!</v>
      </c>
      <c r="FJ59" s="27" t="e">
        <f t="shared" si="5"/>
        <v>#DIV/0!</v>
      </c>
    </row>
    <row r="60" spans="1:166" x14ac:dyDescent="0.15">
      <c r="A60" s="24" t="s">
        <v>14</v>
      </c>
      <c r="B60" s="24" t="s">
        <v>15</v>
      </c>
      <c r="C60" s="27">
        <f>EZ60</f>
        <v>1.2E-2</v>
      </c>
      <c r="D60" s="25">
        <v>1960</v>
      </c>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f>all_countries!I342</f>
        <v>1.2E-2</v>
      </c>
      <c r="FA60" s="24"/>
      <c r="FB60" s="24"/>
      <c r="FC60" s="24"/>
      <c r="FD60" s="24"/>
      <c r="FE60" s="24"/>
      <c r="FF60" s="24"/>
      <c r="FG60" s="24"/>
      <c r="FH60" s="27" t="e">
        <f t="shared" si="6"/>
        <v>#DIV/0!</v>
      </c>
      <c r="FI60" s="27" t="e">
        <f t="shared" si="4"/>
        <v>#DIV/0!</v>
      </c>
      <c r="FJ60" s="27" t="e">
        <f t="shared" si="5"/>
        <v>#DIV/0!</v>
      </c>
    </row>
    <row r="61" spans="1:166" x14ac:dyDescent="0.15">
      <c r="A61" s="24" t="s">
        <v>40</v>
      </c>
      <c r="B61" s="24" t="s">
        <v>41</v>
      </c>
      <c r="C61" s="27">
        <f>DF61</f>
        <v>9.8547310999999999E-2</v>
      </c>
      <c r="D61" s="25">
        <v>1870</v>
      </c>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f>all_countries!I343</f>
        <v>9.8547310999999999E-2</v>
      </c>
      <c r="DG61" s="24"/>
      <c r="DH61" s="24"/>
      <c r="DI61" s="24"/>
      <c r="DJ61" s="24"/>
      <c r="DK61" s="24"/>
      <c r="DL61" s="24"/>
      <c r="DM61" s="24"/>
      <c r="DN61" s="24"/>
      <c r="DO61" s="24"/>
      <c r="DP61" s="24"/>
      <c r="DQ61" s="24"/>
      <c r="DR61" s="24"/>
      <c r="DS61" s="24"/>
      <c r="DT61" s="24"/>
      <c r="DU61" s="24"/>
      <c r="DV61" s="24"/>
      <c r="DW61" s="24"/>
      <c r="DX61" s="24"/>
      <c r="DY61" s="24"/>
      <c r="DZ61" s="24"/>
      <c r="EA61" s="24"/>
      <c r="EB61" s="24">
        <f>all_countries!I344</f>
        <v>0.21922355299999999</v>
      </c>
      <c r="EC61" s="24"/>
      <c r="ED61" s="24"/>
      <c r="EE61" s="24"/>
      <c r="EF61" s="24"/>
      <c r="EG61" s="24"/>
      <c r="EH61" s="24"/>
      <c r="EI61" s="24"/>
      <c r="EJ61" s="24"/>
      <c r="EK61" s="24"/>
      <c r="EL61" s="24">
        <f>all_countries!I345</f>
        <v>0.20799999999999999</v>
      </c>
      <c r="EM61" s="24"/>
      <c r="EN61" s="24"/>
      <c r="EO61" s="24"/>
      <c r="EP61" s="24"/>
      <c r="EQ61" s="24">
        <v>0.20899999999999999</v>
      </c>
      <c r="ER61" s="24"/>
      <c r="ES61" s="24"/>
      <c r="ET61" s="24"/>
      <c r="EU61" s="24"/>
      <c r="EV61" s="24">
        <v>0.30099999999999999</v>
      </c>
      <c r="EW61" s="24"/>
      <c r="EX61" s="24"/>
      <c r="EY61" s="24"/>
      <c r="EZ61" s="24">
        <v>0.19350000000000001</v>
      </c>
      <c r="FA61" s="24"/>
      <c r="FB61" s="24"/>
      <c r="FC61" s="24"/>
      <c r="FD61" s="24"/>
      <c r="FE61" s="24"/>
      <c r="FF61" s="24"/>
      <c r="FG61" s="24"/>
      <c r="FH61" s="27">
        <f t="shared" si="6"/>
        <v>9.8547310999999999E-2</v>
      </c>
      <c r="FI61" s="27">
        <f t="shared" si="4"/>
        <v>9.8547310999999999E-2</v>
      </c>
      <c r="FJ61" s="27" t="e">
        <f t="shared" si="5"/>
        <v>#DIV/0!</v>
      </c>
    </row>
    <row r="62" spans="1:166" x14ac:dyDescent="0.15">
      <c r="A62" s="24" t="s">
        <v>138</v>
      </c>
      <c r="B62" s="24" t="s">
        <v>139</v>
      </c>
      <c r="C62" s="27">
        <f>AVERAGE(X62:AY62)</f>
        <v>0.23128966687499999</v>
      </c>
      <c r="D62" s="1" t="s">
        <v>54</v>
      </c>
      <c r="E62" s="24"/>
      <c r="F62" s="24"/>
      <c r="G62" s="24"/>
      <c r="H62" s="24"/>
      <c r="I62" s="24"/>
      <c r="J62" s="24"/>
      <c r="K62" s="24"/>
      <c r="L62" s="24"/>
      <c r="M62" s="24"/>
      <c r="N62" s="24"/>
      <c r="O62" s="24"/>
      <c r="P62" s="24"/>
      <c r="Q62" s="24"/>
      <c r="R62" s="24"/>
      <c r="S62" s="24"/>
      <c r="T62" s="24"/>
      <c r="U62" s="24"/>
      <c r="V62" s="24"/>
      <c r="W62" s="24"/>
      <c r="X62" s="24">
        <f>AVERAGE(all_countries!I350:I353)</f>
        <v>0.51614583449999996</v>
      </c>
      <c r="Y62" s="24"/>
      <c r="Z62" s="24"/>
      <c r="AA62" s="24"/>
      <c r="AB62" s="24"/>
      <c r="AC62" s="24"/>
      <c r="AD62" s="24"/>
      <c r="AE62" s="24"/>
      <c r="AF62" s="24">
        <f>AVERAGE(all_countries!I354:I355)</f>
        <v>0.25461891349999999</v>
      </c>
      <c r="AG62" s="24">
        <f>all_countries!I356</f>
        <v>0.28468801300000002</v>
      </c>
      <c r="AH62" s="24"/>
      <c r="AI62" s="24">
        <f>AVERAGE(all_countries!I357:I358)</f>
        <v>0.2398022745</v>
      </c>
      <c r="AJ62" s="24"/>
      <c r="AK62" s="24"/>
      <c r="AL62" s="24"/>
      <c r="AM62" s="24">
        <f>AVERAGE(all_countries!I359:I360)</f>
        <v>0.13305390450000001</v>
      </c>
      <c r="AN62" s="24"/>
      <c r="AO62" s="24">
        <f>AVERAGE(all_countries!I361:I362)</f>
        <v>0.19185060500000001</v>
      </c>
      <c r="AP62" s="24"/>
      <c r="AQ62" s="24"/>
      <c r="AR62" s="24"/>
      <c r="AS62" s="24"/>
      <c r="AT62" s="24"/>
      <c r="AU62" s="24">
        <f>all_countries!I363</f>
        <v>0.11600000000000001</v>
      </c>
      <c r="AV62" s="24"/>
      <c r="AW62" s="24"/>
      <c r="AX62" s="24"/>
      <c r="AY62" s="24">
        <f>all_countries!I364</f>
        <v>0.11415779</v>
      </c>
      <c r="AZ62" s="24"/>
      <c r="BA62" s="24"/>
      <c r="BB62" s="24"/>
      <c r="BC62" s="24">
        <f>all_countries!I365</f>
        <v>0.110774925</v>
      </c>
      <c r="BD62" s="24"/>
      <c r="BE62" s="24"/>
      <c r="BF62" s="24"/>
      <c r="BG62" s="24"/>
      <c r="BH62" s="24"/>
      <c r="BI62" s="24"/>
      <c r="BJ62" s="24"/>
      <c r="BK62" s="24"/>
      <c r="BL62" s="24"/>
      <c r="BM62" s="24"/>
      <c r="BN62" s="24"/>
      <c r="BO62" s="24"/>
      <c r="BP62" s="24">
        <v>7.9799999999999996E-2</v>
      </c>
      <c r="BQ62" s="24"/>
      <c r="BR62" s="24"/>
      <c r="BS62" s="24"/>
      <c r="BT62" s="24"/>
      <c r="BU62" s="24"/>
      <c r="BV62" s="24"/>
      <c r="BW62" s="24">
        <v>0.10150000000000001</v>
      </c>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v>9.1700000000000004E-2</v>
      </c>
      <c r="CV62" s="24"/>
      <c r="CW62" s="24"/>
      <c r="CX62" s="24"/>
      <c r="CY62" s="24"/>
      <c r="CZ62" s="24"/>
      <c r="DA62" s="24"/>
      <c r="DB62" s="24"/>
      <c r="DC62" s="24"/>
      <c r="DD62" s="24"/>
      <c r="DE62" s="24"/>
      <c r="DF62" s="24"/>
      <c r="DG62" s="24"/>
      <c r="DH62" s="24"/>
      <c r="DI62" s="24"/>
      <c r="DJ62" s="24"/>
      <c r="DK62" s="24"/>
      <c r="DL62" s="24"/>
      <c r="DM62" s="24"/>
      <c r="DN62" s="24"/>
      <c r="DO62" s="24"/>
      <c r="DP62" s="24"/>
      <c r="DQ62" s="24">
        <v>5.74E-2</v>
      </c>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c r="FA62" s="24"/>
      <c r="FB62" s="24"/>
      <c r="FC62" s="24"/>
      <c r="FD62" s="24"/>
      <c r="FE62" s="24"/>
      <c r="FF62" s="24"/>
      <c r="FG62" s="24"/>
      <c r="FH62" s="27">
        <f t="shared" si="6"/>
        <v>7.4550000000000005E-2</v>
      </c>
      <c r="FI62" s="27">
        <f t="shared" si="4"/>
        <v>0.1762686353846154</v>
      </c>
      <c r="FJ62" s="27">
        <f t="shared" si="5"/>
        <v>0.19476293272727274</v>
      </c>
    </row>
    <row r="63" spans="1:166" x14ac:dyDescent="0.15">
      <c r="A63" s="24" t="s">
        <v>140</v>
      </c>
      <c r="B63" s="24" t="s">
        <v>141</v>
      </c>
      <c r="C63" s="27">
        <f>AVERAGE(AY63:CF63)</f>
        <v>0.15765139399999997</v>
      </c>
      <c r="D63" s="1" t="s">
        <v>53</v>
      </c>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f>all_countries!I371</f>
        <v>0.197279975</v>
      </c>
      <c r="AZ63" s="24"/>
      <c r="BA63" s="24"/>
      <c r="BB63" s="24"/>
      <c r="BC63" s="24"/>
      <c r="BD63" s="24"/>
      <c r="BE63" s="24"/>
      <c r="BF63" s="24"/>
      <c r="BG63" s="24"/>
      <c r="BH63" s="24"/>
      <c r="BI63" s="24">
        <f>all_countries!I372</f>
        <v>0.174746665</v>
      </c>
      <c r="BJ63" s="24"/>
      <c r="BK63" s="24"/>
      <c r="BL63" s="24"/>
      <c r="BM63" s="24"/>
      <c r="BN63" s="24"/>
      <c r="BO63" s="24"/>
      <c r="BP63" s="24"/>
      <c r="BQ63" s="24"/>
      <c r="BR63" s="24"/>
      <c r="BS63" s="24"/>
      <c r="BT63" s="24"/>
      <c r="BU63" s="24"/>
      <c r="BV63" s="24"/>
      <c r="BW63" s="24"/>
      <c r="BX63" s="24"/>
      <c r="BY63" s="24">
        <f>all_countries!I373</f>
        <v>0.100927542</v>
      </c>
      <c r="BZ63" s="24"/>
      <c r="CA63" s="24"/>
      <c r="CB63" s="24"/>
      <c r="CC63" s="24"/>
      <c r="CD63" s="24"/>
      <c r="CE63" s="24"/>
      <c r="CF63" s="24"/>
      <c r="CG63" s="24"/>
      <c r="CH63" s="24"/>
      <c r="CI63" s="24"/>
      <c r="CJ63" s="24"/>
      <c r="CK63" s="24"/>
      <c r="CL63" s="24"/>
      <c r="CM63" s="24"/>
      <c r="CN63" s="24"/>
      <c r="CO63" s="24"/>
      <c r="CP63" s="24">
        <f>all_countries!I374</f>
        <v>6.4210808999999994E-2</v>
      </c>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v>4.8999999999999998E-3</v>
      </c>
      <c r="EM63" s="24"/>
      <c r="EN63" s="24"/>
      <c r="EO63" s="24"/>
      <c r="EP63" s="24"/>
      <c r="EQ63" s="24"/>
      <c r="ER63" s="24"/>
      <c r="ES63" s="24"/>
      <c r="ET63" s="24"/>
      <c r="EU63" s="24"/>
      <c r="EV63" s="24"/>
      <c r="EW63" s="24"/>
      <c r="EX63" s="24"/>
      <c r="EY63" s="24"/>
      <c r="EZ63" s="24"/>
      <c r="FA63" s="24"/>
      <c r="FB63" s="24"/>
      <c r="FC63" s="24"/>
      <c r="FD63" s="24"/>
      <c r="FE63" s="24"/>
      <c r="FF63" s="24"/>
      <c r="FG63" s="24"/>
      <c r="FH63" s="27">
        <f t="shared" si="6"/>
        <v>6.4210808999999994E-2</v>
      </c>
      <c r="FI63" s="27">
        <f t="shared" si="4"/>
        <v>0.13429124774999998</v>
      </c>
      <c r="FJ63" s="27">
        <f t="shared" si="5"/>
        <v>0.15765139399999997</v>
      </c>
    </row>
    <row r="64" spans="1:166" x14ac:dyDescent="0.15">
      <c r="A64" s="24" t="s">
        <v>36</v>
      </c>
      <c r="B64" s="24" t="s">
        <v>37</v>
      </c>
      <c r="C64" s="27">
        <f>AVERAGE(BG64:CP64)</f>
        <v>9.904964266666666E-2</v>
      </c>
      <c r="D64" s="1" t="s">
        <v>52</v>
      </c>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f>all_countries!I376</f>
        <v>0.132053962</v>
      </c>
      <c r="BH64" s="24"/>
      <c r="BI64" s="24"/>
      <c r="BJ64" s="24"/>
      <c r="BK64" s="24"/>
      <c r="BL64" s="24"/>
      <c r="BM64" s="24"/>
      <c r="BN64" s="24"/>
      <c r="BO64" s="24"/>
      <c r="BP64" s="24"/>
      <c r="BQ64" s="24"/>
      <c r="BR64" s="24"/>
      <c r="BS64" s="24"/>
      <c r="BT64" s="24"/>
      <c r="BU64" s="24"/>
      <c r="BV64" s="24"/>
      <c r="BW64" s="24">
        <f>all_countries!I377</f>
        <v>0.10659413399999999</v>
      </c>
      <c r="BX64" s="24"/>
      <c r="BY64" s="24"/>
      <c r="BZ64" s="24"/>
      <c r="CA64" s="24"/>
      <c r="CB64" s="24"/>
      <c r="CC64" s="24"/>
      <c r="CD64" s="24"/>
      <c r="CE64" s="24"/>
      <c r="CF64" s="24"/>
      <c r="CG64" s="24"/>
      <c r="CH64" s="24"/>
      <c r="CI64" s="24"/>
      <c r="CJ64" s="24"/>
      <c r="CK64" s="24"/>
      <c r="CL64" s="24"/>
      <c r="CM64" s="24"/>
      <c r="CN64" s="24"/>
      <c r="CO64" s="24"/>
      <c r="CP64" s="24">
        <f>all_countries!I378</f>
        <v>5.8500832000000003E-2</v>
      </c>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c r="FA64" s="24"/>
      <c r="FB64" s="24"/>
      <c r="FC64" s="24"/>
      <c r="FD64" s="24"/>
      <c r="FE64" s="24"/>
      <c r="FF64" s="24"/>
      <c r="FG64" s="24"/>
      <c r="FH64" s="27">
        <f t="shared" si="6"/>
        <v>5.8500832000000003E-2</v>
      </c>
      <c r="FI64" s="27">
        <f t="shared" si="4"/>
        <v>9.904964266666666E-2</v>
      </c>
      <c r="FJ64" s="27">
        <f t="shared" si="5"/>
        <v>0.11932404799999999</v>
      </c>
    </row>
    <row r="65" spans="1:166" x14ac:dyDescent="0.15">
      <c r="A65" s="24" t="s">
        <v>457</v>
      </c>
      <c r="B65" s="24" t="s">
        <v>20</v>
      </c>
      <c r="C65" s="27">
        <f>AY65</f>
        <v>3.9626952999999999E-2</v>
      </c>
      <c r="D65" s="25">
        <v>1750</v>
      </c>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f>all_countries!I379</f>
        <v>3.9626952999999999E-2</v>
      </c>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f>all_countries!I380</f>
        <v>3.6326852E-2</v>
      </c>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c r="FA65" s="24"/>
      <c r="FB65" s="24"/>
      <c r="FC65" s="24"/>
      <c r="FD65" s="24"/>
      <c r="FE65" s="24"/>
      <c r="FF65" s="24"/>
      <c r="FG65" s="24"/>
      <c r="FH65" s="27">
        <f t="shared" si="6"/>
        <v>3.6326852E-2</v>
      </c>
      <c r="FI65" s="27">
        <f t="shared" si="4"/>
        <v>3.79769025E-2</v>
      </c>
      <c r="FJ65" s="27">
        <f t="shared" si="5"/>
        <v>3.9626952999999999E-2</v>
      </c>
    </row>
    <row r="66" spans="1:166" x14ac:dyDescent="0.15">
      <c r="A66" s="24" t="s">
        <v>21</v>
      </c>
      <c r="B66" s="24" t="s">
        <v>22</v>
      </c>
      <c r="C66" s="27">
        <f>AVERAGE(EL66:EV66)</f>
        <v>2.1000000000000001E-2</v>
      </c>
      <c r="D66" s="25" t="s">
        <v>458</v>
      </c>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f>all_countries!I381</f>
        <v>1.7000000000000001E-2</v>
      </c>
      <c r="EM66" s="24"/>
      <c r="EN66" s="24"/>
      <c r="EO66" s="24"/>
      <c r="EP66" s="24"/>
      <c r="EQ66" s="24"/>
      <c r="ER66" s="24"/>
      <c r="ES66" s="24"/>
      <c r="ET66" s="24"/>
      <c r="EU66" s="24"/>
      <c r="EV66" s="24">
        <f>all_countries!I382</f>
        <v>2.5000000000000001E-2</v>
      </c>
      <c r="EW66" s="24"/>
      <c r="EX66" s="24"/>
      <c r="EY66" s="24"/>
      <c r="EZ66" s="24">
        <f>all_countries!I383</f>
        <v>2.8000000000000001E-2</v>
      </c>
      <c r="FA66" s="24"/>
      <c r="FB66" s="24"/>
      <c r="FC66" s="24"/>
      <c r="FD66" s="24"/>
      <c r="FE66" s="24"/>
      <c r="FF66" s="24"/>
      <c r="FG66" s="24"/>
      <c r="FH66" s="27" t="e">
        <f t="shared" si="6"/>
        <v>#DIV/0!</v>
      </c>
      <c r="FI66" s="27" t="e">
        <f t="shared" si="4"/>
        <v>#DIV/0!</v>
      </c>
      <c r="FJ66" s="27" t="e">
        <f t="shared" si="5"/>
        <v>#DIV/0!</v>
      </c>
    </row>
    <row r="67" spans="1:166" x14ac:dyDescent="0.15">
      <c r="A67" s="24" t="s">
        <v>28</v>
      </c>
      <c r="B67" s="24" t="s">
        <v>29</v>
      </c>
      <c r="C67" s="27">
        <f>AVERAGE(EN67:EW67)</f>
        <v>1.7547789999999999E-3</v>
      </c>
      <c r="D67" s="25" t="s">
        <v>459</v>
      </c>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f>all_countries!I384</f>
        <v>1.4234479999999999E-3</v>
      </c>
      <c r="EO67" s="24"/>
      <c r="EP67" s="24"/>
      <c r="EQ67" s="24"/>
      <c r="ER67" s="24"/>
      <c r="ES67" s="24"/>
      <c r="ET67" s="24"/>
      <c r="EU67" s="24"/>
      <c r="EV67" s="24"/>
      <c r="EW67" s="24">
        <f>AVERAGE(all_countries!I385:I386)</f>
        <v>2.08611E-3</v>
      </c>
      <c r="EX67" s="24"/>
      <c r="EY67" s="24"/>
      <c r="EZ67" s="24">
        <f>all_countries!I387</f>
        <v>2.4137859999999998E-3</v>
      </c>
      <c r="FA67" s="24"/>
      <c r="FB67" s="24"/>
      <c r="FC67" s="24">
        <v>1.4E-3</v>
      </c>
      <c r="FD67" s="24"/>
      <c r="FE67" s="24"/>
      <c r="FF67" s="24"/>
      <c r="FG67" s="24"/>
      <c r="FH67" s="27" t="e">
        <f t="shared" si="6"/>
        <v>#DIV/0!</v>
      </c>
      <c r="FI67" s="27" t="e">
        <f t="shared" si="4"/>
        <v>#DIV/0!</v>
      </c>
      <c r="FJ67" s="27" t="e">
        <f t="shared" si="5"/>
        <v>#DIV/0!</v>
      </c>
    </row>
    <row r="68" spans="1:166" x14ac:dyDescent="0.15">
      <c r="A68" s="24" t="s">
        <v>460</v>
      </c>
      <c r="B68" s="24" t="s">
        <v>23</v>
      </c>
      <c r="C68" s="27">
        <f>EN68</f>
        <v>0</v>
      </c>
      <c r="D68" s="25">
        <v>1948</v>
      </c>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f>all_countries!I389</f>
        <v>0</v>
      </c>
      <c r="EO68" s="24"/>
      <c r="EP68" s="24"/>
      <c r="EQ68" s="24"/>
      <c r="ER68" s="24"/>
      <c r="ES68" s="24"/>
      <c r="ET68" s="24"/>
      <c r="EU68" s="24"/>
      <c r="EV68" s="24"/>
      <c r="EW68" s="24"/>
      <c r="EX68" s="24"/>
      <c r="EY68" s="24"/>
      <c r="EZ68" s="24"/>
      <c r="FA68" s="24"/>
      <c r="FB68" s="24"/>
      <c r="FC68" s="24"/>
      <c r="FD68" s="24"/>
      <c r="FE68" s="24"/>
      <c r="FF68" s="24"/>
      <c r="FG68" s="24"/>
      <c r="FH68" s="27" t="e">
        <f t="shared" si="6"/>
        <v>#DIV/0!</v>
      </c>
      <c r="FI68" s="27" t="e">
        <f t="shared" si="4"/>
        <v>#DIV/0!</v>
      </c>
      <c r="FJ68" s="27" t="e">
        <f t="shared" si="5"/>
        <v>#DIV/0!</v>
      </c>
    </row>
    <row r="69" spans="1:166" x14ac:dyDescent="0.15">
      <c r="A69" s="24" t="s">
        <v>24</v>
      </c>
      <c r="B69" s="24" t="s">
        <v>25</v>
      </c>
      <c r="C69" s="27">
        <f>AVERAGE(AY69:BQ69)</f>
        <v>5.4637136428571424E-2</v>
      </c>
      <c r="D69" s="1" t="s">
        <v>51</v>
      </c>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f>all_countries!I390</f>
        <v>6.5459955E-2</v>
      </c>
      <c r="AZ69" s="24"/>
      <c r="BA69" s="24"/>
      <c r="BB69" s="24"/>
      <c r="BC69" s="24"/>
      <c r="BD69" s="24"/>
      <c r="BE69" s="24"/>
      <c r="BF69" s="24"/>
      <c r="BG69" s="24"/>
      <c r="BH69" s="24"/>
      <c r="BI69" s="24"/>
      <c r="BJ69" s="24"/>
      <c r="BK69" s="24"/>
      <c r="BL69" s="24">
        <f>all_countries!I391</f>
        <v>7.0000000000000007E-2</v>
      </c>
      <c r="BM69" s="24">
        <f>AVERAGE(all_countries!I392:I393)</f>
        <v>5.1500000000000004E-2</v>
      </c>
      <c r="BN69" s="24">
        <f>all_countries!I394</f>
        <v>5.0999999999999997E-2</v>
      </c>
      <c r="BO69" s="24">
        <f>AVERAGE(all_countries!I395:I396)</f>
        <v>5.5500000000000001E-2</v>
      </c>
      <c r="BP69" s="24">
        <f>all_countries!I397</f>
        <v>4.5999999999999999E-2</v>
      </c>
      <c r="BQ69" s="24">
        <f>all_countries!I398</f>
        <v>4.2999999999999997E-2</v>
      </c>
      <c r="BR69" s="24">
        <v>0.24110000000000001</v>
      </c>
      <c r="BS69" s="24"/>
      <c r="BT69" s="24"/>
      <c r="BU69" s="24"/>
      <c r="BV69" s="24"/>
      <c r="BW69" s="24"/>
      <c r="BX69" s="24"/>
      <c r="BY69" s="24"/>
      <c r="BZ69" s="24"/>
      <c r="CA69" s="24"/>
      <c r="CB69" s="24"/>
      <c r="CC69" s="24"/>
      <c r="CD69" s="24">
        <v>0.12139999999999999</v>
      </c>
      <c r="CE69" s="24"/>
      <c r="CF69" s="24"/>
      <c r="CG69" s="24"/>
      <c r="CH69" s="24">
        <v>7.9399999999999998E-2</v>
      </c>
      <c r="CI69" s="24"/>
      <c r="CJ69" s="24"/>
      <c r="CK69" s="24"/>
      <c r="CL69" s="24"/>
      <c r="CM69" s="24"/>
      <c r="CN69" s="24"/>
      <c r="CO69" s="24"/>
      <c r="CP69" s="24">
        <v>7.6200000000000004E-2</v>
      </c>
      <c r="CQ69" s="24"/>
      <c r="CR69" s="24"/>
      <c r="CS69" s="24">
        <v>6.7199999999999996E-2</v>
      </c>
      <c r="CT69" s="24"/>
      <c r="CU69" s="24">
        <v>8.1199999999999994E-2</v>
      </c>
      <c r="CV69" s="24"/>
      <c r="CW69" s="24"/>
      <c r="CX69" s="24"/>
      <c r="CY69" s="24"/>
      <c r="CZ69" s="24"/>
      <c r="DA69" s="24"/>
      <c r="DB69" s="24"/>
      <c r="DC69" s="24"/>
      <c r="DD69" s="24"/>
      <c r="DE69" s="24"/>
      <c r="DF69" s="24"/>
      <c r="DG69" s="24"/>
      <c r="DH69" s="24"/>
      <c r="DI69" s="24"/>
      <c r="DJ69" s="24"/>
      <c r="DK69" s="24"/>
      <c r="DL69" s="24"/>
      <c r="DM69" s="24"/>
      <c r="DN69" s="24"/>
      <c r="DO69" s="24"/>
      <c r="DP69" s="24"/>
      <c r="DQ69" s="24"/>
      <c r="DR69" s="24"/>
      <c r="DS69" s="24"/>
      <c r="DT69" s="24"/>
      <c r="DU69" s="24"/>
      <c r="DV69" s="24"/>
      <c r="DW69" s="24"/>
      <c r="DX69" s="24"/>
      <c r="DY69" s="24"/>
      <c r="DZ69" s="24"/>
      <c r="EA69" s="24"/>
      <c r="EB69" s="24"/>
      <c r="EC69" s="24"/>
      <c r="ED69" s="24"/>
      <c r="EE69" s="24"/>
      <c r="EF69" s="24"/>
      <c r="EG69" s="24"/>
      <c r="EH69" s="24"/>
      <c r="EI69" s="24"/>
      <c r="EJ69" s="24"/>
      <c r="EK69" s="24"/>
      <c r="EL69" s="24">
        <v>3.2399999999999998E-2</v>
      </c>
      <c r="EM69" s="24"/>
      <c r="EN69" s="24"/>
      <c r="EO69" s="24"/>
      <c r="EP69" s="24"/>
      <c r="EQ69" s="24"/>
      <c r="ER69" s="24"/>
      <c r="ES69" s="24"/>
      <c r="ET69" s="24"/>
      <c r="EU69" s="24"/>
      <c r="EV69" s="24"/>
      <c r="EW69" s="24"/>
      <c r="EX69" s="24"/>
      <c r="EY69" s="24"/>
      <c r="EZ69" s="24"/>
      <c r="FA69" s="24"/>
      <c r="FB69" s="24"/>
      <c r="FC69" s="24"/>
      <c r="FD69" s="24"/>
      <c r="FE69" s="24"/>
      <c r="FF69" s="24"/>
      <c r="FG69" s="24"/>
      <c r="FH69" s="27">
        <f t="shared" si="6"/>
        <v>7.5999999999999998E-2</v>
      </c>
      <c r="FI69" s="27">
        <f t="shared" si="4"/>
        <v>8.0689227307692304E-2</v>
      </c>
      <c r="FJ69" s="27">
        <f t="shared" si="5"/>
        <v>8.2773328333333326E-2</v>
      </c>
    </row>
    <row r="70" spans="1:166" x14ac:dyDescent="0.15">
      <c r="A70" s="24" t="s">
        <v>26</v>
      </c>
      <c r="B70" s="24" t="s">
        <v>27</v>
      </c>
      <c r="C70" s="27">
        <f>AVERAGE(ET70:EV70)</f>
        <v>6.6446757999999995E-2</v>
      </c>
      <c r="D70" s="25" t="s">
        <v>511</v>
      </c>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f>all_countries!I406</f>
        <v>6.5893515999999999E-2</v>
      </c>
      <c r="EU70" s="24"/>
      <c r="EV70" s="24">
        <f>all_countries!I407</f>
        <v>6.7000000000000004E-2</v>
      </c>
      <c r="EW70" s="24"/>
      <c r="EX70" s="24"/>
      <c r="EY70" s="24"/>
      <c r="EZ70" s="24"/>
      <c r="FA70" s="24"/>
      <c r="FB70" s="24"/>
      <c r="FC70" s="24"/>
      <c r="FD70" s="24"/>
      <c r="FE70" s="24"/>
      <c r="FF70" s="24"/>
      <c r="FG70" s="24"/>
      <c r="FH70" s="27" t="e">
        <f t="shared" si="6"/>
        <v>#DIV/0!</v>
      </c>
      <c r="FI70" s="27" t="e">
        <f t="shared" si="4"/>
        <v>#DIV/0!</v>
      </c>
      <c r="FJ70" s="27" t="e">
        <f t="shared" si="5"/>
        <v>#DIV/0!</v>
      </c>
    </row>
    <row r="71" spans="1:166" x14ac:dyDescent="0.15">
      <c r="A71" s="24" t="s">
        <v>30</v>
      </c>
      <c r="B71" s="24" t="s">
        <v>31</v>
      </c>
      <c r="C71" s="27">
        <f>AVERAGE(EN71:EY71)</f>
        <v>1.415492E-3</v>
      </c>
      <c r="D71" s="25" t="s">
        <v>461</v>
      </c>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f>all_countries!I408</f>
        <v>1E-3</v>
      </c>
      <c r="EO71" s="24"/>
      <c r="EP71" s="24"/>
      <c r="EQ71" s="24"/>
      <c r="ER71" s="24"/>
      <c r="ES71" s="24"/>
      <c r="ET71" s="24"/>
      <c r="EU71" s="24"/>
      <c r="EV71" s="24"/>
      <c r="EW71" s="24"/>
      <c r="EX71" s="24"/>
      <c r="EY71" s="24">
        <f>AVERAGE(all_countries!I409:I410)</f>
        <v>1.8309839999999999E-3</v>
      </c>
      <c r="EZ71" s="24"/>
      <c r="FA71" s="24"/>
      <c r="FB71" s="24"/>
      <c r="FC71" s="24"/>
      <c r="FD71" s="24">
        <f>all_countries!I411</f>
        <v>9.983399999999999E-4</v>
      </c>
      <c r="FE71" s="24"/>
      <c r="FF71" s="24"/>
      <c r="FG71" s="24"/>
      <c r="FH71" s="27" t="e">
        <f t="shared" si="6"/>
        <v>#DIV/0!</v>
      </c>
      <c r="FI71" s="27" t="e">
        <f t="shared" ref="FI71:FI75" si="7">AVERAGE(E71:DU71)</f>
        <v>#DIV/0!</v>
      </c>
      <c r="FJ71" s="27" t="e">
        <f t="shared" si="5"/>
        <v>#DIV/0!</v>
      </c>
    </row>
    <row r="72" spans="1:166" x14ac:dyDescent="0.15">
      <c r="A72" s="24" t="s">
        <v>34</v>
      </c>
      <c r="B72" s="24" t="s">
        <v>35</v>
      </c>
      <c r="C72" s="27">
        <f>BZ72</f>
        <v>0.80693067099999993</v>
      </c>
      <c r="D72" s="25">
        <v>1790</v>
      </c>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f>AVERAGE(all_countries!I412:I413)</f>
        <v>0.80693067099999993</v>
      </c>
      <c r="CA72" s="24"/>
      <c r="CB72" s="24"/>
      <c r="CC72" s="24"/>
      <c r="CD72" s="24"/>
      <c r="CE72" s="24"/>
      <c r="CF72" s="24">
        <f>AVERAGE(all_countries!I414:I415)</f>
        <v>0.81063277600000005</v>
      </c>
      <c r="CG72" s="24"/>
      <c r="CH72" s="24"/>
      <c r="CI72" s="24"/>
      <c r="CJ72" s="24"/>
      <c r="CK72" s="24">
        <f>AVERAGE(all_countries!I416:I417)</f>
        <v>0.80989740399999999</v>
      </c>
      <c r="CL72" s="24"/>
      <c r="CM72" s="24"/>
      <c r="CN72" s="24">
        <f>AVERAGE(all_countries!I418:I419)</f>
        <v>0.79221160800000001</v>
      </c>
      <c r="CO72" s="24"/>
      <c r="CP72" s="24"/>
      <c r="CQ72" s="24"/>
      <c r="CR72" s="24"/>
      <c r="CS72" s="24">
        <f>AVERAGE(all_countries!I420:I421)</f>
        <v>0.81932741249999996</v>
      </c>
      <c r="CT72" s="24"/>
      <c r="CU72" s="24"/>
      <c r="CV72" s="24"/>
      <c r="CW72" s="24">
        <f>all_countries!I422</f>
        <v>0.83163444600000003</v>
      </c>
      <c r="CX72" s="24"/>
      <c r="CY72" s="24"/>
      <c r="CZ72" s="24"/>
      <c r="DA72" s="24">
        <f>all_countries!I423</f>
        <v>0.843092446</v>
      </c>
      <c r="DB72" s="24">
        <v>0.85619999999999996</v>
      </c>
      <c r="DC72" s="24"/>
      <c r="DD72" s="24"/>
      <c r="DE72" s="24"/>
      <c r="DF72" s="24">
        <v>0.84379999999999999</v>
      </c>
      <c r="DG72" s="24"/>
      <c r="DH72" s="24"/>
      <c r="DI72" s="24"/>
      <c r="DJ72" s="24"/>
      <c r="DK72" s="24"/>
      <c r="DL72" s="24">
        <v>0.86539999999999995</v>
      </c>
      <c r="DM72" s="24"/>
      <c r="DN72" s="24"/>
      <c r="DO72" s="24"/>
      <c r="DP72" s="24">
        <v>0.87529999999999997</v>
      </c>
      <c r="DQ72" s="24"/>
      <c r="DR72" s="24"/>
      <c r="DS72" s="24"/>
      <c r="DT72" s="24"/>
      <c r="DU72" s="24">
        <v>0.87909999999999999</v>
      </c>
      <c r="DV72" s="24"/>
      <c r="DW72" s="24"/>
      <c r="DX72" s="24">
        <v>0.88870000000000005</v>
      </c>
      <c r="DY72" s="24"/>
      <c r="DZ72" s="24"/>
      <c r="EA72" s="24">
        <v>0.88859999999999995</v>
      </c>
      <c r="EB72" s="24"/>
      <c r="EC72" s="24"/>
      <c r="ED72" s="24">
        <v>0.89839999999999998</v>
      </c>
      <c r="EE72" s="24"/>
      <c r="EF72" s="24"/>
      <c r="EG72" s="24"/>
      <c r="EH72" s="24">
        <v>0.89780000000000004</v>
      </c>
      <c r="EI72" s="24"/>
      <c r="EJ72" s="24"/>
      <c r="EK72" s="24"/>
      <c r="EL72" s="24"/>
      <c r="EM72" s="24"/>
      <c r="EN72" s="24"/>
      <c r="EO72" s="24"/>
      <c r="EP72" s="24">
        <v>0.89549999999999996</v>
      </c>
      <c r="EQ72" s="24"/>
      <c r="ER72" s="24"/>
      <c r="ES72" s="24"/>
      <c r="ET72" s="24"/>
      <c r="EU72" s="24"/>
      <c r="EV72" s="24"/>
      <c r="EW72" s="24"/>
      <c r="EX72" s="24"/>
      <c r="EY72" s="24"/>
      <c r="EZ72" s="24">
        <v>0.88329999999999997</v>
      </c>
      <c r="FA72" s="24"/>
      <c r="FB72" s="24"/>
      <c r="FC72" s="24"/>
      <c r="FD72" s="24"/>
      <c r="FE72" s="24">
        <v>0.876</v>
      </c>
      <c r="FF72" s="24">
        <v>0.83150000000000002</v>
      </c>
      <c r="FG72" s="24">
        <v>0.83909999999999996</v>
      </c>
      <c r="FH72" s="27">
        <f t="shared" si="6"/>
        <v>0.84159633165000014</v>
      </c>
      <c r="FI72" s="27">
        <f t="shared" si="7"/>
        <v>0.83612723029166658</v>
      </c>
      <c r="FJ72" s="27">
        <f t="shared" si="5"/>
        <v>0.80878172349999999</v>
      </c>
    </row>
    <row r="73" spans="1:166" x14ac:dyDescent="0.15">
      <c r="A73" s="24" t="s">
        <v>38</v>
      </c>
      <c r="B73" s="24" t="s">
        <v>39</v>
      </c>
      <c r="C73" s="27">
        <f>R73</f>
        <v>8.1081080999999999E-2</v>
      </c>
      <c r="D73" s="25">
        <v>1650</v>
      </c>
      <c r="E73" s="24"/>
      <c r="F73" s="24"/>
      <c r="G73" s="24"/>
      <c r="H73" s="24"/>
      <c r="I73" s="24">
        <f>all_countries!I440</f>
        <v>6.5146580000000004E-3</v>
      </c>
      <c r="J73" s="24"/>
      <c r="K73" s="24"/>
      <c r="L73" s="24"/>
      <c r="M73" s="24"/>
      <c r="N73" s="24"/>
      <c r="O73" s="24"/>
      <c r="P73" s="24"/>
      <c r="Q73" s="24"/>
      <c r="R73" s="24">
        <f>all_countries!I441</f>
        <v>8.1081080999999999E-2</v>
      </c>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f>all_countries!I442</f>
        <v>0.20565370399999999</v>
      </c>
      <c r="CG73" s="24"/>
      <c r="CH73" s="24"/>
      <c r="CI73" s="24"/>
      <c r="CJ73" s="24"/>
      <c r="CK73" s="24"/>
      <c r="CL73" s="24"/>
      <c r="CM73" s="24"/>
      <c r="CN73" s="24"/>
      <c r="CO73" s="24"/>
      <c r="CP73" s="24">
        <f>all_countries!I443</f>
        <v>0.26433915200000002</v>
      </c>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v>0.19139999999999999</v>
      </c>
      <c r="EI73" s="24"/>
      <c r="EJ73" s="24"/>
      <c r="EK73" s="24"/>
      <c r="EL73" s="24"/>
      <c r="EM73" s="24"/>
      <c r="EN73" s="24"/>
      <c r="EO73" s="24"/>
      <c r="EP73" s="24">
        <v>0.36780000000000002</v>
      </c>
      <c r="EQ73" s="24"/>
      <c r="ER73" s="24"/>
      <c r="ES73" s="24"/>
      <c r="ET73" s="24"/>
      <c r="EU73" s="24"/>
      <c r="EV73" s="24"/>
      <c r="EW73" s="24"/>
      <c r="EX73" s="24"/>
      <c r="EY73" s="24"/>
      <c r="EZ73" s="24"/>
      <c r="FA73" s="24"/>
      <c r="FB73" s="24"/>
      <c r="FC73" s="24"/>
      <c r="FD73" s="24"/>
      <c r="FE73" s="24"/>
      <c r="FF73" s="24"/>
      <c r="FG73" s="24"/>
      <c r="FH73" s="27">
        <f t="shared" si="6"/>
        <v>0.26433915200000002</v>
      </c>
      <c r="FI73" s="27">
        <f t="shared" si="7"/>
        <v>0.13939714875000001</v>
      </c>
      <c r="FJ73" s="27">
        <f t="shared" si="5"/>
        <v>9.7749814333333337E-2</v>
      </c>
    </row>
    <row r="74" spans="1:166" x14ac:dyDescent="0.15">
      <c r="A74" s="24" t="s">
        <v>42</v>
      </c>
      <c r="B74" s="24" t="s">
        <v>43</v>
      </c>
      <c r="C74" s="27">
        <f>AVERAGE(EQ74:EX74)</f>
        <v>2.7002584E-2</v>
      </c>
      <c r="D74" s="25" t="s">
        <v>462</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f>all_countries!I446</f>
        <v>0.02</v>
      </c>
      <c r="ER74" s="24"/>
      <c r="ES74" s="24"/>
      <c r="ET74" s="24"/>
      <c r="EU74" s="24"/>
      <c r="EV74" s="24">
        <f>all_countries!I447</f>
        <v>0.03</v>
      </c>
      <c r="EW74" s="24"/>
      <c r="EX74" s="24">
        <f>all_countries!I448</f>
        <v>3.1007752E-2</v>
      </c>
      <c r="EY74" s="24"/>
      <c r="EZ74" s="24"/>
      <c r="FA74" s="24">
        <v>2.1000000000000001E-2</v>
      </c>
      <c r="FB74" s="24"/>
      <c r="FC74" s="24"/>
      <c r="FD74" s="24"/>
      <c r="FE74" s="24"/>
      <c r="FF74" s="24"/>
      <c r="FG74" s="24"/>
      <c r="FH74" s="27" t="e">
        <f t="shared" si="6"/>
        <v>#DIV/0!</v>
      </c>
      <c r="FI74" s="27" t="e">
        <f t="shared" si="7"/>
        <v>#DIV/0!</v>
      </c>
      <c r="FJ74" s="27" t="e">
        <f t="shared" si="5"/>
        <v>#DIV/0!</v>
      </c>
    </row>
    <row r="75" spans="1:166" x14ac:dyDescent="0.15">
      <c r="A75" s="24" t="s">
        <v>44</v>
      </c>
      <c r="B75" s="24" t="s">
        <v>45</v>
      </c>
      <c r="C75" s="27">
        <f>AVERAGE(DV75:EV75)</f>
        <v>4.2092883045454547E-2</v>
      </c>
      <c r="D75" s="25" t="s">
        <v>463</v>
      </c>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f>AVERAGE(all_countries!I450:I451)</f>
        <v>2.17524365E-2</v>
      </c>
      <c r="DW75" s="24">
        <f>all_countries!I452</f>
        <v>2.1000000000000001E-2</v>
      </c>
      <c r="DX75" s="24"/>
      <c r="DY75" s="24">
        <f>AVERAGE(all_countries!I453:I454)</f>
        <v>3.0788860000000001E-2</v>
      </c>
      <c r="DZ75" s="24"/>
      <c r="EA75" s="24"/>
      <c r="EB75" s="24">
        <f>AVERAGE(all_countries!I455:I456)</f>
        <v>3.7698553999999995E-2</v>
      </c>
      <c r="EC75" s="24">
        <f>all_countries!I457</f>
        <v>0.04</v>
      </c>
      <c r="ED75" s="24"/>
      <c r="EE75" s="24">
        <f>AVERAGE(all_countries!I458:I459)</f>
        <v>4.4084071000000002E-2</v>
      </c>
      <c r="EF75" s="24">
        <f>all_countries!I460</f>
        <v>4.2000000000000003E-2</v>
      </c>
      <c r="EG75" s="24"/>
      <c r="EH75" s="24"/>
      <c r="EI75" s="24">
        <f>all_countries!I461</f>
        <v>4.7E-2</v>
      </c>
      <c r="EJ75" s="24"/>
      <c r="EK75" s="24"/>
      <c r="EL75" s="24">
        <f>AVERAGE(all_countries!I462:I463)</f>
        <v>4.5961538499999996E-2</v>
      </c>
      <c r="EM75" s="24"/>
      <c r="EN75" s="24"/>
      <c r="EO75" s="24"/>
      <c r="EP75" s="24"/>
      <c r="EQ75" s="24">
        <f>all_countries!I464</f>
        <v>6.3E-2</v>
      </c>
      <c r="ER75" s="24"/>
      <c r="ES75" s="24"/>
      <c r="ET75" s="24"/>
      <c r="EU75" s="24"/>
      <c r="EV75" s="24">
        <f>AVERAGE(all_countries!I465:I468)</f>
        <v>6.9736253499999998E-2</v>
      </c>
      <c r="EW75" s="24"/>
      <c r="EX75" s="24"/>
      <c r="EY75" s="24">
        <f>all_countries!I469</f>
        <v>7.4999999999999997E-2</v>
      </c>
      <c r="EZ75" s="24">
        <f>all_countries!I470</f>
        <v>7.0999999999999994E-2</v>
      </c>
      <c r="FA75" s="24">
        <f>all_countries!I471</f>
        <v>5.3999999999999999E-2</v>
      </c>
      <c r="FB75" s="24"/>
      <c r="FC75" s="24"/>
      <c r="FD75" s="24"/>
      <c r="FE75" s="24"/>
      <c r="FF75" s="24"/>
      <c r="FG75" s="24"/>
      <c r="FH75" s="27" t="e">
        <f t="shared" si="6"/>
        <v>#DIV/0!</v>
      </c>
      <c r="FI75" s="27" t="e">
        <f t="shared" si="7"/>
        <v>#DIV/0!</v>
      </c>
      <c r="FJ75" s="27" t="e">
        <f t="shared" si="5"/>
        <v>#DIV/0!</v>
      </c>
    </row>
    <row r="76" spans="1:166" x14ac:dyDescent="0.15">
      <c r="A76" s="5" t="s">
        <v>527</v>
      </c>
      <c r="E76" s="25">
        <f t="shared" ref="E76:AJ76" si="8">COUNT(E7:E75)</f>
        <v>1</v>
      </c>
      <c r="F76" s="25">
        <f t="shared" si="8"/>
        <v>1</v>
      </c>
      <c r="G76" s="25">
        <f t="shared" si="8"/>
        <v>1</v>
      </c>
      <c r="H76" s="25">
        <f t="shared" si="8"/>
        <v>2</v>
      </c>
      <c r="I76" s="25">
        <f t="shared" si="8"/>
        <v>14</v>
      </c>
      <c r="J76" s="25">
        <f t="shared" si="8"/>
        <v>1</v>
      </c>
      <c r="K76" s="25">
        <f t="shared" si="8"/>
        <v>1</v>
      </c>
      <c r="L76" s="25">
        <f t="shared" si="8"/>
        <v>3</v>
      </c>
      <c r="M76" s="25">
        <f t="shared" si="8"/>
        <v>1</v>
      </c>
      <c r="N76" s="25">
        <f t="shared" si="8"/>
        <v>1</v>
      </c>
      <c r="O76" s="25">
        <f t="shared" si="8"/>
        <v>1</v>
      </c>
      <c r="P76" s="25">
        <f t="shared" si="8"/>
        <v>1</v>
      </c>
      <c r="Q76" s="25">
        <f t="shared" si="8"/>
        <v>1</v>
      </c>
      <c r="R76" s="25">
        <f t="shared" si="8"/>
        <v>14</v>
      </c>
      <c r="S76" s="25">
        <f t="shared" si="8"/>
        <v>1</v>
      </c>
      <c r="T76" s="25">
        <f t="shared" si="8"/>
        <v>1</v>
      </c>
      <c r="U76" s="25">
        <f t="shared" si="8"/>
        <v>1</v>
      </c>
      <c r="V76" s="25">
        <f t="shared" si="8"/>
        <v>2</v>
      </c>
      <c r="W76" s="25">
        <f t="shared" si="8"/>
        <v>1</v>
      </c>
      <c r="X76" s="25">
        <f t="shared" si="8"/>
        <v>2</v>
      </c>
      <c r="Y76" s="25">
        <f t="shared" si="8"/>
        <v>1</v>
      </c>
      <c r="Z76" s="25">
        <f t="shared" si="8"/>
        <v>1</v>
      </c>
      <c r="AA76" s="25">
        <f t="shared" si="8"/>
        <v>1</v>
      </c>
      <c r="AB76" s="25">
        <f t="shared" si="8"/>
        <v>1</v>
      </c>
      <c r="AC76" s="25">
        <f t="shared" si="8"/>
        <v>1</v>
      </c>
      <c r="AD76" s="25">
        <f t="shared" si="8"/>
        <v>2</v>
      </c>
      <c r="AE76" s="25">
        <f t="shared" si="8"/>
        <v>6</v>
      </c>
      <c r="AF76" s="25">
        <f t="shared" si="8"/>
        <v>2</v>
      </c>
      <c r="AG76" s="25">
        <f t="shared" si="8"/>
        <v>1</v>
      </c>
      <c r="AH76" s="25">
        <f t="shared" si="8"/>
        <v>1</v>
      </c>
      <c r="AI76" s="25">
        <f t="shared" si="8"/>
        <v>3</v>
      </c>
      <c r="AJ76" s="25">
        <f t="shared" si="8"/>
        <v>1</v>
      </c>
      <c r="AK76" s="25">
        <f t="shared" ref="AK76:BP76" si="9">COUNT(AK7:AK75)</f>
        <v>1</v>
      </c>
      <c r="AL76" s="25">
        <f t="shared" si="9"/>
        <v>1</v>
      </c>
      <c r="AM76" s="25">
        <f t="shared" si="9"/>
        <v>3</v>
      </c>
      <c r="AN76" s="25">
        <f t="shared" si="9"/>
        <v>1</v>
      </c>
      <c r="AO76" s="25">
        <f t="shared" si="9"/>
        <v>3</v>
      </c>
      <c r="AP76" s="25">
        <f t="shared" si="9"/>
        <v>1</v>
      </c>
      <c r="AQ76" s="25">
        <f t="shared" si="9"/>
        <v>2</v>
      </c>
      <c r="AR76" s="25">
        <f t="shared" si="9"/>
        <v>3</v>
      </c>
      <c r="AS76" s="25">
        <f t="shared" si="9"/>
        <v>1</v>
      </c>
      <c r="AT76" s="25">
        <f t="shared" si="9"/>
        <v>1</v>
      </c>
      <c r="AU76" s="25">
        <f t="shared" si="9"/>
        <v>2</v>
      </c>
      <c r="AV76" s="25">
        <f t="shared" si="9"/>
        <v>1</v>
      </c>
      <c r="AW76" s="25">
        <f t="shared" si="9"/>
        <v>1</v>
      </c>
      <c r="AX76" s="25">
        <f t="shared" si="9"/>
        <v>1</v>
      </c>
      <c r="AY76" s="25">
        <f t="shared" si="9"/>
        <v>16</v>
      </c>
      <c r="AZ76" s="25">
        <f t="shared" si="9"/>
        <v>1</v>
      </c>
      <c r="BA76" s="25">
        <f t="shared" si="9"/>
        <v>1</v>
      </c>
      <c r="BB76" s="25">
        <f t="shared" si="9"/>
        <v>1</v>
      </c>
      <c r="BC76" s="25">
        <f t="shared" si="9"/>
        <v>3</v>
      </c>
      <c r="BD76" s="25">
        <f t="shared" si="9"/>
        <v>1</v>
      </c>
      <c r="BE76" s="25">
        <f t="shared" si="9"/>
        <v>1</v>
      </c>
      <c r="BF76" s="25">
        <f t="shared" si="9"/>
        <v>2</v>
      </c>
      <c r="BG76" s="25">
        <f t="shared" si="9"/>
        <v>3</v>
      </c>
      <c r="BH76" s="25">
        <f t="shared" si="9"/>
        <v>1</v>
      </c>
      <c r="BI76" s="25">
        <f t="shared" si="9"/>
        <v>1</v>
      </c>
      <c r="BJ76" s="25">
        <f t="shared" si="9"/>
        <v>1</v>
      </c>
      <c r="BK76" s="25">
        <f t="shared" si="9"/>
        <v>2</v>
      </c>
      <c r="BL76" s="25">
        <f t="shared" si="9"/>
        <v>1</v>
      </c>
      <c r="BM76" s="25">
        <f t="shared" si="9"/>
        <v>2</v>
      </c>
      <c r="BN76" s="25">
        <f t="shared" si="9"/>
        <v>1</v>
      </c>
      <c r="BO76" s="25">
        <f t="shared" si="9"/>
        <v>4</v>
      </c>
      <c r="BP76" s="25">
        <f t="shared" si="9"/>
        <v>5</v>
      </c>
      <c r="BQ76" s="25">
        <f t="shared" ref="BQ76:CV76" si="10">COUNT(BQ7:BQ75)</f>
        <v>3</v>
      </c>
      <c r="BR76" s="25">
        <f t="shared" si="10"/>
        <v>3</v>
      </c>
      <c r="BS76" s="25">
        <f t="shared" si="10"/>
        <v>5</v>
      </c>
      <c r="BT76" s="25">
        <f t="shared" si="10"/>
        <v>1</v>
      </c>
      <c r="BU76" s="25">
        <f t="shared" si="10"/>
        <v>1</v>
      </c>
      <c r="BV76" s="25">
        <f t="shared" si="10"/>
        <v>2</v>
      </c>
      <c r="BW76" s="25">
        <f t="shared" si="10"/>
        <v>3</v>
      </c>
      <c r="BX76" s="25">
        <f t="shared" si="10"/>
        <v>1</v>
      </c>
      <c r="BY76" s="25">
        <f t="shared" si="10"/>
        <v>2</v>
      </c>
      <c r="BZ76" s="25">
        <f t="shared" si="10"/>
        <v>2</v>
      </c>
      <c r="CA76" s="25">
        <f t="shared" si="10"/>
        <v>2</v>
      </c>
      <c r="CB76" s="25">
        <f t="shared" si="10"/>
        <v>1</v>
      </c>
      <c r="CC76" s="25">
        <f t="shared" si="10"/>
        <v>0</v>
      </c>
      <c r="CD76" s="25">
        <f t="shared" si="10"/>
        <v>2</v>
      </c>
      <c r="CE76" s="25">
        <f t="shared" si="10"/>
        <v>1</v>
      </c>
      <c r="CF76" s="25">
        <f t="shared" si="10"/>
        <v>6</v>
      </c>
      <c r="CG76" s="25">
        <f t="shared" si="10"/>
        <v>1</v>
      </c>
      <c r="CH76" s="25">
        <f t="shared" si="10"/>
        <v>2</v>
      </c>
      <c r="CI76" s="25">
        <f t="shared" si="10"/>
        <v>1</v>
      </c>
      <c r="CJ76" s="25">
        <f t="shared" si="10"/>
        <v>2</v>
      </c>
      <c r="CK76" s="25">
        <f t="shared" si="10"/>
        <v>1</v>
      </c>
      <c r="CL76" s="25">
        <f t="shared" si="10"/>
        <v>2</v>
      </c>
      <c r="CM76" s="25">
        <f t="shared" si="10"/>
        <v>1</v>
      </c>
      <c r="CN76" s="25">
        <f t="shared" si="10"/>
        <v>1</v>
      </c>
      <c r="CO76" s="25">
        <f t="shared" si="10"/>
        <v>1</v>
      </c>
      <c r="CP76" s="25">
        <f t="shared" si="10"/>
        <v>10</v>
      </c>
      <c r="CQ76" s="25">
        <f t="shared" si="10"/>
        <v>1</v>
      </c>
      <c r="CR76" s="25">
        <f t="shared" si="10"/>
        <v>1</v>
      </c>
      <c r="CS76" s="25">
        <f t="shared" si="10"/>
        <v>8</v>
      </c>
      <c r="CT76" s="25">
        <f t="shared" si="10"/>
        <v>1</v>
      </c>
      <c r="CU76" s="25">
        <f t="shared" si="10"/>
        <v>4</v>
      </c>
      <c r="CV76" s="25">
        <f t="shared" si="10"/>
        <v>1</v>
      </c>
      <c r="CW76" s="25">
        <f t="shared" ref="CW76:EB76" si="11">COUNT(CW7:CW75)</f>
        <v>2</v>
      </c>
      <c r="CX76" s="25">
        <f t="shared" si="11"/>
        <v>1</v>
      </c>
      <c r="CY76" s="25">
        <f t="shared" si="11"/>
        <v>1</v>
      </c>
      <c r="CZ76" s="25">
        <f t="shared" si="11"/>
        <v>1</v>
      </c>
      <c r="DA76" s="25">
        <f t="shared" si="11"/>
        <v>5</v>
      </c>
      <c r="DB76" s="25">
        <f t="shared" si="11"/>
        <v>3</v>
      </c>
      <c r="DC76" s="25">
        <f t="shared" si="11"/>
        <v>2</v>
      </c>
      <c r="DD76" s="25">
        <f t="shared" si="11"/>
        <v>1</v>
      </c>
      <c r="DE76" s="25">
        <f t="shared" si="11"/>
        <v>1</v>
      </c>
      <c r="DF76" s="25">
        <f t="shared" si="11"/>
        <v>2</v>
      </c>
      <c r="DG76" s="25">
        <f t="shared" si="11"/>
        <v>1</v>
      </c>
      <c r="DH76" s="25">
        <f t="shared" si="11"/>
        <v>1</v>
      </c>
      <c r="DI76" s="25">
        <f t="shared" si="11"/>
        <v>1</v>
      </c>
      <c r="DJ76" s="25">
        <f t="shared" si="11"/>
        <v>1</v>
      </c>
      <c r="DK76" s="25">
        <f t="shared" si="11"/>
        <v>1</v>
      </c>
      <c r="DL76" s="25">
        <f t="shared" si="11"/>
        <v>5</v>
      </c>
      <c r="DM76" s="25">
        <f t="shared" si="11"/>
        <v>1</v>
      </c>
      <c r="DN76" s="25">
        <f t="shared" si="11"/>
        <v>1</v>
      </c>
      <c r="DO76" s="25">
        <f t="shared" si="11"/>
        <v>1</v>
      </c>
      <c r="DP76" s="25">
        <f t="shared" si="11"/>
        <v>2</v>
      </c>
      <c r="DQ76" s="25">
        <f t="shared" si="11"/>
        <v>1</v>
      </c>
      <c r="DR76" s="25">
        <f t="shared" si="11"/>
        <v>1</v>
      </c>
      <c r="DS76" s="25">
        <f t="shared" si="11"/>
        <v>1</v>
      </c>
      <c r="DT76" s="25">
        <f t="shared" si="11"/>
        <v>1</v>
      </c>
      <c r="DU76" s="25">
        <f t="shared" si="11"/>
        <v>3</v>
      </c>
      <c r="DV76" s="25">
        <f t="shared" si="11"/>
        <v>2</v>
      </c>
      <c r="DW76" s="25">
        <f t="shared" si="11"/>
        <v>1</v>
      </c>
      <c r="DX76" s="25">
        <f t="shared" si="11"/>
        <v>1</v>
      </c>
      <c r="DY76" s="25">
        <f t="shared" si="11"/>
        <v>4</v>
      </c>
      <c r="DZ76" s="25">
        <f t="shared" si="11"/>
        <v>1</v>
      </c>
      <c r="EA76" s="25">
        <f t="shared" si="11"/>
        <v>2</v>
      </c>
      <c r="EB76" s="25">
        <f t="shared" si="11"/>
        <v>8</v>
      </c>
      <c r="EC76" s="25">
        <f t="shared" ref="EC76:FH76" si="12">COUNT(EC7:EC75)</f>
        <v>1</v>
      </c>
      <c r="ED76" s="25">
        <f t="shared" si="12"/>
        <v>1</v>
      </c>
      <c r="EE76" s="25">
        <f t="shared" si="12"/>
        <v>4</v>
      </c>
      <c r="EF76" s="25">
        <f t="shared" si="12"/>
        <v>1</v>
      </c>
      <c r="EG76" s="25">
        <f t="shared" si="12"/>
        <v>1</v>
      </c>
      <c r="EH76" s="25">
        <f t="shared" si="12"/>
        <v>18</v>
      </c>
      <c r="EI76" s="25">
        <f t="shared" si="12"/>
        <v>1</v>
      </c>
      <c r="EJ76" s="25">
        <f t="shared" si="12"/>
        <v>1</v>
      </c>
      <c r="EK76" s="25">
        <f t="shared" si="12"/>
        <v>2</v>
      </c>
      <c r="EL76" s="25">
        <f t="shared" si="12"/>
        <v>10</v>
      </c>
      <c r="EM76" s="25">
        <f t="shared" si="12"/>
        <v>1</v>
      </c>
      <c r="EN76" s="25">
        <f t="shared" si="12"/>
        <v>5</v>
      </c>
      <c r="EO76" s="25">
        <f t="shared" si="12"/>
        <v>1</v>
      </c>
      <c r="EP76" s="25">
        <f t="shared" si="12"/>
        <v>24</v>
      </c>
      <c r="EQ76" s="25">
        <f t="shared" si="12"/>
        <v>6</v>
      </c>
      <c r="ER76" s="25">
        <f t="shared" si="12"/>
        <v>2</v>
      </c>
      <c r="ES76" s="25">
        <f t="shared" si="12"/>
        <v>1</v>
      </c>
      <c r="ET76" s="25">
        <f t="shared" si="12"/>
        <v>4</v>
      </c>
      <c r="EU76" s="25">
        <f t="shared" si="12"/>
        <v>4</v>
      </c>
      <c r="EV76" s="25">
        <f t="shared" si="12"/>
        <v>13</v>
      </c>
      <c r="EW76" s="25">
        <f t="shared" si="12"/>
        <v>2</v>
      </c>
      <c r="EX76" s="25">
        <f t="shared" si="12"/>
        <v>4</v>
      </c>
      <c r="EY76" s="25">
        <f t="shared" si="12"/>
        <v>3</v>
      </c>
      <c r="EZ76" s="25">
        <f t="shared" si="12"/>
        <v>13</v>
      </c>
      <c r="FA76" s="25">
        <f t="shared" si="12"/>
        <v>6</v>
      </c>
      <c r="FB76" s="25">
        <f t="shared" si="12"/>
        <v>1</v>
      </c>
      <c r="FC76" s="25">
        <f t="shared" si="12"/>
        <v>1</v>
      </c>
      <c r="FD76" s="25">
        <f t="shared" si="12"/>
        <v>2</v>
      </c>
      <c r="FE76" s="25">
        <f t="shared" si="12"/>
        <v>2</v>
      </c>
      <c r="FF76" s="25">
        <f t="shared" si="12"/>
        <v>1</v>
      </c>
      <c r="FG76" s="25">
        <f t="shared" si="12"/>
        <v>1</v>
      </c>
      <c r="FH76" s="25">
        <f t="shared" si="12"/>
        <v>33</v>
      </c>
      <c r="FI76" s="25">
        <f t="shared" ref="FI76:FJ76" si="13">COUNT(FI7:FI75)</f>
        <v>42</v>
      </c>
      <c r="FJ76" s="25">
        <f t="shared" si="13"/>
        <v>35</v>
      </c>
    </row>
    <row r="78" spans="1:166" x14ac:dyDescent="0.15">
      <c r="A78" s="5" t="s">
        <v>529</v>
      </c>
      <c r="B78" s="24">
        <v>1</v>
      </c>
      <c r="C78" s="27">
        <v>2</v>
      </c>
      <c r="D78" s="24">
        <v>3</v>
      </c>
      <c r="E78" s="27">
        <v>4</v>
      </c>
      <c r="F78" s="24">
        <v>5</v>
      </c>
      <c r="G78" s="27">
        <v>6</v>
      </c>
      <c r="H78" s="24">
        <v>7</v>
      </c>
      <c r="I78" s="27">
        <v>8</v>
      </c>
      <c r="J78" s="24">
        <v>9</v>
      </c>
      <c r="K78" s="27">
        <v>10</v>
      </c>
      <c r="L78" s="24">
        <v>11</v>
      </c>
      <c r="M78" s="27">
        <v>12</v>
      </c>
      <c r="N78" s="24">
        <v>13</v>
      </c>
      <c r="O78" s="27">
        <v>14</v>
      </c>
      <c r="P78" s="24">
        <v>15</v>
      </c>
      <c r="Q78" s="27">
        <v>16</v>
      </c>
      <c r="R78" s="24">
        <v>17</v>
      </c>
      <c r="S78" s="27">
        <v>18</v>
      </c>
      <c r="T78" s="24">
        <v>19</v>
      </c>
      <c r="U78" s="27">
        <v>20</v>
      </c>
      <c r="V78" s="24">
        <v>21</v>
      </c>
      <c r="W78" s="27">
        <v>22</v>
      </c>
      <c r="X78" s="24">
        <v>23</v>
      </c>
      <c r="Y78" s="27">
        <v>24</v>
      </c>
      <c r="Z78" s="24">
        <v>25</v>
      </c>
      <c r="AA78" s="27">
        <v>26</v>
      </c>
      <c r="AB78" s="24">
        <v>27</v>
      </c>
      <c r="AC78" s="27">
        <v>28</v>
      </c>
      <c r="AD78" s="24">
        <v>29</v>
      </c>
      <c r="AE78" s="27">
        <v>30</v>
      </c>
      <c r="AF78" s="24">
        <v>31</v>
      </c>
      <c r="AG78" s="27">
        <v>32</v>
      </c>
      <c r="AH78" s="24">
        <v>33</v>
      </c>
      <c r="AI78" s="27">
        <v>34</v>
      </c>
      <c r="AJ78" s="24">
        <v>35</v>
      </c>
      <c r="AK78" s="27">
        <v>36</v>
      </c>
      <c r="AL78" s="24">
        <v>37</v>
      </c>
      <c r="AM78" s="27">
        <v>38</v>
      </c>
      <c r="AN78" s="24">
        <v>39</v>
      </c>
      <c r="AO78" s="27">
        <v>40</v>
      </c>
      <c r="AP78" s="24">
        <v>41</v>
      </c>
      <c r="AQ78" s="27">
        <v>42</v>
      </c>
      <c r="AR78" s="24">
        <v>43</v>
      </c>
      <c r="AS78" s="27">
        <v>44</v>
      </c>
      <c r="AT78" s="24">
        <v>45</v>
      </c>
      <c r="AU78" s="27">
        <v>46</v>
      </c>
      <c r="AV78" s="24">
        <v>47</v>
      </c>
      <c r="AW78" s="27">
        <v>48</v>
      </c>
      <c r="AX78" s="24">
        <v>49</v>
      </c>
      <c r="AY78" s="27">
        <v>50</v>
      </c>
      <c r="AZ78" s="24">
        <v>51</v>
      </c>
      <c r="BA78" s="27">
        <v>52</v>
      </c>
      <c r="BB78" s="24">
        <v>53</v>
      </c>
      <c r="BC78" s="27">
        <v>54</v>
      </c>
      <c r="BD78" s="24">
        <v>55</v>
      </c>
      <c r="BE78" s="27">
        <v>56</v>
      </c>
      <c r="BF78" s="24">
        <v>57</v>
      </c>
      <c r="BG78" s="27">
        <v>58</v>
      </c>
      <c r="BH78" s="24">
        <v>59</v>
      </c>
      <c r="BI78" s="27">
        <v>60</v>
      </c>
      <c r="BJ78" s="24">
        <v>61</v>
      </c>
      <c r="BK78" s="27">
        <v>62</v>
      </c>
      <c r="BL78" s="24">
        <v>63</v>
      </c>
      <c r="BM78" s="27">
        <v>64</v>
      </c>
      <c r="BN78" s="24">
        <v>65</v>
      </c>
      <c r="BO78" s="27">
        <v>66</v>
      </c>
      <c r="BP78" s="24">
        <v>67</v>
      </c>
      <c r="BQ78" s="27">
        <v>68</v>
      </c>
      <c r="BR78" s="24">
        <v>69</v>
      </c>
      <c r="BS78" s="27">
        <v>70</v>
      </c>
      <c r="BT78" s="24">
        <v>71</v>
      </c>
      <c r="BU78" s="27">
        <v>72</v>
      </c>
      <c r="BV78" s="24">
        <v>73</v>
      </c>
      <c r="BW78" s="27">
        <v>74</v>
      </c>
      <c r="BX78" s="24">
        <v>75</v>
      </c>
      <c r="BY78" s="27">
        <v>76</v>
      </c>
      <c r="BZ78" s="24">
        <v>77</v>
      </c>
      <c r="CA78" s="27">
        <v>78</v>
      </c>
      <c r="CB78" s="24">
        <v>79</v>
      </c>
      <c r="CC78" s="27">
        <v>80</v>
      </c>
      <c r="CD78" s="24">
        <v>81</v>
      </c>
      <c r="CE78" s="27">
        <v>82</v>
      </c>
      <c r="CF78" s="24">
        <v>83</v>
      </c>
      <c r="CG78" s="27">
        <v>84</v>
      </c>
      <c r="CH78" s="24">
        <v>85</v>
      </c>
      <c r="CI78" s="27">
        <v>86</v>
      </c>
      <c r="CJ78" s="24">
        <v>87</v>
      </c>
      <c r="CK78" s="27">
        <v>88</v>
      </c>
      <c r="CL78" s="24">
        <v>89</v>
      </c>
      <c r="CM78" s="27">
        <v>90</v>
      </c>
      <c r="CN78" s="24">
        <v>91</v>
      </c>
      <c r="CO78" s="27">
        <v>92</v>
      </c>
      <c r="CP78" s="24">
        <v>93</v>
      </c>
      <c r="CQ78" s="27">
        <v>94</v>
      </c>
      <c r="CR78" s="24">
        <v>95</v>
      </c>
      <c r="CS78" s="27">
        <v>96</v>
      </c>
      <c r="CT78" s="24">
        <v>97</v>
      </c>
      <c r="CU78" s="27">
        <v>98</v>
      </c>
      <c r="CV78" s="24">
        <v>99</v>
      </c>
      <c r="CW78" s="27">
        <v>100</v>
      </c>
      <c r="CX78" s="24">
        <v>101</v>
      </c>
      <c r="CY78" s="27">
        <v>102</v>
      </c>
      <c r="CZ78" s="24">
        <v>103</v>
      </c>
      <c r="DA78" s="27">
        <v>104</v>
      </c>
      <c r="DB78" s="24">
        <v>105</v>
      </c>
      <c r="DC78" s="27">
        <v>106</v>
      </c>
      <c r="DD78" s="24">
        <v>107</v>
      </c>
      <c r="DE78" s="27">
        <v>108</v>
      </c>
      <c r="DF78" s="24">
        <v>109</v>
      </c>
      <c r="DG78" s="27">
        <v>110</v>
      </c>
      <c r="DH78" s="24">
        <v>111</v>
      </c>
      <c r="DI78" s="27">
        <v>112</v>
      </c>
      <c r="DJ78" s="24">
        <v>113</v>
      </c>
      <c r="DK78" s="27">
        <v>114</v>
      </c>
      <c r="DL78" s="24">
        <v>115</v>
      </c>
      <c r="DM78" s="27">
        <v>116</v>
      </c>
      <c r="DN78" s="24">
        <v>117</v>
      </c>
      <c r="DO78" s="27">
        <v>118</v>
      </c>
      <c r="DP78" s="24">
        <v>119</v>
      </c>
      <c r="DQ78" s="27">
        <v>120</v>
      </c>
      <c r="DR78" s="24">
        <v>121</v>
      </c>
      <c r="DS78" s="27">
        <v>122</v>
      </c>
      <c r="DT78" s="24">
        <v>123</v>
      </c>
      <c r="DU78" s="27">
        <v>124</v>
      </c>
      <c r="DV78" s="24">
        <v>125</v>
      </c>
      <c r="DW78" s="27">
        <v>126</v>
      </c>
      <c r="DX78" s="24">
        <v>127</v>
      </c>
      <c r="DY78" s="27">
        <v>128</v>
      </c>
      <c r="DZ78" s="24">
        <v>129</v>
      </c>
      <c r="EA78" s="27">
        <v>130</v>
      </c>
      <c r="EB78" s="24">
        <v>131</v>
      </c>
      <c r="EC78" s="27">
        <v>132</v>
      </c>
      <c r="ED78" s="24">
        <v>133</v>
      </c>
      <c r="EE78" s="27">
        <v>134</v>
      </c>
      <c r="EF78" s="24">
        <v>135</v>
      </c>
      <c r="EG78" s="27">
        <v>136</v>
      </c>
      <c r="EH78" s="24">
        <v>137</v>
      </c>
      <c r="EI78" s="27">
        <v>138</v>
      </c>
      <c r="EJ78" s="24">
        <v>139</v>
      </c>
      <c r="EK78" s="27">
        <v>140</v>
      </c>
      <c r="EL78" s="24">
        <v>141</v>
      </c>
      <c r="EM78" s="27">
        <v>142</v>
      </c>
      <c r="EN78" s="24">
        <v>143</v>
      </c>
      <c r="EO78" s="27">
        <v>144</v>
      </c>
      <c r="EP78" s="24">
        <v>145</v>
      </c>
      <c r="EQ78" s="27">
        <v>146</v>
      </c>
      <c r="ER78" s="24">
        <v>147</v>
      </c>
      <c r="ES78" s="27">
        <v>148</v>
      </c>
      <c r="ET78" s="24">
        <v>149</v>
      </c>
      <c r="EU78" s="27">
        <v>150</v>
      </c>
      <c r="EV78" s="24">
        <v>151</v>
      </c>
      <c r="EW78" s="27">
        <v>152</v>
      </c>
      <c r="EX78" s="24">
        <v>153</v>
      </c>
      <c r="EY78" s="27">
        <v>154</v>
      </c>
      <c r="EZ78" s="24">
        <v>155</v>
      </c>
      <c r="FA78" s="27">
        <v>156</v>
      </c>
      <c r="FB78" s="24">
        <v>157</v>
      </c>
      <c r="FC78" s="27">
        <v>158</v>
      </c>
      <c r="FD78" s="24">
        <v>159</v>
      </c>
      <c r="FE78" s="27">
        <v>160</v>
      </c>
      <c r="FF78" s="24">
        <v>161</v>
      </c>
      <c r="FG78" s="27">
        <v>162</v>
      </c>
      <c r="FH78" s="27">
        <v>166</v>
      </c>
      <c r="FI78" s="24">
        <v>167</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8CFE-42E6-BA45-9C7C-74ABBE28186F}">
  <dimension ref="A1:B70"/>
  <sheetViews>
    <sheetView tabSelected="1" workbookViewId="0">
      <selection activeCell="A2" sqref="A2"/>
    </sheetView>
  </sheetViews>
  <sheetFormatPr baseColWidth="10" defaultRowHeight="13" x14ac:dyDescent="0.15"/>
  <sheetData>
    <row r="1" spans="1:2" x14ac:dyDescent="0.15">
      <c r="A1" s="4" t="s">
        <v>532</v>
      </c>
      <c r="B1" s="32" t="s">
        <v>531</v>
      </c>
    </row>
    <row r="2" spans="1:2" x14ac:dyDescent="0.15">
      <c r="A2" s="5" t="s">
        <v>204</v>
      </c>
      <c r="B2" s="36">
        <v>0.105</v>
      </c>
    </row>
    <row r="3" spans="1:2" x14ac:dyDescent="0.15">
      <c r="A3" s="5" t="s">
        <v>98</v>
      </c>
      <c r="B3" s="36">
        <v>2E-3</v>
      </c>
    </row>
    <row r="4" spans="1:2" x14ac:dyDescent="0.15">
      <c r="A4" s="5" t="s">
        <v>102</v>
      </c>
      <c r="B4" s="36">
        <v>0.19500000000000001</v>
      </c>
    </row>
    <row r="5" spans="1:2" x14ac:dyDescent="0.15">
      <c r="A5" s="5" t="s">
        <v>100</v>
      </c>
      <c r="B5" s="36">
        <v>0.14699999999999999</v>
      </c>
    </row>
    <row r="6" spans="1:2" x14ac:dyDescent="0.15">
      <c r="A6" s="5" t="s">
        <v>104</v>
      </c>
      <c r="B6" s="36">
        <v>0.62</v>
      </c>
    </row>
    <row r="7" spans="1:2" x14ac:dyDescent="0.15">
      <c r="A7" s="5" t="s">
        <v>108</v>
      </c>
      <c r="B7" s="36">
        <v>0.626</v>
      </c>
    </row>
    <row r="8" spans="1:2" x14ac:dyDescent="0.15">
      <c r="A8" s="5" t="s">
        <v>177</v>
      </c>
      <c r="B8" s="36">
        <v>0.28000000000000003</v>
      </c>
    </row>
    <row r="9" spans="1:2" x14ac:dyDescent="0.15">
      <c r="A9" s="5" t="s">
        <v>110</v>
      </c>
      <c r="B9" s="36">
        <v>7.4999999999999997E-2</v>
      </c>
    </row>
    <row r="10" spans="1:2" x14ac:dyDescent="0.15">
      <c r="A10" s="5" t="s">
        <v>171</v>
      </c>
      <c r="B10" s="36">
        <v>0.54800000000000004</v>
      </c>
    </row>
    <row r="11" spans="1:2" x14ac:dyDescent="0.15">
      <c r="A11" s="5" t="s">
        <v>173</v>
      </c>
      <c r="B11" s="36">
        <v>5.8999999999999997E-2</v>
      </c>
    </row>
    <row r="12" spans="1:2" x14ac:dyDescent="0.15">
      <c r="A12" s="5" t="s">
        <v>179</v>
      </c>
      <c r="B12" s="36">
        <v>8.0000000000000002E-3</v>
      </c>
    </row>
    <row r="13" spans="1:2" x14ac:dyDescent="0.15">
      <c r="A13" s="5" t="s">
        <v>175</v>
      </c>
      <c r="B13" s="36">
        <v>7.3999999999999996E-2</v>
      </c>
    </row>
    <row r="14" spans="1:2" x14ac:dyDescent="0.15">
      <c r="A14" s="5" t="s">
        <v>106</v>
      </c>
      <c r="B14" s="36">
        <v>2E-3</v>
      </c>
    </row>
    <row r="15" spans="1:2" x14ac:dyDescent="0.15">
      <c r="A15" s="5" t="s">
        <v>127</v>
      </c>
      <c r="B15" s="36">
        <v>0.90500000000000003</v>
      </c>
    </row>
    <row r="16" spans="1:2" x14ac:dyDescent="0.15">
      <c r="A16" s="5" t="s">
        <v>133</v>
      </c>
      <c r="B16" s="36">
        <v>0.02</v>
      </c>
    </row>
    <row r="17" spans="1:2" x14ac:dyDescent="0.15">
      <c r="A17" s="5" t="s">
        <v>129</v>
      </c>
      <c r="B17" s="36">
        <v>2.7E-2</v>
      </c>
    </row>
    <row r="18" spans="1:2" x14ac:dyDescent="0.15">
      <c r="A18" s="5" t="s">
        <v>131</v>
      </c>
      <c r="B18" s="36">
        <v>6.7000000000000004E-2</v>
      </c>
    </row>
    <row r="19" spans="1:2" x14ac:dyDescent="0.15">
      <c r="A19" s="5" t="s">
        <v>135</v>
      </c>
      <c r="B19" s="36">
        <v>0.154</v>
      </c>
    </row>
    <row r="20" spans="1:2" x14ac:dyDescent="0.15">
      <c r="A20" s="5" t="s">
        <v>196</v>
      </c>
      <c r="B20" s="36">
        <v>0.67300000000000004</v>
      </c>
    </row>
    <row r="21" spans="1:2" x14ac:dyDescent="0.15">
      <c r="A21" s="5" t="s">
        <v>198</v>
      </c>
      <c r="B21" s="36">
        <v>6.9000000000000006E-2</v>
      </c>
    </row>
    <row r="22" spans="1:2" x14ac:dyDescent="0.15">
      <c r="A22" s="5" t="s">
        <v>200</v>
      </c>
      <c r="B22" s="36">
        <v>0.17199999999999999</v>
      </c>
    </row>
    <row r="23" spans="1:2" x14ac:dyDescent="0.15">
      <c r="A23" s="5" t="s">
        <v>202</v>
      </c>
      <c r="B23" s="36">
        <v>0.25</v>
      </c>
    </row>
    <row r="24" spans="1:2" x14ac:dyDescent="0.15">
      <c r="A24" s="5" t="s">
        <v>206</v>
      </c>
      <c r="B24" s="36">
        <v>6.9000000000000006E-2</v>
      </c>
    </row>
    <row r="25" spans="1:2" x14ac:dyDescent="0.15">
      <c r="A25" s="5" t="s">
        <v>208</v>
      </c>
      <c r="B25" s="36">
        <v>1.4E-2</v>
      </c>
    </row>
    <row r="26" spans="1:2" x14ac:dyDescent="0.15">
      <c r="A26" s="5" t="s">
        <v>17</v>
      </c>
      <c r="B26" s="36">
        <v>4.4999999999999998E-2</v>
      </c>
    </row>
    <row r="27" spans="1:2" x14ac:dyDescent="0.15">
      <c r="A27" s="5" t="s">
        <v>394</v>
      </c>
      <c r="B27" s="37">
        <v>2.4E-2</v>
      </c>
    </row>
    <row r="28" spans="1:2" x14ac:dyDescent="0.15">
      <c r="A28" s="5" t="s">
        <v>210</v>
      </c>
      <c r="B28" s="37">
        <v>1.2999999999999999E-2</v>
      </c>
    </row>
    <row r="29" spans="1:2" x14ac:dyDescent="0.15">
      <c r="A29" s="5" t="s">
        <v>212</v>
      </c>
      <c r="B29" s="37">
        <v>1E-3</v>
      </c>
    </row>
    <row r="30" spans="1:2" x14ac:dyDescent="0.15">
      <c r="A30" s="5" t="s">
        <v>216</v>
      </c>
      <c r="B30" s="36">
        <v>0.10100000000000001</v>
      </c>
    </row>
    <row r="31" spans="1:2" x14ac:dyDescent="0.15">
      <c r="A31" s="5" t="s">
        <v>218</v>
      </c>
      <c r="B31" s="36">
        <v>0.03</v>
      </c>
    </row>
    <row r="32" spans="1:2" x14ac:dyDescent="0.15">
      <c r="A32" s="5" t="s">
        <v>214</v>
      </c>
      <c r="B32" s="36">
        <v>4.0000000000000001E-3</v>
      </c>
    </row>
    <row r="33" spans="1:2" x14ac:dyDescent="0.15">
      <c r="A33" s="5" t="s">
        <v>112</v>
      </c>
      <c r="B33" s="36">
        <v>5.7000000000000002E-2</v>
      </c>
    </row>
    <row r="34" spans="1:2" x14ac:dyDescent="0.15">
      <c r="A34" s="5" t="s">
        <v>222</v>
      </c>
      <c r="B34" s="36">
        <v>3.5000000000000003E-2</v>
      </c>
    </row>
    <row r="35" spans="1:2" x14ac:dyDescent="0.15">
      <c r="A35" s="5" t="s">
        <v>220</v>
      </c>
      <c r="B35" s="37">
        <v>5.7000000000000002E-2</v>
      </c>
    </row>
    <row r="36" spans="1:2" x14ac:dyDescent="0.15">
      <c r="A36" s="5" t="s">
        <v>224</v>
      </c>
      <c r="B36" s="36">
        <v>9.5000000000000001E-2</v>
      </c>
    </row>
    <row r="37" spans="1:2" x14ac:dyDescent="0.15">
      <c r="A37" s="5" t="s">
        <v>226</v>
      </c>
      <c r="B37" s="36">
        <v>3.0000000000000001E-3</v>
      </c>
    </row>
    <row r="38" spans="1:2" x14ac:dyDescent="0.15">
      <c r="A38" s="5" t="s">
        <v>143</v>
      </c>
      <c r="B38" s="36">
        <v>3.0000000000000001E-3</v>
      </c>
    </row>
    <row r="39" spans="1:2" x14ac:dyDescent="0.15">
      <c r="A39" s="5" t="s">
        <v>147</v>
      </c>
      <c r="B39" s="36">
        <v>8.0000000000000002E-3</v>
      </c>
    </row>
    <row r="40" spans="1:2" x14ac:dyDescent="0.15">
      <c r="A40" s="5" t="s">
        <v>155</v>
      </c>
      <c r="B40" s="36">
        <v>1.4999999999999999E-2</v>
      </c>
    </row>
    <row r="41" spans="1:2" x14ac:dyDescent="0.15">
      <c r="A41" s="5" t="s">
        <v>153</v>
      </c>
      <c r="B41" s="36">
        <v>0.106</v>
      </c>
    </row>
    <row r="42" spans="1:2" x14ac:dyDescent="0.15">
      <c r="A42" s="5" t="s">
        <v>149</v>
      </c>
      <c r="B42" s="36">
        <v>5.2999999999999999E-2</v>
      </c>
    </row>
    <row r="43" spans="1:2" x14ac:dyDescent="0.15">
      <c r="A43" s="5" t="s">
        <v>145</v>
      </c>
      <c r="B43" s="36">
        <v>4.4999999999999998E-2</v>
      </c>
    </row>
    <row r="44" spans="1:2" x14ac:dyDescent="0.15">
      <c r="A44" s="5" t="s">
        <v>151</v>
      </c>
      <c r="B44" s="36">
        <v>8.9999999999999993E-3</v>
      </c>
    </row>
    <row r="45" spans="1:2" x14ac:dyDescent="0.15">
      <c r="A45" s="5" t="s">
        <v>157</v>
      </c>
      <c r="B45" s="36">
        <v>0.11700000000000001</v>
      </c>
    </row>
    <row r="46" spans="1:2" x14ac:dyDescent="0.15">
      <c r="A46" s="5" t="s">
        <v>3</v>
      </c>
      <c r="B46" s="36">
        <v>0.65900000000000003</v>
      </c>
    </row>
    <row r="47" spans="1:2" x14ac:dyDescent="0.15">
      <c r="A47" s="5" t="s">
        <v>159</v>
      </c>
      <c r="B47" s="36">
        <v>3.5000000000000003E-2</v>
      </c>
    </row>
    <row r="48" spans="1:2" x14ac:dyDescent="0.15">
      <c r="A48" s="5" t="s">
        <v>5</v>
      </c>
      <c r="B48" s="36">
        <v>0.217</v>
      </c>
    </row>
    <row r="49" spans="1:2" x14ac:dyDescent="0.15">
      <c r="A49" s="5" t="s">
        <v>11</v>
      </c>
      <c r="B49" s="36">
        <v>0.08</v>
      </c>
    </row>
    <row r="50" spans="1:2" x14ac:dyDescent="0.15">
      <c r="A50" s="5" t="s">
        <v>7</v>
      </c>
      <c r="B50" s="36">
        <v>4.3999999999999997E-2</v>
      </c>
    </row>
    <row r="51" spans="1:2" x14ac:dyDescent="0.15">
      <c r="A51" s="5" t="s">
        <v>9</v>
      </c>
      <c r="B51" s="36">
        <v>5.0000000000000001E-3</v>
      </c>
    </row>
    <row r="52" spans="1:2" x14ac:dyDescent="0.15">
      <c r="A52" s="5" t="s">
        <v>117</v>
      </c>
      <c r="B52" s="36">
        <v>0.48499999999999999</v>
      </c>
    </row>
    <row r="53" spans="1:2" x14ac:dyDescent="0.15">
      <c r="A53" s="5" t="s">
        <v>13</v>
      </c>
      <c r="B53" s="36">
        <v>1E-3</v>
      </c>
    </row>
    <row r="54" spans="1:2" x14ac:dyDescent="0.15">
      <c r="A54" s="5" t="s">
        <v>19</v>
      </c>
      <c r="B54" s="36">
        <v>1.9E-2</v>
      </c>
    </row>
    <row r="55" spans="1:2" x14ac:dyDescent="0.15">
      <c r="A55" s="5" t="s">
        <v>15</v>
      </c>
      <c r="B55" s="36">
        <v>1.2E-2</v>
      </c>
    </row>
    <row r="56" spans="1:2" x14ac:dyDescent="0.15">
      <c r="A56" s="5" t="s">
        <v>41</v>
      </c>
      <c r="B56" s="36">
        <v>9.9000000000000005E-2</v>
      </c>
    </row>
    <row r="57" spans="1:2" x14ac:dyDescent="0.15">
      <c r="A57" s="5" t="s">
        <v>139</v>
      </c>
      <c r="B57" s="36">
        <v>0.23100000000000001</v>
      </c>
    </row>
    <row r="58" spans="1:2" x14ac:dyDescent="0.15">
      <c r="A58" s="5" t="s">
        <v>141</v>
      </c>
      <c r="B58" s="36">
        <v>0.158</v>
      </c>
    </row>
    <row r="59" spans="1:2" x14ac:dyDescent="0.15">
      <c r="A59" s="5" t="s">
        <v>37</v>
      </c>
      <c r="B59" s="36">
        <v>9.9000000000000005E-2</v>
      </c>
    </row>
    <row r="60" spans="1:2" x14ac:dyDescent="0.15">
      <c r="A60" s="5" t="s">
        <v>20</v>
      </c>
      <c r="B60" s="36">
        <v>0.04</v>
      </c>
    </row>
    <row r="61" spans="1:2" x14ac:dyDescent="0.15">
      <c r="A61" s="5" t="s">
        <v>22</v>
      </c>
      <c r="B61" s="36">
        <v>2.1000000000000001E-2</v>
      </c>
    </row>
    <row r="62" spans="1:2" x14ac:dyDescent="0.15">
      <c r="A62" s="5" t="s">
        <v>29</v>
      </c>
      <c r="B62" s="36">
        <v>2E-3</v>
      </c>
    </row>
    <row r="63" spans="1:2" x14ac:dyDescent="0.15">
      <c r="A63" s="5" t="s">
        <v>23</v>
      </c>
      <c r="B63" s="36">
        <v>0</v>
      </c>
    </row>
    <row r="64" spans="1:2" x14ac:dyDescent="0.15">
      <c r="A64" s="5" t="s">
        <v>25</v>
      </c>
      <c r="B64" s="36">
        <v>5.5E-2</v>
      </c>
    </row>
    <row r="65" spans="1:2" x14ac:dyDescent="0.15">
      <c r="A65" s="5" t="s">
        <v>27</v>
      </c>
      <c r="B65" s="36">
        <v>6.6000000000000003E-2</v>
      </c>
    </row>
    <row r="66" spans="1:2" x14ac:dyDescent="0.15">
      <c r="A66" s="5" t="s">
        <v>31</v>
      </c>
      <c r="B66" s="36">
        <v>1E-3</v>
      </c>
    </row>
    <row r="67" spans="1:2" x14ac:dyDescent="0.15">
      <c r="A67" s="5" t="s">
        <v>35</v>
      </c>
      <c r="B67" s="36">
        <v>0.80700000000000005</v>
      </c>
    </row>
    <row r="68" spans="1:2" x14ac:dyDescent="0.15">
      <c r="A68" s="5" t="s">
        <v>39</v>
      </c>
      <c r="B68" s="36">
        <v>8.1000000000000003E-2</v>
      </c>
    </row>
    <row r="69" spans="1:2" x14ac:dyDescent="0.15">
      <c r="A69" s="5" t="s">
        <v>43</v>
      </c>
      <c r="B69" s="36">
        <v>2.7E-2</v>
      </c>
    </row>
    <row r="70" spans="1:2" x14ac:dyDescent="0.15">
      <c r="A70" s="5" t="s">
        <v>45</v>
      </c>
      <c r="B70" s="36">
        <v>4.2000000000000003E-2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71"/>
  <sheetViews>
    <sheetView topLeftCell="A14" zoomScaleNormal="100" zoomScalePageLayoutView="200" workbookViewId="0">
      <selection activeCell="L30" sqref="L30"/>
    </sheetView>
  </sheetViews>
  <sheetFormatPr baseColWidth="10" defaultColWidth="11" defaultRowHeight="13" x14ac:dyDescent="0.15"/>
  <cols>
    <col min="1" max="1" width="23.1640625" customWidth="1"/>
    <col min="2" max="2" width="7.1640625" style="3" customWidth="1"/>
    <col min="3" max="3" width="7.1640625" style="1" customWidth="1"/>
    <col min="4" max="4" width="2.1640625" customWidth="1"/>
    <col min="5" max="8" width="11" style="1"/>
    <col min="9" max="9" width="10.83203125" style="1" customWidth="1"/>
    <col min="10" max="10" width="2.1640625" customWidth="1"/>
    <col min="11" max="11" width="28.1640625" customWidth="1"/>
    <col min="12" max="12" width="81.6640625" customWidth="1"/>
  </cols>
  <sheetData>
    <row r="1" spans="1:12" x14ac:dyDescent="0.15">
      <c r="A1" s="11" t="s">
        <v>271</v>
      </c>
      <c r="B1" s="12" t="s">
        <v>270</v>
      </c>
      <c r="C1" s="13" t="s">
        <v>71</v>
      </c>
      <c r="D1" s="14"/>
      <c r="E1" s="16" t="s">
        <v>70</v>
      </c>
      <c r="F1" s="13" t="s">
        <v>357</v>
      </c>
      <c r="G1" s="13" t="s">
        <v>69</v>
      </c>
      <c r="H1" s="13" t="s">
        <v>68</v>
      </c>
      <c r="I1" s="13" t="s">
        <v>267</v>
      </c>
      <c r="J1" s="14"/>
      <c r="K1" s="14" t="s">
        <v>303</v>
      </c>
      <c r="L1" s="11" t="s">
        <v>318</v>
      </c>
    </row>
    <row r="2" spans="1:12" x14ac:dyDescent="0.15">
      <c r="A2" t="s">
        <v>203</v>
      </c>
      <c r="B2" s="3" t="s">
        <v>204</v>
      </c>
      <c r="C2" s="1">
        <v>1860</v>
      </c>
      <c r="D2" s="15"/>
      <c r="E2" s="17">
        <v>200000</v>
      </c>
      <c r="G2" s="1">
        <v>2500000</v>
      </c>
      <c r="H2" s="1">
        <v>2700000</v>
      </c>
      <c r="I2" s="8">
        <v>7.4074074000000004E-2</v>
      </c>
      <c r="J2" s="15"/>
      <c r="K2" s="19" t="s">
        <v>468</v>
      </c>
      <c r="L2" s="5" t="s">
        <v>306</v>
      </c>
    </row>
    <row r="3" spans="1:12" x14ac:dyDescent="0.15">
      <c r="A3" t="s">
        <v>203</v>
      </c>
      <c r="B3" s="3" t="s">
        <v>204</v>
      </c>
      <c r="C3" s="1">
        <v>1911</v>
      </c>
      <c r="D3" s="15"/>
      <c r="E3" s="17">
        <v>750000</v>
      </c>
      <c r="G3" s="1">
        <v>4740000</v>
      </c>
      <c r="H3" s="1">
        <v>5490000</v>
      </c>
      <c r="I3" s="8">
        <v>0.136612022</v>
      </c>
      <c r="J3" s="15"/>
      <c r="K3" s="20" t="s">
        <v>468</v>
      </c>
      <c r="L3" t="s">
        <v>67</v>
      </c>
    </row>
    <row r="4" spans="1:12" x14ac:dyDescent="0.15">
      <c r="A4" t="s">
        <v>203</v>
      </c>
      <c r="B4" s="3" t="s">
        <v>204</v>
      </c>
      <c r="C4" s="1">
        <v>1954</v>
      </c>
      <c r="D4" s="15"/>
      <c r="E4" s="17">
        <v>984031</v>
      </c>
      <c r="H4" s="1">
        <v>9611000</v>
      </c>
      <c r="I4" s="8">
        <v>0.102385912</v>
      </c>
      <c r="J4" s="15"/>
      <c r="K4" s="20" t="s">
        <v>238</v>
      </c>
      <c r="L4" s="5" t="s">
        <v>330</v>
      </c>
    </row>
    <row r="5" spans="1:12" x14ac:dyDescent="0.15">
      <c r="A5" t="s">
        <v>203</v>
      </c>
      <c r="B5" s="3" t="s">
        <v>204</v>
      </c>
      <c r="C5" s="1">
        <v>1960</v>
      </c>
      <c r="D5" s="15"/>
      <c r="E5" s="17"/>
      <c r="I5" s="8">
        <v>0.11799999999999999</v>
      </c>
      <c r="J5" s="15"/>
      <c r="K5" s="20" t="s">
        <v>233</v>
      </c>
      <c r="L5" s="5" t="s">
        <v>305</v>
      </c>
    </row>
    <row r="6" spans="1:12" x14ac:dyDescent="0.15">
      <c r="A6" t="s">
        <v>97</v>
      </c>
      <c r="B6" s="3" t="s">
        <v>98</v>
      </c>
      <c r="C6" s="1">
        <v>1845</v>
      </c>
      <c r="D6" s="15"/>
      <c r="E6" s="17">
        <v>1832</v>
      </c>
      <c r="H6" s="1">
        <v>5386525</v>
      </c>
      <c r="I6" s="8">
        <v>3.4010799999999999E-4</v>
      </c>
      <c r="J6" s="15"/>
      <c r="K6" s="19" t="s">
        <v>261</v>
      </c>
      <c r="L6" s="5" t="s">
        <v>307</v>
      </c>
    </row>
    <row r="7" spans="1:12" x14ac:dyDescent="0.15">
      <c r="A7" t="s">
        <v>97</v>
      </c>
      <c r="B7" s="3" t="s">
        <v>98</v>
      </c>
      <c r="C7" s="1">
        <v>1900</v>
      </c>
      <c r="D7" s="15"/>
      <c r="E7" s="17">
        <v>9198</v>
      </c>
      <c r="H7" s="1">
        <v>4789946</v>
      </c>
      <c r="I7" s="8">
        <v>1.920272E-3</v>
      </c>
      <c r="J7" s="15"/>
      <c r="K7" s="20" t="s">
        <v>261</v>
      </c>
      <c r="L7" s="5" t="s">
        <v>307</v>
      </c>
    </row>
    <row r="8" spans="1:12" x14ac:dyDescent="0.15">
      <c r="A8" t="s">
        <v>97</v>
      </c>
      <c r="B8" s="3" t="s">
        <v>98</v>
      </c>
      <c r="C8" s="1">
        <v>1920</v>
      </c>
      <c r="D8" s="15"/>
      <c r="E8" s="17">
        <v>20700</v>
      </c>
      <c r="H8" s="1">
        <v>4278200</v>
      </c>
      <c r="I8" s="8">
        <v>4.8384830000000002E-3</v>
      </c>
      <c r="J8" s="15"/>
      <c r="K8" s="20" t="s">
        <v>261</v>
      </c>
      <c r="L8" s="5" t="s">
        <v>307</v>
      </c>
    </row>
    <row r="9" spans="1:12" x14ac:dyDescent="0.15">
      <c r="A9" t="s">
        <v>97</v>
      </c>
      <c r="B9" s="3" t="s">
        <v>98</v>
      </c>
      <c r="C9" s="1">
        <v>1940</v>
      </c>
      <c r="D9" s="15"/>
      <c r="E9" s="17">
        <v>44083</v>
      </c>
      <c r="H9" s="1">
        <v>3737947</v>
      </c>
      <c r="I9" s="8">
        <v>1.1793372E-2</v>
      </c>
      <c r="J9" s="15"/>
      <c r="K9" s="20" t="s">
        <v>261</v>
      </c>
      <c r="L9" s="5" t="s">
        <v>307</v>
      </c>
    </row>
    <row r="10" spans="1:12" x14ac:dyDescent="0.15">
      <c r="A10" t="s">
        <v>97</v>
      </c>
      <c r="B10" s="3" t="s">
        <v>98</v>
      </c>
      <c r="C10" s="1">
        <v>1950</v>
      </c>
      <c r="D10" s="15"/>
      <c r="E10" s="17"/>
      <c r="I10" s="8">
        <v>1.9E-2</v>
      </c>
      <c r="J10" s="15"/>
      <c r="K10" s="20" t="s">
        <v>379</v>
      </c>
      <c r="L10" s="5" t="s">
        <v>339</v>
      </c>
    </row>
    <row r="11" spans="1:12" x14ac:dyDescent="0.15">
      <c r="A11" t="s">
        <v>97</v>
      </c>
      <c r="B11" s="3" t="s">
        <v>98</v>
      </c>
      <c r="C11" s="1">
        <v>1950</v>
      </c>
      <c r="D11" s="15"/>
      <c r="E11" s="17">
        <v>78826</v>
      </c>
      <c r="H11" s="1">
        <v>4145161</v>
      </c>
      <c r="I11" s="8">
        <v>1.9016390000000001E-2</v>
      </c>
      <c r="J11" s="15"/>
      <c r="K11" s="20" t="s">
        <v>261</v>
      </c>
      <c r="L11" s="5" t="s">
        <v>307</v>
      </c>
    </row>
    <row r="12" spans="1:12" x14ac:dyDescent="0.15">
      <c r="A12" t="s">
        <v>97</v>
      </c>
      <c r="B12" s="3" t="s">
        <v>98</v>
      </c>
      <c r="C12" s="1">
        <v>1956</v>
      </c>
      <c r="D12" s="15"/>
      <c r="E12" s="17"/>
      <c r="I12" s="8">
        <v>2.5000000000000001E-2</v>
      </c>
      <c r="J12" s="15"/>
      <c r="K12" s="19" t="s">
        <v>304</v>
      </c>
      <c r="L12" t="s">
        <v>231</v>
      </c>
    </row>
    <row r="13" spans="1:12" x14ac:dyDescent="0.15">
      <c r="A13" t="s">
        <v>97</v>
      </c>
      <c r="B13" s="3" t="s">
        <v>98</v>
      </c>
      <c r="C13" s="1">
        <v>1960</v>
      </c>
      <c r="D13" s="15"/>
      <c r="E13" s="17"/>
      <c r="H13" s="9">
        <v>4550000</v>
      </c>
      <c r="I13" s="8">
        <v>3.5000000000000003E-2</v>
      </c>
      <c r="J13" s="15"/>
      <c r="K13" s="20" t="s">
        <v>233</v>
      </c>
      <c r="L13" t="s">
        <v>305</v>
      </c>
    </row>
    <row r="14" spans="1:12" x14ac:dyDescent="0.15">
      <c r="A14" t="s">
        <v>97</v>
      </c>
      <c r="B14" s="3" t="s">
        <v>98</v>
      </c>
      <c r="C14" s="1">
        <v>1960</v>
      </c>
      <c r="D14" s="15"/>
      <c r="E14" s="17">
        <v>172529</v>
      </c>
      <c r="H14" s="1">
        <v>4830283</v>
      </c>
      <c r="I14" s="8">
        <v>3.5718197E-2</v>
      </c>
      <c r="J14" s="15"/>
      <c r="K14" s="20" t="s">
        <v>261</v>
      </c>
      <c r="L14" s="5" t="s">
        <v>307</v>
      </c>
    </row>
    <row r="15" spans="1:12" x14ac:dyDescent="0.15">
      <c r="A15" t="s">
        <v>97</v>
      </c>
      <c r="B15" s="3" t="s">
        <v>98</v>
      </c>
      <c r="C15" s="1">
        <v>1970</v>
      </c>
      <c r="D15" s="15"/>
      <c r="E15" s="17">
        <v>290000</v>
      </c>
      <c r="H15" s="1">
        <v>5673046</v>
      </c>
      <c r="I15" s="8">
        <v>5.1118922999999997E-2</v>
      </c>
      <c r="J15" s="15"/>
      <c r="K15" s="20" t="s">
        <v>261</v>
      </c>
      <c r="L15" s="5" t="s">
        <v>308</v>
      </c>
    </row>
    <row r="16" spans="1:12" x14ac:dyDescent="0.15">
      <c r="A16" t="s">
        <v>101</v>
      </c>
      <c r="B16" s="3" t="s">
        <v>102</v>
      </c>
      <c r="C16" s="1">
        <v>1678</v>
      </c>
      <c r="D16" s="15"/>
      <c r="E16" s="17">
        <v>2308</v>
      </c>
      <c r="F16" s="1">
        <v>2172</v>
      </c>
      <c r="H16" s="1">
        <v>4480</v>
      </c>
      <c r="I16" s="8">
        <v>0.51517857099999997</v>
      </c>
      <c r="J16" s="15"/>
      <c r="K16" s="20" t="s">
        <v>80</v>
      </c>
      <c r="L16" t="s">
        <v>266</v>
      </c>
    </row>
    <row r="17" spans="1:12" x14ac:dyDescent="0.15">
      <c r="A17" t="s">
        <v>101</v>
      </c>
      <c r="B17" s="3" t="s">
        <v>102</v>
      </c>
      <c r="C17" s="1">
        <v>1707</v>
      </c>
      <c r="D17" s="15"/>
      <c r="E17" s="17"/>
      <c r="I17" s="8">
        <v>0.183</v>
      </c>
      <c r="J17" s="15"/>
      <c r="K17" s="20" t="s">
        <v>84</v>
      </c>
      <c r="L17" t="s">
        <v>356</v>
      </c>
    </row>
    <row r="18" spans="1:12" x14ac:dyDescent="0.15">
      <c r="A18" t="s">
        <v>101</v>
      </c>
      <c r="B18" s="3" t="s">
        <v>102</v>
      </c>
      <c r="C18" s="1">
        <v>1720</v>
      </c>
      <c r="D18" s="15"/>
      <c r="E18" s="17"/>
      <c r="I18" s="8">
        <v>0.16</v>
      </c>
      <c r="J18" s="15"/>
      <c r="K18" s="20" t="s">
        <v>84</v>
      </c>
      <c r="L18" t="s">
        <v>356</v>
      </c>
    </row>
    <row r="19" spans="1:12" x14ac:dyDescent="0.15">
      <c r="A19" t="s">
        <v>101</v>
      </c>
      <c r="B19" s="3" t="s">
        <v>102</v>
      </c>
      <c r="C19" s="1">
        <v>1724</v>
      </c>
      <c r="D19" s="15"/>
      <c r="E19" s="17">
        <v>5200</v>
      </c>
      <c r="F19" s="1">
        <v>19800</v>
      </c>
      <c r="H19" s="1">
        <v>25000</v>
      </c>
      <c r="I19" s="8">
        <v>0.20799999999999999</v>
      </c>
      <c r="J19" s="15"/>
      <c r="K19" s="20" t="s">
        <v>80</v>
      </c>
      <c r="L19" t="s">
        <v>252</v>
      </c>
    </row>
    <row r="20" spans="1:12" x14ac:dyDescent="0.15">
      <c r="A20" t="s">
        <v>101</v>
      </c>
      <c r="B20" s="3" t="s">
        <v>102</v>
      </c>
      <c r="C20" s="1">
        <v>1729</v>
      </c>
      <c r="D20" s="15"/>
      <c r="E20" s="17"/>
      <c r="I20" s="8">
        <v>0.153</v>
      </c>
      <c r="J20" s="15"/>
      <c r="K20" s="20" t="s">
        <v>84</v>
      </c>
      <c r="L20" t="s">
        <v>356</v>
      </c>
    </row>
    <row r="21" spans="1:12" x14ac:dyDescent="0.15">
      <c r="A21" t="s">
        <v>101</v>
      </c>
      <c r="B21" s="3" t="s">
        <v>102</v>
      </c>
      <c r="C21" s="1">
        <v>1734</v>
      </c>
      <c r="D21" s="15"/>
      <c r="E21" s="17"/>
      <c r="I21" s="8">
        <v>0.13200000000000001</v>
      </c>
      <c r="J21" s="15"/>
      <c r="K21" s="20" t="s">
        <v>84</v>
      </c>
      <c r="L21" t="s">
        <v>356</v>
      </c>
    </row>
    <row r="22" spans="1:12" x14ac:dyDescent="0.15">
      <c r="A22" t="s">
        <v>101</v>
      </c>
      <c r="B22" s="3" t="s">
        <v>102</v>
      </c>
      <c r="C22" s="1">
        <v>1745</v>
      </c>
      <c r="D22" s="15"/>
      <c r="E22" s="17"/>
      <c r="I22" s="8">
        <v>0.113</v>
      </c>
      <c r="J22" s="15"/>
      <c r="K22" s="20" t="s">
        <v>84</v>
      </c>
      <c r="L22" t="s">
        <v>356</v>
      </c>
    </row>
    <row r="23" spans="1:12" x14ac:dyDescent="0.15">
      <c r="A23" t="s">
        <v>101</v>
      </c>
      <c r="B23" s="3" t="s">
        <v>102</v>
      </c>
      <c r="C23" s="1">
        <v>1750</v>
      </c>
      <c r="D23" s="15"/>
      <c r="E23" s="17">
        <v>3465</v>
      </c>
      <c r="F23" s="1">
        <v>31273</v>
      </c>
      <c r="G23" s="1">
        <v>305</v>
      </c>
      <c r="H23" s="1">
        <v>35043</v>
      </c>
      <c r="I23" s="8">
        <v>9.8878520999999997E-2</v>
      </c>
      <c r="J23" s="15"/>
      <c r="K23" s="20" t="s">
        <v>82</v>
      </c>
      <c r="L23" t="s">
        <v>254</v>
      </c>
    </row>
    <row r="24" spans="1:12" x14ac:dyDescent="0.15">
      <c r="A24" t="s">
        <v>101</v>
      </c>
      <c r="B24" s="3" t="s">
        <v>102</v>
      </c>
      <c r="C24" s="1">
        <v>1756</v>
      </c>
      <c r="D24" s="15"/>
      <c r="E24" s="17"/>
      <c r="I24" s="8">
        <v>9.9000000000000005E-2</v>
      </c>
      <c r="J24" s="15"/>
      <c r="K24" s="20" t="s">
        <v>84</v>
      </c>
      <c r="L24" t="s">
        <v>356</v>
      </c>
    </row>
    <row r="25" spans="1:12" x14ac:dyDescent="0.15">
      <c r="A25" t="s">
        <v>101</v>
      </c>
      <c r="B25" s="3" t="s">
        <v>102</v>
      </c>
      <c r="C25" s="1">
        <v>1830</v>
      </c>
      <c r="D25" s="15"/>
      <c r="E25" s="17">
        <v>1190</v>
      </c>
      <c r="F25" s="1">
        <v>30100</v>
      </c>
      <c r="G25" s="1">
        <v>5513</v>
      </c>
      <c r="H25" s="1">
        <v>36803</v>
      </c>
      <c r="I25" s="8">
        <v>3.2334320999999999E-2</v>
      </c>
      <c r="J25" s="15"/>
      <c r="K25" s="20" t="s">
        <v>82</v>
      </c>
      <c r="L25" t="s">
        <v>253</v>
      </c>
    </row>
    <row r="26" spans="1:12" x14ac:dyDescent="0.15">
      <c r="A26" t="s">
        <v>101</v>
      </c>
      <c r="B26" s="3" t="s">
        <v>102</v>
      </c>
      <c r="C26" s="1">
        <v>1834</v>
      </c>
      <c r="D26" s="15"/>
      <c r="E26" s="17">
        <v>1980</v>
      </c>
      <c r="F26" s="1">
        <v>23350</v>
      </c>
      <c r="H26" s="1">
        <v>25330</v>
      </c>
      <c r="I26" s="8">
        <v>7.8168180000000004E-2</v>
      </c>
      <c r="J26" s="15"/>
      <c r="K26" s="20" t="s">
        <v>80</v>
      </c>
      <c r="L26" t="s">
        <v>252</v>
      </c>
    </row>
    <row r="27" spans="1:12" x14ac:dyDescent="0.15">
      <c r="A27" t="s">
        <v>101</v>
      </c>
      <c r="B27" s="3" t="s">
        <v>102</v>
      </c>
      <c r="C27" s="1">
        <v>1880</v>
      </c>
      <c r="D27" s="15"/>
      <c r="E27" s="17">
        <v>1795</v>
      </c>
      <c r="G27" s="1">
        <v>33169</v>
      </c>
      <c r="H27" s="1">
        <v>34964</v>
      </c>
      <c r="I27" s="8">
        <v>5.1338519999999999E-2</v>
      </c>
      <c r="J27" s="15"/>
      <c r="K27" s="20" t="s">
        <v>82</v>
      </c>
      <c r="L27" t="s">
        <v>251</v>
      </c>
    </row>
    <row r="28" spans="1:12" x14ac:dyDescent="0.15">
      <c r="A28" t="s">
        <v>101</v>
      </c>
      <c r="B28" s="3" t="s">
        <v>102</v>
      </c>
      <c r="C28" s="1">
        <v>1921</v>
      </c>
      <c r="D28" s="15"/>
      <c r="E28" s="17">
        <v>914</v>
      </c>
      <c r="F28" s="1">
        <v>24854</v>
      </c>
      <c r="G28" s="1">
        <v>3999</v>
      </c>
      <c r="H28" s="1">
        <v>29767</v>
      </c>
      <c r="I28" s="8">
        <v>3.0705143000000001E-2</v>
      </c>
      <c r="J28" s="15"/>
      <c r="K28" s="20" t="s">
        <v>84</v>
      </c>
      <c r="L28" t="s">
        <v>250</v>
      </c>
    </row>
    <row r="29" spans="1:12" x14ac:dyDescent="0.15">
      <c r="A29" t="s">
        <v>101</v>
      </c>
      <c r="B29" s="3" t="s">
        <v>102</v>
      </c>
      <c r="C29" s="1">
        <v>1946</v>
      </c>
      <c r="D29" s="15"/>
      <c r="E29" s="17">
        <v>695</v>
      </c>
      <c r="F29" s="1">
        <v>35437</v>
      </c>
      <c r="G29" s="1">
        <v>5349</v>
      </c>
      <c r="H29" s="1">
        <v>41481</v>
      </c>
      <c r="I29" s="8">
        <v>1.6754659000000002E-2</v>
      </c>
      <c r="J29" s="15"/>
      <c r="K29" s="20" t="s">
        <v>84</v>
      </c>
      <c r="L29" t="s">
        <v>250</v>
      </c>
    </row>
    <row r="30" spans="1:12" x14ac:dyDescent="0.15">
      <c r="A30" t="s">
        <v>99</v>
      </c>
      <c r="B30" s="3" t="s">
        <v>100</v>
      </c>
      <c r="C30" s="1">
        <v>1570</v>
      </c>
      <c r="D30" s="15"/>
      <c r="E30" s="17">
        <v>2000</v>
      </c>
      <c r="F30" s="1">
        <v>4000</v>
      </c>
      <c r="G30" s="1">
        <v>300000</v>
      </c>
      <c r="H30" s="1">
        <v>306000</v>
      </c>
      <c r="I30" s="8">
        <v>6.5359479999999998E-3</v>
      </c>
      <c r="J30" s="15"/>
      <c r="K30" s="20" t="s">
        <v>94</v>
      </c>
      <c r="L30" t="s">
        <v>93</v>
      </c>
    </row>
    <row r="31" spans="1:12" x14ac:dyDescent="0.15">
      <c r="A31" t="s">
        <v>99</v>
      </c>
      <c r="B31" s="3" t="s">
        <v>100</v>
      </c>
      <c r="C31" s="1">
        <v>1650</v>
      </c>
      <c r="D31" s="15"/>
      <c r="E31" s="17">
        <v>50000</v>
      </c>
      <c r="F31" s="1">
        <v>10000</v>
      </c>
      <c r="G31" s="1">
        <v>280000</v>
      </c>
      <c r="H31" s="1">
        <v>340000</v>
      </c>
      <c r="I31" s="8">
        <v>0.147058824</v>
      </c>
      <c r="J31" s="15"/>
      <c r="K31" s="20" t="s">
        <v>73</v>
      </c>
      <c r="L31" t="s">
        <v>75</v>
      </c>
    </row>
    <row r="32" spans="1:12" x14ac:dyDescent="0.15">
      <c r="A32" t="s">
        <v>99</v>
      </c>
      <c r="B32" s="3" t="s">
        <v>100</v>
      </c>
      <c r="C32" s="1">
        <v>1744</v>
      </c>
      <c r="D32" s="15"/>
      <c r="E32" s="17">
        <v>8000</v>
      </c>
      <c r="H32" s="1">
        <v>16000</v>
      </c>
      <c r="I32" s="8">
        <v>0.5</v>
      </c>
      <c r="J32" s="15"/>
      <c r="K32" s="20" t="s">
        <v>392</v>
      </c>
      <c r="L32" t="s">
        <v>249</v>
      </c>
    </row>
    <row r="33" spans="1:12" x14ac:dyDescent="0.15">
      <c r="A33" t="s">
        <v>99</v>
      </c>
      <c r="B33" s="3" t="s">
        <v>100</v>
      </c>
      <c r="C33" s="1">
        <v>1778</v>
      </c>
      <c r="D33" s="15"/>
      <c r="E33" s="17">
        <v>24000</v>
      </c>
      <c r="H33" s="1">
        <v>31000</v>
      </c>
      <c r="I33" s="8">
        <v>0.77419354799999995</v>
      </c>
      <c r="J33" s="15"/>
      <c r="K33" s="20" t="s">
        <v>392</v>
      </c>
      <c r="L33" t="s">
        <v>249</v>
      </c>
    </row>
    <row r="34" spans="1:12" x14ac:dyDescent="0.15">
      <c r="A34" t="s">
        <v>99</v>
      </c>
      <c r="B34" s="3" t="s">
        <v>100</v>
      </c>
      <c r="C34" s="1">
        <v>1869</v>
      </c>
      <c r="D34" s="15"/>
      <c r="E34" s="17"/>
      <c r="I34" s="8">
        <v>0.13800000000000001</v>
      </c>
      <c r="J34" s="15"/>
      <c r="K34" s="20" t="s">
        <v>392</v>
      </c>
      <c r="L34" t="s">
        <v>391</v>
      </c>
    </row>
    <row r="35" spans="1:12" x14ac:dyDescent="0.15">
      <c r="A35" t="s">
        <v>99</v>
      </c>
      <c r="B35" s="3" t="s">
        <v>100</v>
      </c>
      <c r="C35" s="1">
        <v>1895</v>
      </c>
      <c r="D35" s="15"/>
      <c r="E35" s="17"/>
      <c r="I35" s="8">
        <v>0.24</v>
      </c>
      <c r="J35" s="15"/>
      <c r="K35" s="20" t="s">
        <v>392</v>
      </c>
      <c r="L35" t="s">
        <v>391</v>
      </c>
    </row>
    <row r="36" spans="1:12" x14ac:dyDescent="0.15">
      <c r="A36" t="s">
        <v>99</v>
      </c>
      <c r="B36" s="3" t="s">
        <v>100</v>
      </c>
      <c r="C36" s="1">
        <v>1914</v>
      </c>
      <c r="D36" s="15"/>
      <c r="E36" s="17"/>
      <c r="I36" s="8">
        <v>0.42699999999999999</v>
      </c>
      <c r="J36" s="15"/>
      <c r="K36" s="20" t="s">
        <v>392</v>
      </c>
      <c r="L36" t="s">
        <v>391</v>
      </c>
    </row>
    <row r="37" spans="1:12" x14ac:dyDescent="0.15">
      <c r="A37" t="s">
        <v>99</v>
      </c>
      <c r="B37" s="3" t="s">
        <v>100</v>
      </c>
      <c r="C37" s="1">
        <v>1940</v>
      </c>
      <c r="D37" s="15"/>
      <c r="E37" s="17">
        <v>12485000</v>
      </c>
      <c r="F37" s="1">
        <v>5000</v>
      </c>
      <c r="G37" s="1">
        <v>1510000</v>
      </c>
      <c r="H37" s="1">
        <v>14000000</v>
      </c>
      <c r="I37" s="8">
        <v>0.89178571399999995</v>
      </c>
      <c r="J37" s="15"/>
      <c r="K37" s="20" t="s">
        <v>73</v>
      </c>
      <c r="L37" t="s">
        <v>72</v>
      </c>
    </row>
    <row r="38" spans="1:12" x14ac:dyDescent="0.15">
      <c r="A38" t="s">
        <v>99</v>
      </c>
      <c r="B38" s="3" t="s">
        <v>100</v>
      </c>
      <c r="C38" s="1">
        <v>1950</v>
      </c>
      <c r="D38" s="15"/>
      <c r="E38" s="17">
        <v>15095000</v>
      </c>
      <c r="F38" s="1">
        <v>5000</v>
      </c>
      <c r="G38" s="1">
        <v>1800000</v>
      </c>
      <c r="H38" s="1">
        <v>16900000</v>
      </c>
      <c r="I38" s="8">
        <v>0.89319526599999999</v>
      </c>
      <c r="J38" s="15"/>
      <c r="K38" s="20" t="s">
        <v>73</v>
      </c>
      <c r="L38" t="s">
        <v>72</v>
      </c>
    </row>
    <row r="39" spans="1:12" x14ac:dyDescent="0.15">
      <c r="A39" t="s">
        <v>103</v>
      </c>
      <c r="B39" s="3" t="s">
        <v>104</v>
      </c>
      <c r="C39" s="1">
        <v>1830</v>
      </c>
      <c r="D39" s="15"/>
      <c r="E39" s="18">
        <v>100000</v>
      </c>
      <c r="F39" s="9"/>
      <c r="H39" s="9">
        <v>330000</v>
      </c>
      <c r="I39" s="8">
        <v>0.303030303</v>
      </c>
      <c r="J39" s="15"/>
      <c r="K39" s="20" t="s">
        <v>385</v>
      </c>
      <c r="L39" s="5" t="s">
        <v>315</v>
      </c>
    </row>
    <row r="40" spans="1:12" x14ac:dyDescent="0.15">
      <c r="A40" t="s">
        <v>103</v>
      </c>
      <c r="B40" s="3" t="s">
        <v>104</v>
      </c>
      <c r="C40" s="1">
        <v>1840</v>
      </c>
      <c r="D40" s="15"/>
      <c r="E40" s="18">
        <v>250000</v>
      </c>
      <c r="F40" s="9"/>
      <c r="H40" s="9">
        <v>420000</v>
      </c>
      <c r="I40" s="8">
        <v>0.59523809500000002</v>
      </c>
      <c r="J40" s="15"/>
      <c r="K40" s="20" t="s">
        <v>385</v>
      </c>
      <c r="L40" t="s">
        <v>315</v>
      </c>
    </row>
    <row r="41" spans="1:12" x14ac:dyDescent="0.15">
      <c r="A41" t="s">
        <v>103</v>
      </c>
      <c r="B41" s="3" t="s">
        <v>104</v>
      </c>
      <c r="C41" s="1">
        <v>1850</v>
      </c>
      <c r="D41" s="15"/>
      <c r="E41" s="18">
        <v>500000</v>
      </c>
      <c r="F41" s="9"/>
      <c r="H41" s="9">
        <v>605000</v>
      </c>
      <c r="I41" s="8">
        <v>0.82644628099999995</v>
      </c>
      <c r="J41" s="15"/>
      <c r="K41" s="20" t="s">
        <v>385</v>
      </c>
      <c r="L41" t="s">
        <v>315</v>
      </c>
    </row>
    <row r="42" spans="1:12" x14ac:dyDescent="0.15">
      <c r="A42" t="s">
        <v>103</v>
      </c>
      <c r="B42" s="3" t="s">
        <v>104</v>
      </c>
      <c r="C42" s="1">
        <v>1860</v>
      </c>
      <c r="D42" s="15"/>
      <c r="E42" s="18">
        <v>1000000</v>
      </c>
      <c r="F42" s="9"/>
      <c r="H42" s="9">
        <v>1326000</v>
      </c>
      <c r="I42" s="8">
        <v>0.754147813</v>
      </c>
      <c r="J42" s="15"/>
      <c r="K42" s="20" t="s">
        <v>385</v>
      </c>
      <c r="L42" t="s">
        <v>315</v>
      </c>
    </row>
    <row r="43" spans="1:12" x14ac:dyDescent="0.15">
      <c r="A43" t="s">
        <v>107</v>
      </c>
      <c r="B43" s="3" t="s">
        <v>108</v>
      </c>
      <c r="C43" s="1">
        <v>1722</v>
      </c>
      <c r="D43" s="15"/>
      <c r="E43" s="17">
        <v>755.72299999999996</v>
      </c>
      <c r="F43" s="1">
        <v>275.27699999999999</v>
      </c>
      <c r="H43" s="1">
        <v>1031</v>
      </c>
      <c r="I43" s="8">
        <v>0.73299999999999998</v>
      </c>
      <c r="J43" s="15"/>
      <c r="K43" s="20" t="s">
        <v>84</v>
      </c>
      <c r="L43" t="s">
        <v>278</v>
      </c>
    </row>
    <row r="44" spans="1:12" x14ac:dyDescent="0.15">
      <c r="A44" t="s">
        <v>107</v>
      </c>
      <c r="B44" s="3" t="s">
        <v>108</v>
      </c>
      <c r="C44" s="1">
        <v>1731</v>
      </c>
      <c r="D44" s="15"/>
      <c r="E44" s="17">
        <v>935.51199999999994</v>
      </c>
      <c r="F44" s="1">
        <v>452.488</v>
      </c>
      <c r="H44" s="1">
        <v>1388</v>
      </c>
      <c r="I44" s="8">
        <v>0.67400000000000004</v>
      </c>
      <c r="J44" s="15"/>
      <c r="K44" s="20" t="s">
        <v>84</v>
      </c>
      <c r="L44" t="s">
        <v>278</v>
      </c>
    </row>
    <row r="45" spans="1:12" x14ac:dyDescent="0.15">
      <c r="A45" t="s">
        <v>107</v>
      </c>
      <c r="B45" s="3" t="s">
        <v>108</v>
      </c>
      <c r="C45" s="1">
        <v>1734</v>
      </c>
      <c r="D45" s="15"/>
      <c r="E45" s="17">
        <v>810.26400000000001</v>
      </c>
      <c r="F45" s="1">
        <v>567.73599999999999</v>
      </c>
      <c r="H45" s="1">
        <v>1378</v>
      </c>
      <c r="I45" s="8">
        <v>0.58799999999999997</v>
      </c>
      <c r="J45" s="15"/>
      <c r="K45" s="20" t="s">
        <v>84</v>
      </c>
      <c r="L45" t="s">
        <v>278</v>
      </c>
    </row>
    <row r="46" spans="1:12" x14ac:dyDescent="0.15">
      <c r="A46" t="s">
        <v>107</v>
      </c>
      <c r="B46" s="3" t="s">
        <v>108</v>
      </c>
      <c r="C46" s="1">
        <v>1750</v>
      </c>
      <c r="D46" s="15"/>
      <c r="E46" s="17">
        <v>1268</v>
      </c>
      <c r="F46" s="1">
        <v>1221</v>
      </c>
      <c r="H46" s="1">
        <v>2489</v>
      </c>
      <c r="I46" s="8">
        <v>0.509441543</v>
      </c>
      <c r="J46" s="15"/>
      <c r="K46" s="20" t="s">
        <v>381</v>
      </c>
      <c r="L46" t="s">
        <v>280</v>
      </c>
    </row>
    <row r="47" spans="1:12" x14ac:dyDescent="0.15">
      <c r="A47" t="s">
        <v>107</v>
      </c>
      <c r="B47" s="3" t="s">
        <v>108</v>
      </c>
      <c r="C47" s="1">
        <v>1773</v>
      </c>
      <c r="D47" s="15"/>
      <c r="E47" s="17">
        <v>2053</v>
      </c>
      <c r="F47" s="1">
        <v>2341</v>
      </c>
      <c r="H47" s="1">
        <v>4394</v>
      </c>
      <c r="I47" s="8">
        <v>0.46722803800000001</v>
      </c>
      <c r="J47" s="15"/>
      <c r="K47" s="20" t="s">
        <v>80</v>
      </c>
      <c r="L47" t="s">
        <v>279</v>
      </c>
    </row>
    <row r="48" spans="1:12" x14ac:dyDescent="0.15">
      <c r="A48" t="s">
        <v>107</v>
      </c>
      <c r="B48" s="3" t="s">
        <v>108</v>
      </c>
      <c r="C48" s="1">
        <v>1773</v>
      </c>
      <c r="D48" s="15"/>
      <c r="E48" s="17">
        <v>2022.0029999999999</v>
      </c>
      <c r="F48" s="1">
        <v>2270.9969999999998</v>
      </c>
      <c r="H48" s="1">
        <v>4293</v>
      </c>
      <c r="I48" s="8">
        <v>0.47099999999999997</v>
      </c>
      <c r="J48" s="15"/>
      <c r="K48" s="20" t="s">
        <v>84</v>
      </c>
      <c r="L48" t="s">
        <v>278</v>
      </c>
    </row>
    <row r="49" spans="1:12" x14ac:dyDescent="0.15">
      <c r="A49" t="s">
        <v>107</v>
      </c>
      <c r="B49" s="3" t="s">
        <v>108</v>
      </c>
      <c r="C49" s="1">
        <v>1850</v>
      </c>
      <c r="D49" s="15"/>
      <c r="E49" s="17">
        <v>3000</v>
      </c>
      <c r="F49" s="1">
        <v>27000</v>
      </c>
      <c r="H49" s="1">
        <v>30000</v>
      </c>
      <c r="I49" s="8">
        <v>0.1</v>
      </c>
      <c r="J49" s="15"/>
      <c r="K49" s="20" t="s">
        <v>160</v>
      </c>
      <c r="L49" t="s">
        <v>245</v>
      </c>
    </row>
    <row r="50" spans="1:12" x14ac:dyDescent="0.15">
      <c r="A50" t="s">
        <v>107</v>
      </c>
      <c r="B50" s="3" t="s">
        <v>108</v>
      </c>
      <c r="C50" s="1">
        <v>1943</v>
      </c>
      <c r="D50" s="15"/>
      <c r="E50" s="17">
        <v>7923</v>
      </c>
      <c r="F50" s="1">
        <v>57346</v>
      </c>
      <c r="H50" s="1">
        <v>68846</v>
      </c>
      <c r="I50" s="8">
        <v>0.115082939</v>
      </c>
      <c r="J50" s="15"/>
      <c r="K50" s="20" t="s">
        <v>78</v>
      </c>
      <c r="L50" t="s">
        <v>277</v>
      </c>
    </row>
    <row r="51" spans="1:12" x14ac:dyDescent="0.15">
      <c r="A51" t="s">
        <v>176</v>
      </c>
      <c r="B51" s="3" t="s">
        <v>177</v>
      </c>
      <c r="C51" s="1">
        <v>1635</v>
      </c>
      <c r="D51" s="15"/>
      <c r="E51" s="17">
        <v>1227</v>
      </c>
      <c r="F51" s="1">
        <v>0</v>
      </c>
      <c r="H51" s="1">
        <v>1227</v>
      </c>
      <c r="I51" s="8">
        <v>1</v>
      </c>
      <c r="J51" s="15"/>
      <c r="K51" s="20" t="s">
        <v>80</v>
      </c>
      <c r="L51" t="s">
        <v>275</v>
      </c>
    </row>
    <row r="52" spans="1:12" x14ac:dyDescent="0.15">
      <c r="A52" t="s">
        <v>176</v>
      </c>
      <c r="B52" s="3" t="s">
        <v>177</v>
      </c>
      <c r="C52" s="1">
        <v>1639</v>
      </c>
      <c r="D52" s="15"/>
      <c r="E52" s="17">
        <v>8707</v>
      </c>
      <c r="F52" s="1">
        <v>0</v>
      </c>
      <c r="H52" s="1">
        <v>8707</v>
      </c>
      <c r="I52" s="8">
        <v>1</v>
      </c>
      <c r="J52" s="15"/>
      <c r="K52" s="20" t="s">
        <v>80</v>
      </c>
      <c r="L52" t="s">
        <v>275</v>
      </c>
    </row>
    <row r="53" spans="1:12" x14ac:dyDescent="0.15">
      <c r="A53" t="s">
        <v>176</v>
      </c>
      <c r="B53" s="3" t="s">
        <v>177</v>
      </c>
      <c r="C53" s="1">
        <v>1650</v>
      </c>
      <c r="D53" s="15"/>
      <c r="E53" s="17">
        <v>8000</v>
      </c>
      <c r="F53" s="1">
        <v>32000</v>
      </c>
      <c r="H53" s="1">
        <v>40000</v>
      </c>
      <c r="I53" s="8">
        <v>0.2</v>
      </c>
      <c r="J53" s="15"/>
      <c r="K53" s="20" t="s">
        <v>160</v>
      </c>
      <c r="L53" t="s">
        <v>274</v>
      </c>
    </row>
    <row r="54" spans="1:12" x14ac:dyDescent="0.15">
      <c r="A54" t="s">
        <v>176</v>
      </c>
      <c r="B54" s="3" t="s">
        <v>177</v>
      </c>
      <c r="C54" s="1">
        <v>1655</v>
      </c>
      <c r="D54" s="15"/>
      <c r="E54" s="17">
        <v>23000</v>
      </c>
      <c r="F54" s="1">
        <v>20000</v>
      </c>
      <c r="H54" s="1">
        <v>43000</v>
      </c>
      <c r="I54" s="8">
        <v>0.53488372100000003</v>
      </c>
      <c r="J54" s="15"/>
      <c r="K54" s="20" t="s">
        <v>80</v>
      </c>
      <c r="L54" t="s">
        <v>275</v>
      </c>
    </row>
    <row r="55" spans="1:12" x14ac:dyDescent="0.15">
      <c r="A55" t="s">
        <v>176</v>
      </c>
      <c r="B55" s="3" t="s">
        <v>177</v>
      </c>
      <c r="C55" s="1">
        <v>1673</v>
      </c>
      <c r="D55" s="15"/>
      <c r="E55" s="17">
        <v>21306.762999999999</v>
      </c>
      <c r="F55" s="1">
        <v>33186.237000000001</v>
      </c>
      <c r="H55" s="1">
        <v>54493</v>
      </c>
      <c r="I55" s="8">
        <v>0.39100000000000001</v>
      </c>
      <c r="J55" s="15"/>
      <c r="K55" s="20" t="s">
        <v>84</v>
      </c>
      <c r="L55" t="s">
        <v>273</v>
      </c>
    </row>
    <row r="56" spans="1:12" x14ac:dyDescent="0.15">
      <c r="A56" t="s">
        <v>176</v>
      </c>
      <c r="B56" s="3" t="s">
        <v>177</v>
      </c>
      <c r="C56" s="1">
        <v>1676</v>
      </c>
      <c r="D56" s="15"/>
      <c r="E56" s="17">
        <v>21733.398000000001</v>
      </c>
      <c r="F56" s="1">
        <v>32464.601999999999</v>
      </c>
      <c r="H56" s="1">
        <v>54198</v>
      </c>
      <c r="I56" s="8">
        <v>0.40100000000000002</v>
      </c>
      <c r="J56" s="15"/>
      <c r="K56" s="20" t="s">
        <v>84</v>
      </c>
      <c r="L56" t="s">
        <v>273</v>
      </c>
    </row>
    <row r="57" spans="1:12" x14ac:dyDescent="0.15">
      <c r="A57" t="s">
        <v>176</v>
      </c>
      <c r="B57" s="3" t="s">
        <v>177</v>
      </c>
      <c r="C57" s="1">
        <v>1680</v>
      </c>
      <c r="D57" s="15"/>
      <c r="E57" s="17">
        <v>5361</v>
      </c>
      <c r="F57" s="1">
        <v>38782</v>
      </c>
      <c r="H57" s="1">
        <v>44143</v>
      </c>
      <c r="I57" s="8">
        <v>0.121446209</v>
      </c>
      <c r="J57" s="15"/>
      <c r="K57" s="20" t="s">
        <v>166</v>
      </c>
      <c r="L57" t="s">
        <v>276</v>
      </c>
    </row>
    <row r="58" spans="1:12" x14ac:dyDescent="0.15">
      <c r="A58" t="s">
        <v>176</v>
      </c>
      <c r="B58" s="3" t="s">
        <v>177</v>
      </c>
      <c r="C58" s="1">
        <v>1684</v>
      </c>
      <c r="D58" s="15"/>
      <c r="E58" s="17">
        <v>21941</v>
      </c>
      <c r="F58" s="1">
        <v>46802</v>
      </c>
      <c r="H58" s="1">
        <v>68743</v>
      </c>
      <c r="I58" s="8">
        <v>0.31917431600000001</v>
      </c>
      <c r="J58" s="15"/>
      <c r="K58" s="20" t="s">
        <v>80</v>
      </c>
      <c r="L58" t="s">
        <v>275</v>
      </c>
    </row>
    <row r="59" spans="1:12" x14ac:dyDescent="0.15">
      <c r="A59" t="s">
        <v>176</v>
      </c>
      <c r="B59" s="3" t="s">
        <v>177</v>
      </c>
      <c r="C59" s="1">
        <v>1684</v>
      </c>
      <c r="D59" s="15"/>
      <c r="E59" s="17">
        <v>19586.32</v>
      </c>
      <c r="F59" s="1">
        <v>46583.68</v>
      </c>
      <c r="H59" s="1">
        <v>66170</v>
      </c>
      <c r="I59" s="8">
        <v>0.29599999999999999</v>
      </c>
      <c r="J59" s="15"/>
      <c r="K59" s="20" t="s">
        <v>84</v>
      </c>
      <c r="L59" t="s">
        <v>273</v>
      </c>
    </row>
    <row r="60" spans="1:12" x14ac:dyDescent="0.15">
      <c r="A60" t="s">
        <v>176</v>
      </c>
      <c r="B60" s="3" t="s">
        <v>177</v>
      </c>
      <c r="C60" s="1">
        <v>1700</v>
      </c>
      <c r="D60" s="15"/>
      <c r="E60" s="17">
        <v>16000</v>
      </c>
      <c r="F60" s="1">
        <v>64000</v>
      </c>
      <c r="H60" s="1">
        <v>80000</v>
      </c>
      <c r="I60" s="8">
        <v>0.2</v>
      </c>
      <c r="J60" s="15"/>
      <c r="K60" s="20" t="s">
        <v>160</v>
      </c>
      <c r="L60" t="s">
        <v>274</v>
      </c>
    </row>
    <row r="61" spans="1:12" x14ac:dyDescent="0.15">
      <c r="A61" t="s">
        <v>176</v>
      </c>
      <c r="B61" s="3" t="s">
        <v>177</v>
      </c>
      <c r="C61" s="1">
        <v>1712</v>
      </c>
      <c r="D61" s="15"/>
      <c r="E61" s="17">
        <v>12528</v>
      </c>
      <c r="F61" s="1">
        <v>41970</v>
      </c>
      <c r="H61" s="1">
        <v>54498</v>
      </c>
      <c r="I61" s="8">
        <v>0.229879996</v>
      </c>
      <c r="J61" s="15"/>
      <c r="K61" s="20" t="s">
        <v>80</v>
      </c>
      <c r="L61" t="s">
        <v>272</v>
      </c>
    </row>
    <row r="62" spans="1:12" x14ac:dyDescent="0.15">
      <c r="A62" t="s">
        <v>176</v>
      </c>
      <c r="B62" s="3" t="s">
        <v>177</v>
      </c>
      <c r="C62" s="1">
        <v>1712</v>
      </c>
      <c r="D62" s="15"/>
      <c r="E62" s="17">
        <v>12534.54</v>
      </c>
      <c r="F62" s="1">
        <v>41963.46</v>
      </c>
      <c r="H62" s="1">
        <v>54498</v>
      </c>
      <c r="I62" s="8">
        <v>0.23</v>
      </c>
      <c r="J62" s="15"/>
      <c r="K62" s="20" t="s">
        <v>84</v>
      </c>
      <c r="L62" t="s">
        <v>273</v>
      </c>
    </row>
    <row r="63" spans="1:12" x14ac:dyDescent="0.15">
      <c r="A63" t="s">
        <v>176</v>
      </c>
      <c r="B63" s="3" t="s">
        <v>177</v>
      </c>
      <c r="C63" s="1">
        <v>1724</v>
      </c>
      <c r="D63" s="15"/>
      <c r="E63" s="17">
        <v>18301.749</v>
      </c>
      <c r="F63" s="1">
        <v>55199.250999999997</v>
      </c>
      <c r="H63" s="1">
        <v>73501</v>
      </c>
      <c r="I63" s="8">
        <v>0.249</v>
      </c>
      <c r="J63" s="15"/>
      <c r="K63" s="20" t="s">
        <v>84</v>
      </c>
      <c r="L63" t="s">
        <v>273</v>
      </c>
    </row>
    <row r="64" spans="1:12" x14ac:dyDescent="0.15">
      <c r="A64" t="s">
        <v>176</v>
      </c>
      <c r="B64" s="3" t="s">
        <v>177</v>
      </c>
      <c r="C64" s="1">
        <v>1734</v>
      </c>
      <c r="D64" s="15"/>
      <c r="E64" s="17">
        <v>18117.474999999999</v>
      </c>
      <c r="F64" s="1">
        <v>46357.525000000001</v>
      </c>
      <c r="H64" s="1">
        <v>64475</v>
      </c>
      <c r="I64" s="8">
        <v>0.28100000000000003</v>
      </c>
      <c r="J64" s="15"/>
      <c r="K64" s="20" t="s">
        <v>84</v>
      </c>
      <c r="L64" t="s">
        <v>273</v>
      </c>
    </row>
    <row r="65" spans="1:12" x14ac:dyDescent="0.15">
      <c r="A65" t="s">
        <v>176</v>
      </c>
      <c r="B65" s="3" t="s">
        <v>177</v>
      </c>
      <c r="C65" s="1">
        <v>1748</v>
      </c>
      <c r="D65" s="15"/>
      <c r="E65" s="17">
        <v>15207.056</v>
      </c>
      <c r="F65" s="1">
        <v>47116.944000000003</v>
      </c>
      <c r="H65" s="1">
        <v>62324</v>
      </c>
      <c r="I65" s="8">
        <v>0.24399999999999999</v>
      </c>
      <c r="J65" s="15"/>
      <c r="K65" s="20" t="s">
        <v>84</v>
      </c>
      <c r="L65" t="s">
        <v>273</v>
      </c>
    </row>
    <row r="66" spans="1:12" x14ac:dyDescent="0.15">
      <c r="A66" t="s">
        <v>176</v>
      </c>
      <c r="B66" s="3" t="s">
        <v>177</v>
      </c>
      <c r="C66" s="1">
        <v>1750</v>
      </c>
      <c r="D66" s="15"/>
      <c r="E66" s="17">
        <v>16772</v>
      </c>
      <c r="F66" s="1">
        <v>63645</v>
      </c>
      <c r="H66" s="1">
        <v>80417</v>
      </c>
      <c r="I66" s="8">
        <v>0.20856286600000001</v>
      </c>
      <c r="J66" s="15"/>
      <c r="K66" s="20" t="s">
        <v>381</v>
      </c>
      <c r="L66" t="s">
        <v>343</v>
      </c>
    </row>
    <row r="67" spans="1:12" x14ac:dyDescent="0.15">
      <c r="A67" t="s">
        <v>176</v>
      </c>
      <c r="B67" s="3" t="s">
        <v>177</v>
      </c>
      <c r="C67" s="1">
        <v>1750</v>
      </c>
      <c r="D67" s="15"/>
      <c r="E67" s="17">
        <v>16000</v>
      </c>
      <c r="F67" s="1">
        <v>64000</v>
      </c>
      <c r="H67" s="1">
        <v>80000</v>
      </c>
      <c r="I67" s="8">
        <v>0.2</v>
      </c>
      <c r="J67" s="15"/>
      <c r="K67" s="20" t="s">
        <v>160</v>
      </c>
      <c r="L67" t="s">
        <v>274</v>
      </c>
    </row>
    <row r="68" spans="1:12" x14ac:dyDescent="0.15">
      <c r="A68" t="s">
        <v>176</v>
      </c>
      <c r="B68" s="3" t="s">
        <v>177</v>
      </c>
      <c r="C68" s="1">
        <v>1757</v>
      </c>
      <c r="D68" s="15"/>
      <c r="E68" s="17">
        <v>16772</v>
      </c>
      <c r="F68" s="1">
        <v>63645</v>
      </c>
      <c r="H68" s="1">
        <v>80417</v>
      </c>
      <c r="I68" s="8">
        <v>0.20856286600000001</v>
      </c>
      <c r="J68" s="15"/>
      <c r="K68" s="20" t="s">
        <v>80</v>
      </c>
      <c r="L68" t="s">
        <v>272</v>
      </c>
    </row>
    <row r="69" spans="1:12" x14ac:dyDescent="0.15">
      <c r="A69" t="s">
        <v>176</v>
      </c>
      <c r="B69" s="3" t="s">
        <v>177</v>
      </c>
      <c r="C69" s="1">
        <v>1757</v>
      </c>
      <c r="D69" s="15"/>
      <c r="E69" s="17">
        <v>16807.152999999998</v>
      </c>
      <c r="F69" s="1">
        <v>63609.847000000002</v>
      </c>
      <c r="H69" s="1">
        <v>80417</v>
      </c>
      <c r="I69" s="8">
        <v>0.20899999999999999</v>
      </c>
      <c r="J69" s="15"/>
      <c r="K69" s="20" t="s">
        <v>84</v>
      </c>
      <c r="L69" t="s">
        <v>273</v>
      </c>
    </row>
    <row r="70" spans="1:12" x14ac:dyDescent="0.15">
      <c r="A70" t="s">
        <v>176</v>
      </c>
      <c r="B70" s="3" t="s">
        <v>177</v>
      </c>
      <c r="C70" s="1">
        <v>1762</v>
      </c>
      <c r="D70" s="15"/>
      <c r="E70" s="17">
        <v>18391.151999999998</v>
      </c>
      <c r="F70" s="1">
        <v>70027.847999999998</v>
      </c>
      <c r="H70" s="1">
        <v>88419</v>
      </c>
      <c r="I70" s="8">
        <v>0.20799999999999999</v>
      </c>
      <c r="J70" s="15"/>
      <c r="K70" s="20" t="s">
        <v>84</v>
      </c>
      <c r="L70" t="s">
        <v>273</v>
      </c>
    </row>
    <row r="71" spans="1:12" x14ac:dyDescent="0.15">
      <c r="A71" t="s">
        <v>176</v>
      </c>
      <c r="B71" s="3" t="s">
        <v>177</v>
      </c>
      <c r="C71" s="1">
        <v>1768</v>
      </c>
      <c r="D71" s="15"/>
      <c r="E71" s="17">
        <v>16177.98</v>
      </c>
      <c r="F71" s="1">
        <v>66786.02</v>
      </c>
      <c r="H71" s="1">
        <v>82964</v>
      </c>
      <c r="I71" s="8">
        <v>0.19500000000000001</v>
      </c>
      <c r="J71" s="15"/>
      <c r="K71" s="20" t="s">
        <v>84</v>
      </c>
      <c r="L71" t="s">
        <v>273</v>
      </c>
    </row>
    <row r="72" spans="1:12" x14ac:dyDescent="0.15">
      <c r="A72" t="s">
        <v>176</v>
      </c>
      <c r="B72" s="3" t="s">
        <v>177</v>
      </c>
      <c r="C72" s="1">
        <v>1773</v>
      </c>
      <c r="D72" s="15"/>
      <c r="E72" s="17">
        <v>18690.768</v>
      </c>
      <c r="F72" s="1">
        <v>69473.232000000004</v>
      </c>
      <c r="H72" s="1">
        <v>88164</v>
      </c>
      <c r="I72" s="8">
        <v>0.21199999999999999</v>
      </c>
      <c r="J72" s="15"/>
      <c r="K72" s="20" t="s">
        <v>84</v>
      </c>
      <c r="L72" t="s">
        <v>273</v>
      </c>
    </row>
    <row r="73" spans="1:12" x14ac:dyDescent="0.15">
      <c r="A73" t="s">
        <v>176</v>
      </c>
      <c r="B73" s="3" t="s">
        <v>177</v>
      </c>
      <c r="C73" s="1">
        <v>1786</v>
      </c>
      <c r="D73" s="15"/>
      <c r="E73" s="17">
        <v>16167</v>
      </c>
      <c r="F73" s="1">
        <v>62948</v>
      </c>
      <c r="H73" s="1">
        <v>79115</v>
      </c>
      <c r="I73" s="8">
        <v>0.204348101</v>
      </c>
      <c r="J73" s="15"/>
      <c r="K73" s="20" t="s">
        <v>80</v>
      </c>
      <c r="L73" t="s">
        <v>272</v>
      </c>
    </row>
    <row r="74" spans="1:12" x14ac:dyDescent="0.15">
      <c r="A74" t="s">
        <v>109</v>
      </c>
      <c r="B74" s="3" t="s">
        <v>110</v>
      </c>
      <c r="C74" s="1">
        <v>1940</v>
      </c>
      <c r="D74" s="15"/>
      <c r="E74" s="17">
        <v>4135</v>
      </c>
      <c r="F74" s="1">
        <v>21131</v>
      </c>
      <c r="G74" s="1">
        <v>29734</v>
      </c>
      <c r="H74" s="1">
        <v>55000</v>
      </c>
      <c r="I74" s="8">
        <v>7.5181817999999997E-2</v>
      </c>
      <c r="J74" s="15"/>
      <c r="K74" s="20" t="s">
        <v>73</v>
      </c>
      <c r="L74" t="s">
        <v>72</v>
      </c>
    </row>
    <row r="75" spans="1:12" x14ac:dyDescent="0.15">
      <c r="A75" t="s">
        <v>109</v>
      </c>
      <c r="B75" s="3" t="s">
        <v>110</v>
      </c>
      <c r="C75" s="1">
        <v>1950</v>
      </c>
      <c r="D75" s="15"/>
      <c r="E75" s="17">
        <v>4998</v>
      </c>
      <c r="F75" s="1">
        <v>23436</v>
      </c>
      <c r="G75" s="1">
        <v>32566</v>
      </c>
      <c r="H75" s="1">
        <v>61000</v>
      </c>
      <c r="I75" s="8">
        <v>8.1934426000000005E-2</v>
      </c>
      <c r="J75" s="15"/>
      <c r="K75" s="20" t="s">
        <v>73</v>
      </c>
      <c r="L75" t="s">
        <v>72</v>
      </c>
    </row>
    <row r="76" spans="1:12" x14ac:dyDescent="0.15">
      <c r="A76" t="s">
        <v>170</v>
      </c>
      <c r="B76" s="3" t="s">
        <v>171</v>
      </c>
      <c r="C76" s="1">
        <v>1698</v>
      </c>
      <c r="D76" s="15"/>
      <c r="E76" s="17">
        <v>3616.8539999999998</v>
      </c>
      <c r="F76" s="1">
        <v>2245.1460000000002</v>
      </c>
      <c r="H76" s="1">
        <v>5862</v>
      </c>
      <c r="I76" s="8">
        <v>0.61699999999999999</v>
      </c>
      <c r="J76" s="15"/>
      <c r="K76" s="20" t="s">
        <v>84</v>
      </c>
      <c r="L76" t="s">
        <v>268</v>
      </c>
    </row>
    <row r="77" spans="1:12" x14ac:dyDescent="0.15">
      <c r="A77" t="s">
        <v>170</v>
      </c>
      <c r="B77" s="3" t="s">
        <v>171</v>
      </c>
      <c r="C77" s="1">
        <v>1721</v>
      </c>
      <c r="D77" s="15"/>
      <c r="E77" s="17">
        <v>4851.12</v>
      </c>
      <c r="F77" s="1">
        <v>3512.88</v>
      </c>
      <c r="H77" s="1">
        <v>8364</v>
      </c>
      <c r="I77" s="8">
        <v>0.57999999999999996</v>
      </c>
      <c r="J77" s="15"/>
      <c r="K77" s="20" t="s">
        <v>84</v>
      </c>
      <c r="L77" t="s">
        <v>268</v>
      </c>
    </row>
    <row r="78" spans="1:12" x14ac:dyDescent="0.15">
      <c r="A78" t="s">
        <v>170</v>
      </c>
      <c r="B78" s="3" t="s">
        <v>171</v>
      </c>
      <c r="C78" s="1">
        <v>1723</v>
      </c>
      <c r="D78" s="15"/>
      <c r="E78" s="17">
        <v>4768.55</v>
      </c>
      <c r="F78" s="1">
        <v>3656.45</v>
      </c>
      <c r="H78" s="1">
        <v>8425</v>
      </c>
      <c r="I78" s="8">
        <v>0.56599999999999995</v>
      </c>
      <c r="J78" s="15"/>
      <c r="K78" s="20" t="s">
        <v>84</v>
      </c>
      <c r="L78" t="s">
        <v>268</v>
      </c>
    </row>
    <row r="79" spans="1:12" x14ac:dyDescent="0.15">
      <c r="A79" t="s">
        <v>170</v>
      </c>
      <c r="B79" s="3" t="s">
        <v>171</v>
      </c>
      <c r="C79" s="1">
        <v>1727</v>
      </c>
      <c r="D79" s="15"/>
      <c r="E79" s="17">
        <v>4872.0789999999997</v>
      </c>
      <c r="F79" s="1">
        <v>3874.9209999999998</v>
      </c>
      <c r="H79" s="1">
        <v>8747</v>
      </c>
      <c r="I79" s="8">
        <v>0.55700000000000005</v>
      </c>
      <c r="J79" s="15"/>
      <c r="K79" s="20" t="s">
        <v>84</v>
      </c>
      <c r="L79" t="s">
        <v>268</v>
      </c>
    </row>
    <row r="80" spans="1:12" x14ac:dyDescent="0.15">
      <c r="A80" t="s">
        <v>170</v>
      </c>
      <c r="B80" s="3" t="s">
        <v>171</v>
      </c>
      <c r="C80" s="1">
        <v>1729</v>
      </c>
      <c r="D80" s="15"/>
      <c r="E80" s="17">
        <v>5088.92</v>
      </c>
      <c r="F80" s="1">
        <v>3685.08</v>
      </c>
      <c r="H80" s="1">
        <v>8774</v>
      </c>
      <c r="I80" s="8">
        <v>0.57999999999999996</v>
      </c>
      <c r="J80" s="15"/>
      <c r="K80" s="20" t="s">
        <v>84</v>
      </c>
      <c r="L80" t="s">
        <v>268</v>
      </c>
    </row>
    <row r="81" spans="1:12" x14ac:dyDescent="0.15">
      <c r="A81" t="s">
        <v>170</v>
      </c>
      <c r="B81" s="3" t="s">
        <v>171</v>
      </c>
      <c r="C81" s="1">
        <v>1731</v>
      </c>
      <c r="D81" s="15"/>
      <c r="E81" s="17">
        <v>4355.3729999999996</v>
      </c>
      <c r="F81" s="1">
        <v>3245.627</v>
      </c>
      <c r="H81" s="1">
        <v>7601</v>
      </c>
      <c r="I81" s="8">
        <v>0.57299999999999995</v>
      </c>
      <c r="J81" s="15"/>
      <c r="K81" s="20" t="s">
        <v>84</v>
      </c>
      <c r="L81" t="s">
        <v>268</v>
      </c>
    </row>
    <row r="82" spans="1:12" x14ac:dyDescent="0.15">
      <c r="A82" t="s">
        <v>170</v>
      </c>
      <c r="B82" s="3" t="s">
        <v>171</v>
      </c>
      <c r="C82" s="1">
        <v>1749</v>
      </c>
      <c r="D82" s="15"/>
      <c r="E82" s="17">
        <v>5293.17</v>
      </c>
      <c r="F82" s="1">
        <v>3976.83</v>
      </c>
      <c r="H82" s="1">
        <v>9270</v>
      </c>
      <c r="I82" s="8">
        <v>0.57099999999999995</v>
      </c>
      <c r="J82" s="15"/>
      <c r="K82" s="20" t="s">
        <v>84</v>
      </c>
      <c r="L82" t="s">
        <v>268</v>
      </c>
    </row>
    <row r="83" spans="1:12" x14ac:dyDescent="0.15">
      <c r="A83" t="s">
        <v>170</v>
      </c>
      <c r="B83" s="3" t="s">
        <v>171</v>
      </c>
      <c r="C83" s="1">
        <v>1750</v>
      </c>
      <c r="D83" s="15"/>
      <c r="E83" s="17">
        <v>3400</v>
      </c>
      <c r="F83" s="1">
        <v>6600</v>
      </c>
      <c r="H83" s="1">
        <v>10000</v>
      </c>
      <c r="I83" s="8">
        <v>0.34</v>
      </c>
      <c r="J83" s="15"/>
      <c r="K83" s="20" t="s">
        <v>160</v>
      </c>
      <c r="L83" t="s">
        <v>190</v>
      </c>
    </row>
    <row r="84" spans="1:12" x14ac:dyDescent="0.15">
      <c r="A84" t="s">
        <v>170</v>
      </c>
      <c r="B84" s="3" t="s">
        <v>171</v>
      </c>
      <c r="C84" s="1">
        <v>1756</v>
      </c>
      <c r="D84" s="15"/>
      <c r="E84" s="17">
        <v>6368.1149999999998</v>
      </c>
      <c r="F84" s="1">
        <v>4902.8850000000002</v>
      </c>
      <c r="H84" s="1">
        <v>11271</v>
      </c>
      <c r="I84" s="8">
        <v>0.56499999999999995</v>
      </c>
      <c r="J84" s="15"/>
      <c r="K84" s="20" t="s">
        <v>84</v>
      </c>
      <c r="L84" t="s">
        <v>268</v>
      </c>
    </row>
    <row r="85" spans="1:12" x14ac:dyDescent="0.15">
      <c r="A85" t="s">
        <v>170</v>
      </c>
      <c r="B85" s="3" t="s">
        <v>171</v>
      </c>
      <c r="C85" s="1">
        <v>1762</v>
      </c>
      <c r="D85" s="15"/>
      <c r="E85" s="17">
        <v>6154.4160000000002</v>
      </c>
      <c r="F85" s="1">
        <v>5221.5839999999998</v>
      </c>
      <c r="H85" s="1">
        <v>11376</v>
      </c>
      <c r="I85" s="8">
        <v>0.54100000000000004</v>
      </c>
      <c r="J85" s="15"/>
      <c r="K85" s="20" t="s">
        <v>84</v>
      </c>
      <c r="L85" t="s">
        <v>268</v>
      </c>
    </row>
    <row r="86" spans="1:12" x14ac:dyDescent="0.15">
      <c r="A86" t="s">
        <v>170</v>
      </c>
      <c r="B86" s="3" t="s">
        <v>171</v>
      </c>
      <c r="C86" s="1">
        <v>1764</v>
      </c>
      <c r="D86" s="15"/>
      <c r="E86" s="17">
        <v>5812.7520000000004</v>
      </c>
      <c r="F86" s="1">
        <v>5196.2479999999996</v>
      </c>
      <c r="H86" s="1">
        <v>11009</v>
      </c>
      <c r="I86" s="8">
        <v>0.52800000000000002</v>
      </c>
      <c r="J86" s="15"/>
      <c r="K86" s="20" t="s">
        <v>84</v>
      </c>
      <c r="L86" t="s">
        <v>268</v>
      </c>
    </row>
    <row r="87" spans="1:12" x14ac:dyDescent="0.15">
      <c r="A87" t="s">
        <v>170</v>
      </c>
      <c r="B87" s="3" t="s">
        <v>171</v>
      </c>
      <c r="C87" s="1">
        <v>1768</v>
      </c>
      <c r="D87" s="15"/>
      <c r="E87" s="17">
        <v>5856.57</v>
      </c>
      <c r="F87" s="1">
        <v>4889.43</v>
      </c>
      <c r="H87" s="1">
        <v>10746</v>
      </c>
      <c r="I87" s="8">
        <v>0.54500000000000004</v>
      </c>
      <c r="J87" s="15"/>
      <c r="K87" s="20" t="s">
        <v>84</v>
      </c>
      <c r="L87" t="s">
        <v>269</v>
      </c>
    </row>
    <row r="88" spans="1:12" x14ac:dyDescent="0.15">
      <c r="A88" t="s">
        <v>170</v>
      </c>
      <c r="B88" s="3" t="s">
        <v>171</v>
      </c>
      <c r="C88" s="1">
        <v>1774</v>
      </c>
      <c r="D88" s="15"/>
      <c r="E88" s="17">
        <v>6135.25</v>
      </c>
      <c r="F88" s="1">
        <v>5019.75</v>
      </c>
      <c r="H88" s="1">
        <v>11155</v>
      </c>
      <c r="I88" s="8">
        <v>0.55000000000000004</v>
      </c>
      <c r="J88" s="15"/>
      <c r="K88" s="20" t="s">
        <v>84</v>
      </c>
      <c r="L88" t="s">
        <v>268</v>
      </c>
    </row>
    <row r="89" spans="1:12" x14ac:dyDescent="0.15">
      <c r="A89" t="s">
        <v>170</v>
      </c>
      <c r="B89" s="3" t="s">
        <v>171</v>
      </c>
      <c r="C89" s="1">
        <v>1921</v>
      </c>
      <c r="D89" s="15"/>
      <c r="E89" s="17">
        <v>8491</v>
      </c>
      <c r="F89" s="1">
        <v>13172</v>
      </c>
      <c r="H89" s="1">
        <v>21663</v>
      </c>
      <c r="I89" s="8">
        <v>0.391958639</v>
      </c>
      <c r="J89" s="15"/>
      <c r="K89" s="20" t="s">
        <v>78</v>
      </c>
      <c r="L89" t="s">
        <v>186</v>
      </c>
    </row>
    <row r="90" spans="1:12" x14ac:dyDescent="0.15">
      <c r="A90" t="s">
        <v>170</v>
      </c>
      <c r="B90" s="3" t="s">
        <v>171</v>
      </c>
      <c r="C90" s="1">
        <v>1931</v>
      </c>
      <c r="D90" s="15"/>
      <c r="E90" s="17">
        <v>12706</v>
      </c>
      <c r="F90" s="1">
        <v>16467</v>
      </c>
      <c r="H90" s="1">
        <v>29173</v>
      </c>
      <c r="I90" s="8">
        <v>0.435539711</v>
      </c>
      <c r="J90" s="15"/>
      <c r="K90" s="20" t="s">
        <v>78</v>
      </c>
      <c r="L90" t="s">
        <v>186</v>
      </c>
    </row>
    <row r="91" spans="1:12" x14ac:dyDescent="0.15">
      <c r="A91" t="s">
        <v>170</v>
      </c>
      <c r="B91" s="3" t="s">
        <v>171</v>
      </c>
      <c r="C91" s="1">
        <v>1939</v>
      </c>
      <c r="D91" s="15"/>
      <c r="E91" s="17">
        <v>12687</v>
      </c>
      <c r="F91" s="1">
        <v>19356</v>
      </c>
      <c r="H91" s="1">
        <v>32043</v>
      </c>
      <c r="I91" s="8">
        <v>0.39593671000000003</v>
      </c>
      <c r="J91" s="15"/>
      <c r="K91" s="20" t="s">
        <v>78</v>
      </c>
      <c r="L91" t="s">
        <v>185</v>
      </c>
    </row>
    <row r="92" spans="1:12" x14ac:dyDescent="0.15">
      <c r="A92" t="s">
        <v>172</v>
      </c>
      <c r="B92" s="3" t="s">
        <v>173</v>
      </c>
      <c r="C92" s="1">
        <v>1570</v>
      </c>
      <c r="D92" s="15"/>
      <c r="E92" s="17">
        <v>7000</v>
      </c>
      <c r="F92" s="1">
        <v>30000</v>
      </c>
      <c r="G92" s="1">
        <v>700000</v>
      </c>
      <c r="H92" s="1">
        <v>737000</v>
      </c>
      <c r="I92" s="8">
        <v>9.4979650000000006E-3</v>
      </c>
      <c r="J92" s="15"/>
      <c r="K92" s="20" t="s">
        <v>73</v>
      </c>
      <c r="L92" t="s">
        <v>76</v>
      </c>
    </row>
    <row r="93" spans="1:12" x14ac:dyDescent="0.15">
      <c r="A93" t="s">
        <v>172</v>
      </c>
      <c r="B93" s="3" t="s">
        <v>173</v>
      </c>
      <c r="C93" s="1">
        <v>1650</v>
      </c>
      <c r="D93" s="15"/>
      <c r="E93" s="17">
        <v>50000</v>
      </c>
      <c r="F93" s="1">
        <v>30000</v>
      </c>
      <c r="G93" s="1">
        <v>770000</v>
      </c>
      <c r="H93" s="1">
        <v>850000</v>
      </c>
      <c r="I93" s="8">
        <v>5.8823528999999999E-2</v>
      </c>
      <c r="J93" s="15"/>
      <c r="K93" s="20" t="s">
        <v>73</v>
      </c>
      <c r="L93" t="s">
        <v>75</v>
      </c>
    </row>
    <row r="94" spans="1:12" x14ac:dyDescent="0.15">
      <c r="A94" t="s">
        <v>172</v>
      </c>
      <c r="B94" s="3" t="s">
        <v>173</v>
      </c>
      <c r="C94" s="1">
        <v>1940</v>
      </c>
      <c r="D94" s="15"/>
      <c r="E94" s="17">
        <v>422200</v>
      </c>
      <c r="F94" s="1">
        <v>7800</v>
      </c>
      <c r="G94" s="1">
        <v>2470000</v>
      </c>
      <c r="H94" s="1">
        <v>2900000</v>
      </c>
      <c r="I94" s="8">
        <v>0.145586207</v>
      </c>
      <c r="J94" s="15"/>
      <c r="K94" s="20" t="s">
        <v>73</v>
      </c>
      <c r="L94" t="s">
        <v>72</v>
      </c>
    </row>
    <row r="95" spans="1:12" x14ac:dyDescent="0.15">
      <c r="A95" t="s">
        <v>172</v>
      </c>
      <c r="B95" s="3" t="s">
        <v>173</v>
      </c>
      <c r="C95" s="1">
        <v>1950</v>
      </c>
      <c r="D95" s="15"/>
      <c r="E95" s="17">
        <v>440855</v>
      </c>
      <c r="F95" s="1">
        <v>7000</v>
      </c>
      <c r="G95" s="1">
        <v>2571176</v>
      </c>
      <c r="H95" s="1">
        <v>3019031</v>
      </c>
      <c r="I95" s="8">
        <v>0.14602533100000001</v>
      </c>
      <c r="J95" s="15"/>
      <c r="K95" s="20" t="s">
        <v>73</v>
      </c>
      <c r="L95" t="s">
        <v>72</v>
      </c>
    </row>
    <row r="96" spans="1:12" x14ac:dyDescent="0.15">
      <c r="A96" t="s">
        <v>178</v>
      </c>
      <c r="B96" s="3" t="s">
        <v>179</v>
      </c>
      <c r="C96" s="1">
        <v>1946</v>
      </c>
      <c r="D96" s="15"/>
      <c r="E96" s="17"/>
      <c r="I96" s="8">
        <v>8.0000000000000002E-3</v>
      </c>
      <c r="J96" s="15"/>
      <c r="K96" s="20" t="s">
        <v>379</v>
      </c>
      <c r="L96" s="5" t="s">
        <v>339</v>
      </c>
    </row>
    <row r="97" spans="1:12" x14ac:dyDescent="0.15">
      <c r="A97" t="s">
        <v>178</v>
      </c>
      <c r="B97" s="3" t="s">
        <v>179</v>
      </c>
      <c r="C97" s="1">
        <v>1956</v>
      </c>
      <c r="D97" s="15"/>
      <c r="E97" s="17"/>
      <c r="I97" s="8">
        <v>1E-3</v>
      </c>
      <c r="J97" s="15"/>
      <c r="K97" s="20" t="s">
        <v>379</v>
      </c>
      <c r="L97" s="5" t="s">
        <v>339</v>
      </c>
    </row>
    <row r="98" spans="1:12" x14ac:dyDescent="0.15">
      <c r="A98" t="s">
        <v>174</v>
      </c>
      <c r="B98" s="3" t="s">
        <v>175</v>
      </c>
      <c r="C98" s="1">
        <v>1550</v>
      </c>
      <c r="D98" s="15"/>
      <c r="E98" s="17">
        <v>15000</v>
      </c>
      <c r="H98" s="1">
        <v>1000000</v>
      </c>
      <c r="I98" s="8">
        <v>1.4999999999999999E-2</v>
      </c>
      <c r="J98" s="15"/>
      <c r="K98" s="20" t="s">
        <v>160</v>
      </c>
      <c r="L98" t="s">
        <v>265</v>
      </c>
    </row>
    <row r="99" spans="1:12" x14ac:dyDescent="0.15">
      <c r="A99" t="s">
        <v>174</v>
      </c>
      <c r="B99" s="3" t="s">
        <v>175</v>
      </c>
      <c r="C99" s="1">
        <v>1570</v>
      </c>
      <c r="D99" s="15"/>
      <c r="E99" s="17">
        <v>20000</v>
      </c>
      <c r="F99" s="1">
        <v>30000</v>
      </c>
      <c r="G99" s="1">
        <v>800000</v>
      </c>
      <c r="H99" s="1">
        <v>850000</v>
      </c>
      <c r="I99" s="8">
        <v>2.3529412E-2</v>
      </c>
      <c r="J99" s="15"/>
      <c r="K99" s="20" t="s">
        <v>73</v>
      </c>
      <c r="L99" t="s">
        <v>76</v>
      </c>
    </row>
    <row r="100" spans="1:12" x14ac:dyDescent="0.15">
      <c r="A100" t="s">
        <v>174</v>
      </c>
      <c r="B100" s="3" t="s">
        <v>175</v>
      </c>
      <c r="C100" s="1">
        <v>1600</v>
      </c>
      <c r="D100" s="15"/>
      <c r="E100" s="17">
        <v>30000</v>
      </c>
      <c r="H100" s="1">
        <v>1000000</v>
      </c>
      <c r="I100" s="8">
        <v>0.03</v>
      </c>
      <c r="J100" s="15"/>
      <c r="K100" s="20" t="s">
        <v>160</v>
      </c>
      <c r="L100" t="s">
        <v>265</v>
      </c>
    </row>
    <row r="101" spans="1:12" x14ac:dyDescent="0.15">
      <c r="A101" t="s">
        <v>174</v>
      </c>
      <c r="B101" s="3" t="s">
        <v>175</v>
      </c>
      <c r="C101" s="1">
        <v>1650</v>
      </c>
      <c r="D101" s="15"/>
      <c r="E101" s="17">
        <v>70000</v>
      </c>
      <c r="F101" s="1">
        <v>100000</v>
      </c>
      <c r="G101" s="1">
        <v>780000</v>
      </c>
      <c r="H101" s="1">
        <v>950000</v>
      </c>
      <c r="I101" s="8">
        <v>7.3684210999999999E-2</v>
      </c>
      <c r="J101" s="15"/>
      <c r="K101" s="20" t="s">
        <v>73</v>
      </c>
      <c r="L101" t="s">
        <v>75</v>
      </c>
    </row>
    <row r="102" spans="1:12" x14ac:dyDescent="0.15">
      <c r="A102" t="s">
        <v>174</v>
      </c>
      <c r="B102" s="3" t="s">
        <v>175</v>
      </c>
      <c r="C102" s="1">
        <v>1798</v>
      </c>
      <c r="D102" s="15"/>
      <c r="E102" s="17">
        <v>1010000</v>
      </c>
      <c r="F102" s="1">
        <v>1988000</v>
      </c>
      <c r="G102" s="1">
        <v>252000</v>
      </c>
      <c r="H102" s="1">
        <v>3250000</v>
      </c>
      <c r="I102" s="8">
        <v>0.31076923099999998</v>
      </c>
      <c r="J102" s="15"/>
      <c r="K102" s="20" t="s">
        <v>263</v>
      </c>
      <c r="L102" t="s">
        <v>262</v>
      </c>
    </row>
    <row r="103" spans="1:12" x14ac:dyDescent="0.15">
      <c r="A103" t="s">
        <v>174</v>
      </c>
      <c r="B103" s="3" t="s">
        <v>175</v>
      </c>
      <c r="C103" s="1">
        <v>1818</v>
      </c>
      <c r="D103" s="15"/>
      <c r="E103" s="17">
        <v>1000000</v>
      </c>
      <c r="H103" s="1">
        <v>3750000</v>
      </c>
      <c r="I103" s="8">
        <v>0.26666666700000002</v>
      </c>
      <c r="J103" s="15"/>
      <c r="K103" s="20" t="s">
        <v>261</v>
      </c>
      <c r="L103" t="s">
        <v>260</v>
      </c>
    </row>
    <row r="104" spans="1:12" x14ac:dyDescent="0.15">
      <c r="A104" t="s">
        <v>174</v>
      </c>
      <c r="B104" s="3" t="s">
        <v>175</v>
      </c>
      <c r="C104" s="1">
        <v>1825</v>
      </c>
      <c r="D104" s="15"/>
      <c r="E104" s="17">
        <v>920000</v>
      </c>
      <c r="F104" s="1">
        <v>1960000</v>
      </c>
      <c r="G104" s="1">
        <v>1060000</v>
      </c>
      <c r="H104" s="1">
        <v>3940000</v>
      </c>
      <c r="I104" s="8">
        <v>0.23350253800000001</v>
      </c>
      <c r="J104" s="15"/>
      <c r="K104" s="20" t="s">
        <v>73</v>
      </c>
      <c r="L104" t="s">
        <v>264</v>
      </c>
    </row>
    <row r="105" spans="1:12" x14ac:dyDescent="0.15">
      <c r="A105" t="s">
        <v>174</v>
      </c>
      <c r="B105" s="3" t="s">
        <v>175</v>
      </c>
      <c r="C105" s="1">
        <v>1872</v>
      </c>
      <c r="D105" s="15"/>
      <c r="E105" s="17">
        <v>3787289</v>
      </c>
      <c r="H105" s="1">
        <v>9930569</v>
      </c>
      <c r="I105" s="8">
        <v>0.381376838</v>
      </c>
      <c r="J105" s="15"/>
      <c r="K105" s="20" t="s">
        <v>261</v>
      </c>
      <c r="L105" t="s">
        <v>260</v>
      </c>
    </row>
    <row r="106" spans="1:12" x14ac:dyDescent="0.15">
      <c r="A106" t="s">
        <v>174</v>
      </c>
      <c r="B106" s="3" t="s">
        <v>175</v>
      </c>
      <c r="C106" s="1">
        <v>1872</v>
      </c>
      <c r="D106" s="15"/>
      <c r="E106" s="17">
        <v>3787289</v>
      </c>
      <c r="F106" s="1">
        <v>5756238</v>
      </c>
      <c r="G106" s="1">
        <v>386955</v>
      </c>
      <c r="H106" s="1">
        <v>9930482</v>
      </c>
      <c r="I106" s="8">
        <v>0.38138017899999999</v>
      </c>
      <c r="J106" s="15"/>
      <c r="K106" s="20" t="s">
        <v>263</v>
      </c>
      <c r="L106" t="s">
        <v>262</v>
      </c>
    </row>
    <row r="107" spans="1:12" x14ac:dyDescent="0.15">
      <c r="A107" t="s">
        <v>174</v>
      </c>
      <c r="B107" s="3" t="s">
        <v>175</v>
      </c>
      <c r="C107" s="1">
        <v>1890</v>
      </c>
      <c r="D107" s="15"/>
      <c r="E107" s="17">
        <v>6302198</v>
      </c>
      <c r="H107" s="1">
        <v>14333915</v>
      </c>
      <c r="I107" s="8">
        <v>0.43967039000000002</v>
      </c>
      <c r="J107" s="15"/>
      <c r="K107" s="20" t="s">
        <v>261</v>
      </c>
      <c r="L107" t="s">
        <v>260</v>
      </c>
    </row>
    <row r="108" spans="1:12" x14ac:dyDescent="0.15">
      <c r="A108" t="s">
        <v>174</v>
      </c>
      <c r="B108" s="3" t="s">
        <v>175</v>
      </c>
      <c r="C108" s="1">
        <v>1940</v>
      </c>
      <c r="D108" s="15"/>
      <c r="E108" s="17">
        <v>26171778</v>
      </c>
      <c r="H108" s="1">
        <v>41194332</v>
      </c>
      <c r="I108" s="8">
        <v>0.635324734</v>
      </c>
      <c r="J108" s="15"/>
      <c r="K108" s="20" t="s">
        <v>261</v>
      </c>
      <c r="L108" t="s">
        <v>260</v>
      </c>
    </row>
    <row r="109" spans="1:12" x14ac:dyDescent="0.15">
      <c r="A109" t="s">
        <v>174</v>
      </c>
      <c r="B109" s="3" t="s">
        <v>175</v>
      </c>
      <c r="C109" s="1">
        <v>1940</v>
      </c>
      <c r="D109" s="15"/>
      <c r="E109" s="17">
        <v>22628538</v>
      </c>
      <c r="F109" s="1">
        <v>6037384</v>
      </c>
      <c r="G109" s="1">
        <v>12570393</v>
      </c>
      <c r="H109" s="1">
        <v>41236315</v>
      </c>
      <c r="I109" s="8">
        <v>0.54875267100000003</v>
      </c>
      <c r="J109" s="15"/>
      <c r="K109" s="20" t="s">
        <v>73</v>
      </c>
      <c r="L109" t="s">
        <v>72</v>
      </c>
    </row>
    <row r="110" spans="1:12" x14ac:dyDescent="0.15">
      <c r="A110" t="s">
        <v>174</v>
      </c>
      <c r="B110" s="3" t="s">
        <v>175</v>
      </c>
      <c r="C110" s="1">
        <v>1950</v>
      </c>
      <c r="D110" s="15"/>
      <c r="E110" s="17">
        <v>32027661</v>
      </c>
      <c r="H110" s="1">
        <v>51836142</v>
      </c>
      <c r="I110" s="8">
        <v>0.61786351699999997</v>
      </c>
      <c r="J110" s="15"/>
      <c r="K110" s="20" t="s">
        <v>261</v>
      </c>
      <c r="L110" t="s">
        <v>260</v>
      </c>
    </row>
    <row r="111" spans="1:12" x14ac:dyDescent="0.15">
      <c r="A111" t="s">
        <v>174</v>
      </c>
      <c r="B111" s="3" t="s">
        <v>175</v>
      </c>
      <c r="C111" s="1">
        <v>1950</v>
      </c>
      <c r="D111" s="15"/>
      <c r="E111" s="17">
        <v>29916384</v>
      </c>
      <c r="F111" s="1">
        <v>7000000</v>
      </c>
      <c r="G111" s="1">
        <v>15729095</v>
      </c>
      <c r="H111" s="1">
        <v>52645479</v>
      </c>
      <c r="I111" s="8">
        <v>0.56826121799999996</v>
      </c>
      <c r="J111" s="15"/>
      <c r="K111" s="20" t="s">
        <v>73</v>
      </c>
      <c r="L111" t="s">
        <v>72</v>
      </c>
    </row>
    <row r="112" spans="1:12" x14ac:dyDescent="0.15">
      <c r="A112" t="s">
        <v>105</v>
      </c>
      <c r="B112" s="3" t="s">
        <v>106</v>
      </c>
      <c r="C112" s="1">
        <v>1955</v>
      </c>
      <c r="D112" s="15"/>
      <c r="E112" s="17">
        <v>6000</v>
      </c>
      <c r="H112" s="1">
        <v>4500000</v>
      </c>
      <c r="I112" s="8">
        <v>1.3333329999999999E-3</v>
      </c>
      <c r="J112" s="15"/>
      <c r="K112" s="20" t="s">
        <v>229</v>
      </c>
      <c r="L112" t="s">
        <v>336</v>
      </c>
    </row>
    <row r="113" spans="1:12" x14ac:dyDescent="0.15">
      <c r="A113" t="s">
        <v>105</v>
      </c>
      <c r="B113" s="3" t="s">
        <v>106</v>
      </c>
      <c r="C113" s="1">
        <v>1958</v>
      </c>
      <c r="D113" s="15"/>
      <c r="E113" s="17"/>
      <c r="I113" s="8">
        <v>2E-3</v>
      </c>
      <c r="J113" s="15"/>
      <c r="K113" s="20" t="s">
        <v>379</v>
      </c>
      <c r="L113" s="5" t="s">
        <v>339</v>
      </c>
    </row>
    <row r="114" spans="1:12" x14ac:dyDescent="0.15">
      <c r="A114" t="s">
        <v>180</v>
      </c>
      <c r="B114" s="3" t="s">
        <v>127</v>
      </c>
      <c r="C114" s="1">
        <v>1688</v>
      </c>
      <c r="D114" s="15"/>
      <c r="E114" s="18">
        <v>10303</v>
      </c>
      <c r="F114" s="9"/>
      <c r="G114" s="9">
        <v>1259</v>
      </c>
      <c r="H114" s="9">
        <v>11562</v>
      </c>
      <c r="I114" s="8">
        <v>0.891108805</v>
      </c>
      <c r="J114" s="15"/>
      <c r="K114" s="20" t="s">
        <v>137</v>
      </c>
      <c r="L114" t="s">
        <v>235</v>
      </c>
    </row>
    <row r="115" spans="1:12" x14ac:dyDescent="0.15">
      <c r="A115" t="s">
        <v>180</v>
      </c>
      <c r="B115" s="3" t="s">
        <v>127</v>
      </c>
      <c r="C115" s="1">
        <v>1692</v>
      </c>
      <c r="D115" s="15"/>
      <c r="E115" s="18">
        <v>11075</v>
      </c>
      <c r="F115" s="9"/>
      <c r="G115" s="9">
        <v>1356</v>
      </c>
      <c r="H115" s="9">
        <v>12431</v>
      </c>
      <c r="I115" s="8">
        <v>0.89091786699999997</v>
      </c>
      <c r="J115" s="15"/>
      <c r="K115" s="20" t="s">
        <v>137</v>
      </c>
      <c r="L115" t="s">
        <v>235</v>
      </c>
    </row>
    <row r="116" spans="1:12" x14ac:dyDescent="0.15">
      <c r="A116" t="s">
        <v>180</v>
      </c>
      <c r="B116" s="3" t="s">
        <v>127</v>
      </c>
      <c r="C116" s="1">
        <v>1695</v>
      </c>
      <c r="D116" s="15"/>
      <c r="E116" s="18">
        <v>12786</v>
      </c>
      <c r="F116" s="9"/>
      <c r="G116" s="1">
        <v>853</v>
      </c>
      <c r="H116" s="9">
        <v>13639</v>
      </c>
      <c r="I116" s="8">
        <v>0.937458758</v>
      </c>
      <c r="J116" s="15"/>
      <c r="K116" s="20" t="s">
        <v>137</v>
      </c>
      <c r="L116" t="s">
        <v>235</v>
      </c>
    </row>
    <row r="117" spans="1:12" x14ac:dyDescent="0.15">
      <c r="A117" t="s">
        <v>180</v>
      </c>
      <c r="B117" s="3" t="s">
        <v>127</v>
      </c>
      <c r="C117" s="1">
        <v>1698</v>
      </c>
      <c r="D117" s="15"/>
      <c r="E117" s="18">
        <v>13815</v>
      </c>
      <c r="F117" s="9"/>
      <c r="G117" s="10"/>
      <c r="H117" s="9">
        <v>15355</v>
      </c>
      <c r="I117" s="8">
        <v>0.89970693599999996</v>
      </c>
      <c r="J117" s="15"/>
      <c r="K117" s="20" t="s">
        <v>137</v>
      </c>
      <c r="L117" t="s">
        <v>235</v>
      </c>
    </row>
    <row r="118" spans="1:12" x14ac:dyDescent="0.15">
      <c r="A118" t="s">
        <v>180</v>
      </c>
      <c r="B118" s="3" t="s">
        <v>127</v>
      </c>
      <c r="C118" s="1">
        <v>1871</v>
      </c>
      <c r="D118" s="15"/>
      <c r="E118" s="17">
        <v>3433315</v>
      </c>
      <c r="H118" s="9">
        <v>3485761</v>
      </c>
      <c r="I118" s="8">
        <v>0.98495421800000005</v>
      </c>
      <c r="J118" s="15"/>
      <c r="K118" s="20" t="s">
        <v>63</v>
      </c>
      <c r="L118" t="s">
        <v>235</v>
      </c>
    </row>
    <row r="119" spans="1:12" x14ac:dyDescent="0.15">
      <c r="A119" t="s">
        <v>180</v>
      </c>
      <c r="B119" s="3" t="s">
        <v>127</v>
      </c>
      <c r="C119" s="1">
        <v>1881</v>
      </c>
      <c r="D119" s="15"/>
      <c r="E119" s="17">
        <v>4146900</v>
      </c>
      <c r="H119" s="9">
        <v>4324810</v>
      </c>
      <c r="I119" s="8">
        <v>0.95886293300000003</v>
      </c>
      <c r="J119" s="15"/>
      <c r="K119" s="20" t="s">
        <v>65</v>
      </c>
      <c r="L119" t="s">
        <v>235</v>
      </c>
    </row>
    <row r="120" spans="1:12" x14ac:dyDescent="0.15">
      <c r="A120" t="s">
        <v>180</v>
      </c>
      <c r="B120" s="3" t="s">
        <v>127</v>
      </c>
      <c r="C120" s="1">
        <v>1901</v>
      </c>
      <c r="D120" s="15"/>
      <c r="E120" s="17">
        <v>5170522</v>
      </c>
      <c r="H120" s="9">
        <v>5371315</v>
      </c>
      <c r="I120" s="8">
        <v>0.96261753400000005</v>
      </c>
      <c r="J120" s="15"/>
      <c r="K120" s="20" t="s">
        <v>64</v>
      </c>
      <c r="L120" t="s">
        <v>235</v>
      </c>
    </row>
    <row r="121" spans="1:12" x14ac:dyDescent="0.15">
      <c r="A121" t="s">
        <v>132</v>
      </c>
      <c r="B121" s="3" t="s">
        <v>133</v>
      </c>
      <c r="C121" s="1">
        <v>1950</v>
      </c>
      <c r="D121" s="15"/>
      <c r="E121" s="17"/>
      <c r="I121" s="8">
        <v>0.02</v>
      </c>
      <c r="J121" s="15"/>
      <c r="K121" s="20" t="s">
        <v>379</v>
      </c>
      <c r="L121" s="5" t="s">
        <v>339</v>
      </c>
    </row>
    <row r="122" spans="1:12" x14ac:dyDescent="0.15">
      <c r="A122" t="s">
        <v>128</v>
      </c>
      <c r="B122" s="3" t="s">
        <v>129</v>
      </c>
      <c r="C122" s="1">
        <v>1540</v>
      </c>
      <c r="D122" s="15"/>
      <c r="E122" s="17">
        <v>154</v>
      </c>
      <c r="H122" s="1">
        <v>1000164</v>
      </c>
      <c r="I122" s="8">
        <v>1.5397499999999999E-4</v>
      </c>
      <c r="J122" s="15"/>
      <c r="K122" s="20" t="s">
        <v>259</v>
      </c>
      <c r="L122" t="s">
        <v>258</v>
      </c>
    </row>
    <row r="123" spans="1:12" x14ac:dyDescent="0.15">
      <c r="A123" t="s">
        <v>128</v>
      </c>
      <c r="B123" s="3" t="s">
        <v>129</v>
      </c>
      <c r="C123" s="1">
        <v>1570</v>
      </c>
      <c r="D123" s="15"/>
      <c r="E123" s="17">
        <v>10000</v>
      </c>
      <c r="F123" s="1">
        <v>10000</v>
      </c>
      <c r="G123" s="1">
        <v>600000</v>
      </c>
      <c r="H123" s="1">
        <v>620000</v>
      </c>
      <c r="I123" s="8">
        <v>1.6129032000000001E-2</v>
      </c>
      <c r="J123" s="15"/>
      <c r="K123" s="20" t="s">
        <v>73</v>
      </c>
      <c r="L123" t="s">
        <v>76</v>
      </c>
    </row>
    <row r="124" spans="1:12" x14ac:dyDescent="0.15">
      <c r="A124" t="s">
        <v>128</v>
      </c>
      <c r="B124" s="3" t="s">
        <v>129</v>
      </c>
      <c r="C124" s="1">
        <v>1570</v>
      </c>
      <c r="D124" s="15"/>
      <c r="E124" s="17">
        <v>7000</v>
      </c>
      <c r="H124" s="1">
        <v>624000</v>
      </c>
      <c r="I124" s="8">
        <v>1.1217949E-2</v>
      </c>
      <c r="J124" s="15"/>
      <c r="K124" s="20" t="s">
        <v>259</v>
      </c>
      <c r="L124" t="s">
        <v>258</v>
      </c>
    </row>
    <row r="125" spans="1:12" x14ac:dyDescent="0.15">
      <c r="A125" t="s">
        <v>128</v>
      </c>
      <c r="B125" s="3" t="s">
        <v>129</v>
      </c>
      <c r="C125" s="1">
        <v>1590</v>
      </c>
      <c r="D125" s="15"/>
      <c r="E125" s="17">
        <v>9000</v>
      </c>
      <c r="H125" s="1">
        <v>582000</v>
      </c>
      <c r="I125" s="8">
        <v>1.5463918E-2</v>
      </c>
      <c r="J125" s="15"/>
      <c r="K125" s="20" t="s">
        <v>259</v>
      </c>
      <c r="L125" t="s">
        <v>258</v>
      </c>
    </row>
    <row r="126" spans="1:12" x14ac:dyDescent="0.15">
      <c r="A126" t="s">
        <v>128</v>
      </c>
      <c r="B126" s="3" t="s">
        <v>129</v>
      </c>
      <c r="C126" s="1">
        <v>1600</v>
      </c>
      <c r="D126" s="15"/>
      <c r="E126" s="17">
        <v>10000</v>
      </c>
      <c r="H126" s="1">
        <v>549000</v>
      </c>
      <c r="I126" s="8">
        <v>1.8214936000000001E-2</v>
      </c>
      <c r="J126" s="15"/>
      <c r="K126" s="20" t="s">
        <v>259</v>
      </c>
      <c r="L126" t="s">
        <v>258</v>
      </c>
    </row>
    <row r="127" spans="1:12" x14ac:dyDescent="0.15">
      <c r="A127" t="s">
        <v>128</v>
      </c>
      <c r="B127" s="3" t="s">
        <v>129</v>
      </c>
      <c r="C127" s="1">
        <v>1620</v>
      </c>
      <c r="D127" s="15"/>
      <c r="E127" s="17">
        <v>15000</v>
      </c>
      <c r="H127" s="1">
        <v>557000</v>
      </c>
      <c r="I127" s="8">
        <v>2.6929982000000002E-2</v>
      </c>
      <c r="J127" s="15"/>
      <c r="K127" s="20" t="s">
        <v>259</v>
      </c>
      <c r="L127" t="s">
        <v>258</v>
      </c>
    </row>
    <row r="128" spans="1:12" x14ac:dyDescent="0.15">
      <c r="A128" t="s">
        <v>128</v>
      </c>
      <c r="B128" s="3" t="s">
        <v>129</v>
      </c>
      <c r="C128" s="1">
        <v>1650</v>
      </c>
      <c r="D128" s="15"/>
      <c r="E128" s="17">
        <v>15000</v>
      </c>
      <c r="F128" s="1">
        <v>5000</v>
      </c>
      <c r="G128" s="1">
        <v>530000</v>
      </c>
      <c r="H128" s="1">
        <v>550000</v>
      </c>
      <c r="I128" s="8">
        <v>2.7272727E-2</v>
      </c>
      <c r="J128" s="15"/>
      <c r="K128" s="20" t="s">
        <v>73</v>
      </c>
      <c r="L128" t="s">
        <v>75</v>
      </c>
    </row>
    <row r="129" spans="1:12" x14ac:dyDescent="0.15">
      <c r="A129" t="s">
        <v>128</v>
      </c>
      <c r="B129" s="3" t="s">
        <v>129</v>
      </c>
      <c r="C129" s="1">
        <v>1825</v>
      </c>
      <c r="D129" s="15"/>
      <c r="E129" s="17">
        <v>465000</v>
      </c>
      <c r="G129" s="1">
        <v>635000</v>
      </c>
      <c r="H129" s="1">
        <v>1100000</v>
      </c>
      <c r="I129" s="8">
        <v>0.42272727300000001</v>
      </c>
      <c r="J129" s="15"/>
      <c r="K129" s="20" t="s">
        <v>73</v>
      </c>
      <c r="L129" t="s">
        <v>161</v>
      </c>
    </row>
    <row r="130" spans="1:12" x14ac:dyDescent="0.15">
      <c r="A130" t="s">
        <v>128</v>
      </c>
      <c r="B130" s="3" t="s">
        <v>129</v>
      </c>
      <c r="C130" s="1">
        <v>1940</v>
      </c>
      <c r="D130" s="15"/>
      <c r="E130" s="17">
        <v>2379269</v>
      </c>
      <c r="F130" s="1">
        <v>500</v>
      </c>
      <c r="G130" s="1">
        <v>2643770</v>
      </c>
      <c r="H130" s="1">
        <v>5023539</v>
      </c>
      <c r="I130" s="8">
        <v>0.47362407299999998</v>
      </c>
      <c r="J130" s="15"/>
      <c r="K130" s="20" t="s">
        <v>73</v>
      </c>
      <c r="L130" t="s">
        <v>72</v>
      </c>
    </row>
    <row r="131" spans="1:12" x14ac:dyDescent="0.15">
      <c r="A131" t="s">
        <v>128</v>
      </c>
      <c r="B131" s="3" t="s">
        <v>129</v>
      </c>
      <c r="C131" s="1">
        <v>1950</v>
      </c>
      <c r="D131" s="15"/>
      <c r="E131" s="17">
        <v>2766500</v>
      </c>
      <c r="F131" s="1">
        <v>500</v>
      </c>
      <c r="G131" s="1">
        <v>3033000</v>
      </c>
      <c r="H131" s="1">
        <v>5800000</v>
      </c>
      <c r="I131" s="8">
        <v>0.47698275899999998</v>
      </c>
      <c r="J131" s="15"/>
      <c r="K131" s="20" t="s">
        <v>73</v>
      </c>
      <c r="L131" t="s">
        <v>72</v>
      </c>
    </row>
    <row r="132" spans="1:12" x14ac:dyDescent="0.15">
      <c r="A132" t="s">
        <v>130</v>
      </c>
      <c r="B132" s="3" t="s">
        <v>131</v>
      </c>
      <c r="C132" s="1">
        <v>1570</v>
      </c>
      <c r="D132" s="15"/>
      <c r="E132" s="17">
        <v>10000</v>
      </c>
      <c r="F132" s="1">
        <v>15000</v>
      </c>
      <c r="G132" s="1">
        <v>800000</v>
      </c>
      <c r="H132" s="1">
        <v>825000</v>
      </c>
      <c r="I132" s="8">
        <v>1.2121211999999999E-2</v>
      </c>
      <c r="J132" s="15"/>
      <c r="K132" s="20" t="s">
        <v>73</v>
      </c>
      <c r="L132" t="s">
        <v>76</v>
      </c>
    </row>
    <row r="133" spans="1:12" x14ac:dyDescent="0.15">
      <c r="A133" t="s">
        <v>130</v>
      </c>
      <c r="B133" s="3" t="s">
        <v>131</v>
      </c>
      <c r="C133" s="1">
        <v>1650</v>
      </c>
      <c r="D133" s="15"/>
      <c r="E133" s="17">
        <v>50000</v>
      </c>
      <c r="F133" s="1">
        <v>60000</v>
      </c>
      <c r="G133" s="1">
        <v>640000</v>
      </c>
      <c r="H133" s="1">
        <v>750000</v>
      </c>
      <c r="I133" s="8">
        <v>6.6666666999999999E-2</v>
      </c>
      <c r="J133" s="15"/>
      <c r="K133" s="20" t="s">
        <v>73</v>
      </c>
      <c r="L133" t="s">
        <v>75</v>
      </c>
    </row>
    <row r="134" spans="1:12" x14ac:dyDescent="0.15">
      <c r="A134" t="s">
        <v>130</v>
      </c>
      <c r="B134" s="3" t="s">
        <v>131</v>
      </c>
      <c r="C134" s="1">
        <v>1778</v>
      </c>
      <c r="D134" s="15"/>
      <c r="E134" s="17">
        <v>196278</v>
      </c>
      <c r="F134" s="1">
        <v>57329</v>
      </c>
      <c r="G134" s="1">
        <v>536010</v>
      </c>
      <c r="H134" s="1">
        <v>792820</v>
      </c>
      <c r="I134" s="8">
        <v>0.247569436</v>
      </c>
      <c r="J134" s="15"/>
      <c r="K134" s="20" t="s">
        <v>294</v>
      </c>
      <c r="L134" t="s">
        <v>293</v>
      </c>
    </row>
    <row r="135" spans="1:12" x14ac:dyDescent="0.15">
      <c r="A135" t="s">
        <v>130</v>
      </c>
      <c r="B135" s="3" t="s">
        <v>131</v>
      </c>
      <c r="C135" s="1">
        <v>1825</v>
      </c>
      <c r="D135" s="15"/>
      <c r="E135" s="17">
        <v>430000</v>
      </c>
      <c r="H135" s="1">
        <v>1327000</v>
      </c>
      <c r="I135" s="8">
        <v>0.32403918599999998</v>
      </c>
      <c r="J135" s="15"/>
      <c r="K135" s="20" t="s">
        <v>73</v>
      </c>
      <c r="L135" t="s">
        <v>161</v>
      </c>
    </row>
    <row r="136" spans="1:12" x14ac:dyDescent="0.15">
      <c r="A136" t="s">
        <v>130</v>
      </c>
      <c r="B136" s="3" t="s">
        <v>131</v>
      </c>
      <c r="C136" s="1">
        <v>1940</v>
      </c>
      <c r="D136" s="15"/>
      <c r="E136" s="17">
        <v>2336000</v>
      </c>
      <c r="F136" s="1">
        <v>400000</v>
      </c>
      <c r="G136" s="1">
        <v>6264000</v>
      </c>
      <c r="H136" s="1">
        <v>9000000</v>
      </c>
      <c r="I136" s="8">
        <v>0.25955555600000002</v>
      </c>
      <c r="J136" s="15"/>
      <c r="K136" s="20" t="s">
        <v>73</v>
      </c>
      <c r="L136" t="s">
        <v>72</v>
      </c>
    </row>
    <row r="137" spans="1:12" x14ac:dyDescent="0.15">
      <c r="A137" t="s">
        <v>130</v>
      </c>
      <c r="B137" s="3" t="s">
        <v>131</v>
      </c>
      <c r="C137" s="1">
        <v>1950</v>
      </c>
      <c r="D137" s="15"/>
      <c r="E137" s="17">
        <v>3013200</v>
      </c>
      <c r="F137" s="1">
        <v>440000</v>
      </c>
      <c r="G137" s="1">
        <v>7806800</v>
      </c>
      <c r="H137" s="1">
        <v>11260000</v>
      </c>
      <c r="I137" s="8">
        <v>0.26760213100000002</v>
      </c>
      <c r="J137" s="15"/>
      <c r="K137" s="20" t="s">
        <v>73</v>
      </c>
      <c r="L137" t="s">
        <v>72</v>
      </c>
    </row>
    <row r="138" spans="1:12" x14ac:dyDescent="0.15">
      <c r="A138" t="s">
        <v>134</v>
      </c>
      <c r="B138" s="3" t="s">
        <v>135</v>
      </c>
      <c r="C138" s="1">
        <v>1569</v>
      </c>
      <c r="D138" s="15"/>
      <c r="E138" s="17">
        <v>113</v>
      </c>
      <c r="F138" s="1">
        <v>30</v>
      </c>
      <c r="G138" s="1">
        <v>17336</v>
      </c>
      <c r="H138" s="1">
        <v>17479</v>
      </c>
      <c r="I138" s="8">
        <v>6.4649010000000003E-3</v>
      </c>
      <c r="J138" s="15"/>
      <c r="K138" s="20" t="s">
        <v>257</v>
      </c>
      <c r="L138" t="s">
        <v>256</v>
      </c>
    </row>
    <row r="139" spans="1:12" x14ac:dyDescent="0.15">
      <c r="A139" t="s">
        <v>134</v>
      </c>
      <c r="B139" s="3" t="s">
        <v>135</v>
      </c>
      <c r="C139" s="1">
        <v>1611</v>
      </c>
      <c r="D139" s="15"/>
      <c r="E139" s="17">
        <v>330</v>
      </c>
      <c r="F139" s="1">
        <v>25</v>
      </c>
      <c r="G139" s="1">
        <v>15183</v>
      </c>
      <c r="H139" s="1">
        <v>15538</v>
      </c>
      <c r="I139" s="8">
        <v>2.1238255000000001E-2</v>
      </c>
      <c r="J139" s="15"/>
      <c r="K139" s="20" t="s">
        <v>257</v>
      </c>
      <c r="L139" t="s">
        <v>256</v>
      </c>
    </row>
    <row r="140" spans="1:12" x14ac:dyDescent="0.15">
      <c r="A140" t="s">
        <v>134</v>
      </c>
      <c r="B140" s="3" t="s">
        <v>135</v>
      </c>
      <c r="C140" s="1">
        <v>1700</v>
      </c>
      <c r="D140" s="15"/>
      <c r="E140" s="17">
        <v>2146</v>
      </c>
      <c r="F140" s="1">
        <v>154</v>
      </c>
      <c r="G140" s="1">
        <v>16993</v>
      </c>
      <c r="H140" s="1">
        <v>19293</v>
      </c>
      <c r="I140" s="8">
        <v>0.111232053</v>
      </c>
      <c r="J140" s="15"/>
      <c r="K140" s="20" t="s">
        <v>257</v>
      </c>
      <c r="L140" t="s">
        <v>256</v>
      </c>
    </row>
    <row r="141" spans="1:12" x14ac:dyDescent="0.15">
      <c r="A141" t="s">
        <v>134</v>
      </c>
      <c r="B141" s="3" t="s">
        <v>135</v>
      </c>
      <c r="C141" s="1">
        <v>1720</v>
      </c>
      <c r="D141" s="15"/>
      <c r="E141" s="17">
        <v>3059</v>
      </c>
      <c r="F141" s="1">
        <v>168</v>
      </c>
      <c r="G141" s="1">
        <v>16210</v>
      </c>
      <c r="H141" s="1">
        <v>19437</v>
      </c>
      <c r="I141" s="8">
        <v>0.157380254</v>
      </c>
      <c r="J141" s="15"/>
      <c r="K141" s="20" t="s">
        <v>257</v>
      </c>
      <c r="L141" t="s">
        <v>256</v>
      </c>
    </row>
    <row r="142" spans="1:12" x14ac:dyDescent="0.15">
      <c r="A142" t="s">
        <v>134</v>
      </c>
      <c r="B142" s="3" t="s">
        <v>135</v>
      </c>
      <c r="C142" s="1">
        <v>1741</v>
      </c>
      <c r="D142" s="15"/>
      <c r="E142" s="17">
        <v>4687</v>
      </c>
      <c r="F142" s="1">
        <v>200</v>
      </c>
      <c r="G142" s="1">
        <v>19239</v>
      </c>
      <c r="H142" s="1">
        <v>24126</v>
      </c>
      <c r="I142" s="8">
        <v>0.19427174</v>
      </c>
      <c r="J142" s="15"/>
      <c r="K142" s="20" t="s">
        <v>257</v>
      </c>
      <c r="L142" t="s">
        <v>256</v>
      </c>
    </row>
    <row r="143" spans="1:12" x14ac:dyDescent="0.15">
      <c r="A143" t="s">
        <v>134</v>
      </c>
      <c r="B143" s="3" t="s">
        <v>135</v>
      </c>
      <c r="C143" s="1">
        <v>1751</v>
      </c>
      <c r="D143" s="15"/>
      <c r="E143" s="17">
        <v>7807</v>
      </c>
      <c r="F143" s="1">
        <v>62</v>
      </c>
      <c r="G143" s="1">
        <v>16153</v>
      </c>
      <c r="H143" s="1">
        <v>24022</v>
      </c>
      <c r="I143" s="8">
        <v>0.32499375600000002</v>
      </c>
      <c r="J143" s="15"/>
      <c r="K143" s="20" t="s">
        <v>257</v>
      </c>
      <c r="L143" t="s">
        <v>256</v>
      </c>
    </row>
    <row r="144" spans="1:12" x14ac:dyDescent="0.15">
      <c r="A144" t="s">
        <v>134</v>
      </c>
      <c r="B144" s="3" t="s">
        <v>135</v>
      </c>
      <c r="C144" s="1">
        <v>1778</v>
      </c>
      <c r="D144" s="15"/>
      <c r="E144" s="17">
        <v>6046</v>
      </c>
      <c r="F144" s="1">
        <v>94</v>
      </c>
      <c r="G144" s="1">
        <v>28072</v>
      </c>
      <c r="H144" s="1">
        <v>34212</v>
      </c>
      <c r="I144" s="8">
        <v>0.176721618</v>
      </c>
      <c r="J144" s="15"/>
      <c r="K144" s="20" t="s">
        <v>257</v>
      </c>
      <c r="L144" t="s">
        <v>256</v>
      </c>
    </row>
    <row r="145" spans="1:12" x14ac:dyDescent="0.15">
      <c r="A145" t="s">
        <v>134</v>
      </c>
      <c r="B145" s="3" t="s">
        <v>135</v>
      </c>
      <c r="C145" s="1">
        <v>1801</v>
      </c>
      <c r="D145" s="15"/>
      <c r="E145" s="17">
        <v>4942</v>
      </c>
      <c r="F145" s="1">
        <v>30</v>
      </c>
      <c r="G145" s="1">
        <v>47619</v>
      </c>
      <c r="H145" s="1">
        <v>52591</v>
      </c>
      <c r="I145" s="8">
        <v>9.3970450999999997E-2</v>
      </c>
      <c r="J145" s="15"/>
      <c r="K145" s="20" t="s">
        <v>257</v>
      </c>
      <c r="L145" t="s">
        <v>256</v>
      </c>
    </row>
    <row r="146" spans="1:12" x14ac:dyDescent="0.15">
      <c r="A146" t="s">
        <v>134</v>
      </c>
      <c r="B146" s="3" t="s">
        <v>135</v>
      </c>
      <c r="C146" s="1">
        <v>1864</v>
      </c>
      <c r="D146" s="15"/>
      <c r="E146" s="17"/>
      <c r="I146" s="8">
        <v>3.2560000000000002E-3</v>
      </c>
      <c r="J146" s="15"/>
      <c r="K146" s="20" t="s">
        <v>255</v>
      </c>
      <c r="L146" t="s">
        <v>358</v>
      </c>
    </row>
    <row r="147" spans="1:12" x14ac:dyDescent="0.15">
      <c r="A147" t="s">
        <v>134</v>
      </c>
      <c r="B147" s="3" t="s">
        <v>135</v>
      </c>
      <c r="C147" s="1">
        <v>1883</v>
      </c>
      <c r="D147" s="15"/>
      <c r="E147" s="17"/>
      <c r="I147" s="8">
        <v>6.5250000000000004E-3</v>
      </c>
      <c r="J147" s="15"/>
      <c r="K147" s="20" t="s">
        <v>255</v>
      </c>
      <c r="L147" t="s">
        <v>358</v>
      </c>
    </row>
    <row r="148" spans="1:12" x14ac:dyDescent="0.15">
      <c r="A148" t="s">
        <v>134</v>
      </c>
      <c r="B148" s="3" t="s">
        <v>135</v>
      </c>
      <c r="C148" s="1">
        <v>1888</v>
      </c>
      <c r="D148" s="15"/>
      <c r="E148" s="17"/>
      <c r="I148" s="8">
        <v>1.4454E-2</v>
      </c>
      <c r="J148" s="15"/>
      <c r="K148" s="20" t="s">
        <v>255</v>
      </c>
      <c r="L148" t="s">
        <v>358</v>
      </c>
    </row>
    <row r="149" spans="1:12" x14ac:dyDescent="0.15">
      <c r="A149" t="s">
        <v>134</v>
      </c>
      <c r="B149" s="3" t="s">
        <v>135</v>
      </c>
      <c r="C149" s="1">
        <v>1892</v>
      </c>
      <c r="D149" s="15"/>
      <c r="E149" s="17"/>
      <c r="I149" s="8">
        <v>9.672E-3</v>
      </c>
      <c r="J149" s="15"/>
      <c r="K149" s="20" t="s">
        <v>255</v>
      </c>
      <c r="L149" t="s">
        <v>358</v>
      </c>
    </row>
    <row r="150" spans="1:12" x14ac:dyDescent="0.15">
      <c r="A150" t="s">
        <v>134</v>
      </c>
      <c r="B150" s="3" t="s">
        <v>135</v>
      </c>
      <c r="C150" s="1">
        <v>1950</v>
      </c>
      <c r="D150" s="15"/>
      <c r="E150" s="17"/>
      <c r="I150" s="8">
        <v>3.4859999999999999E-3</v>
      </c>
      <c r="J150" s="15"/>
      <c r="K150" s="20" t="s">
        <v>255</v>
      </c>
      <c r="L150" t="s">
        <v>358</v>
      </c>
    </row>
    <row r="151" spans="1:12" x14ac:dyDescent="0.15">
      <c r="A151" t="s">
        <v>134</v>
      </c>
      <c r="B151" s="3" t="s">
        <v>135</v>
      </c>
      <c r="C151" s="1">
        <v>1963</v>
      </c>
      <c r="D151" s="15"/>
      <c r="E151" s="17"/>
      <c r="I151" s="8">
        <v>2.3760000000000001E-3</v>
      </c>
      <c r="J151" s="15"/>
      <c r="K151" s="20" t="s">
        <v>255</v>
      </c>
      <c r="L151" t="s">
        <v>358</v>
      </c>
    </row>
    <row r="152" spans="1:12" x14ac:dyDescent="0.15">
      <c r="A152" t="s">
        <v>136</v>
      </c>
      <c r="B152" s="3" t="s">
        <v>196</v>
      </c>
      <c r="C152" s="1">
        <v>1570</v>
      </c>
      <c r="D152" s="15"/>
      <c r="E152" s="17">
        <v>1200</v>
      </c>
      <c r="F152" s="1">
        <v>15000</v>
      </c>
      <c r="H152" s="1">
        <v>17550</v>
      </c>
      <c r="I152" s="8">
        <v>6.8376067999999998E-2</v>
      </c>
      <c r="J152" s="15"/>
      <c r="K152" s="20" t="s">
        <v>80</v>
      </c>
      <c r="L152" t="s">
        <v>291</v>
      </c>
    </row>
    <row r="153" spans="1:12" x14ac:dyDescent="0.15">
      <c r="A153" t="s">
        <v>136</v>
      </c>
      <c r="B153" s="3" t="s">
        <v>196</v>
      </c>
      <c r="C153" s="1">
        <v>1650</v>
      </c>
      <c r="D153" s="15"/>
      <c r="E153" s="17">
        <v>20100</v>
      </c>
      <c r="F153" s="1">
        <v>9900</v>
      </c>
      <c r="H153" s="1">
        <v>30000</v>
      </c>
      <c r="I153" s="8">
        <v>0.67</v>
      </c>
      <c r="J153" s="15"/>
      <c r="K153" s="20" t="s">
        <v>160</v>
      </c>
      <c r="L153" t="s">
        <v>286</v>
      </c>
    </row>
    <row r="154" spans="1:12" x14ac:dyDescent="0.15">
      <c r="A154" t="s">
        <v>136</v>
      </c>
      <c r="B154" s="3" t="s">
        <v>196</v>
      </c>
      <c r="C154" s="1">
        <v>1700</v>
      </c>
      <c r="D154" s="15"/>
      <c r="E154" s="17">
        <v>67000</v>
      </c>
      <c r="F154" s="1">
        <v>33000</v>
      </c>
      <c r="H154" s="1">
        <v>100000</v>
      </c>
      <c r="I154" s="8">
        <v>0.67</v>
      </c>
      <c r="J154" s="15"/>
      <c r="K154" s="20" t="s">
        <v>160</v>
      </c>
      <c r="L154" t="s">
        <v>286</v>
      </c>
    </row>
    <row r="155" spans="1:12" x14ac:dyDescent="0.15">
      <c r="A155" t="s">
        <v>136</v>
      </c>
      <c r="B155" s="3" t="s">
        <v>196</v>
      </c>
      <c r="C155" s="1">
        <v>1750</v>
      </c>
      <c r="D155" s="15"/>
      <c r="E155" s="17">
        <v>116947</v>
      </c>
      <c r="F155" s="1">
        <v>53053</v>
      </c>
      <c r="H155" s="1">
        <v>170000</v>
      </c>
      <c r="I155" s="8">
        <v>0.68792352899999998</v>
      </c>
      <c r="J155" s="15"/>
      <c r="K155" s="20" t="s">
        <v>381</v>
      </c>
      <c r="L155" t="s">
        <v>288</v>
      </c>
    </row>
    <row r="156" spans="1:12" x14ac:dyDescent="0.15">
      <c r="A156" t="s">
        <v>136</v>
      </c>
      <c r="B156" s="3" t="s">
        <v>196</v>
      </c>
      <c r="C156" s="1">
        <v>1750</v>
      </c>
      <c r="D156" s="15"/>
      <c r="E156" s="17">
        <v>100500</v>
      </c>
      <c r="F156" s="1">
        <v>49500</v>
      </c>
      <c r="H156" s="1">
        <v>150000</v>
      </c>
      <c r="I156" s="8">
        <v>0.67</v>
      </c>
      <c r="J156" s="15"/>
      <c r="K156" s="20" t="s">
        <v>160</v>
      </c>
      <c r="L156" t="s">
        <v>286</v>
      </c>
    </row>
    <row r="157" spans="1:12" x14ac:dyDescent="0.15">
      <c r="A157" t="s">
        <v>136</v>
      </c>
      <c r="B157" s="3" t="s">
        <v>196</v>
      </c>
      <c r="C157" s="1">
        <v>1774</v>
      </c>
      <c r="D157" s="15"/>
      <c r="E157" s="17">
        <v>96440</v>
      </c>
      <c r="F157" s="1">
        <v>75180</v>
      </c>
      <c r="H157" s="1">
        <v>171620</v>
      </c>
      <c r="I157" s="8">
        <v>0.56193916799999999</v>
      </c>
      <c r="J157" s="15"/>
      <c r="K157" s="20" t="s">
        <v>80</v>
      </c>
      <c r="L157" t="s">
        <v>287</v>
      </c>
    </row>
    <row r="158" spans="1:12" x14ac:dyDescent="0.15">
      <c r="A158" t="s">
        <v>136</v>
      </c>
      <c r="B158" s="3" t="s">
        <v>196</v>
      </c>
      <c r="C158" s="1">
        <v>1774</v>
      </c>
      <c r="D158" s="15"/>
      <c r="E158" s="17">
        <v>96500</v>
      </c>
      <c r="F158" s="1">
        <v>76000</v>
      </c>
      <c r="H158" s="1">
        <v>172500</v>
      </c>
      <c r="I158" s="8">
        <v>0.55942029000000004</v>
      </c>
      <c r="J158" s="15"/>
      <c r="K158" s="20" t="s">
        <v>285</v>
      </c>
      <c r="L158" t="s">
        <v>284</v>
      </c>
    </row>
    <row r="159" spans="1:12" x14ac:dyDescent="0.15">
      <c r="A159" t="s">
        <v>136</v>
      </c>
      <c r="B159" s="3" t="s">
        <v>196</v>
      </c>
      <c r="C159" s="1">
        <v>1792</v>
      </c>
      <c r="D159" s="15"/>
      <c r="E159" s="17">
        <v>153559</v>
      </c>
      <c r="F159" s="1">
        <v>118741</v>
      </c>
      <c r="H159" s="1">
        <v>272300</v>
      </c>
      <c r="I159" s="8">
        <v>0.56393316199999999</v>
      </c>
      <c r="J159" s="15"/>
      <c r="K159" s="20" t="s">
        <v>80</v>
      </c>
      <c r="L159" t="s">
        <v>287</v>
      </c>
    </row>
    <row r="160" spans="1:12" x14ac:dyDescent="0.15">
      <c r="A160" t="s">
        <v>136</v>
      </c>
      <c r="B160" s="3" t="s">
        <v>196</v>
      </c>
      <c r="C160" s="1">
        <v>1792</v>
      </c>
      <c r="D160" s="15"/>
      <c r="E160" s="17">
        <v>133500</v>
      </c>
      <c r="F160" s="1">
        <v>138700</v>
      </c>
      <c r="H160" s="1">
        <v>272200</v>
      </c>
      <c r="I160" s="8">
        <v>0.4904482</v>
      </c>
      <c r="J160" s="15"/>
      <c r="K160" s="20" t="s">
        <v>285</v>
      </c>
      <c r="L160" t="s">
        <v>284</v>
      </c>
    </row>
    <row r="161" spans="1:12" x14ac:dyDescent="0.15">
      <c r="A161" t="s">
        <v>136</v>
      </c>
      <c r="B161" s="3" t="s">
        <v>196</v>
      </c>
      <c r="C161" s="1">
        <v>1800</v>
      </c>
      <c r="D161" s="15"/>
      <c r="E161" s="17">
        <v>268000</v>
      </c>
      <c r="F161" s="1">
        <v>132000</v>
      </c>
      <c r="H161" s="1">
        <v>400000</v>
      </c>
      <c r="I161" s="8">
        <v>0.67</v>
      </c>
      <c r="J161" s="15"/>
      <c r="K161" s="20" t="s">
        <v>160</v>
      </c>
      <c r="L161" t="s">
        <v>286</v>
      </c>
    </row>
    <row r="162" spans="1:12" x14ac:dyDescent="0.15">
      <c r="A162" t="s">
        <v>136</v>
      </c>
      <c r="B162" s="3" t="s">
        <v>196</v>
      </c>
      <c r="C162" s="1">
        <v>1817</v>
      </c>
      <c r="D162" s="15"/>
      <c r="E162" s="17">
        <v>239700</v>
      </c>
      <c r="F162" s="1">
        <v>313200</v>
      </c>
      <c r="H162" s="1">
        <v>552900</v>
      </c>
      <c r="I162" s="8">
        <v>0.43353228399999999</v>
      </c>
      <c r="J162" s="15"/>
      <c r="K162" s="20" t="s">
        <v>285</v>
      </c>
      <c r="L162" t="s">
        <v>284</v>
      </c>
    </row>
    <row r="163" spans="1:12" x14ac:dyDescent="0.15">
      <c r="A163" t="s">
        <v>136</v>
      </c>
      <c r="B163" s="3" t="s">
        <v>196</v>
      </c>
      <c r="C163" s="1">
        <v>1827</v>
      </c>
      <c r="D163" s="15"/>
      <c r="E163" s="17">
        <v>311000</v>
      </c>
      <c r="F163" s="1">
        <v>393400</v>
      </c>
      <c r="H163" s="1">
        <v>704400</v>
      </c>
      <c r="I163" s="8">
        <v>0.441510505</v>
      </c>
      <c r="J163" s="15"/>
      <c r="K163" s="20" t="s">
        <v>285</v>
      </c>
      <c r="L163" t="s">
        <v>284</v>
      </c>
    </row>
    <row r="164" spans="1:12" x14ac:dyDescent="0.15">
      <c r="A164" t="s">
        <v>136</v>
      </c>
      <c r="B164" s="3" t="s">
        <v>196</v>
      </c>
      <c r="C164" s="1">
        <v>1827</v>
      </c>
      <c r="D164" s="15"/>
      <c r="E164" s="17">
        <v>311051</v>
      </c>
      <c r="H164" s="1">
        <v>704486</v>
      </c>
      <c r="I164" s="8">
        <v>0.44152900099999998</v>
      </c>
      <c r="J164" s="15"/>
      <c r="K164" s="20" t="s">
        <v>80</v>
      </c>
      <c r="L164" t="s">
        <v>283</v>
      </c>
    </row>
    <row r="165" spans="1:12" x14ac:dyDescent="0.15">
      <c r="A165" t="s">
        <v>136</v>
      </c>
      <c r="B165" s="3" t="s">
        <v>196</v>
      </c>
      <c r="C165" s="1">
        <v>1841</v>
      </c>
      <c r="D165" s="15"/>
      <c r="E165" s="17">
        <v>418200</v>
      </c>
      <c r="F165" s="1">
        <v>589300</v>
      </c>
      <c r="H165" s="1">
        <v>1007500</v>
      </c>
      <c r="I165" s="8">
        <v>0.41508684899999998</v>
      </c>
      <c r="J165" s="15"/>
      <c r="K165" s="20" t="s">
        <v>285</v>
      </c>
      <c r="L165" t="s">
        <v>284</v>
      </c>
    </row>
    <row r="166" spans="1:12" x14ac:dyDescent="0.15">
      <c r="A166" t="s">
        <v>136</v>
      </c>
      <c r="B166" s="3" t="s">
        <v>196</v>
      </c>
      <c r="C166" s="1">
        <v>1841</v>
      </c>
      <c r="D166" s="15"/>
      <c r="E166" s="17">
        <v>418291</v>
      </c>
      <c r="H166" s="1">
        <v>1007624</v>
      </c>
      <c r="I166" s="8">
        <v>0.41512607899999998</v>
      </c>
      <c r="J166" s="15"/>
      <c r="K166" s="20" t="s">
        <v>80</v>
      </c>
      <c r="L166" t="s">
        <v>283</v>
      </c>
    </row>
    <row r="167" spans="1:12" x14ac:dyDescent="0.15">
      <c r="A167" t="s">
        <v>136</v>
      </c>
      <c r="B167" s="3" t="s">
        <v>196</v>
      </c>
      <c r="C167" s="1">
        <v>1861</v>
      </c>
      <c r="D167" s="15"/>
      <c r="E167" s="17">
        <v>793484</v>
      </c>
      <c r="H167" s="1">
        <v>1396530</v>
      </c>
      <c r="I167" s="8">
        <v>0.56818256700000003</v>
      </c>
      <c r="J167" s="15"/>
      <c r="K167" s="20" t="s">
        <v>80</v>
      </c>
      <c r="L167" t="s">
        <v>283</v>
      </c>
    </row>
    <row r="168" spans="1:12" x14ac:dyDescent="0.15">
      <c r="A168" t="s">
        <v>136</v>
      </c>
      <c r="B168" s="3" t="s">
        <v>196</v>
      </c>
      <c r="C168" s="1">
        <v>1877</v>
      </c>
      <c r="D168" s="15"/>
      <c r="E168" s="17">
        <v>1032435</v>
      </c>
      <c r="H168" s="1">
        <v>1509291</v>
      </c>
      <c r="I168" s="8">
        <v>0.68405297600000003</v>
      </c>
      <c r="J168" s="15"/>
      <c r="K168" s="20" t="s">
        <v>80</v>
      </c>
      <c r="L168" t="s">
        <v>283</v>
      </c>
    </row>
    <row r="169" spans="1:12" x14ac:dyDescent="0.15">
      <c r="A169" t="s">
        <v>136</v>
      </c>
      <c r="B169" s="3" t="s">
        <v>196</v>
      </c>
      <c r="C169" s="1">
        <v>1899</v>
      </c>
      <c r="D169" s="15"/>
      <c r="E169" s="17">
        <v>1067254</v>
      </c>
      <c r="H169" s="1">
        <v>1572797</v>
      </c>
      <c r="I169" s="8">
        <v>0.67857072500000004</v>
      </c>
      <c r="J169" s="15"/>
      <c r="K169" s="20" t="s">
        <v>80</v>
      </c>
      <c r="L169" t="s">
        <v>283</v>
      </c>
    </row>
    <row r="170" spans="1:12" x14ac:dyDescent="0.15">
      <c r="A170" t="s">
        <v>197</v>
      </c>
      <c r="B170" s="3" t="s">
        <v>198</v>
      </c>
      <c r="C170" s="1">
        <v>1956</v>
      </c>
      <c r="D170" s="15"/>
      <c r="E170" s="17"/>
      <c r="I170" s="8">
        <v>6.9000000000000006E-2</v>
      </c>
      <c r="J170" s="15"/>
      <c r="K170" s="20" t="s">
        <v>379</v>
      </c>
      <c r="L170" t="s">
        <v>340</v>
      </c>
    </row>
    <row r="171" spans="1:12" x14ac:dyDescent="0.15">
      <c r="A171" t="s">
        <v>199</v>
      </c>
      <c r="B171" s="3" t="s">
        <v>200</v>
      </c>
      <c r="C171" s="1">
        <v>1750</v>
      </c>
      <c r="D171" s="15"/>
      <c r="E171" s="17">
        <v>1718</v>
      </c>
      <c r="F171" s="1">
        <v>6069</v>
      </c>
      <c r="H171" s="1">
        <v>7787</v>
      </c>
      <c r="I171" s="8">
        <v>0.22062411700000001</v>
      </c>
      <c r="J171" s="15"/>
      <c r="K171" s="20" t="s">
        <v>381</v>
      </c>
      <c r="L171" t="s">
        <v>343</v>
      </c>
    </row>
    <row r="172" spans="1:12" x14ac:dyDescent="0.15">
      <c r="A172" t="s">
        <v>199</v>
      </c>
      <c r="B172" s="3" t="s">
        <v>200</v>
      </c>
      <c r="C172" s="1">
        <v>1763</v>
      </c>
      <c r="D172" s="15"/>
      <c r="E172" s="17">
        <v>1718</v>
      </c>
      <c r="F172" s="1">
        <v>6372</v>
      </c>
      <c r="H172" s="1">
        <v>8090</v>
      </c>
      <c r="I172" s="8">
        <v>0.212360939</v>
      </c>
      <c r="J172" s="15"/>
      <c r="K172" s="20" t="s">
        <v>80</v>
      </c>
      <c r="L172" t="s">
        <v>282</v>
      </c>
    </row>
    <row r="173" spans="1:12" x14ac:dyDescent="0.15">
      <c r="A173" t="s">
        <v>199</v>
      </c>
      <c r="B173" s="3" t="s">
        <v>200</v>
      </c>
      <c r="C173" s="1">
        <v>1763</v>
      </c>
      <c r="D173" s="15"/>
      <c r="E173" s="17"/>
      <c r="I173" s="8">
        <v>0.23</v>
      </c>
      <c r="J173" s="15"/>
      <c r="K173" s="20" t="s">
        <v>84</v>
      </c>
      <c r="L173" t="s">
        <v>342</v>
      </c>
    </row>
    <row r="174" spans="1:12" x14ac:dyDescent="0.15">
      <c r="A174" t="s">
        <v>199</v>
      </c>
      <c r="B174" s="3" t="s">
        <v>200</v>
      </c>
      <c r="C174" s="1">
        <v>1773</v>
      </c>
      <c r="D174" s="15"/>
      <c r="E174" s="17"/>
      <c r="I174" s="8">
        <v>0.17</v>
      </c>
      <c r="J174" s="15"/>
      <c r="K174" s="20" t="s">
        <v>84</v>
      </c>
      <c r="L174" t="s">
        <v>342</v>
      </c>
    </row>
    <row r="175" spans="1:12" x14ac:dyDescent="0.15">
      <c r="A175" t="s">
        <v>199</v>
      </c>
      <c r="B175" s="3" t="s">
        <v>200</v>
      </c>
      <c r="C175" s="1">
        <v>1788</v>
      </c>
      <c r="D175" s="15"/>
      <c r="E175" s="17">
        <v>1236</v>
      </c>
      <c r="F175" s="1">
        <v>15412</v>
      </c>
      <c r="H175" s="1">
        <v>16648</v>
      </c>
      <c r="I175" s="8">
        <v>7.4243152000000007E-2</v>
      </c>
      <c r="J175" s="15"/>
      <c r="K175" s="20" t="s">
        <v>80</v>
      </c>
      <c r="L175" t="s">
        <v>282</v>
      </c>
    </row>
    <row r="176" spans="1:12" x14ac:dyDescent="0.15">
      <c r="A176" t="s">
        <v>199</v>
      </c>
      <c r="B176" s="3" t="s">
        <v>200</v>
      </c>
      <c r="C176" s="1">
        <v>1805</v>
      </c>
      <c r="D176" s="15"/>
      <c r="E176" s="17">
        <v>1594</v>
      </c>
      <c r="F176" s="1">
        <v>24855</v>
      </c>
      <c r="H176" s="1">
        <v>26449</v>
      </c>
      <c r="I176" s="8">
        <v>6.0266928999999997E-2</v>
      </c>
      <c r="J176" s="15"/>
      <c r="K176" s="20" t="s">
        <v>80</v>
      </c>
      <c r="L176" t="s">
        <v>282</v>
      </c>
    </row>
    <row r="177" spans="1:12" x14ac:dyDescent="0.15">
      <c r="A177" t="s">
        <v>199</v>
      </c>
      <c r="B177" s="3" t="s">
        <v>200</v>
      </c>
      <c r="C177" s="1">
        <v>1832</v>
      </c>
      <c r="D177" s="15"/>
      <c r="E177" s="17">
        <v>791</v>
      </c>
      <c r="F177" s="1">
        <v>18434</v>
      </c>
      <c r="H177" s="1">
        <v>19225</v>
      </c>
      <c r="I177" s="8">
        <v>4.1144343E-2</v>
      </c>
      <c r="J177" s="15"/>
      <c r="K177" s="20" t="s">
        <v>80</v>
      </c>
      <c r="L177" t="s">
        <v>282</v>
      </c>
    </row>
    <row r="178" spans="1:12" x14ac:dyDescent="0.15">
      <c r="A178" t="s">
        <v>199</v>
      </c>
      <c r="B178" s="3" t="s">
        <v>200</v>
      </c>
      <c r="C178" s="1">
        <v>1946</v>
      </c>
      <c r="D178" s="15"/>
      <c r="E178" s="17"/>
      <c r="I178" s="8">
        <v>3.0000000000000001E-3</v>
      </c>
      <c r="J178" s="15"/>
      <c r="K178" s="20" t="s">
        <v>78</v>
      </c>
      <c r="L178" t="s">
        <v>281</v>
      </c>
    </row>
    <row r="179" spans="1:12" x14ac:dyDescent="0.15">
      <c r="A179" t="s">
        <v>201</v>
      </c>
      <c r="B179" s="3" t="s">
        <v>202</v>
      </c>
      <c r="C179" s="1">
        <v>1570</v>
      </c>
      <c r="D179" s="15"/>
      <c r="E179" s="17">
        <v>5000</v>
      </c>
      <c r="F179" s="1">
        <v>30500</v>
      </c>
      <c r="H179" s="1">
        <v>35500</v>
      </c>
      <c r="I179" s="8">
        <v>0.14084506999999999</v>
      </c>
      <c r="J179" s="15"/>
      <c r="K179" s="20" t="s">
        <v>80</v>
      </c>
      <c r="L179" t="s">
        <v>96</v>
      </c>
    </row>
    <row r="180" spans="1:12" x14ac:dyDescent="0.15">
      <c r="A180" t="s">
        <v>201</v>
      </c>
      <c r="B180" s="3" t="s">
        <v>202</v>
      </c>
      <c r="C180" s="1">
        <v>1650</v>
      </c>
      <c r="D180" s="15"/>
      <c r="E180" s="17">
        <v>17500</v>
      </c>
      <c r="F180" s="1">
        <v>52500</v>
      </c>
      <c r="H180" s="1">
        <v>70000</v>
      </c>
      <c r="I180" s="8">
        <v>0.25</v>
      </c>
      <c r="J180" s="15"/>
      <c r="K180" s="20" t="s">
        <v>160</v>
      </c>
      <c r="L180" t="s">
        <v>95</v>
      </c>
    </row>
    <row r="181" spans="1:12" x14ac:dyDescent="0.15">
      <c r="A181" t="s">
        <v>201</v>
      </c>
      <c r="B181" s="3" t="s">
        <v>202</v>
      </c>
      <c r="C181" s="1">
        <v>1700</v>
      </c>
      <c r="D181" s="15"/>
      <c r="E181" s="17">
        <v>25000</v>
      </c>
      <c r="F181" s="1">
        <v>75000</v>
      </c>
      <c r="H181" s="1">
        <v>100000</v>
      </c>
      <c r="I181" s="8">
        <v>0.25</v>
      </c>
      <c r="J181" s="15"/>
      <c r="K181" s="20" t="s">
        <v>160</v>
      </c>
      <c r="L181" t="s">
        <v>95</v>
      </c>
    </row>
    <row r="182" spans="1:12" x14ac:dyDescent="0.15">
      <c r="A182" t="s">
        <v>201</v>
      </c>
      <c r="B182" s="3" t="s">
        <v>202</v>
      </c>
      <c r="C182" s="1">
        <v>1750</v>
      </c>
      <c r="D182" s="15"/>
      <c r="E182" s="17">
        <v>32500</v>
      </c>
      <c r="F182" s="1">
        <v>97500</v>
      </c>
      <c r="H182" s="1">
        <v>130000</v>
      </c>
      <c r="I182" s="8">
        <v>0.25</v>
      </c>
      <c r="J182" s="15"/>
      <c r="K182" s="20" t="s">
        <v>160</v>
      </c>
      <c r="L182" t="s">
        <v>95</v>
      </c>
    </row>
    <row r="183" spans="1:12" x14ac:dyDescent="0.15">
      <c r="A183" t="s">
        <v>201</v>
      </c>
      <c r="B183" s="3" t="s">
        <v>202</v>
      </c>
      <c r="C183" s="1">
        <v>1800</v>
      </c>
      <c r="D183" s="15"/>
      <c r="E183" s="17">
        <v>37500</v>
      </c>
      <c r="F183" s="1">
        <v>112500</v>
      </c>
      <c r="H183" s="1">
        <v>150000</v>
      </c>
      <c r="I183" s="8">
        <v>0.25</v>
      </c>
      <c r="J183" s="15"/>
      <c r="K183" s="20" t="s">
        <v>160</v>
      </c>
      <c r="L183" t="s">
        <v>95</v>
      </c>
    </row>
    <row r="184" spans="1:12" x14ac:dyDescent="0.15">
      <c r="A184" t="s">
        <v>205</v>
      </c>
      <c r="B184" s="3" t="s">
        <v>206</v>
      </c>
      <c r="C184" s="1">
        <v>1570</v>
      </c>
      <c r="D184" s="15"/>
      <c r="E184" s="17">
        <v>6500</v>
      </c>
      <c r="F184" s="1">
        <v>10000</v>
      </c>
      <c r="G184" s="1">
        <v>400000</v>
      </c>
      <c r="H184" s="1">
        <v>416500</v>
      </c>
      <c r="I184" s="8">
        <v>1.5606241999999999E-2</v>
      </c>
      <c r="J184" s="15"/>
      <c r="K184" s="20" t="s">
        <v>94</v>
      </c>
      <c r="L184" t="s">
        <v>93</v>
      </c>
    </row>
    <row r="185" spans="1:12" x14ac:dyDescent="0.15">
      <c r="A185" t="s">
        <v>205</v>
      </c>
      <c r="B185" s="3" t="s">
        <v>206</v>
      </c>
      <c r="C185" s="1">
        <v>1650</v>
      </c>
      <c r="D185" s="15"/>
      <c r="E185" s="17">
        <v>40000</v>
      </c>
      <c r="F185" s="1">
        <v>60000</v>
      </c>
      <c r="G185" s="1">
        <v>480000</v>
      </c>
      <c r="H185" s="1">
        <v>580000</v>
      </c>
      <c r="I185" s="8">
        <v>6.8965517000000004E-2</v>
      </c>
      <c r="J185" s="15"/>
      <c r="K185" s="20" t="s">
        <v>73</v>
      </c>
      <c r="L185" t="s">
        <v>75</v>
      </c>
    </row>
    <row r="186" spans="1:12" x14ac:dyDescent="0.15">
      <c r="A186" t="s">
        <v>205</v>
      </c>
      <c r="B186" s="3" t="s">
        <v>206</v>
      </c>
      <c r="C186" s="1">
        <v>1781</v>
      </c>
      <c r="D186" s="15"/>
      <c r="E186" s="17"/>
      <c r="I186" s="8">
        <v>0.63</v>
      </c>
      <c r="J186" s="15"/>
      <c r="K186" s="20" t="s">
        <v>248</v>
      </c>
      <c r="L186" t="s">
        <v>92</v>
      </c>
    </row>
    <row r="187" spans="1:12" x14ac:dyDescent="0.15">
      <c r="A187" t="s">
        <v>205</v>
      </c>
      <c r="B187" s="3" t="s">
        <v>206</v>
      </c>
      <c r="C187" s="1">
        <v>1781</v>
      </c>
      <c r="D187" s="15"/>
      <c r="E187" s="17"/>
      <c r="I187" s="8">
        <v>0.27</v>
      </c>
      <c r="J187" s="15"/>
      <c r="K187" s="20" t="s">
        <v>248</v>
      </c>
      <c r="L187" t="s">
        <v>351</v>
      </c>
    </row>
    <row r="188" spans="1:12" x14ac:dyDescent="0.15">
      <c r="A188" t="s">
        <v>205</v>
      </c>
      <c r="B188" s="3" t="s">
        <v>206</v>
      </c>
      <c r="C188" s="1">
        <v>1825</v>
      </c>
      <c r="D188" s="15"/>
      <c r="E188" s="17">
        <v>430000</v>
      </c>
      <c r="H188" s="1">
        <v>1327000</v>
      </c>
      <c r="I188" s="8">
        <v>0.32403918599999998</v>
      </c>
      <c r="J188" s="15"/>
      <c r="K188" s="20" t="s">
        <v>73</v>
      </c>
      <c r="L188" t="s">
        <v>161</v>
      </c>
    </row>
    <row r="189" spans="1:12" x14ac:dyDescent="0.15">
      <c r="A189" t="s">
        <v>205</v>
      </c>
      <c r="B189" s="3" t="s">
        <v>206</v>
      </c>
      <c r="C189" s="1">
        <v>1940</v>
      </c>
      <c r="D189" s="15"/>
      <c r="E189" s="17">
        <v>500000</v>
      </c>
      <c r="F189" s="1">
        <v>80000</v>
      </c>
      <c r="G189" s="1">
        <v>2020000</v>
      </c>
      <c r="H189" s="1">
        <v>2600000</v>
      </c>
      <c r="I189" s="8">
        <v>0.192307692</v>
      </c>
      <c r="J189" s="15"/>
      <c r="K189" s="20" t="s">
        <v>73</v>
      </c>
      <c r="L189" t="s">
        <v>72</v>
      </c>
    </row>
    <row r="190" spans="1:12" x14ac:dyDescent="0.15">
      <c r="A190" t="s">
        <v>205</v>
      </c>
      <c r="B190" s="3" t="s">
        <v>206</v>
      </c>
      <c r="C190" s="1">
        <v>1950</v>
      </c>
      <c r="D190" s="15"/>
      <c r="E190" s="17">
        <v>631028</v>
      </c>
      <c r="F190" s="1">
        <v>90000</v>
      </c>
      <c r="G190" s="1">
        <v>2481729</v>
      </c>
      <c r="H190" s="1">
        <v>3202757</v>
      </c>
      <c r="I190" s="8">
        <v>0.19702649899999999</v>
      </c>
      <c r="J190" s="15"/>
      <c r="K190" s="20" t="s">
        <v>73</v>
      </c>
      <c r="L190" t="s">
        <v>72</v>
      </c>
    </row>
    <row r="191" spans="1:12" x14ac:dyDescent="0.15">
      <c r="A191" t="s">
        <v>207</v>
      </c>
      <c r="B191" s="3" t="s">
        <v>208</v>
      </c>
      <c r="C191" s="1">
        <v>1876</v>
      </c>
      <c r="D191" s="15"/>
      <c r="E191" s="18">
        <v>100000</v>
      </c>
      <c r="F191" s="9"/>
      <c r="H191" s="9">
        <v>7049000</v>
      </c>
      <c r="I191" s="8">
        <v>1.4186409000000001E-2</v>
      </c>
      <c r="J191" s="15"/>
      <c r="K191" s="20" t="s">
        <v>238</v>
      </c>
      <c r="L191" s="5" t="s">
        <v>327</v>
      </c>
    </row>
    <row r="192" spans="1:12" x14ac:dyDescent="0.15">
      <c r="A192" t="s">
        <v>16</v>
      </c>
      <c r="B192" s="3" t="s">
        <v>17</v>
      </c>
      <c r="C192" s="1">
        <v>1551</v>
      </c>
      <c r="D192" s="15"/>
      <c r="E192" s="17">
        <v>400</v>
      </c>
      <c r="G192" s="1">
        <v>50059</v>
      </c>
      <c r="H192" s="1">
        <v>50459</v>
      </c>
      <c r="I192" s="8">
        <v>7.9272279999999997E-3</v>
      </c>
      <c r="J192" s="15"/>
      <c r="K192" s="20" t="s">
        <v>345</v>
      </c>
      <c r="L192" t="s">
        <v>350</v>
      </c>
    </row>
    <row r="193" spans="1:12" x14ac:dyDescent="0.15">
      <c r="A193" t="s">
        <v>16</v>
      </c>
      <c r="B193" s="3" t="s">
        <v>17</v>
      </c>
      <c r="C193" s="1">
        <v>1779</v>
      </c>
      <c r="D193" s="15"/>
      <c r="E193" s="17"/>
      <c r="I193" s="8">
        <v>9.8000000000000004E-2</v>
      </c>
      <c r="J193" s="15"/>
      <c r="K193" s="20" t="s">
        <v>345</v>
      </c>
      <c r="L193" t="s">
        <v>164</v>
      </c>
    </row>
    <row r="194" spans="1:12" x14ac:dyDescent="0.15">
      <c r="A194" t="s">
        <v>16</v>
      </c>
      <c r="B194" s="3" t="s">
        <v>17</v>
      </c>
      <c r="C194" s="1">
        <v>1796</v>
      </c>
      <c r="D194" s="15"/>
      <c r="E194" s="17">
        <v>78025</v>
      </c>
      <c r="G194" s="1">
        <v>83010</v>
      </c>
      <c r="H194" s="1">
        <v>161035</v>
      </c>
      <c r="I194" s="8">
        <v>0.48452199800000001</v>
      </c>
      <c r="J194" s="15"/>
      <c r="K194" s="20" t="s">
        <v>345</v>
      </c>
      <c r="L194" t="s">
        <v>349</v>
      </c>
    </row>
    <row r="195" spans="1:12" x14ac:dyDescent="0.15">
      <c r="A195" t="s">
        <v>16</v>
      </c>
      <c r="B195" s="3" t="s">
        <v>17</v>
      </c>
      <c r="C195" s="1">
        <v>1807</v>
      </c>
      <c r="D195" s="15"/>
      <c r="E195" s="17">
        <v>4729</v>
      </c>
      <c r="G195" s="1">
        <v>160549</v>
      </c>
      <c r="H195" s="1">
        <v>165278</v>
      </c>
      <c r="I195" s="8">
        <v>2.8612399E-2</v>
      </c>
      <c r="J195" s="15"/>
      <c r="K195" s="20" t="s">
        <v>345</v>
      </c>
      <c r="L195" t="s">
        <v>348</v>
      </c>
    </row>
    <row r="196" spans="1:12" x14ac:dyDescent="0.15">
      <c r="A196" t="s">
        <v>16</v>
      </c>
      <c r="B196" s="3" t="s">
        <v>17</v>
      </c>
      <c r="C196" s="1">
        <v>1807</v>
      </c>
      <c r="D196" s="15"/>
      <c r="E196" s="17">
        <v>5600</v>
      </c>
      <c r="G196" s="1">
        <v>194400</v>
      </c>
      <c r="H196" s="1">
        <v>200000</v>
      </c>
      <c r="I196" s="8">
        <v>2.8000000000000001E-2</v>
      </c>
      <c r="J196" s="15"/>
      <c r="K196" s="20" t="s">
        <v>345</v>
      </c>
      <c r="L196" t="s">
        <v>347</v>
      </c>
    </row>
    <row r="197" spans="1:12" x14ac:dyDescent="0.15">
      <c r="A197" t="s">
        <v>16</v>
      </c>
      <c r="B197" s="3" t="s">
        <v>17</v>
      </c>
      <c r="C197" s="1">
        <v>1821</v>
      </c>
      <c r="D197" s="15"/>
      <c r="E197" s="17">
        <v>7000</v>
      </c>
      <c r="G197" s="1">
        <v>243000</v>
      </c>
      <c r="H197" s="1">
        <v>250000</v>
      </c>
      <c r="I197" s="8">
        <v>2.8000000000000001E-2</v>
      </c>
      <c r="J197" s="15"/>
      <c r="K197" s="20" t="s">
        <v>345</v>
      </c>
      <c r="L197" t="s">
        <v>347</v>
      </c>
    </row>
    <row r="198" spans="1:12" x14ac:dyDescent="0.15">
      <c r="A198" t="s">
        <v>16</v>
      </c>
      <c r="B198" s="3" t="s">
        <v>17</v>
      </c>
      <c r="C198" s="1">
        <v>1837</v>
      </c>
      <c r="D198" s="15"/>
      <c r="E198" s="17">
        <v>80000</v>
      </c>
      <c r="G198" s="1">
        <v>320000</v>
      </c>
      <c r="H198" s="1">
        <v>400000</v>
      </c>
      <c r="I198" s="8">
        <v>0.2</v>
      </c>
      <c r="J198" s="15"/>
      <c r="K198" s="20" t="s">
        <v>345</v>
      </c>
      <c r="L198" t="s">
        <v>346</v>
      </c>
    </row>
    <row r="199" spans="1:12" x14ac:dyDescent="0.15">
      <c r="A199" t="s">
        <v>16</v>
      </c>
      <c r="B199" s="3" t="s">
        <v>17</v>
      </c>
      <c r="C199" s="1">
        <v>1940</v>
      </c>
      <c r="D199" s="15"/>
      <c r="E199" s="17">
        <v>89396</v>
      </c>
      <c r="G199" s="1">
        <v>1698534</v>
      </c>
      <c r="H199" s="1">
        <v>1787930</v>
      </c>
      <c r="I199" s="8">
        <v>4.9999719999999997E-2</v>
      </c>
      <c r="J199" s="15"/>
      <c r="K199" s="20" t="s">
        <v>345</v>
      </c>
      <c r="L199" t="s">
        <v>344</v>
      </c>
    </row>
    <row r="200" spans="1:12" x14ac:dyDescent="0.15">
      <c r="A200" t="s">
        <v>16</v>
      </c>
      <c r="B200" s="3" t="s">
        <v>17</v>
      </c>
      <c r="C200" s="1">
        <v>1940</v>
      </c>
      <c r="D200" s="15"/>
      <c r="E200" s="17">
        <v>87027</v>
      </c>
      <c r="F200" s="1">
        <v>100</v>
      </c>
      <c r="G200" s="1">
        <v>1657408</v>
      </c>
      <c r="H200" s="1">
        <v>1744535</v>
      </c>
      <c r="I200" s="8">
        <v>4.9885499999999999E-2</v>
      </c>
      <c r="J200" s="15"/>
      <c r="K200" s="20" t="s">
        <v>73</v>
      </c>
      <c r="L200" t="s">
        <v>72</v>
      </c>
    </row>
    <row r="201" spans="1:12" x14ac:dyDescent="0.15">
      <c r="A201" t="s">
        <v>16</v>
      </c>
      <c r="B201" s="3" t="s">
        <v>17</v>
      </c>
      <c r="C201" s="1">
        <v>1950</v>
      </c>
      <c r="D201" s="15"/>
      <c r="E201" s="17">
        <v>92597</v>
      </c>
      <c r="F201" s="1">
        <v>100</v>
      </c>
      <c r="G201" s="1">
        <v>1763220</v>
      </c>
      <c r="H201" s="1">
        <v>1855917</v>
      </c>
      <c r="I201" s="8">
        <v>4.9892855999999999E-2</v>
      </c>
      <c r="J201" s="15"/>
      <c r="K201" s="20" t="s">
        <v>73</v>
      </c>
      <c r="L201" t="s">
        <v>72</v>
      </c>
    </row>
    <row r="202" spans="1:12" x14ac:dyDescent="0.15">
      <c r="A202" t="s">
        <v>393</v>
      </c>
      <c r="B202" s="3" t="s">
        <v>394</v>
      </c>
      <c r="C202" s="1">
        <v>1942</v>
      </c>
      <c r="D202" s="15"/>
      <c r="E202" s="18">
        <v>5000</v>
      </c>
      <c r="F202" s="9"/>
      <c r="H202" s="9">
        <v>210000</v>
      </c>
      <c r="I202" s="8">
        <f>E202/H202</f>
        <v>2.3809523809523808E-2</v>
      </c>
      <c r="J202" s="15"/>
      <c r="K202" s="20" t="s">
        <v>484</v>
      </c>
      <c r="L202" t="s">
        <v>235</v>
      </c>
    </row>
    <row r="203" spans="1:12" x14ac:dyDescent="0.15">
      <c r="A203" t="s">
        <v>209</v>
      </c>
      <c r="B203" s="3" t="s">
        <v>210</v>
      </c>
      <c r="C203" s="1">
        <v>1960</v>
      </c>
      <c r="D203" s="15"/>
      <c r="E203" s="17"/>
      <c r="I203" s="8">
        <v>1.2999999999999999E-2</v>
      </c>
      <c r="J203" s="15"/>
      <c r="K203" s="20" t="s">
        <v>379</v>
      </c>
      <c r="L203" t="s">
        <v>445</v>
      </c>
    </row>
    <row r="204" spans="1:12" x14ac:dyDescent="0.15">
      <c r="A204" t="s">
        <v>211</v>
      </c>
      <c r="B204" s="3" t="s">
        <v>212</v>
      </c>
      <c r="C204" s="1">
        <v>1921</v>
      </c>
      <c r="D204" s="15"/>
      <c r="E204" s="17">
        <v>1883</v>
      </c>
      <c r="H204" s="1">
        <v>2538000</v>
      </c>
      <c r="I204" s="8">
        <v>7.4192300000000002E-4</v>
      </c>
      <c r="J204" s="15"/>
      <c r="K204" s="20" t="s">
        <v>126</v>
      </c>
      <c r="L204" t="s">
        <v>125</v>
      </c>
    </row>
    <row r="205" spans="1:12" x14ac:dyDescent="0.15">
      <c r="A205" t="s">
        <v>211</v>
      </c>
      <c r="B205" s="3" t="s">
        <v>212</v>
      </c>
      <c r="C205" s="1">
        <v>1931</v>
      </c>
      <c r="D205" s="15"/>
      <c r="E205" s="17">
        <v>2385</v>
      </c>
      <c r="H205" s="1">
        <v>3160000</v>
      </c>
      <c r="I205" s="8">
        <v>7.5474699999999995E-4</v>
      </c>
      <c r="J205" s="15"/>
      <c r="K205" s="20" t="s">
        <v>126</v>
      </c>
      <c r="L205" t="s">
        <v>125</v>
      </c>
    </row>
    <row r="206" spans="1:12" x14ac:dyDescent="0.15">
      <c r="A206" t="s">
        <v>211</v>
      </c>
      <c r="B206" s="3" t="s">
        <v>212</v>
      </c>
      <c r="C206" s="1">
        <v>1948</v>
      </c>
      <c r="D206" s="15"/>
      <c r="E206" s="17"/>
      <c r="I206" s="8">
        <v>1E-3</v>
      </c>
      <c r="J206" s="15"/>
      <c r="K206" s="20" t="s">
        <v>379</v>
      </c>
      <c r="L206" t="s">
        <v>341</v>
      </c>
    </row>
    <row r="207" spans="1:12" x14ac:dyDescent="0.15">
      <c r="A207" t="s">
        <v>211</v>
      </c>
      <c r="B207" s="3" t="s">
        <v>212</v>
      </c>
      <c r="C207" s="1">
        <v>1948</v>
      </c>
      <c r="D207" s="15"/>
      <c r="E207" s="17">
        <v>5026</v>
      </c>
      <c r="H207" s="1">
        <v>4876000</v>
      </c>
      <c r="I207" s="8">
        <v>1.0307630000000001E-3</v>
      </c>
      <c r="J207" s="15"/>
      <c r="K207" s="20" t="s">
        <v>126</v>
      </c>
      <c r="L207" t="s">
        <v>125</v>
      </c>
    </row>
    <row r="208" spans="1:12" x14ac:dyDescent="0.15">
      <c r="A208" t="s">
        <v>211</v>
      </c>
      <c r="B208" s="3" t="s">
        <v>212</v>
      </c>
      <c r="C208" s="1">
        <v>1960</v>
      </c>
      <c r="D208" s="15"/>
      <c r="E208" s="17">
        <v>7420</v>
      </c>
      <c r="H208" s="1">
        <v>6727000</v>
      </c>
      <c r="I208" s="8">
        <v>1.1030180000000001E-3</v>
      </c>
      <c r="J208" s="15"/>
      <c r="K208" s="20" t="s">
        <v>126</v>
      </c>
      <c r="L208" t="s">
        <v>125</v>
      </c>
    </row>
    <row r="209" spans="1:12" x14ac:dyDescent="0.15">
      <c r="A209" t="s">
        <v>215</v>
      </c>
      <c r="B209" s="3" t="s">
        <v>216</v>
      </c>
      <c r="C209" s="1">
        <v>1747</v>
      </c>
      <c r="D209" s="15"/>
      <c r="E209" s="17"/>
      <c r="I209" s="8">
        <v>0.109</v>
      </c>
      <c r="J209" s="15"/>
      <c r="K209" s="20" t="s">
        <v>84</v>
      </c>
      <c r="L209" t="s">
        <v>342</v>
      </c>
    </row>
    <row r="210" spans="1:12" x14ac:dyDescent="0.15">
      <c r="A210" t="s">
        <v>215</v>
      </c>
      <c r="B210" s="3" t="s">
        <v>216</v>
      </c>
      <c r="C210" s="1">
        <v>1750</v>
      </c>
      <c r="D210" s="15"/>
      <c r="E210" s="17">
        <v>1285</v>
      </c>
      <c r="H210" s="1">
        <v>13740</v>
      </c>
      <c r="I210" s="8">
        <v>9.3522562000000004E-2</v>
      </c>
      <c r="J210" s="15"/>
      <c r="K210" s="20" t="s">
        <v>381</v>
      </c>
      <c r="L210" t="s">
        <v>343</v>
      </c>
    </row>
    <row r="211" spans="1:12" x14ac:dyDescent="0.15">
      <c r="A211" t="s">
        <v>215</v>
      </c>
      <c r="B211" s="3" t="s">
        <v>216</v>
      </c>
      <c r="C211" s="1">
        <v>1753</v>
      </c>
      <c r="D211" s="15"/>
      <c r="E211" s="17">
        <v>1262</v>
      </c>
      <c r="F211" s="1">
        <v>12164</v>
      </c>
      <c r="H211" s="1">
        <v>13426</v>
      </c>
      <c r="I211" s="8">
        <v>9.3996723000000004E-2</v>
      </c>
      <c r="J211" s="15"/>
      <c r="K211" s="20" t="s">
        <v>80</v>
      </c>
      <c r="L211" t="s">
        <v>193</v>
      </c>
    </row>
    <row r="212" spans="1:12" x14ac:dyDescent="0.15">
      <c r="A212" t="s">
        <v>215</v>
      </c>
      <c r="B212" s="3" t="s">
        <v>216</v>
      </c>
      <c r="C212" s="1">
        <v>1763</v>
      </c>
      <c r="D212" s="15"/>
      <c r="E212" s="17"/>
      <c r="I212" s="8">
        <v>0.157</v>
      </c>
      <c r="J212" s="15"/>
      <c r="K212" s="20" t="s">
        <v>84</v>
      </c>
      <c r="L212" t="s">
        <v>342</v>
      </c>
    </row>
    <row r="213" spans="1:12" x14ac:dyDescent="0.15">
      <c r="A213" t="s">
        <v>215</v>
      </c>
      <c r="B213" s="3" t="s">
        <v>216</v>
      </c>
      <c r="C213" s="1">
        <v>1771</v>
      </c>
      <c r="D213" s="15"/>
      <c r="E213" s="17">
        <v>1661</v>
      </c>
      <c r="F213" s="1">
        <v>26211</v>
      </c>
      <c r="H213" s="1">
        <v>27872</v>
      </c>
      <c r="I213" s="8">
        <v>5.9593858E-2</v>
      </c>
      <c r="J213" s="15"/>
      <c r="K213" s="20" t="s">
        <v>80</v>
      </c>
      <c r="L213" t="s">
        <v>193</v>
      </c>
    </row>
    <row r="214" spans="1:12" x14ac:dyDescent="0.15">
      <c r="A214" t="s">
        <v>215</v>
      </c>
      <c r="B214" s="3" t="s">
        <v>216</v>
      </c>
      <c r="C214" s="1">
        <v>1829</v>
      </c>
      <c r="D214" s="15"/>
      <c r="E214" s="17">
        <v>801</v>
      </c>
      <c r="F214" s="1">
        <v>27931</v>
      </c>
      <c r="H214" s="1">
        <v>28732</v>
      </c>
      <c r="I214" s="8">
        <v>2.7878323999999999E-2</v>
      </c>
      <c r="J214" s="15"/>
      <c r="K214" s="20" t="s">
        <v>80</v>
      </c>
      <c r="L214" t="s">
        <v>193</v>
      </c>
    </row>
    <row r="215" spans="1:12" x14ac:dyDescent="0.15">
      <c r="A215" t="s">
        <v>215</v>
      </c>
      <c r="B215" s="3" t="s">
        <v>216</v>
      </c>
      <c r="C215" s="1">
        <v>1921</v>
      </c>
      <c r="D215" s="15"/>
      <c r="E215" s="17"/>
      <c r="I215" s="8">
        <v>8.8000000000000005E-3</v>
      </c>
      <c r="J215" s="15"/>
      <c r="K215" s="20" t="s">
        <v>78</v>
      </c>
      <c r="L215" t="s">
        <v>192</v>
      </c>
    </row>
    <row r="216" spans="1:12" x14ac:dyDescent="0.15">
      <c r="A216" t="s">
        <v>215</v>
      </c>
      <c r="B216" s="3" t="s">
        <v>216</v>
      </c>
      <c r="C216" s="1">
        <v>1946</v>
      </c>
      <c r="D216" s="15"/>
      <c r="E216" s="17"/>
      <c r="I216" s="8">
        <v>1.4E-2</v>
      </c>
      <c r="J216" s="15"/>
      <c r="K216" s="20" t="s">
        <v>78</v>
      </c>
      <c r="L216" t="s">
        <v>192</v>
      </c>
    </row>
    <row r="217" spans="1:12" x14ac:dyDescent="0.15">
      <c r="A217" t="s">
        <v>217</v>
      </c>
      <c r="B217" s="3" t="s">
        <v>218</v>
      </c>
      <c r="C217" s="1">
        <v>1572</v>
      </c>
      <c r="D217" s="15"/>
      <c r="E217" s="17">
        <v>1300</v>
      </c>
      <c r="G217" s="1">
        <v>40000</v>
      </c>
      <c r="H217" s="1">
        <v>41300</v>
      </c>
      <c r="I217" s="8">
        <v>3.1476997999999999E-2</v>
      </c>
      <c r="J217" s="15"/>
      <c r="K217" s="20" t="s">
        <v>188</v>
      </c>
      <c r="L217" t="s">
        <v>187</v>
      </c>
    </row>
    <row r="218" spans="1:12" x14ac:dyDescent="0.15">
      <c r="A218" t="s">
        <v>217</v>
      </c>
      <c r="B218" s="3" t="s">
        <v>218</v>
      </c>
      <c r="C218" s="1">
        <v>1572</v>
      </c>
      <c r="D218" s="15"/>
      <c r="E218" s="17">
        <v>1300</v>
      </c>
      <c r="G218" s="1">
        <v>45000</v>
      </c>
      <c r="H218" s="1">
        <v>46300</v>
      </c>
      <c r="I218" s="8">
        <v>2.8077754E-2</v>
      </c>
      <c r="J218" s="15"/>
      <c r="K218" s="20" t="s">
        <v>188</v>
      </c>
      <c r="L218" t="s">
        <v>187</v>
      </c>
    </row>
    <row r="219" spans="1:12" x14ac:dyDescent="0.15">
      <c r="A219" t="s">
        <v>217</v>
      </c>
      <c r="B219" s="3" t="s">
        <v>218</v>
      </c>
      <c r="C219" s="1">
        <v>1778</v>
      </c>
      <c r="D219" s="15"/>
      <c r="E219" s="17">
        <v>50000</v>
      </c>
      <c r="G219" s="1">
        <v>371147</v>
      </c>
      <c r="H219" s="1">
        <v>421147</v>
      </c>
      <c r="I219" s="8">
        <v>0.118723391</v>
      </c>
      <c r="J219" s="15"/>
      <c r="K219" s="20" t="s">
        <v>188</v>
      </c>
      <c r="L219" t="s">
        <v>191</v>
      </c>
    </row>
    <row r="220" spans="1:12" x14ac:dyDescent="0.15">
      <c r="A220" t="s">
        <v>217</v>
      </c>
      <c r="B220" s="3" t="s">
        <v>218</v>
      </c>
      <c r="C220" s="1">
        <v>1802</v>
      </c>
      <c r="D220" s="15"/>
      <c r="E220" s="17">
        <v>143632</v>
      </c>
      <c r="G220" s="1">
        <v>352872</v>
      </c>
      <c r="H220" s="1">
        <v>496504</v>
      </c>
      <c r="I220" s="8">
        <v>0.28928669299999998</v>
      </c>
      <c r="J220" s="15"/>
      <c r="K220" s="20" t="s">
        <v>188</v>
      </c>
      <c r="L220" t="s">
        <v>66</v>
      </c>
    </row>
    <row r="221" spans="1:12" x14ac:dyDescent="0.15">
      <c r="A221" t="s">
        <v>217</v>
      </c>
      <c r="B221" s="3" t="s">
        <v>218</v>
      </c>
      <c r="C221" s="1">
        <v>1940</v>
      </c>
      <c r="D221" s="15"/>
      <c r="E221" s="17">
        <v>350989</v>
      </c>
      <c r="F221" s="1">
        <v>4011</v>
      </c>
      <c r="G221" s="1">
        <v>2025000</v>
      </c>
      <c r="H221" s="1">
        <v>2380000</v>
      </c>
      <c r="I221" s="8">
        <v>0.14747436999999999</v>
      </c>
      <c r="J221" s="15"/>
      <c r="K221" s="20" t="s">
        <v>73</v>
      </c>
      <c r="L221" t="s">
        <v>72</v>
      </c>
    </row>
    <row r="222" spans="1:12" x14ac:dyDescent="0.15">
      <c r="A222" t="s">
        <v>217</v>
      </c>
      <c r="B222" s="3" t="s">
        <v>218</v>
      </c>
      <c r="C222" s="1">
        <v>1950</v>
      </c>
      <c r="D222" s="15"/>
      <c r="E222" s="17">
        <v>410219</v>
      </c>
      <c r="F222" s="1">
        <v>4000</v>
      </c>
      <c r="G222" s="1">
        <v>2373903</v>
      </c>
      <c r="H222" s="1">
        <v>2788122</v>
      </c>
      <c r="I222" s="8">
        <v>0.14713093599999999</v>
      </c>
      <c r="J222" s="15"/>
      <c r="K222" s="20" t="s">
        <v>73</v>
      </c>
      <c r="L222" t="s">
        <v>72</v>
      </c>
    </row>
    <row r="223" spans="1:12" x14ac:dyDescent="0.15">
      <c r="A223" t="s">
        <v>213</v>
      </c>
      <c r="B223" s="3" t="s">
        <v>214</v>
      </c>
      <c r="C223" s="1">
        <v>1950</v>
      </c>
      <c r="D223" s="15"/>
      <c r="E223" s="17"/>
      <c r="I223" s="8">
        <v>4.0000000000000001E-3</v>
      </c>
      <c r="J223" s="15"/>
      <c r="K223" s="20" t="s">
        <v>379</v>
      </c>
      <c r="L223" t="s">
        <v>341</v>
      </c>
    </row>
    <row r="224" spans="1:12" x14ac:dyDescent="0.15">
      <c r="A224" t="s">
        <v>113</v>
      </c>
      <c r="B224" s="3" t="s">
        <v>112</v>
      </c>
      <c r="C224" s="1">
        <v>1750</v>
      </c>
      <c r="D224" s="15"/>
      <c r="E224" s="17">
        <v>726</v>
      </c>
      <c r="F224" s="9">
        <v>7987</v>
      </c>
      <c r="G224" s="1">
        <v>65</v>
      </c>
      <c r="H224" s="9">
        <v>9022</v>
      </c>
      <c r="I224" s="8">
        <v>8.0469962000000006E-2</v>
      </c>
      <c r="J224" s="15"/>
      <c r="K224" s="20" t="s">
        <v>82</v>
      </c>
      <c r="L224" t="s">
        <v>115</v>
      </c>
    </row>
    <row r="225" spans="1:12" x14ac:dyDescent="0.15">
      <c r="A225" t="s">
        <v>113</v>
      </c>
      <c r="B225" s="3" t="s">
        <v>112</v>
      </c>
      <c r="C225" s="1">
        <v>1830</v>
      </c>
      <c r="D225" s="15"/>
      <c r="E225" s="17">
        <v>3701</v>
      </c>
      <c r="F225" s="1">
        <v>88666</v>
      </c>
      <c r="G225" s="1">
        <v>8235</v>
      </c>
      <c r="H225" s="1">
        <v>100602</v>
      </c>
      <c r="I225" s="8">
        <v>3.6788532999999998E-2</v>
      </c>
      <c r="J225" s="15"/>
      <c r="K225" s="20" t="s">
        <v>82</v>
      </c>
      <c r="L225" t="s">
        <v>114</v>
      </c>
    </row>
    <row r="226" spans="1:12" x14ac:dyDescent="0.15">
      <c r="A226" t="s">
        <v>113</v>
      </c>
      <c r="B226" s="3" t="s">
        <v>112</v>
      </c>
      <c r="C226" s="1">
        <v>1880</v>
      </c>
      <c r="D226" s="15"/>
      <c r="E226" s="17">
        <v>13543</v>
      </c>
      <c r="H226" s="1">
        <v>252186</v>
      </c>
      <c r="I226" s="8">
        <f>E226/H226</f>
        <v>5.3702425987168199E-2</v>
      </c>
      <c r="J226" s="15"/>
      <c r="K226" s="20" t="s">
        <v>82</v>
      </c>
      <c r="L226" t="s">
        <v>111</v>
      </c>
    </row>
    <row r="227" spans="1:12" x14ac:dyDescent="0.15">
      <c r="A227" t="s">
        <v>221</v>
      </c>
      <c r="B227" s="3" t="s">
        <v>222</v>
      </c>
      <c r="C227" s="1">
        <v>1570</v>
      </c>
      <c r="D227" s="15"/>
      <c r="E227" s="17">
        <v>5000</v>
      </c>
      <c r="F227" s="1">
        <v>30500</v>
      </c>
      <c r="H227" s="1">
        <v>35500</v>
      </c>
      <c r="I227" s="8">
        <v>0.14084506999999999</v>
      </c>
      <c r="J227" s="15"/>
      <c r="K227" s="20" t="s">
        <v>80</v>
      </c>
      <c r="L227" t="s">
        <v>62</v>
      </c>
    </row>
    <row r="228" spans="1:12" x14ac:dyDescent="0.15">
      <c r="A228" t="s">
        <v>221</v>
      </c>
      <c r="B228" s="3" t="s">
        <v>222</v>
      </c>
      <c r="C228" s="1">
        <v>1650</v>
      </c>
      <c r="D228" s="15"/>
      <c r="E228" s="17">
        <v>0</v>
      </c>
      <c r="F228" s="1">
        <v>30000</v>
      </c>
      <c r="H228" s="1">
        <v>30000</v>
      </c>
      <c r="I228" s="8">
        <v>0</v>
      </c>
      <c r="J228" s="15"/>
      <c r="K228" s="20" t="s">
        <v>160</v>
      </c>
      <c r="L228" t="s">
        <v>61</v>
      </c>
    </row>
    <row r="229" spans="1:12" x14ac:dyDescent="0.15">
      <c r="A229" t="s">
        <v>221</v>
      </c>
      <c r="B229" s="3" t="s">
        <v>222</v>
      </c>
      <c r="C229" s="1">
        <v>1700</v>
      </c>
      <c r="D229" s="15"/>
      <c r="E229" s="17">
        <v>0</v>
      </c>
      <c r="F229" s="1">
        <v>100000</v>
      </c>
      <c r="H229" s="1">
        <v>100000</v>
      </c>
      <c r="I229" s="8">
        <v>0</v>
      </c>
      <c r="J229" s="15"/>
      <c r="K229" s="20" t="s">
        <v>160</v>
      </c>
      <c r="L229" t="s">
        <v>61</v>
      </c>
    </row>
    <row r="230" spans="1:12" x14ac:dyDescent="0.15">
      <c r="A230" t="s">
        <v>221</v>
      </c>
      <c r="B230" s="3" t="s">
        <v>222</v>
      </c>
      <c r="C230" s="1">
        <v>1750</v>
      </c>
      <c r="D230" s="15"/>
      <c r="E230" s="17">
        <v>0</v>
      </c>
      <c r="F230" s="1">
        <v>190000</v>
      </c>
      <c r="H230" s="1">
        <v>190000</v>
      </c>
      <c r="I230" s="8">
        <v>0</v>
      </c>
      <c r="J230" s="15"/>
      <c r="K230" s="20" t="s">
        <v>160</v>
      </c>
      <c r="L230" t="s">
        <v>61</v>
      </c>
    </row>
    <row r="231" spans="1:12" x14ac:dyDescent="0.15">
      <c r="A231" t="s">
        <v>221</v>
      </c>
      <c r="B231" s="3" t="s">
        <v>222</v>
      </c>
      <c r="C231" s="1">
        <v>1754</v>
      </c>
      <c r="D231" s="15"/>
      <c r="E231" s="17">
        <v>11540</v>
      </c>
      <c r="H231" s="1">
        <v>191352</v>
      </c>
      <c r="I231" s="8">
        <v>6.0307705000000003E-2</v>
      </c>
      <c r="J231" s="15"/>
      <c r="K231" s="20" t="s">
        <v>80</v>
      </c>
      <c r="L231" t="s">
        <v>60</v>
      </c>
    </row>
    <row r="232" spans="1:12" x14ac:dyDescent="0.15">
      <c r="A232" t="s">
        <v>221</v>
      </c>
      <c r="B232" s="3" t="s">
        <v>222</v>
      </c>
      <c r="C232" s="1">
        <v>1775</v>
      </c>
      <c r="D232" s="15"/>
      <c r="E232" s="17">
        <v>32650</v>
      </c>
      <c r="H232" s="1">
        <v>288803</v>
      </c>
      <c r="I232" s="8">
        <v>0.113052842</v>
      </c>
      <c r="J232" s="15"/>
      <c r="K232" s="20" t="s">
        <v>80</v>
      </c>
      <c r="L232" t="s">
        <v>60</v>
      </c>
    </row>
    <row r="233" spans="1:12" x14ac:dyDescent="0.15">
      <c r="A233" t="s">
        <v>221</v>
      </c>
      <c r="B233" s="3" t="s">
        <v>222</v>
      </c>
      <c r="C233" s="1">
        <v>1789</v>
      </c>
      <c r="D233" s="15"/>
      <c r="E233" s="17">
        <v>30831</v>
      </c>
      <c r="H233" s="1">
        <v>490108</v>
      </c>
      <c r="I233" s="8">
        <v>6.2906542999999995E-2</v>
      </c>
      <c r="J233" s="15"/>
      <c r="K233" s="20" t="s">
        <v>80</v>
      </c>
      <c r="L233" t="s">
        <v>60</v>
      </c>
    </row>
    <row r="234" spans="1:12" x14ac:dyDescent="0.15">
      <c r="A234" t="s">
        <v>219</v>
      </c>
      <c r="B234" s="3" t="s">
        <v>220</v>
      </c>
      <c r="C234" s="1">
        <v>1786</v>
      </c>
      <c r="D234" s="15"/>
      <c r="E234" s="17"/>
      <c r="I234" s="8">
        <v>5.6977603000000002E-2</v>
      </c>
      <c r="J234" s="15"/>
      <c r="K234" s="19" t="s">
        <v>325</v>
      </c>
      <c r="L234" t="s">
        <v>326</v>
      </c>
    </row>
    <row r="235" spans="1:12" x14ac:dyDescent="0.15">
      <c r="A235" t="s">
        <v>219</v>
      </c>
      <c r="B235" s="3" t="s">
        <v>220</v>
      </c>
      <c r="C235" s="1">
        <v>1940</v>
      </c>
      <c r="D235" s="15"/>
      <c r="E235" s="17">
        <v>81572</v>
      </c>
      <c r="F235" s="1">
        <v>20000</v>
      </c>
      <c r="G235" s="1">
        <v>1006287</v>
      </c>
      <c r="H235" s="1">
        <v>1107859</v>
      </c>
      <c r="I235" s="8">
        <v>7.3630309000000005E-2</v>
      </c>
      <c r="J235" s="15"/>
      <c r="K235" s="20" t="s">
        <v>73</v>
      </c>
      <c r="L235" t="s">
        <v>72</v>
      </c>
    </row>
    <row r="236" spans="1:12" x14ac:dyDescent="0.15">
      <c r="A236" t="s">
        <v>219</v>
      </c>
      <c r="B236" s="3" t="s">
        <v>220</v>
      </c>
      <c r="C236" s="1">
        <v>1950</v>
      </c>
      <c r="D236" s="15"/>
      <c r="E236" s="17">
        <v>161093</v>
      </c>
      <c r="F236" s="1">
        <v>25000</v>
      </c>
      <c r="G236" s="1">
        <v>1319372</v>
      </c>
      <c r="H236" s="1">
        <v>1505465</v>
      </c>
      <c r="I236" s="8">
        <v>0.107005477</v>
      </c>
      <c r="J236" s="15"/>
      <c r="K236" s="20" t="s">
        <v>73</v>
      </c>
      <c r="L236" t="s">
        <v>72</v>
      </c>
    </row>
    <row r="237" spans="1:12" x14ac:dyDescent="0.15">
      <c r="A237" t="s">
        <v>223</v>
      </c>
      <c r="B237" s="3" t="s">
        <v>224</v>
      </c>
      <c r="C237" s="1">
        <v>1570</v>
      </c>
      <c r="D237" s="15"/>
      <c r="E237" s="17">
        <v>300</v>
      </c>
      <c r="F237" s="1">
        <v>1000</v>
      </c>
      <c r="H237" s="1">
        <v>1300</v>
      </c>
      <c r="I237" s="8">
        <v>0.23076923099999999</v>
      </c>
      <c r="J237" s="15"/>
      <c r="K237" s="20" t="s">
        <v>80</v>
      </c>
      <c r="L237" t="s">
        <v>59</v>
      </c>
    </row>
    <row r="238" spans="1:12" x14ac:dyDescent="0.15">
      <c r="A238" t="s">
        <v>223</v>
      </c>
      <c r="B238" s="3" t="s">
        <v>224</v>
      </c>
      <c r="C238" s="1">
        <v>1661</v>
      </c>
      <c r="D238" s="15"/>
      <c r="E238" s="17">
        <v>2956</v>
      </c>
      <c r="F238" s="1">
        <v>514</v>
      </c>
      <c r="H238" s="1">
        <v>3470</v>
      </c>
      <c r="I238" s="8">
        <v>0.85187319900000003</v>
      </c>
      <c r="J238" s="15"/>
      <c r="K238" s="20" t="s">
        <v>80</v>
      </c>
      <c r="L238" t="s">
        <v>246</v>
      </c>
    </row>
    <row r="239" spans="1:12" x14ac:dyDescent="0.15">
      <c r="A239" t="s">
        <v>223</v>
      </c>
      <c r="B239" s="3" t="s">
        <v>224</v>
      </c>
      <c r="C239" s="1">
        <v>1661</v>
      </c>
      <c r="D239" s="15"/>
      <c r="E239" s="17"/>
      <c r="I239" s="8">
        <v>0.86699999999999999</v>
      </c>
      <c r="J239" s="15"/>
      <c r="K239" s="20" t="s">
        <v>84</v>
      </c>
      <c r="L239" t="s">
        <v>244</v>
      </c>
    </row>
    <row r="240" spans="1:12" x14ac:dyDescent="0.15">
      <c r="A240" t="s">
        <v>223</v>
      </c>
      <c r="B240" s="3" t="s">
        <v>224</v>
      </c>
      <c r="C240" s="1">
        <v>1662</v>
      </c>
      <c r="D240" s="15"/>
      <c r="E240" s="17">
        <v>3653</v>
      </c>
      <c r="F240" s="1">
        <v>552</v>
      </c>
      <c r="H240" s="1">
        <v>4205</v>
      </c>
      <c r="I240" s="8">
        <v>0.86872770499999996</v>
      </c>
      <c r="J240" s="15"/>
      <c r="K240" s="20" t="s">
        <v>166</v>
      </c>
      <c r="L240" t="s">
        <v>247</v>
      </c>
    </row>
    <row r="241" spans="1:12" x14ac:dyDescent="0.15">
      <c r="A241" t="s">
        <v>223</v>
      </c>
      <c r="B241" s="3" t="s">
        <v>224</v>
      </c>
      <c r="C241" s="1">
        <v>1673</v>
      </c>
      <c r="D241" s="15"/>
      <c r="E241" s="17">
        <v>7768</v>
      </c>
      <c r="F241" s="1">
        <v>9504</v>
      </c>
      <c r="H241" s="1">
        <v>17272</v>
      </c>
      <c r="I241" s="8">
        <v>0.44974525199999998</v>
      </c>
      <c r="J241" s="15"/>
      <c r="K241" s="20" t="s">
        <v>80</v>
      </c>
      <c r="L241" t="s">
        <v>246</v>
      </c>
    </row>
    <row r="242" spans="1:12" x14ac:dyDescent="0.15">
      <c r="A242" t="s">
        <v>223</v>
      </c>
      <c r="B242" s="3" t="s">
        <v>224</v>
      </c>
      <c r="C242" s="1">
        <v>1673</v>
      </c>
      <c r="D242" s="15"/>
      <c r="E242" s="17"/>
      <c r="I242" s="8">
        <v>0.45</v>
      </c>
      <c r="J242" s="15"/>
      <c r="K242" s="20" t="s">
        <v>84</v>
      </c>
      <c r="L242" t="s">
        <v>244</v>
      </c>
    </row>
    <row r="243" spans="1:12" x14ac:dyDescent="0.15">
      <c r="A243" t="s">
        <v>223</v>
      </c>
      <c r="B243" s="3" t="s">
        <v>224</v>
      </c>
      <c r="C243" s="1">
        <v>1700</v>
      </c>
      <c r="D243" s="15"/>
      <c r="E243" s="17">
        <v>5000</v>
      </c>
      <c r="F243" s="1">
        <v>45000</v>
      </c>
      <c r="H243" s="1">
        <v>50000</v>
      </c>
      <c r="I243" s="8">
        <v>0.1</v>
      </c>
      <c r="J243" s="15"/>
      <c r="K243" s="20" t="s">
        <v>160</v>
      </c>
      <c r="L243" t="s">
        <v>245</v>
      </c>
    </row>
    <row r="244" spans="1:12" x14ac:dyDescent="0.15">
      <c r="A244" t="s">
        <v>223</v>
      </c>
      <c r="B244" s="3" t="s">
        <v>224</v>
      </c>
      <c r="C244" s="1">
        <v>1730</v>
      </c>
      <c r="D244" s="15"/>
      <c r="E244" s="17">
        <v>7658</v>
      </c>
      <c r="F244" s="1">
        <v>74525</v>
      </c>
      <c r="H244" s="1">
        <v>82183</v>
      </c>
      <c r="I244" s="8">
        <v>9.3182288000000002E-2</v>
      </c>
      <c r="J244" s="15"/>
      <c r="K244" s="20" t="s">
        <v>80</v>
      </c>
      <c r="L244" t="s">
        <v>243</v>
      </c>
    </row>
    <row r="245" spans="1:12" x14ac:dyDescent="0.15">
      <c r="A245" t="s">
        <v>223</v>
      </c>
      <c r="B245" s="3" t="s">
        <v>224</v>
      </c>
      <c r="C245" s="1">
        <v>1730</v>
      </c>
      <c r="D245" s="15"/>
      <c r="E245" s="17"/>
      <c r="I245" s="8">
        <v>9.1999999999999998E-2</v>
      </c>
      <c r="J245" s="15"/>
      <c r="K245" s="20" t="s">
        <v>84</v>
      </c>
      <c r="L245" t="s">
        <v>244</v>
      </c>
    </row>
    <row r="246" spans="1:12" x14ac:dyDescent="0.15">
      <c r="A246" t="s">
        <v>223</v>
      </c>
      <c r="B246" s="3" t="s">
        <v>224</v>
      </c>
      <c r="C246" s="1">
        <v>1750</v>
      </c>
      <c r="D246" s="15"/>
      <c r="E246" s="17">
        <v>12000</v>
      </c>
      <c r="F246" s="1">
        <v>130000</v>
      </c>
      <c r="H246" s="1">
        <v>142000</v>
      </c>
      <c r="I246" s="8">
        <v>8.4507042000000004E-2</v>
      </c>
      <c r="J246" s="15"/>
      <c r="K246" s="20" t="s">
        <v>381</v>
      </c>
      <c r="L246" t="s">
        <v>254</v>
      </c>
    </row>
    <row r="247" spans="1:12" x14ac:dyDescent="0.15">
      <c r="A247" t="s">
        <v>223</v>
      </c>
      <c r="B247" s="3" t="s">
        <v>224</v>
      </c>
      <c r="C247" s="1">
        <v>1750</v>
      </c>
      <c r="D247" s="15"/>
      <c r="E247" s="17">
        <v>17000</v>
      </c>
      <c r="F247" s="1">
        <v>153000</v>
      </c>
      <c r="H247" s="1">
        <v>170000</v>
      </c>
      <c r="I247" s="8">
        <v>0.1</v>
      </c>
      <c r="J247" s="15"/>
      <c r="K247" s="20" t="s">
        <v>160</v>
      </c>
      <c r="L247" t="s">
        <v>245</v>
      </c>
    </row>
    <row r="248" spans="1:12" x14ac:dyDescent="0.15">
      <c r="A248" t="s">
        <v>223</v>
      </c>
      <c r="B248" s="3" t="s">
        <v>224</v>
      </c>
      <c r="C248" s="1">
        <v>1758</v>
      </c>
      <c r="D248" s="15"/>
      <c r="E248" s="17">
        <v>17900</v>
      </c>
      <c r="F248" s="1">
        <v>180400</v>
      </c>
      <c r="H248" s="1">
        <v>198300</v>
      </c>
      <c r="I248" s="8">
        <v>9.0267271999999996E-2</v>
      </c>
      <c r="J248" s="15"/>
      <c r="K248" s="20" t="s">
        <v>80</v>
      </c>
      <c r="L248" t="s">
        <v>243</v>
      </c>
    </row>
    <row r="249" spans="1:12" x14ac:dyDescent="0.15">
      <c r="A249" t="s">
        <v>223</v>
      </c>
      <c r="B249" s="3" t="s">
        <v>224</v>
      </c>
      <c r="C249" s="1">
        <v>1774</v>
      </c>
      <c r="D249" s="15"/>
      <c r="E249" s="17"/>
      <c r="I249" s="8">
        <v>6.0999999999999999E-2</v>
      </c>
      <c r="J249" s="15"/>
      <c r="K249" s="20" t="s">
        <v>84</v>
      </c>
      <c r="L249" t="s">
        <v>244</v>
      </c>
    </row>
    <row r="250" spans="1:12" x14ac:dyDescent="0.15">
      <c r="A250" t="s">
        <v>223</v>
      </c>
      <c r="B250" s="3" t="s">
        <v>224</v>
      </c>
      <c r="C250" s="1">
        <v>1775</v>
      </c>
      <c r="D250" s="15"/>
      <c r="E250" s="17">
        <v>18700</v>
      </c>
      <c r="F250" s="1">
        <v>197300</v>
      </c>
      <c r="H250" s="1">
        <v>216000</v>
      </c>
      <c r="I250" s="8">
        <v>8.6574074000000001E-2</v>
      </c>
      <c r="J250" s="15"/>
      <c r="K250" s="20" t="s">
        <v>80</v>
      </c>
      <c r="L250" t="s">
        <v>243</v>
      </c>
    </row>
    <row r="251" spans="1:12" x14ac:dyDescent="0.15">
      <c r="A251" t="s">
        <v>223</v>
      </c>
      <c r="B251" s="3" t="s">
        <v>224</v>
      </c>
      <c r="C251" s="1">
        <v>1800</v>
      </c>
      <c r="D251" s="15"/>
      <c r="E251" s="17">
        <v>30000</v>
      </c>
      <c r="F251" s="1">
        <v>310000</v>
      </c>
      <c r="H251" s="1">
        <v>340000</v>
      </c>
      <c r="I251" s="8">
        <v>8.8235294000000006E-2</v>
      </c>
      <c r="J251" s="15"/>
      <c r="K251" s="20" t="s">
        <v>80</v>
      </c>
      <c r="L251" t="s">
        <v>243</v>
      </c>
    </row>
    <row r="252" spans="1:12" x14ac:dyDescent="0.15">
      <c r="A252" t="s">
        <v>223</v>
      </c>
      <c r="B252" s="3" t="s">
        <v>224</v>
      </c>
      <c r="C252" s="1">
        <v>1834</v>
      </c>
      <c r="D252" s="15"/>
      <c r="E252" s="17">
        <v>20000</v>
      </c>
      <c r="F252" s="1">
        <v>356200</v>
      </c>
      <c r="H252" s="1">
        <v>376200</v>
      </c>
      <c r="I252" s="8">
        <v>5.3163211000000002E-2</v>
      </c>
      <c r="J252" s="15"/>
      <c r="K252" s="20" t="s">
        <v>80</v>
      </c>
      <c r="L252" t="s">
        <v>243</v>
      </c>
    </row>
    <row r="253" spans="1:12" x14ac:dyDescent="0.15">
      <c r="A253" t="s">
        <v>223</v>
      </c>
      <c r="B253" s="3" t="s">
        <v>224</v>
      </c>
      <c r="C253" s="1">
        <v>1844</v>
      </c>
      <c r="D253" s="15"/>
      <c r="E253" s="17"/>
      <c r="I253" s="8">
        <v>4.2000000000000003E-2</v>
      </c>
      <c r="J253" s="15"/>
      <c r="K253" s="20" t="s">
        <v>242</v>
      </c>
      <c r="L253" t="s">
        <v>241</v>
      </c>
    </row>
    <row r="254" spans="1:12" x14ac:dyDescent="0.15">
      <c r="A254" t="s">
        <v>223</v>
      </c>
      <c r="B254" s="3" t="s">
        <v>224</v>
      </c>
      <c r="C254" s="1">
        <v>1861</v>
      </c>
      <c r="D254" s="15"/>
      <c r="E254" s="17">
        <v>13800</v>
      </c>
      <c r="H254" s="1">
        <v>441300</v>
      </c>
      <c r="I254" s="8">
        <v>3.1271243999999997E-2</v>
      </c>
      <c r="J254" s="15"/>
      <c r="K254" s="20" t="s">
        <v>80</v>
      </c>
      <c r="L254" t="s">
        <v>240</v>
      </c>
    </row>
    <row r="255" spans="1:12" x14ac:dyDescent="0.15">
      <c r="A255" t="s">
        <v>223</v>
      </c>
      <c r="B255" s="3" t="s">
        <v>224</v>
      </c>
      <c r="C255" s="1">
        <v>1921</v>
      </c>
      <c r="D255" s="15"/>
      <c r="E255" s="17">
        <v>14476</v>
      </c>
      <c r="H255" s="1">
        <v>858118</v>
      </c>
      <c r="I255" s="8">
        <v>1.6869474999999998E-2</v>
      </c>
      <c r="J255" s="15"/>
      <c r="K255" s="20" t="s">
        <v>78</v>
      </c>
      <c r="L255" t="s">
        <v>164</v>
      </c>
    </row>
    <row r="256" spans="1:12" x14ac:dyDescent="0.15">
      <c r="A256" t="s">
        <v>223</v>
      </c>
      <c r="B256" s="3" t="s">
        <v>224</v>
      </c>
      <c r="C256" s="1">
        <v>1943</v>
      </c>
      <c r="D256" s="15"/>
      <c r="E256" s="17">
        <v>13809</v>
      </c>
      <c r="H256" s="1">
        <v>1237063</v>
      </c>
      <c r="I256" s="8">
        <v>1.1162729999999999E-2</v>
      </c>
      <c r="J256" s="15"/>
      <c r="K256" s="20" t="s">
        <v>78</v>
      </c>
      <c r="L256" t="s">
        <v>164</v>
      </c>
    </row>
    <row r="257" spans="1:12" x14ac:dyDescent="0.15">
      <c r="A257" t="s">
        <v>225</v>
      </c>
      <c r="B257" s="3" t="s">
        <v>226</v>
      </c>
      <c r="C257" s="1">
        <v>1911</v>
      </c>
      <c r="D257" s="15"/>
      <c r="E257" s="17">
        <v>3175</v>
      </c>
      <c r="H257" s="1">
        <v>2051900</v>
      </c>
      <c r="I257" s="8">
        <v>1.547346E-3</v>
      </c>
      <c r="J257" s="15"/>
      <c r="K257" s="20" t="s">
        <v>229</v>
      </c>
      <c r="L257" t="s">
        <v>334</v>
      </c>
    </row>
    <row r="258" spans="1:12" x14ac:dyDescent="0.15">
      <c r="A258" t="s">
        <v>225</v>
      </c>
      <c r="B258" s="3" t="s">
        <v>226</v>
      </c>
      <c r="C258" s="1">
        <v>1921</v>
      </c>
      <c r="D258" s="15"/>
      <c r="E258" s="17">
        <v>9651</v>
      </c>
      <c r="H258" s="1">
        <v>2529300</v>
      </c>
      <c r="I258" s="8">
        <v>3.8156800000000001E-3</v>
      </c>
      <c r="J258" s="15"/>
      <c r="K258" s="20" t="s">
        <v>229</v>
      </c>
      <c r="L258" t="s">
        <v>334</v>
      </c>
    </row>
    <row r="259" spans="1:12" x14ac:dyDescent="0.15">
      <c r="A259" t="s">
        <v>225</v>
      </c>
      <c r="B259" s="3" t="s">
        <v>226</v>
      </c>
      <c r="C259" s="1">
        <v>1931</v>
      </c>
      <c r="D259" s="15"/>
      <c r="E259" s="17">
        <v>16812</v>
      </c>
      <c r="H259" s="1">
        <v>3540900</v>
      </c>
      <c r="I259" s="8">
        <v>4.7479449999999999E-3</v>
      </c>
      <c r="J259" s="15"/>
      <c r="K259" s="20" t="s">
        <v>229</v>
      </c>
      <c r="L259" t="s">
        <v>334</v>
      </c>
    </row>
    <row r="260" spans="1:12" x14ac:dyDescent="0.15">
      <c r="A260" t="s">
        <v>225</v>
      </c>
      <c r="B260" s="3" t="s">
        <v>226</v>
      </c>
      <c r="C260" s="1">
        <v>1947</v>
      </c>
      <c r="D260" s="15"/>
      <c r="E260" s="17">
        <v>27500</v>
      </c>
      <c r="H260" s="1">
        <v>4187400</v>
      </c>
      <c r="I260" s="8">
        <v>6.5673210000000001E-3</v>
      </c>
      <c r="J260" s="15"/>
      <c r="K260" s="20" t="s">
        <v>229</v>
      </c>
      <c r="L260" t="s">
        <v>334</v>
      </c>
    </row>
    <row r="261" spans="1:12" x14ac:dyDescent="0.15">
      <c r="A261" t="s">
        <v>225</v>
      </c>
      <c r="B261" s="3" t="s">
        <v>226</v>
      </c>
      <c r="C261" s="1">
        <v>1948</v>
      </c>
      <c r="D261" s="15"/>
      <c r="E261" s="17">
        <v>30800</v>
      </c>
      <c r="H261" s="1">
        <v>5407600</v>
      </c>
      <c r="I261" s="8">
        <v>5.695688E-3</v>
      </c>
      <c r="J261" s="15"/>
      <c r="K261" s="20" t="s">
        <v>229</v>
      </c>
      <c r="L261" t="s">
        <v>334</v>
      </c>
    </row>
    <row r="262" spans="1:12" x14ac:dyDescent="0.15">
      <c r="A262" t="s">
        <v>225</v>
      </c>
      <c r="B262" s="3" t="s">
        <v>226</v>
      </c>
      <c r="C262" s="1">
        <v>1948</v>
      </c>
      <c r="D262" s="15"/>
      <c r="E262" s="17">
        <v>154846</v>
      </c>
      <c r="G262" s="1">
        <v>5252753</v>
      </c>
      <c r="H262" s="1">
        <v>5407599</v>
      </c>
      <c r="I262" s="8">
        <v>2.863489E-2</v>
      </c>
      <c r="J262" s="15"/>
      <c r="K262" s="20" t="s">
        <v>124</v>
      </c>
      <c r="L262" t="s">
        <v>404</v>
      </c>
    </row>
    <row r="263" spans="1:12" x14ac:dyDescent="0.15">
      <c r="A263" t="s">
        <v>225</v>
      </c>
      <c r="B263" s="3" t="s">
        <v>226</v>
      </c>
      <c r="C263" s="1">
        <v>1949</v>
      </c>
      <c r="D263" s="15"/>
      <c r="E263" s="17">
        <v>33800</v>
      </c>
      <c r="H263" s="1">
        <v>5839000</v>
      </c>
      <c r="I263" s="8">
        <v>5.788662E-3</v>
      </c>
      <c r="J263" s="15"/>
      <c r="K263" s="20" t="s">
        <v>229</v>
      </c>
      <c r="L263" t="s">
        <v>334</v>
      </c>
    </row>
    <row r="264" spans="1:12" x14ac:dyDescent="0.15">
      <c r="A264" t="s">
        <v>225</v>
      </c>
      <c r="B264" s="3" t="s">
        <v>226</v>
      </c>
      <c r="C264" s="1">
        <v>1950</v>
      </c>
      <c r="D264" s="15"/>
      <c r="E264" s="17">
        <v>36600</v>
      </c>
      <c r="H264" s="1">
        <v>6265000</v>
      </c>
      <c r="I264" s="8">
        <v>5.8419789999999997E-3</v>
      </c>
      <c r="J264" s="15"/>
      <c r="K264" s="20" t="s">
        <v>229</v>
      </c>
      <c r="L264" t="s">
        <v>334</v>
      </c>
    </row>
    <row r="265" spans="1:12" x14ac:dyDescent="0.15">
      <c r="A265" t="s">
        <v>225</v>
      </c>
      <c r="B265" s="3" t="s">
        <v>226</v>
      </c>
      <c r="C265" s="1">
        <v>1951</v>
      </c>
      <c r="D265" s="15"/>
      <c r="E265" s="17">
        <v>38600</v>
      </c>
      <c r="H265" s="1">
        <v>6201000</v>
      </c>
      <c r="I265" s="8">
        <v>6.2248019999999998E-3</v>
      </c>
      <c r="J265" s="15"/>
      <c r="K265" s="20" t="s">
        <v>229</v>
      </c>
      <c r="L265" t="s">
        <v>334</v>
      </c>
    </row>
    <row r="266" spans="1:12" x14ac:dyDescent="0.15">
      <c r="A266" t="s">
        <v>225</v>
      </c>
      <c r="B266" s="3" t="s">
        <v>226</v>
      </c>
      <c r="C266" s="1">
        <v>1952</v>
      </c>
      <c r="D266" s="15"/>
      <c r="E266" s="17">
        <v>40700</v>
      </c>
      <c r="H266" s="1">
        <v>6390000</v>
      </c>
      <c r="I266" s="8">
        <v>6.3693270000000001E-3</v>
      </c>
      <c r="J266" s="15"/>
      <c r="K266" s="20" t="s">
        <v>229</v>
      </c>
      <c r="L266" t="s">
        <v>334</v>
      </c>
    </row>
    <row r="267" spans="1:12" x14ac:dyDescent="0.15">
      <c r="A267" t="s">
        <v>225</v>
      </c>
      <c r="B267" s="3" t="s">
        <v>226</v>
      </c>
      <c r="C267" s="1">
        <v>1953</v>
      </c>
      <c r="D267" s="15"/>
      <c r="E267" s="17">
        <v>42200</v>
      </c>
      <c r="H267" s="1">
        <v>6581000</v>
      </c>
      <c r="I267" s="8">
        <v>6.4123990000000001E-3</v>
      </c>
      <c r="J267" s="15"/>
      <c r="K267" s="20" t="s">
        <v>229</v>
      </c>
      <c r="L267" t="s">
        <v>334</v>
      </c>
    </row>
    <row r="268" spans="1:12" x14ac:dyDescent="0.15">
      <c r="A268" t="s">
        <v>225</v>
      </c>
      <c r="B268" s="3" t="s">
        <v>226</v>
      </c>
      <c r="C268" s="1">
        <v>1954</v>
      </c>
      <c r="D268" s="15"/>
      <c r="E268" s="17">
        <v>47900</v>
      </c>
      <c r="H268" s="1">
        <v>6783000</v>
      </c>
      <c r="I268" s="8">
        <v>7.061772E-3</v>
      </c>
      <c r="J268" s="15"/>
      <c r="K268" s="20" t="s">
        <v>229</v>
      </c>
      <c r="L268" t="s">
        <v>334</v>
      </c>
    </row>
    <row r="269" spans="1:12" x14ac:dyDescent="0.15">
      <c r="A269" t="s">
        <v>225</v>
      </c>
      <c r="B269" s="3" t="s">
        <v>226</v>
      </c>
      <c r="C269" s="1">
        <v>1955</v>
      </c>
      <c r="D269" s="15"/>
      <c r="E269" s="17">
        <v>52500</v>
      </c>
      <c r="H269" s="1">
        <v>6993000</v>
      </c>
      <c r="I269" s="8">
        <v>7.5075080000000004E-3</v>
      </c>
      <c r="J269" s="15"/>
      <c r="K269" s="20" t="s">
        <v>229</v>
      </c>
      <c r="L269" t="s">
        <v>334</v>
      </c>
    </row>
    <row r="270" spans="1:12" x14ac:dyDescent="0.15">
      <c r="A270" t="s">
        <v>225</v>
      </c>
      <c r="B270" s="3" t="s">
        <v>226</v>
      </c>
      <c r="C270" s="1">
        <v>1956</v>
      </c>
      <c r="D270" s="15"/>
      <c r="E270" s="17">
        <v>57700</v>
      </c>
      <c r="H270" s="1">
        <v>7209000</v>
      </c>
      <c r="I270" s="8">
        <v>8.0038839999999993E-3</v>
      </c>
      <c r="J270" s="15"/>
      <c r="K270" s="20" t="s">
        <v>229</v>
      </c>
      <c r="L270" t="s">
        <v>334</v>
      </c>
    </row>
    <row r="271" spans="1:12" x14ac:dyDescent="0.15">
      <c r="A271" t="s">
        <v>225</v>
      </c>
      <c r="B271" s="3" t="s">
        <v>226</v>
      </c>
      <c r="C271" s="1">
        <v>1956</v>
      </c>
      <c r="D271" s="15"/>
      <c r="E271" s="17"/>
      <c r="I271" s="8">
        <v>8.9999999999999993E-3</v>
      </c>
      <c r="J271" s="15"/>
      <c r="K271" s="20" t="s">
        <v>304</v>
      </c>
      <c r="L271" t="s">
        <v>231</v>
      </c>
    </row>
    <row r="272" spans="1:12" x14ac:dyDescent="0.15">
      <c r="A272" t="s">
        <v>225</v>
      </c>
      <c r="B272" s="3" t="s">
        <v>226</v>
      </c>
      <c r="C272" s="1">
        <v>1957</v>
      </c>
      <c r="D272" s="15"/>
      <c r="E272" s="17">
        <v>62700</v>
      </c>
      <c r="H272" s="1">
        <v>7432000</v>
      </c>
      <c r="I272" s="8">
        <v>8.4364910000000008E-3</v>
      </c>
      <c r="J272" s="15"/>
      <c r="K272" s="20" t="s">
        <v>229</v>
      </c>
      <c r="L272" t="s">
        <v>334</v>
      </c>
    </row>
    <row r="273" spans="1:12" x14ac:dyDescent="0.15">
      <c r="A273" t="s">
        <v>225</v>
      </c>
      <c r="B273" s="3" t="s">
        <v>226</v>
      </c>
      <c r="C273" s="1">
        <v>1958</v>
      </c>
      <c r="D273" s="15"/>
      <c r="E273" s="17">
        <v>64700</v>
      </c>
      <c r="H273" s="1">
        <v>7652000</v>
      </c>
      <c r="I273" s="8">
        <v>8.4553059999999992E-3</v>
      </c>
      <c r="J273" s="15"/>
      <c r="K273" s="20" t="s">
        <v>229</v>
      </c>
      <c r="L273" t="s">
        <v>334</v>
      </c>
    </row>
    <row r="274" spans="1:12" x14ac:dyDescent="0.15">
      <c r="A274" t="s">
        <v>225</v>
      </c>
      <c r="B274" s="3" t="s">
        <v>226</v>
      </c>
      <c r="C274" s="1">
        <v>1959</v>
      </c>
      <c r="D274" s="15"/>
      <c r="E274" s="17">
        <v>66400</v>
      </c>
      <c r="H274" s="1">
        <v>7880000</v>
      </c>
      <c r="I274" s="8">
        <v>8.4263959999999992E-3</v>
      </c>
      <c r="J274" s="15"/>
      <c r="K274" s="20" t="s">
        <v>229</v>
      </c>
      <c r="L274" t="s">
        <v>334</v>
      </c>
    </row>
    <row r="275" spans="1:12" x14ac:dyDescent="0.15">
      <c r="A275" t="s">
        <v>225</v>
      </c>
      <c r="B275" s="3" t="s">
        <v>226</v>
      </c>
      <c r="C275" s="1">
        <v>1960</v>
      </c>
      <c r="D275" s="15"/>
      <c r="E275" s="17">
        <v>67700</v>
      </c>
      <c r="H275" s="1">
        <v>8115000</v>
      </c>
      <c r="I275" s="8">
        <v>8.3425749999999996E-3</v>
      </c>
      <c r="J275" s="15"/>
      <c r="K275" s="20" t="s">
        <v>229</v>
      </c>
      <c r="L275" t="s">
        <v>334</v>
      </c>
    </row>
    <row r="276" spans="1:12" x14ac:dyDescent="0.15">
      <c r="A276" t="s">
        <v>225</v>
      </c>
      <c r="B276" s="3" t="s">
        <v>226</v>
      </c>
      <c r="C276" s="1">
        <v>1960</v>
      </c>
      <c r="D276" s="15"/>
      <c r="E276" s="17"/>
      <c r="H276" s="9">
        <v>6587000</v>
      </c>
      <c r="I276" s="8">
        <v>0.01</v>
      </c>
      <c r="J276" s="15"/>
      <c r="K276" s="20" t="s">
        <v>233</v>
      </c>
      <c r="L276" s="5" t="s">
        <v>405</v>
      </c>
    </row>
    <row r="277" spans="1:12" x14ac:dyDescent="0.15">
      <c r="A277" t="s">
        <v>225</v>
      </c>
      <c r="B277" s="3" t="s">
        <v>226</v>
      </c>
      <c r="C277" s="1">
        <v>1962</v>
      </c>
      <c r="D277" s="15"/>
      <c r="E277" s="17">
        <v>55759</v>
      </c>
      <c r="H277" s="1">
        <v>8686263</v>
      </c>
      <c r="I277" s="8">
        <v>6.4192160000000002E-3</v>
      </c>
      <c r="J277" s="15"/>
      <c r="K277" s="20" t="s">
        <v>124</v>
      </c>
      <c r="L277" s="5" t="s">
        <v>404</v>
      </c>
    </row>
    <row r="278" spans="1:12" x14ac:dyDescent="0.15">
      <c r="A278" t="s">
        <v>225</v>
      </c>
      <c r="B278" s="3" t="s">
        <v>226</v>
      </c>
      <c r="C278" s="1">
        <v>1962</v>
      </c>
      <c r="D278" s="15"/>
      <c r="E278" s="17"/>
      <c r="I278" s="8">
        <v>7.0000000000000001E-3</v>
      </c>
      <c r="J278" s="15"/>
      <c r="K278" s="20" t="s">
        <v>379</v>
      </c>
      <c r="L278" t="s">
        <v>341</v>
      </c>
    </row>
    <row r="279" spans="1:12" x14ac:dyDescent="0.15">
      <c r="A279" t="s">
        <v>225</v>
      </c>
      <c r="B279" s="3" t="s">
        <v>226</v>
      </c>
      <c r="C279" s="1">
        <v>1969</v>
      </c>
      <c r="D279" s="15"/>
      <c r="E279" s="17">
        <v>4019</v>
      </c>
      <c r="H279" s="1">
        <v>10761475</v>
      </c>
      <c r="I279" s="8">
        <v>3.7346200000000002E-4</v>
      </c>
      <c r="J279" s="15"/>
      <c r="K279" s="20" t="s">
        <v>237</v>
      </c>
      <c r="L279" s="5" t="s">
        <v>403</v>
      </c>
    </row>
    <row r="280" spans="1:12" x14ac:dyDescent="0.15">
      <c r="A280" t="s">
        <v>142</v>
      </c>
      <c r="B280" s="3" t="s">
        <v>143</v>
      </c>
      <c r="C280" s="1">
        <v>1946</v>
      </c>
      <c r="D280" s="15"/>
      <c r="E280" s="17"/>
      <c r="I280" s="8">
        <v>3.0000000000000001E-3</v>
      </c>
      <c r="J280" s="15"/>
      <c r="K280" s="20" t="s">
        <v>379</v>
      </c>
      <c r="L280" t="s">
        <v>341</v>
      </c>
    </row>
    <row r="281" spans="1:12" x14ac:dyDescent="0.15">
      <c r="A281" t="s">
        <v>142</v>
      </c>
      <c r="B281" s="3" t="s">
        <v>143</v>
      </c>
      <c r="C281" s="1">
        <v>1956</v>
      </c>
      <c r="D281" s="15"/>
      <c r="E281" s="17"/>
      <c r="I281" s="8">
        <v>3.0000000000000001E-3</v>
      </c>
      <c r="J281" s="15"/>
      <c r="K281" s="20" t="s">
        <v>379</v>
      </c>
      <c r="L281" t="s">
        <v>341</v>
      </c>
    </row>
    <row r="282" spans="1:12" x14ac:dyDescent="0.15">
      <c r="A282" t="s">
        <v>146</v>
      </c>
      <c r="B282" s="3" t="s">
        <v>147</v>
      </c>
      <c r="C282" s="1">
        <v>1962</v>
      </c>
      <c r="D282" s="15"/>
      <c r="E282" s="17"/>
      <c r="I282" s="8">
        <v>8.0000000000000002E-3</v>
      </c>
      <c r="J282" s="15"/>
      <c r="K282" s="20" t="s">
        <v>379</v>
      </c>
      <c r="L282" t="s">
        <v>341</v>
      </c>
    </row>
    <row r="283" spans="1:12" x14ac:dyDescent="0.15">
      <c r="A283" t="s">
        <v>154</v>
      </c>
      <c r="B283" s="3" t="s">
        <v>155</v>
      </c>
      <c r="C283" s="1">
        <v>1956</v>
      </c>
      <c r="D283" s="15"/>
      <c r="E283" s="17"/>
      <c r="I283" s="8">
        <v>2.7E-2</v>
      </c>
      <c r="J283" s="15"/>
      <c r="K283" s="19" t="s">
        <v>304</v>
      </c>
      <c r="L283" t="s">
        <v>231</v>
      </c>
    </row>
    <row r="284" spans="1:12" x14ac:dyDescent="0.15">
      <c r="A284" t="s">
        <v>154</v>
      </c>
      <c r="B284" s="3" t="s">
        <v>155</v>
      </c>
      <c r="C284" s="1">
        <v>1962</v>
      </c>
      <c r="D284" s="15"/>
      <c r="E284" s="17"/>
      <c r="I284" s="8">
        <v>3.0000000000000001E-3</v>
      </c>
      <c r="J284" s="15"/>
      <c r="K284" s="20" t="s">
        <v>379</v>
      </c>
      <c r="L284" t="s">
        <v>341</v>
      </c>
    </row>
    <row r="285" spans="1:12" x14ac:dyDescent="0.15">
      <c r="A285" t="s">
        <v>120</v>
      </c>
      <c r="B285" s="3" t="s">
        <v>119</v>
      </c>
      <c r="C285" s="1">
        <v>1767</v>
      </c>
      <c r="D285" s="15"/>
      <c r="E285" s="17">
        <v>3163</v>
      </c>
      <c r="H285" s="1">
        <v>18777</v>
      </c>
      <c r="I285" s="8">
        <f t="shared" ref="I285:I292" si="0">E285/H285</f>
        <v>0.16845076423283806</v>
      </c>
      <c r="J285" s="15"/>
      <c r="K285" s="19" t="s">
        <v>314</v>
      </c>
      <c r="L285" t="s">
        <v>446</v>
      </c>
    </row>
    <row r="286" spans="1:12" x14ac:dyDescent="0.15">
      <c r="A286" t="s">
        <v>120</v>
      </c>
      <c r="B286" s="3" t="s">
        <v>119</v>
      </c>
      <c r="C286" s="1">
        <v>1777</v>
      </c>
      <c r="D286" s="15"/>
      <c r="E286" s="17">
        <v>3434</v>
      </c>
      <c r="H286" s="1">
        <v>29761</v>
      </c>
      <c r="I286" s="8">
        <f t="shared" si="0"/>
        <v>0.11538590773159504</v>
      </c>
      <c r="J286" s="15"/>
      <c r="K286" s="20" t="s">
        <v>314</v>
      </c>
      <c r="L286" t="s">
        <v>446</v>
      </c>
    </row>
    <row r="287" spans="1:12" x14ac:dyDescent="0.15">
      <c r="A287" t="s">
        <v>120</v>
      </c>
      <c r="B287" s="3" t="s">
        <v>119</v>
      </c>
      <c r="C287" s="1">
        <v>1787</v>
      </c>
      <c r="D287" s="15"/>
      <c r="E287" s="17">
        <v>4372</v>
      </c>
      <c r="H287" s="1">
        <v>40439</v>
      </c>
      <c r="I287" s="8">
        <f t="shared" si="0"/>
        <v>0.10811345483320557</v>
      </c>
      <c r="J287" s="15"/>
      <c r="K287" s="20" t="s">
        <v>314</v>
      </c>
      <c r="L287" t="s">
        <v>446</v>
      </c>
    </row>
    <row r="288" spans="1:12" x14ac:dyDescent="0.15">
      <c r="A288" t="s">
        <v>120</v>
      </c>
      <c r="B288" s="3" t="s">
        <v>119</v>
      </c>
      <c r="C288" s="1">
        <v>1797</v>
      </c>
      <c r="D288" s="15"/>
      <c r="E288" s="17">
        <v>6237</v>
      </c>
      <c r="H288" s="1">
        <v>59020</v>
      </c>
      <c r="I288" s="8">
        <f t="shared" si="0"/>
        <v>0.10567604201965436</v>
      </c>
      <c r="J288" s="15"/>
      <c r="K288" s="20" t="s">
        <v>314</v>
      </c>
      <c r="L288" t="s">
        <v>446</v>
      </c>
    </row>
    <row r="289" spans="1:12" x14ac:dyDescent="0.15">
      <c r="A289" t="s">
        <v>120</v>
      </c>
      <c r="B289" s="3" t="s">
        <v>119</v>
      </c>
      <c r="C289" s="1">
        <v>1807</v>
      </c>
      <c r="D289" s="15"/>
      <c r="E289" s="17">
        <v>6489</v>
      </c>
      <c r="H289" s="1">
        <v>67768</v>
      </c>
      <c r="I289" s="8">
        <f t="shared" si="0"/>
        <v>9.5753157832605365E-2</v>
      </c>
      <c r="J289" s="15"/>
      <c r="K289" s="20" t="s">
        <v>314</v>
      </c>
      <c r="L289" t="s">
        <v>446</v>
      </c>
    </row>
    <row r="290" spans="1:12" x14ac:dyDescent="0.15">
      <c r="A290" t="s">
        <v>120</v>
      </c>
      <c r="B290" s="3" t="s">
        <v>119</v>
      </c>
      <c r="C290" s="1">
        <v>1817</v>
      </c>
      <c r="D290" s="15"/>
      <c r="E290" s="17">
        <v>7375</v>
      </c>
      <c r="H290" s="1">
        <v>97847</v>
      </c>
      <c r="I290" s="8">
        <f t="shared" si="0"/>
        <v>7.537277586435967E-2</v>
      </c>
      <c r="J290" s="15"/>
      <c r="K290" s="20" t="s">
        <v>314</v>
      </c>
      <c r="L290" t="s">
        <v>446</v>
      </c>
    </row>
    <row r="291" spans="1:12" x14ac:dyDescent="0.15">
      <c r="A291" t="s">
        <v>120</v>
      </c>
      <c r="B291" s="3" t="s">
        <v>119</v>
      </c>
      <c r="C291" s="1">
        <v>1825</v>
      </c>
      <c r="D291" s="15"/>
      <c r="E291" s="17">
        <v>8009</v>
      </c>
      <c r="H291" s="1">
        <v>86272</v>
      </c>
      <c r="I291" s="8">
        <f t="shared" si="0"/>
        <v>9.2834291543026706E-2</v>
      </c>
      <c r="J291" s="15"/>
      <c r="K291" s="20" t="s">
        <v>314</v>
      </c>
      <c r="L291" t="s">
        <v>446</v>
      </c>
    </row>
    <row r="292" spans="1:12" x14ac:dyDescent="0.15">
      <c r="A292" t="s">
        <v>120</v>
      </c>
      <c r="B292" s="3" t="s">
        <v>119</v>
      </c>
      <c r="C292" s="1">
        <v>1830</v>
      </c>
      <c r="D292" s="15"/>
      <c r="E292" s="17">
        <v>8135</v>
      </c>
      <c r="H292" s="1">
        <v>91826</v>
      </c>
      <c r="I292" s="8">
        <f t="shared" si="0"/>
        <v>8.8591466469191735E-2</v>
      </c>
      <c r="J292" s="15"/>
      <c r="K292" s="20" t="s">
        <v>314</v>
      </c>
      <c r="L292" t="s">
        <v>446</v>
      </c>
    </row>
    <row r="293" spans="1:12" x14ac:dyDescent="0.15">
      <c r="A293" t="s">
        <v>152</v>
      </c>
      <c r="B293" s="3" t="s">
        <v>153</v>
      </c>
      <c r="C293" s="1">
        <v>1952</v>
      </c>
      <c r="D293" s="15"/>
      <c r="E293" s="17"/>
      <c r="I293" s="8">
        <v>0.29499999999999998</v>
      </c>
      <c r="J293" s="15"/>
      <c r="K293" s="20" t="s">
        <v>379</v>
      </c>
      <c r="L293" t="s">
        <v>444</v>
      </c>
    </row>
    <row r="294" spans="1:12" x14ac:dyDescent="0.15">
      <c r="A294" t="s">
        <v>152</v>
      </c>
      <c r="B294" s="3" t="s">
        <v>153</v>
      </c>
      <c r="C294" s="1">
        <v>1962</v>
      </c>
      <c r="D294" s="15"/>
      <c r="E294" s="17"/>
      <c r="I294" s="8">
        <v>0.29899999999999999</v>
      </c>
      <c r="J294" s="15"/>
      <c r="K294" s="20" t="s">
        <v>379</v>
      </c>
      <c r="L294" t="s">
        <v>444</v>
      </c>
    </row>
    <row r="295" spans="1:12" x14ac:dyDescent="0.15">
      <c r="A295" t="s">
        <v>148</v>
      </c>
      <c r="B295" s="3" t="s">
        <v>149</v>
      </c>
      <c r="C295" s="1">
        <v>1569</v>
      </c>
      <c r="D295" s="15"/>
      <c r="E295" s="17">
        <v>62866</v>
      </c>
      <c r="F295" s="1">
        <v>22556</v>
      </c>
      <c r="G295" s="1">
        <v>2647990</v>
      </c>
      <c r="H295" s="1">
        <v>2733412</v>
      </c>
      <c r="I295" s="8">
        <v>2.2999094000000001E-2</v>
      </c>
      <c r="J295" s="15"/>
      <c r="K295" s="20" t="s">
        <v>296</v>
      </c>
      <c r="L295" t="s">
        <v>299</v>
      </c>
    </row>
    <row r="296" spans="1:12" x14ac:dyDescent="0.15">
      <c r="A296" t="s">
        <v>148</v>
      </c>
      <c r="B296" s="3" t="s">
        <v>149</v>
      </c>
      <c r="C296" s="1">
        <v>1570</v>
      </c>
      <c r="D296" s="15"/>
      <c r="E296" s="17">
        <v>30000</v>
      </c>
      <c r="F296" s="1">
        <v>25000</v>
      </c>
      <c r="G296" s="1">
        <v>3500000</v>
      </c>
      <c r="H296" s="1">
        <v>3555000</v>
      </c>
      <c r="I296" s="8">
        <v>8.4388190000000002E-3</v>
      </c>
      <c r="J296" s="15"/>
      <c r="K296" s="20" t="s">
        <v>73</v>
      </c>
      <c r="L296" t="s">
        <v>76</v>
      </c>
    </row>
    <row r="297" spans="1:12" x14ac:dyDescent="0.15">
      <c r="A297" t="s">
        <v>148</v>
      </c>
      <c r="B297" s="3" t="s">
        <v>149</v>
      </c>
      <c r="C297" s="1">
        <v>1600</v>
      </c>
      <c r="D297" s="15"/>
      <c r="E297" s="17">
        <v>100000</v>
      </c>
      <c r="H297" s="1">
        <v>3500000</v>
      </c>
      <c r="I297" s="8">
        <v>2.8571428999999999E-2</v>
      </c>
      <c r="J297" s="15"/>
      <c r="K297" s="20" t="s">
        <v>160</v>
      </c>
      <c r="L297" t="s">
        <v>162</v>
      </c>
    </row>
    <row r="298" spans="1:12" x14ac:dyDescent="0.15">
      <c r="A298" t="s">
        <v>148</v>
      </c>
      <c r="B298" s="3" t="s">
        <v>149</v>
      </c>
      <c r="C298" s="1">
        <v>1646</v>
      </c>
      <c r="D298" s="15"/>
      <c r="E298" s="17">
        <v>125252</v>
      </c>
      <c r="F298" s="1">
        <v>62400</v>
      </c>
      <c r="G298" s="1">
        <v>1310416</v>
      </c>
      <c r="H298" s="1">
        <v>1498068</v>
      </c>
      <c r="I298" s="8">
        <v>8.3609022000000005E-2</v>
      </c>
      <c r="J298" s="15"/>
      <c r="K298" s="20" t="s">
        <v>296</v>
      </c>
      <c r="L298" t="s">
        <v>299</v>
      </c>
    </row>
    <row r="299" spans="1:12" x14ac:dyDescent="0.15">
      <c r="A299" t="s">
        <v>148</v>
      </c>
      <c r="B299" s="3" t="s">
        <v>149</v>
      </c>
      <c r="C299" s="1">
        <v>1650</v>
      </c>
      <c r="D299" s="15"/>
      <c r="E299" s="17">
        <v>200000</v>
      </c>
      <c r="F299" s="1">
        <v>30000</v>
      </c>
      <c r="G299" s="1">
        <v>3570000</v>
      </c>
      <c r="H299" s="1">
        <v>3800000</v>
      </c>
      <c r="I299" s="8">
        <v>5.2631578999999998E-2</v>
      </c>
      <c r="J299" s="15"/>
      <c r="K299" s="20" t="s">
        <v>73</v>
      </c>
      <c r="L299" t="s">
        <v>75</v>
      </c>
    </row>
    <row r="300" spans="1:12" x14ac:dyDescent="0.15">
      <c r="A300" t="s">
        <v>148</v>
      </c>
      <c r="B300" s="3" t="s">
        <v>149</v>
      </c>
      <c r="C300" s="1">
        <v>1777</v>
      </c>
      <c r="D300" s="15"/>
      <c r="E300" s="17">
        <v>34487</v>
      </c>
      <c r="F300" s="1">
        <v>65939</v>
      </c>
      <c r="H300" s="1">
        <v>571555</v>
      </c>
      <c r="I300" s="8">
        <v>6.0338900000000001E-2</v>
      </c>
      <c r="J300" s="15"/>
      <c r="K300" s="20" t="s">
        <v>296</v>
      </c>
      <c r="L300" t="s">
        <v>163</v>
      </c>
    </row>
    <row r="301" spans="1:12" x14ac:dyDescent="0.15">
      <c r="A301" t="s">
        <v>148</v>
      </c>
      <c r="B301" s="3" t="s">
        <v>149</v>
      </c>
      <c r="C301" s="1">
        <v>1791</v>
      </c>
      <c r="D301" s="15"/>
      <c r="E301" s="17">
        <v>731894</v>
      </c>
      <c r="H301" s="1">
        <v>3097508</v>
      </c>
      <c r="I301" s="8">
        <v>0.236284781</v>
      </c>
      <c r="J301" s="15"/>
      <c r="K301" s="20" t="s">
        <v>296</v>
      </c>
      <c r="L301" t="s">
        <v>295</v>
      </c>
    </row>
    <row r="302" spans="1:12" x14ac:dyDescent="0.15">
      <c r="A302" t="s">
        <v>148</v>
      </c>
      <c r="B302" s="3" t="s">
        <v>149</v>
      </c>
      <c r="C302" s="1">
        <v>1800</v>
      </c>
      <c r="D302" s="15"/>
      <c r="E302" s="17">
        <v>1000000</v>
      </c>
      <c r="H302" s="1">
        <v>5500000</v>
      </c>
      <c r="I302" s="8">
        <v>0.18181818199999999</v>
      </c>
      <c r="J302" s="15"/>
      <c r="K302" s="20" t="s">
        <v>160</v>
      </c>
      <c r="L302" t="s">
        <v>162</v>
      </c>
    </row>
    <row r="303" spans="1:12" x14ac:dyDescent="0.15">
      <c r="A303" t="s">
        <v>148</v>
      </c>
      <c r="B303" s="3" t="s">
        <v>149</v>
      </c>
      <c r="C303" s="1">
        <v>1825</v>
      </c>
      <c r="D303" s="15"/>
      <c r="E303" s="17">
        <v>1230000</v>
      </c>
      <c r="G303" s="1">
        <v>5560000</v>
      </c>
      <c r="H303" s="1">
        <v>6800000</v>
      </c>
      <c r="I303" s="8">
        <v>0.180882353</v>
      </c>
      <c r="J303" s="15"/>
      <c r="K303" s="20" t="s">
        <v>73</v>
      </c>
      <c r="L303" t="s">
        <v>161</v>
      </c>
    </row>
    <row r="304" spans="1:12" x14ac:dyDescent="0.15">
      <c r="A304" t="s">
        <v>148</v>
      </c>
      <c r="B304" s="3" t="s">
        <v>149</v>
      </c>
      <c r="C304" s="1">
        <v>1900</v>
      </c>
      <c r="D304" s="15"/>
      <c r="E304" s="17">
        <v>2000000</v>
      </c>
      <c r="H304" s="1">
        <v>13500000</v>
      </c>
      <c r="I304" s="8">
        <v>0.14814814800000001</v>
      </c>
      <c r="J304" s="15"/>
      <c r="K304" s="20" t="s">
        <v>160</v>
      </c>
      <c r="L304" t="s">
        <v>300</v>
      </c>
    </row>
    <row r="305" spans="1:12" x14ac:dyDescent="0.15">
      <c r="A305" t="s">
        <v>148</v>
      </c>
      <c r="B305" s="3" t="s">
        <v>149</v>
      </c>
      <c r="C305" s="1">
        <v>1940</v>
      </c>
      <c r="D305" s="15"/>
      <c r="E305" s="17">
        <v>3319372</v>
      </c>
      <c r="F305" s="1">
        <v>60000</v>
      </c>
      <c r="G305" s="1">
        <v>16274180</v>
      </c>
      <c r="H305" s="1">
        <v>19653552</v>
      </c>
      <c r="I305" s="8">
        <v>0.16889425399999999</v>
      </c>
      <c r="J305" s="15"/>
      <c r="K305" s="20" t="s">
        <v>73</v>
      </c>
      <c r="L305" t="s">
        <v>72</v>
      </c>
    </row>
    <row r="306" spans="1:12" x14ac:dyDescent="0.15">
      <c r="A306" t="s">
        <v>148</v>
      </c>
      <c r="B306" s="3" t="s">
        <v>149</v>
      </c>
      <c r="C306" s="1">
        <v>1950</v>
      </c>
      <c r="D306" s="15"/>
      <c r="E306" s="17">
        <v>5036276</v>
      </c>
      <c r="F306" s="1">
        <v>60000</v>
      </c>
      <c r="G306" s="1">
        <v>20684897</v>
      </c>
      <c r="H306" s="1">
        <v>25781173</v>
      </c>
      <c r="I306" s="8">
        <v>0.195347046</v>
      </c>
      <c r="J306" s="15"/>
      <c r="K306" s="20" t="s">
        <v>73</v>
      </c>
      <c r="L306" t="s">
        <v>72</v>
      </c>
    </row>
    <row r="307" spans="1:12" x14ac:dyDescent="0.15">
      <c r="A307" t="s">
        <v>144</v>
      </c>
      <c r="B307" s="3" t="s">
        <v>145</v>
      </c>
      <c r="C307" s="1">
        <v>1954</v>
      </c>
      <c r="D307" s="15"/>
      <c r="E307" s="17">
        <v>363000</v>
      </c>
      <c r="H307" s="1">
        <v>9839000</v>
      </c>
      <c r="I307" s="8">
        <v>3.6893993E-2</v>
      </c>
      <c r="J307" s="15"/>
      <c r="K307" s="20" t="s">
        <v>238</v>
      </c>
      <c r="L307" t="s">
        <v>328</v>
      </c>
    </row>
    <row r="308" spans="1:12" x14ac:dyDescent="0.15">
      <c r="A308" t="s">
        <v>144</v>
      </c>
      <c r="B308" s="3" t="s">
        <v>145</v>
      </c>
      <c r="C308" s="1">
        <v>1956</v>
      </c>
      <c r="D308" s="15"/>
      <c r="E308" s="17"/>
      <c r="I308" s="8">
        <v>5.3999999999999999E-2</v>
      </c>
      <c r="J308" s="15"/>
      <c r="K308" s="20" t="s">
        <v>379</v>
      </c>
      <c r="L308" s="5" t="s">
        <v>447</v>
      </c>
    </row>
    <row r="309" spans="1:12" x14ac:dyDescent="0.15">
      <c r="A309" t="s">
        <v>150</v>
      </c>
      <c r="B309" s="3" t="s">
        <v>151</v>
      </c>
      <c r="C309" s="1">
        <v>1950</v>
      </c>
      <c r="D309" s="15"/>
      <c r="E309" s="17">
        <v>48213</v>
      </c>
      <c r="H309" s="1">
        <v>5738911</v>
      </c>
      <c r="I309" s="8">
        <v>8.4010709999999995E-3</v>
      </c>
      <c r="J309" s="15"/>
      <c r="K309" s="20" t="s">
        <v>229</v>
      </c>
      <c r="L309" t="s">
        <v>337</v>
      </c>
    </row>
    <row r="310" spans="1:12" x14ac:dyDescent="0.15">
      <c r="A310" t="s">
        <v>150</v>
      </c>
      <c r="B310" s="3" t="s">
        <v>151</v>
      </c>
      <c r="C310" s="1">
        <v>1951</v>
      </c>
      <c r="D310" s="15"/>
      <c r="E310" s="17">
        <v>52008</v>
      </c>
      <c r="H310" s="1">
        <v>6346000</v>
      </c>
      <c r="I310" s="8">
        <v>8.1953990000000008E-3</v>
      </c>
      <c r="J310" s="15"/>
      <c r="K310" s="20" t="s">
        <v>123</v>
      </c>
      <c r="L310" t="s">
        <v>329</v>
      </c>
    </row>
    <row r="311" spans="1:12" x14ac:dyDescent="0.15">
      <c r="A311" t="s">
        <v>150</v>
      </c>
      <c r="B311" s="3" t="s">
        <v>151</v>
      </c>
      <c r="C311" s="1">
        <v>1955</v>
      </c>
      <c r="D311" s="15"/>
      <c r="E311" s="17"/>
      <c r="I311" s="8">
        <v>1.0999999999999999E-2</v>
      </c>
      <c r="J311" s="15"/>
      <c r="K311" s="20" t="s">
        <v>379</v>
      </c>
      <c r="L311" t="s">
        <v>341</v>
      </c>
    </row>
    <row r="312" spans="1:12" x14ac:dyDescent="0.15">
      <c r="A312" t="s">
        <v>150</v>
      </c>
      <c r="B312" s="3" t="s">
        <v>151</v>
      </c>
      <c r="C312" s="1">
        <v>1956</v>
      </c>
      <c r="D312" s="15"/>
      <c r="E312" s="17"/>
      <c r="I312" s="8">
        <v>0.01</v>
      </c>
      <c r="J312" s="15"/>
      <c r="K312" s="19" t="s">
        <v>304</v>
      </c>
      <c r="L312" t="s">
        <v>231</v>
      </c>
    </row>
    <row r="313" spans="1:12" x14ac:dyDescent="0.15">
      <c r="A313" t="s">
        <v>150</v>
      </c>
      <c r="B313" s="3" t="s">
        <v>151</v>
      </c>
      <c r="C313" s="1">
        <v>1960</v>
      </c>
      <c r="D313" s="15"/>
      <c r="E313" s="17"/>
      <c r="H313" s="9">
        <v>6300000</v>
      </c>
      <c r="I313" s="8">
        <v>1.2999999999999999E-2</v>
      </c>
      <c r="J313" s="15"/>
      <c r="K313" s="20" t="s">
        <v>233</v>
      </c>
      <c r="L313" t="s">
        <v>305</v>
      </c>
    </row>
    <row r="314" spans="1:12" x14ac:dyDescent="0.15">
      <c r="A314" t="s">
        <v>156</v>
      </c>
      <c r="B314" s="3" t="s">
        <v>157</v>
      </c>
      <c r="C314" s="1">
        <v>1951</v>
      </c>
      <c r="D314" s="15"/>
      <c r="E314" s="17"/>
      <c r="I314" s="8">
        <v>0.11700000000000001</v>
      </c>
      <c r="J314" s="15"/>
      <c r="K314" s="20" t="s">
        <v>379</v>
      </c>
      <c r="L314" t="s">
        <v>341</v>
      </c>
    </row>
    <row r="315" spans="1:12" x14ac:dyDescent="0.15">
      <c r="A315" t="s">
        <v>156</v>
      </c>
      <c r="B315" s="3" t="s">
        <v>157</v>
      </c>
      <c r="C315" s="1">
        <v>1960</v>
      </c>
      <c r="D315" s="15"/>
      <c r="E315" s="17"/>
      <c r="I315" s="8">
        <v>0.14000000000000001</v>
      </c>
      <c r="J315" s="15"/>
      <c r="K315" s="20" t="s">
        <v>379</v>
      </c>
      <c r="L315" t="s">
        <v>341</v>
      </c>
    </row>
    <row r="316" spans="1:12" x14ac:dyDescent="0.15">
      <c r="A316" t="s">
        <v>2</v>
      </c>
      <c r="B316" s="3" t="s">
        <v>3</v>
      </c>
      <c r="C316" s="1">
        <v>1850</v>
      </c>
      <c r="D316" s="15"/>
      <c r="E316" s="18">
        <v>25000</v>
      </c>
      <c r="F316" s="9"/>
      <c r="H316" s="9">
        <v>90000</v>
      </c>
      <c r="I316" s="8">
        <v>0.27777777799999998</v>
      </c>
      <c r="J316" s="15"/>
      <c r="K316" s="20" t="s">
        <v>385</v>
      </c>
      <c r="L316" s="5" t="s">
        <v>316</v>
      </c>
    </row>
    <row r="317" spans="1:12" x14ac:dyDescent="0.15">
      <c r="A317" t="s">
        <v>2</v>
      </c>
      <c r="B317" s="3" t="s">
        <v>3</v>
      </c>
      <c r="C317" s="1">
        <v>1875</v>
      </c>
      <c r="D317" s="15"/>
      <c r="E317" s="18">
        <v>300000</v>
      </c>
      <c r="F317" s="9"/>
      <c r="H317" s="9">
        <v>406000</v>
      </c>
      <c r="I317" s="8">
        <v>0.73891625599999999</v>
      </c>
      <c r="J317" s="15"/>
      <c r="K317" s="20" t="s">
        <v>385</v>
      </c>
      <c r="L317" s="5" t="s">
        <v>316</v>
      </c>
    </row>
    <row r="318" spans="1:12" x14ac:dyDescent="0.15">
      <c r="A318" t="s">
        <v>2</v>
      </c>
      <c r="B318" s="3" t="s">
        <v>3</v>
      </c>
      <c r="C318" s="1">
        <v>1880</v>
      </c>
      <c r="D318" s="15"/>
      <c r="E318" s="18">
        <v>500000</v>
      </c>
      <c r="F318" s="9"/>
      <c r="H318" s="9">
        <v>520000</v>
      </c>
      <c r="I318" s="8">
        <v>0.96153846200000004</v>
      </c>
      <c r="J318" s="15"/>
      <c r="K318" s="20" t="s">
        <v>385</v>
      </c>
      <c r="L318" s="5" t="s">
        <v>316</v>
      </c>
    </row>
    <row r="319" spans="1:12" x14ac:dyDescent="0.15">
      <c r="A319" t="s">
        <v>2</v>
      </c>
      <c r="B319" s="3" t="s">
        <v>3</v>
      </c>
      <c r="C319" s="1">
        <v>1911</v>
      </c>
      <c r="D319" s="15"/>
      <c r="E319" s="18">
        <v>1000000</v>
      </c>
      <c r="F319" s="9"/>
      <c r="H319" s="9">
        <v>1067000</v>
      </c>
      <c r="I319" s="8">
        <v>0.93720712299999998</v>
      </c>
      <c r="J319" s="15"/>
      <c r="K319" s="20" t="s">
        <v>385</v>
      </c>
      <c r="L319" s="5" t="s">
        <v>316</v>
      </c>
    </row>
    <row r="320" spans="1:12" x14ac:dyDescent="0.15">
      <c r="A320" t="s">
        <v>158</v>
      </c>
      <c r="B320" s="3" t="s">
        <v>159</v>
      </c>
      <c r="C320" s="1">
        <v>1940</v>
      </c>
      <c r="D320" s="15"/>
      <c r="E320" s="17">
        <v>31850</v>
      </c>
      <c r="F320" s="1">
        <v>40000</v>
      </c>
      <c r="G320" s="1">
        <v>828150</v>
      </c>
      <c r="H320" s="1">
        <v>900000</v>
      </c>
      <c r="I320" s="8">
        <v>3.5388889E-2</v>
      </c>
      <c r="J320" s="15"/>
      <c r="K320" s="20" t="s">
        <v>73</v>
      </c>
      <c r="L320" t="s">
        <v>72</v>
      </c>
    </row>
    <row r="321" spans="1:12" x14ac:dyDescent="0.15">
      <c r="A321" t="s">
        <v>158</v>
      </c>
      <c r="B321" s="3" t="s">
        <v>159</v>
      </c>
      <c r="C321" s="1">
        <v>1950</v>
      </c>
      <c r="D321" s="15"/>
      <c r="E321" s="17">
        <v>124256</v>
      </c>
      <c r="F321" s="1">
        <v>45000</v>
      </c>
      <c r="G321" s="1">
        <v>887767</v>
      </c>
      <c r="H321" s="1">
        <v>1057023</v>
      </c>
      <c r="I321" s="8">
        <v>0.11755278700000001</v>
      </c>
      <c r="J321" s="15"/>
      <c r="K321" s="20" t="s">
        <v>73</v>
      </c>
      <c r="L321" t="s">
        <v>72</v>
      </c>
    </row>
    <row r="322" spans="1:12" x14ac:dyDescent="0.15">
      <c r="A322" t="s">
        <v>4</v>
      </c>
      <c r="B322" s="3" t="s">
        <v>5</v>
      </c>
      <c r="C322" s="1">
        <v>1778</v>
      </c>
      <c r="D322" s="15"/>
      <c r="E322" s="17">
        <v>7803</v>
      </c>
      <c r="F322" s="1">
        <v>2793</v>
      </c>
      <c r="G322" s="1">
        <v>25172</v>
      </c>
      <c r="H322" s="1">
        <v>35955</v>
      </c>
      <c r="I322" s="8">
        <v>0.21702127700000001</v>
      </c>
      <c r="J322" s="15"/>
      <c r="K322" s="20" t="s">
        <v>294</v>
      </c>
      <c r="L322" t="s">
        <v>293</v>
      </c>
    </row>
    <row r="323" spans="1:12" x14ac:dyDescent="0.15">
      <c r="A323" t="s">
        <v>4</v>
      </c>
      <c r="B323" s="3" t="s">
        <v>5</v>
      </c>
      <c r="C323" s="1">
        <v>1940</v>
      </c>
      <c r="D323" s="15"/>
      <c r="E323" s="17">
        <v>79871</v>
      </c>
      <c r="F323" s="1">
        <v>85000</v>
      </c>
      <c r="G323" s="1">
        <v>509532</v>
      </c>
      <c r="H323" s="1">
        <v>674403</v>
      </c>
      <c r="I323" s="8">
        <v>0.118432154</v>
      </c>
      <c r="J323" s="15"/>
      <c r="K323" s="20" t="s">
        <v>73</v>
      </c>
      <c r="L323" t="s">
        <v>292</v>
      </c>
    </row>
    <row r="324" spans="1:12" x14ac:dyDescent="0.15">
      <c r="A324" t="s">
        <v>4</v>
      </c>
      <c r="B324" s="3" t="s">
        <v>5</v>
      </c>
      <c r="C324" s="1">
        <v>1950</v>
      </c>
      <c r="D324" s="15"/>
      <c r="E324" s="17">
        <v>179936</v>
      </c>
      <c r="F324" s="1">
        <v>95000</v>
      </c>
      <c r="G324" s="1">
        <v>583171</v>
      </c>
      <c r="H324" s="1">
        <v>858107</v>
      </c>
      <c r="I324" s="8">
        <v>0.20968946799999999</v>
      </c>
      <c r="J324" s="15"/>
      <c r="K324" s="20" t="s">
        <v>73</v>
      </c>
      <c r="L324" t="s">
        <v>292</v>
      </c>
    </row>
    <row r="325" spans="1:12" x14ac:dyDescent="0.15">
      <c r="A325" t="s">
        <v>10</v>
      </c>
      <c r="B325" s="3" t="s">
        <v>11</v>
      </c>
      <c r="C325" s="1">
        <v>1570</v>
      </c>
      <c r="D325" s="15"/>
      <c r="E325" s="17">
        <v>3000</v>
      </c>
      <c r="F325" s="1">
        <v>5000</v>
      </c>
      <c r="G325" s="1">
        <v>250000</v>
      </c>
      <c r="H325" s="1">
        <v>258000</v>
      </c>
      <c r="I325" s="8">
        <v>1.1627907E-2</v>
      </c>
      <c r="J325" s="15"/>
      <c r="K325" s="20" t="s">
        <v>73</v>
      </c>
      <c r="L325" t="s">
        <v>76</v>
      </c>
    </row>
    <row r="326" spans="1:12" x14ac:dyDescent="0.15">
      <c r="A326" t="s">
        <v>10</v>
      </c>
      <c r="B326" s="3" t="s">
        <v>11</v>
      </c>
      <c r="C326" s="1">
        <v>1650</v>
      </c>
      <c r="D326" s="15"/>
      <c r="E326" s="17">
        <v>20000</v>
      </c>
      <c r="F326" s="1">
        <v>10000</v>
      </c>
      <c r="G326" s="1">
        <v>220000</v>
      </c>
      <c r="H326" s="1">
        <v>250000</v>
      </c>
      <c r="I326" s="8">
        <v>0.08</v>
      </c>
      <c r="J326" s="15"/>
      <c r="K326" s="20" t="s">
        <v>73</v>
      </c>
      <c r="L326" t="s">
        <v>75</v>
      </c>
    </row>
    <row r="327" spans="1:12" x14ac:dyDescent="0.15">
      <c r="A327" t="s">
        <v>10</v>
      </c>
      <c r="B327" s="3" t="s">
        <v>11</v>
      </c>
      <c r="C327" s="1">
        <v>1790</v>
      </c>
      <c r="D327" s="15"/>
      <c r="E327" s="17">
        <v>103</v>
      </c>
      <c r="H327" s="1">
        <v>99205</v>
      </c>
      <c r="I327" s="8">
        <v>1.038254E-3</v>
      </c>
      <c r="J327" s="15"/>
      <c r="K327" s="20" t="s">
        <v>480</v>
      </c>
      <c r="L327" t="s">
        <v>194</v>
      </c>
    </row>
    <row r="328" spans="1:12" x14ac:dyDescent="0.15">
      <c r="A328" t="s">
        <v>10</v>
      </c>
      <c r="B328" s="3" t="s">
        <v>11</v>
      </c>
      <c r="C328" s="1">
        <v>1940</v>
      </c>
      <c r="D328" s="15"/>
      <c r="E328" s="17">
        <v>295000</v>
      </c>
      <c r="F328" s="1">
        <v>5000</v>
      </c>
      <c r="G328" s="1">
        <v>850000</v>
      </c>
      <c r="H328" s="1">
        <v>1150000</v>
      </c>
      <c r="I328" s="8">
        <v>0.25652173900000003</v>
      </c>
      <c r="J328" s="15"/>
      <c r="K328" s="20" t="s">
        <v>73</v>
      </c>
      <c r="L328" t="s">
        <v>72</v>
      </c>
    </row>
    <row r="329" spans="1:12" x14ac:dyDescent="0.15">
      <c r="A329" t="s">
        <v>10</v>
      </c>
      <c r="B329" s="3" t="s">
        <v>11</v>
      </c>
      <c r="C329" s="1">
        <v>1950</v>
      </c>
      <c r="D329" s="15"/>
      <c r="E329" s="17">
        <v>372476</v>
      </c>
      <c r="F329" s="1">
        <v>5000</v>
      </c>
      <c r="G329" s="1">
        <v>1028151</v>
      </c>
      <c r="H329" s="1">
        <v>1405627</v>
      </c>
      <c r="I329" s="8">
        <v>0.26498921800000003</v>
      </c>
      <c r="J329" s="15"/>
      <c r="K329" s="20" t="s">
        <v>73</v>
      </c>
      <c r="L329" t="s">
        <v>72</v>
      </c>
    </row>
    <row r="330" spans="1:12" x14ac:dyDescent="0.15">
      <c r="A330" t="s">
        <v>6</v>
      </c>
      <c r="B330" s="3" t="s">
        <v>7</v>
      </c>
      <c r="C330" s="1">
        <v>1570</v>
      </c>
      <c r="D330" s="15"/>
      <c r="E330" s="17">
        <v>25000</v>
      </c>
      <c r="F330" s="1">
        <v>60000</v>
      </c>
      <c r="G330" s="1">
        <v>1500000</v>
      </c>
      <c r="H330" s="1">
        <v>1585000</v>
      </c>
      <c r="I330" s="8">
        <v>1.5772871000000001E-2</v>
      </c>
      <c r="J330" s="15"/>
      <c r="K330" s="20" t="s">
        <v>73</v>
      </c>
      <c r="L330" t="s">
        <v>76</v>
      </c>
    </row>
    <row r="331" spans="1:12" x14ac:dyDescent="0.15">
      <c r="A331" t="s">
        <v>6</v>
      </c>
      <c r="B331" s="3" t="s">
        <v>7</v>
      </c>
      <c r="C331" s="1">
        <v>1650</v>
      </c>
      <c r="D331" s="15"/>
      <c r="E331" s="17">
        <v>70000</v>
      </c>
      <c r="F331" s="1">
        <v>60000</v>
      </c>
      <c r="G331" s="1">
        <v>1470000</v>
      </c>
      <c r="H331" s="1">
        <v>1600000</v>
      </c>
      <c r="I331" s="8">
        <v>4.3749999999999997E-2</v>
      </c>
      <c r="J331" s="15"/>
      <c r="K331" s="20" t="s">
        <v>73</v>
      </c>
      <c r="L331" t="s">
        <v>75</v>
      </c>
    </row>
    <row r="332" spans="1:12" x14ac:dyDescent="0.15">
      <c r="A332" t="s">
        <v>6</v>
      </c>
      <c r="B332" s="3" t="s">
        <v>7</v>
      </c>
      <c r="C332" s="1">
        <v>1791</v>
      </c>
      <c r="D332" s="15"/>
      <c r="E332" s="17">
        <v>136000</v>
      </c>
      <c r="F332" s="1">
        <v>40000</v>
      </c>
      <c r="H332" s="1">
        <v>1076997</v>
      </c>
      <c r="I332" s="8">
        <v>0.126277046</v>
      </c>
      <c r="J332" s="15"/>
      <c r="K332" s="20" t="s">
        <v>290</v>
      </c>
      <c r="L332" t="s">
        <v>289</v>
      </c>
    </row>
    <row r="333" spans="1:12" x14ac:dyDescent="0.15">
      <c r="A333" t="s">
        <v>6</v>
      </c>
      <c r="B333" s="3" t="s">
        <v>7</v>
      </c>
      <c r="C333" s="1">
        <v>1940</v>
      </c>
      <c r="D333" s="15"/>
      <c r="E333" s="17">
        <v>1419466</v>
      </c>
      <c r="F333" s="1">
        <v>29054</v>
      </c>
      <c r="G333" s="1">
        <v>5574591</v>
      </c>
      <c r="H333" s="1">
        <v>7023111</v>
      </c>
      <c r="I333" s="8">
        <v>0.202113565</v>
      </c>
      <c r="J333" s="15"/>
      <c r="K333" s="20" t="s">
        <v>73</v>
      </c>
      <c r="L333" t="s">
        <v>72</v>
      </c>
    </row>
    <row r="334" spans="1:12" x14ac:dyDescent="0.15">
      <c r="A334" t="s">
        <v>6</v>
      </c>
      <c r="B334" s="3" t="s">
        <v>7</v>
      </c>
      <c r="C334" s="1">
        <v>1950</v>
      </c>
      <c r="D334" s="15"/>
      <c r="E334" s="17">
        <v>2194400</v>
      </c>
      <c r="F334" s="1">
        <v>30000</v>
      </c>
      <c r="G334" s="1">
        <v>6265600</v>
      </c>
      <c r="H334" s="1">
        <v>8490000</v>
      </c>
      <c r="I334" s="8">
        <v>0.25846878699999998</v>
      </c>
      <c r="J334" s="15"/>
      <c r="K334" s="20" t="s">
        <v>73</v>
      </c>
      <c r="L334" t="s">
        <v>72</v>
      </c>
    </row>
    <row r="335" spans="1:12" x14ac:dyDescent="0.15">
      <c r="A335" t="s">
        <v>8</v>
      </c>
      <c r="B335" s="3" t="s">
        <v>9</v>
      </c>
      <c r="C335" s="1">
        <v>1850</v>
      </c>
      <c r="D335" s="15"/>
      <c r="E335" s="18">
        <v>20000</v>
      </c>
      <c r="F335" s="9"/>
      <c r="H335" s="9">
        <v>4000000</v>
      </c>
      <c r="I335" s="8">
        <v>5.0000000000000001E-3</v>
      </c>
      <c r="J335" s="15"/>
      <c r="K335" s="20" t="s">
        <v>122</v>
      </c>
      <c r="L335" s="5" t="s">
        <v>406</v>
      </c>
    </row>
    <row r="336" spans="1:12" x14ac:dyDescent="0.15">
      <c r="A336" t="s">
        <v>118</v>
      </c>
      <c r="B336" s="3" t="s">
        <v>117</v>
      </c>
      <c r="C336" s="1">
        <v>1750</v>
      </c>
      <c r="D336" s="15"/>
      <c r="E336" s="17">
        <v>17572</v>
      </c>
      <c r="F336" s="1">
        <v>5037</v>
      </c>
      <c r="G336" s="1">
        <v>22274</v>
      </c>
      <c r="H336" s="1">
        <v>44883</v>
      </c>
      <c r="I336" s="8">
        <v>0.39150680700000001</v>
      </c>
      <c r="J336" s="15"/>
      <c r="K336" s="20" t="s">
        <v>82</v>
      </c>
      <c r="L336" t="s">
        <v>88</v>
      </c>
    </row>
    <row r="337" spans="1:12" x14ac:dyDescent="0.15">
      <c r="A337" t="s">
        <v>118</v>
      </c>
      <c r="B337" s="3" t="s">
        <v>117</v>
      </c>
      <c r="C337" s="1">
        <v>1830</v>
      </c>
      <c r="D337" s="15"/>
      <c r="E337" s="17">
        <v>162311</v>
      </c>
      <c r="F337" s="1">
        <v>34240</v>
      </c>
      <c r="G337" s="1">
        <v>127287</v>
      </c>
      <c r="H337" s="1">
        <v>323838</v>
      </c>
      <c r="I337" s="8">
        <v>0.50121048199999996</v>
      </c>
      <c r="J337" s="15"/>
      <c r="K337" s="20" t="s">
        <v>82</v>
      </c>
      <c r="L337" t="s">
        <v>114</v>
      </c>
    </row>
    <row r="338" spans="1:12" x14ac:dyDescent="0.15">
      <c r="A338" t="s">
        <v>118</v>
      </c>
      <c r="B338" s="3" t="s">
        <v>117</v>
      </c>
      <c r="C338" s="1">
        <v>1880</v>
      </c>
      <c r="D338" s="15"/>
      <c r="E338" s="17">
        <v>411712</v>
      </c>
      <c r="H338" s="1">
        <v>731648</v>
      </c>
      <c r="I338" s="8">
        <v>0.56271868400000002</v>
      </c>
      <c r="J338" s="15"/>
      <c r="K338" s="20" t="s">
        <v>82</v>
      </c>
      <c r="L338" t="s">
        <v>116</v>
      </c>
    </row>
    <row r="339" spans="1:12" x14ac:dyDescent="0.15">
      <c r="A339" t="s">
        <v>12</v>
      </c>
      <c r="B339" s="3" t="s">
        <v>13</v>
      </c>
      <c r="C339" s="1">
        <v>1955</v>
      </c>
      <c r="D339" s="15"/>
      <c r="E339" s="17">
        <v>6000</v>
      </c>
      <c r="H339" s="1">
        <v>4500000</v>
      </c>
      <c r="I339" s="8">
        <v>1.3333329999999999E-3</v>
      </c>
      <c r="J339" s="15"/>
      <c r="K339" s="20" t="s">
        <v>229</v>
      </c>
      <c r="L339" t="s">
        <v>336</v>
      </c>
    </row>
    <row r="340" spans="1:12" x14ac:dyDescent="0.15">
      <c r="A340" t="s">
        <v>12</v>
      </c>
      <c r="B340" s="3" t="s">
        <v>13</v>
      </c>
      <c r="C340" s="1">
        <v>1958</v>
      </c>
      <c r="D340" s="15"/>
      <c r="E340" s="17"/>
      <c r="I340" s="8">
        <v>1E-3</v>
      </c>
      <c r="J340" s="15"/>
      <c r="K340" s="20" t="s">
        <v>379</v>
      </c>
      <c r="L340" t="s">
        <v>341</v>
      </c>
    </row>
    <row r="341" spans="1:12" x14ac:dyDescent="0.15">
      <c r="A341" t="s">
        <v>18</v>
      </c>
      <c r="B341" s="3" t="s">
        <v>19</v>
      </c>
      <c r="C341" s="1">
        <v>1950</v>
      </c>
      <c r="D341" s="15"/>
      <c r="E341" s="17"/>
      <c r="I341" s="8">
        <v>1.9E-2</v>
      </c>
      <c r="J341" s="15"/>
      <c r="K341" s="20" t="s">
        <v>379</v>
      </c>
      <c r="L341" t="s">
        <v>341</v>
      </c>
    </row>
    <row r="342" spans="1:12" x14ac:dyDescent="0.15">
      <c r="A342" t="s">
        <v>14</v>
      </c>
      <c r="B342" s="3" t="s">
        <v>15</v>
      </c>
      <c r="C342" s="1">
        <v>1960</v>
      </c>
      <c r="D342" s="15"/>
      <c r="E342" s="17"/>
      <c r="I342" s="8">
        <v>1.2E-2</v>
      </c>
      <c r="J342" s="15"/>
      <c r="K342" s="20" t="s">
        <v>379</v>
      </c>
      <c r="L342" t="s">
        <v>341</v>
      </c>
    </row>
    <row r="343" spans="1:12" x14ac:dyDescent="0.15">
      <c r="A343" t="s">
        <v>40</v>
      </c>
      <c r="B343" s="3" t="s">
        <v>41</v>
      </c>
      <c r="C343" s="1">
        <v>1870</v>
      </c>
      <c r="D343" s="15"/>
      <c r="E343" s="18">
        <v>251000</v>
      </c>
      <c r="F343" s="9"/>
      <c r="H343" s="9">
        <v>2547000</v>
      </c>
      <c r="I343" s="8">
        <v>9.8547310999999999E-2</v>
      </c>
      <c r="J343" s="15"/>
      <c r="K343" s="19" t="s">
        <v>304</v>
      </c>
      <c r="L343" t="s">
        <v>448</v>
      </c>
    </row>
    <row r="344" spans="1:12" x14ac:dyDescent="0.15">
      <c r="A344" t="s">
        <v>40</v>
      </c>
      <c r="B344" s="3" t="s">
        <v>41</v>
      </c>
      <c r="C344" s="1">
        <v>1921</v>
      </c>
      <c r="D344" s="15"/>
      <c r="E344" s="17">
        <v>1519000</v>
      </c>
      <c r="H344" s="1">
        <v>6929000</v>
      </c>
      <c r="I344" s="8">
        <v>0.21922355299999999</v>
      </c>
      <c r="J344" s="15"/>
      <c r="K344" s="20" t="s">
        <v>332</v>
      </c>
      <c r="L344" t="s">
        <v>331</v>
      </c>
    </row>
    <row r="345" spans="1:12" x14ac:dyDescent="0.15">
      <c r="A345" t="s">
        <v>40</v>
      </c>
      <c r="B345" s="3" t="s">
        <v>41</v>
      </c>
      <c r="C345" s="1">
        <v>1946</v>
      </c>
      <c r="D345" s="15"/>
      <c r="E345" s="17"/>
      <c r="I345" s="8">
        <v>0.20799999999999999</v>
      </c>
      <c r="J345" s="15"/>
      <c r="K345" s="20" t="s">
        <v>379</v>
      </c>
      <c r="L345" t="s">
        <v>341</v>
      </c>
    </row>
    <row r="346" spans="1:12" x14ac:dyDescent="0.15">
      <c r="A346" t="s">
        <v>40</v>
      </c>
      <c r="B346" s="3" t="s">
        <v>41</v>
      </c>
      <c r="C346" s="1">
        <v>1951</v>
      </c>
      <c r="D346" s="15"/>
      <c r="E346" s="17"/>
      <c r="I346" s="8">
        <v>0.20899999999999999</v>
      </c>
      <c r="J346" s="15"/>
      <c r="K346" s="20" t="s">
        <v>379</v>
      </c>
      <c r="L346" t="s">
        <v>341</v>
      </c>
    </row>
    <row r="347" spans="1:12" x14ac:dyDescent="0.15">
      <c r="A347" t="s">
        <v>40</v>
      </c>
      <c r="B347" s="3" t="s">
        <v>41</v>
      </c>
      <c r="C347" s="1">
        <v>1956</v>
      </c>
      <c r="D347" s="15"/>
      <c r="E347" s="17"/>
      <c r="I347" s="8">
        <v>0.30099999999999999</v>
      </c>
      <c r="J347" s="15"/>
      <c r="K347" s="20" t="s">
        <v>232</v>
      </c>
      <c r="L347" s="5" t="s">
        <v>309</v>
      </c>
    </row>
    <row r="348" spans="1:12" x14ac:dyDescent="0.15">
      <c r="A348" t="s">
        <v>40</v>
      </c>
      <c r="B348" s="3" t="s">
        <v>41</v>
      </c>
      <c r="C348" s="1">
        <v>1960</v>
      </c>
      <c r="D348" s="15"/>
      <c r="E348" s="17"/>
      <c r="I348" s="8">
        <v>0.193</v>
      </c>
      <c r="J348" s="15"/>
      <c r="K348" s="20" t="s">
        <v>379</v>
      </c>
      <c r="L348" t="s">
        <v>341</v>
      </c>
    </row>
    <row r="349" spans="1:12" x14ac:dyDescent="0.15">
      <c r="A349" t="s">
        <v>40</v>
      </c>
      <c r="B349" s="3" t="s">
        <v>41</v>
      </c>
      <c r="C349" s="1">
        <v>1960</v>
      </c>
      <c r="D349" s="15"/>
      <c r="E349" s="17"/>
      <c r="H349" s="9">
        <v>15841000</v>
      </c>
      <c r="I349" s="8">
        <v>0.19400000000000001</v>
      </c>
      <c r="J349" s="15"/>
      <c r="K349" s="20" t="s">
        <v>233</v>
      </c>
      <c r="L349" s="5" t="s">
        <v>305</v>
      </c>
    </row>
    <row r="350" spans="1:12" x14ac:dyDescent="0.15">
      <c r="A350" t="s">
        <v>138</v>
      </c>
      <c r="B350" s="3" t="s">
        <v>139</v>
      </c>
      <c r="C350" s="1">
        <v>1678</v>
      </c>
      <c r="D350" s="15"/>
      <c r="E350" s="17">
        <v>5418</v>
      </c>
      <c r="F350" s="1">
        <v>5285</v>
      </c>
      <c r="H350" s="1">
        <v>10703</v>
      </c>
      <c r="I350" s="8">
        <v>0.50621321100000005</v>
      </c>
      <c r="J350" s="15"/>
      <c r="K350" s="20" t="s">
        <v>80</v>
      </c>
      <c r="L350" t="s">
        <v>169</v>
      </c>
    </row>
    <row r="351" spans="1:12" x14ac:dyDescent="0.15">
      <c r="A351" t="s">
        <v>138</v>
      </c>
      <c r="B351" s="3" t="s">
        <v>139</v>
      </c>
      <c r="C351" s="1">
        <v>1678</v>
      </c>
      <c r="D351" s="15"/>
      <c r="E351" s="17">
        <v>1897</v>
      </c>
      <c r="F351" s="1">
        <v>1436</v>
      </c>
      <c r="H351" s="1">
        <v>3333</v>
      </c>
      <c r="I351" s="8">
        <v>0.56915691599999996</v>
      </c>
      <c r="J351" s="15"/>
      <c r="K351" s="20" t="s">
        <v>80</v>
      </c>
      <c r="L351" t="s">
        <v>168</v>
      </c>
    </row>
    <row r="352" spans="1:12" x14ac:dyDescent="0.15">
      <c r="A352" t="s">
        <v>138</v>
      </c>
      <c r="B352" s="3" t="s">
        <v>139</v>
      </c>
      <c r="C352" s="1">
        <v>1678</v>
      </c>
      <c r="D352" s="15"/>
      <c r="E352" s="17"/>
      <c r="I352" s="8">
        <v>0.48299999999999998</v>
      </c>
      <c r="J352" s="15"/>
      <c r="K352" s="20" t="s">
        <v>84</v>
      </c>
      <c r="L352" t="s">
        <v>49</v>
      </c>
    </row>
    <row r="353" spans="1:12" x14ac:dyDescent="0.15">
      <c r="A353" t="s">
        <v>138</v>
      </c>
      <c r="B353" s="3" t="s">
        <v>139</v>
      </c>
      <c r="C353" s="1">
        <v>1678</v>
      </c>
      <c r="D353" s="15"/>
      <c r="E353" s="17">
        <v>5418</v>
      </c>
      <c r="F353" s="1">
        <v>5285</v>
      </c>
      <c r="H353" s="1">
        <v>10703</v>
      </c>
      <c r="I353" s="8">
        <v>0.50621321100000005</v>
      </c>
      <c r="J353" s="15"/>
      <c r="K353" s="20" t="s">
        <v>166</v>
      </c>
      <c r="L353" t="s">
        <v>167</v>
      </c>
    </row>
    <row r="354" spans="1:12" x14ac:dyDescent="0.15">
      <c r="A354" t="s">
        <v>138</v>
      </c>
      <c r="B354" s="3" t="s">
        <v>139</v>
      </c>
      <c r="C354" s="1">
        <v>1707</v>
      </c>
      <c r="D354" s="15"/>
      <c r="E354" s="17"/>
      <c r="I354" s="8">
        <v>0.23100000000000001</v>
      </c>
      <c r="J354" s="15"/>
      <c r="K354" s="20" t="s">
        <v>84</v>
      </c>
      <c r="L354" t="s">
        <v>49</v>
      </c>
    </row>
    <row r="355" spans="1:12" x14ac:dyDescent="0.15">
      <c r="A355" t="s">
        <v>138</v>
      </c>
      <c r="B355" s="3" t="s">
        <v>139</v>
      </c>
      <c r="C355" s="1">
        <v>1707</v>
      </c>
      <c r="D355" s="15"/>
      <c r="E355" s="17">
        <v>2520</v>
      </c>
      <c r="F355" s="1">
        <v>6537</v>
      </c>
      <c r="H355" s="1">
        <v>9057</v>
      </c>
      <c r="I355" s="8">
        <v>0.27823782699999999</v>
      </c>
      <c r="J355" s="15"/>
      <c r="K355" s="20" t="s">
        <v>47</v>
      </c>
      <c r="L355" t="s">
        <v>46</v>
      </c>
    </row>
    <row r="356" spans="1:12" x14ac:dyDescent="0.15">
      <c r="A356" t="s">
        <v>138</v>
      </c>
      <c r="B356" s="3" t="s">
        <v>139</v>
      </c>
      <c r="C356" s="1">
        <v>1708</v>
      </c>
      <c r="D356" s="15"/>
      <c r="E356" s="17">
        <v>2774</v>
      </c>
      <c r="F356" s="1">
        <v>6970</v>
      </c>
      <c r="H356" s="1">
        <v>9744</v>
      </c>
      <c r="I356" s="8">
        <v>0.28468801300000002</v>
      </c>
      <c r="J356" s="15"/>
      <c r="K356" s="20" t="s">
        <v>166</v>
      </c>
      <c r="L356" t="s">
        <v>165</v>
      </c>
    </row>
    <row r="357" spans="1:12" x14ac:dyDescent="0.15">
      <c r="A357" t="s">
        <v>138</v>
      </c>
      <c r="B357" s="3" t="s">
        <v>139</v>
      </c>
      <c r="C357" s="1">
        <v>1720</v>
      </c>
      <c r="D357" s="15"/>
      <c r="E357" s="17"/>
      <c r="I357" s="8">
        <v>0.191</v>
      </c>
      <c r="J357" s="15"/>
      <c r="K357" s="20" t="s">
        <v>84</v>
      </c>
      <c r="L357" t="s">
        <v>49</v>
      </c>
    </row>
    <row r="358" spans="1:12" x14ac:dyDescent="0.15">
      <c r="A358" t="s">
        <v>138</v>
      </c>
      <c r="B358" s="3" t="s">
        <v>139</v>
      </c>
      <c r="C358" s="1">
        <v>1720</v>
      </c>
      <c r="D358" s="15"/>
      <c r="E358" s="17">
        <v>5278</v>
      </c>
      <c r="F358" s="1">
        <v>13010</v>
      </c>
      <c r="H358" s="1">
        <v>18288</v>
      </c>
      <c r="I358" s="8">
        <v>0.28860454899999999</v>
      </c>
      <c r="J358" s="15"/>
      <c r="K358" s="20" t="s">
        <v>47</v>
      </c>
      <c r="L358" t="s">
        <v>46</v>
      </c>
    </row>
    <row r="359" spans="1:12" x14ac:dyDescent="0.15">
      <c r="A359" t="s">
        <v>138</v>
      </c>
      <c r="B359" s="3" t="s">
        <v>139</v>
      </c>
      <c r="C359" s="1">
        <v>1724</v>
      </c>
      <c r="D359" s="15"/>
      <c r="E359" s="17">
        <v>5100</v>
      </c>
      <c r="F359" s="1">
        <v>17500</v>
      </c>
      <c r="H359" s="1">
        <v>22600</v>
      </c>
      <c r="I359" s="8">
        <v>0.22566371700000001</v>
      </c>
      <c r="J359" s="15"/>
      <c r="K359" s="20" t="s">
        <v>80</v>
      </c>
      <c r="L359" t="s">
        <v>50</v>
      </c>
    </row>
    <row r="360" spans="1:12" x14ac:dyDescent="0.15">
      <c r="A360" t="s">
        <v>138</v>
      </c>
      <c r="B360" s="3" t="s">
        <v>139</v>
      </c>
      <c r="C360" s="1">
        <v>1724</v>
      </c>
      <c r="D360" s="15"/>
      <c r="E360" s="17">
        <v>5100</v>
      </c>
      <c r="F360" s="1">
        <v>121000</v>
      </c>
      <c r="H360" s="1">
        <v>126100</v>
      </c>
      <c r="I360" s="8">
        <v>4.0444092000000001E-2</v>
      </c>
      <c r="J360" s="15"/>
      <c r="K360" s="20" t="s">
        <v>80</v>
      </c>
      <c r="L360" t="s">
        <v>48</v>
      </c>
    </row>
    <row r="361" spans="1:12" x14ac:dyDescent="0.15">
      <c r="A361" t="s">
        <v>138</v>
      </c>
      <c r="B361" s="3" t="s">
        <v>139</v>
      </c>
      <c r="C361" s="1">
        <v>1729</v>
      </c>
      <c r="D361" s="15"/>
      <c r="E361" s="17"/>
      <c r="I361" s="8">
        <v>0.187</v>
      </c>
      <c r="J361" s="15"/>
      <c r="K361" s="20" t="s">
        <v>84</v>
      </c>
      <c r="L361" t="s">
        <v>49</v>
      </c>
    </row>
    <row r="362" spans="1:12" x14ac:dyDescent="0.15">
      <c r="A362" t="s">
        <v>138</v>
      </c>
      <c r="B362" s="3" t="s">
        <v>139</v>
      </c>
      <c r="C362" s="1">
        <v>1729</v>
      </c>
      <c r="D362" s="15"/>
      <c r="E362" s="17">
        <v>4973</v>
      </c>
      <c r="F362" s="1">
        <v>20309</v>
      </c>
      <c r="H362" s="1">
        <v>25282</v>
      </c>
      <c r="I362" s="8">
        <v>0.19670120999999999</v>
      </c>
      <c r="J362" s="15"/>
      <c r="K362" s="20" t="s">
        <v>47</v>
      </c>
      <c r="L362" t="s">
        <v>46</v>
      </c>
    </row>
    <row r="363" spans="1:12" x14ac:dyDescent="0.15">
      <c r="A363" t="s">
        <v>138</v>
      </c>
      <c r="B363" s="3" t="s">
        <v>139</v>
      </c>
      <c r="C363" s="1">
        <v>1745</v>
      </c>
      <c r="D363" s="15"/>
      <c r="E363" s="17"/>
      <c r="I363" s="8">
        <v>0.11600000000000001</v>
      </c>
      <c r="J363" s="15"/>
      <c r="K363" s="20" t="s">
        <v>84</v>
      </c>
      <c r="L363" t="s">
        <v>49</v>
      </c>
    </row>
    <row r="364" spans="1:12" x14ac:dyDescent="0.15">
      <c r="A364" t="s">
        <v>138</v>
      </c>
      <c r="B364" s="3" t="s">
        <v>139</v>
      </c>
      <c r="C364" s="1">
        <v>1750</v>
      </c>
      <c r="D364" s="15"/>
      <c r="E364" s="17">
        <v>3901</v>
      </c>
      <c r="F364" s="1">
        <v>30271</v>
      </c>
      <c r="H364" s="1">
        <v>34172</v>
      </c>
      <c r="I364" s="8">
        <v>0.11415779</v>
      </c>
      <c r="J364" s="15"/>
      <c r="K364" s="20" t="s">
        <v>381</v>
      </c>
      <c r="L364" t="s">
        <v>254</v>
      </c>
    </row>
    <row r="365" spans="1:12" x14ac:dyDescent="0.15">
      <c r="A365" t="s">
        <v>138</v>
      </c>
      <c r="B365" s="3" t="s">
        <v>139</v>
      </c>
      <c r="C365" s="1">
        <v>1756</v>
      </c>
      <c r="D365" s="15"/>
      <c r="E365" s="17">
        <v>3771</v>
      </c>
      <c r="F365" s="1">
        <v>30271</v>
      </c>
      <c r="H365" s="1">
        <v>34042</v>
      </c>
      <c r="I365" s="8">
        <v>0.110774925</v>
      </c>
      <c r="J365" s="15"/>
      <c r="K365" s="20" t="s">
        <v>47</v>
      </c>
      <c r="L365" t="s">
        <v>46</v>
      </c>
    </row>
    <row r="366" spans="1:12" x14ac:dyDescent="0.15">
      <c r="A366" t="s">
        <v>138</v>
      </c>
      <c r="B366" s="3" t="s">
        <v>139</v>
      </c>
      <c r="C366" s="1">
        <v>1774</v>
      </c>
      <c r="D366" s="15"/>
      <c r="E366" s="17">
        <v>2900</v>
      </c>
      <c r="F366" s="1">
        <v>33462</v>
      </c>
      <c r="H366" s="1">
        <v>36362</v>
      </c>
      <c r="I366" s="8">
        <v>7.9753589E-2</v>
      </c>
      <c r="J366" s="15"/>
      <c r="K366" s="20" t="s">
        <v>47</v>
      </c>
      <c r="L366" t="s">
        <v>46</v>
      </c>
    </row>
    <row r="367" spans="1:12" x14ac:dyDescent="0.15">
      <c r="A367" t="s">
        <v>138</v>
      </c>
      <c r="B367" s="3" t="s">
        <v>139</v>
      </c>
      <c r="C367" s="1">
        <v>1787</v>
      </c>
      <c r="D367" s="15"/>
      <c r="E367" s="17">
        <v>3212</v>
      </c>
      <c r="F367" s="1">
        <v>28435</v>
      </c>
      <c r="H367" s="1">
        <v>31647</v>
      </c>
      <c r="I367" s="8">
        <v>0.101494612</v>
      </c>
      <c r="J367" s="15"/>
      <c r="K367" s="20" t="s">
        <v>47</v>
      </c>
      <c r="L367" t="s">
        <v>46</v>
      </c>
    </row>
    <row r="368" spans="1:12" x14ac:dyDescent="0.15">
      <c r="A368" t="s">
        <v>138</v>
      </c>
      <c r="B368" s="3" t="s">
        <v>139</v>
      </c>
      <c r="C368" s="1">
        <v>1834</v>
      </c>
      <c r="D368" s="15"/>
      <c r="E368" s="17">
        <v>2312</v>
      </c>
      <c r="F368" s="1">
        <v>22892</v>
      </c>
      <c r="H368" s="1">
        <v>25204</v>
      </c>
      <c r="I368" s="8">
        <v>9.1731470999999995E-2</v>
      </c>
      <c r="J368" s="15"/>
      <c r="K368" s="20" t="s">
        <v>80</v>
      </c>
      <c r="L368" t="s">
        <v>48</v>
      </c>
    </row>
    <row r="369" spans="1:12" x14ac:dyDescent="0.15">
      <c r="A369" t="s">
        <v>138</v>
      </c>
      <c r="B369" s="3" t="s">
        <v>139</v>
      </c>
      <c r="C369" s="1">
        <v>1834</v>
      </c>
      <c r="D369" s="15"/>
      <c r="E369" s="17">
        <v>2312</v>
      </c>
      <c r="F369" s="1">
        <v>22892</v>
      </c>
      <c r="H369" s="1">
        <v>25204</v>
      </c>
      <c r="I369" s="8">
        <v>9.1731470999999995E-2</v>
      </c>
      <c r="J369" s="15"/>
      <c r="K369" s="20" t="s">
        <v>47</v>
      </c>
      <c r="L369" t="s">
        <v>46</v>
      </c>
    </row>
    <row r="370" spans="1:12" x14ac:dyDescent="0.15">
      <c r="A370" t="s">
        <v>138</v>
      </c>
      <c r="B370" s="3" t="s">
        <v>139</v>
      </c>
      <c r="C370" s="1">
        <v>1891</v>
      </c>
      <c r="D370" s="15"/>
      <c r="E370" s="17">
        <v>2525</v>
      </c>
      <c r="F370" s="1">
        <v>42072</v>
      </c>
      <c r="H370" s="1">
        <v>43963</v>
      </c>
      <c r="I370" s="8">
        <v>5.7434660999999998E-2</v>
      </c>
      <c r="J370" s="15"/>
      <c r="K370" s="20" t="s">
        <v>80</v>
      </c>
      <c r="L370" t="s">
        <v>91</v>
      </c>
    </row>
    <row r="371" spans="1:12" x14ac:dyDescent="0.15">
      <c r="A371" t="s">
        <v>140</v>
      </c>
      <c r="B371" s="3" t="s">
        <v>141</v>
      </c>
      <c r="C371" s="1">
        <v>1750</v>
      </c>
      <c r="D371" s="15"/>
      <c r="E371" s="17">
        <v>2524</v>
      </c>
      <c r="F371" s="1">
        <v>10270</v>
      </c>
      <c r="H371" s="1">
        <v>12794</v>
      </c>
      <c r="I371" s="8">
        <v>0.197279975</v>
      </c>
      <c r="J371" s="15"/>
      <c r="K371" s="20" t="s">
        <v>381</v>
      </c>
      <c r="L371" t="s">
        <v>254</v>
      </c>
    </row>
    <row r="372" spans="1:12" x14ac:dyDescent="0.15">
      <c r="A372" t="s">
        <v>140</v>
      </c>
      <c r="B372" s="3" t="s">
        <v>141</v>
      </c>
      <c r="C372" s="1">
        <v>1765</v>
      </c>
      <c r="D372" s="15"/>
      <c r="E372" s="17">
        <v>2397</v>
      </c>
      <c r="F372" s="1">
        <v>11320</v>
      </c>
      <c r="H372" s="1">
        <v>13717</v>
      </c>
      <c r="I372" s="8">
        <v>0.174746665</v>
      </c>
      <c r="J372" s="15"/>
      <c r="K372" s="20" t="s">
        <v>80</v>
      </c>
      <c r="L372" t="s">
        <v>89</v>
      </c>
    </row>
    <row r="373" spans="1:12" x14ac:dyDescent="0.15">
      <c r="A373" t="s">
        <v>140</v>
      </c>
      <c r="B373" s="3" t="s">
        <v>141</v>
      </c>
      <c r="C373" s="1">
        <v>1789</v>
      </c>
      <c r="D373" s="15"/>
      <c r="E373" s="17">
        <v>2198</v>
      </c>
      <c r="F373" s="1">
        <v>19580</v>
      </c>
      <c r="H373" s="1">
        <v>21778</v>
      </c>
      <c r="I373" s="8">
        <v>0.100927542</v>
      </c>
      <c r="J373" s="15"/>
      <c r="K373" s="20" t="s">
        <v>80</v>
      </c>
      <c r="L373" t="s">
        <v>89</v>
      </c>
    </row>
    <row r="374" spans="1:12" x14ac:dyDescent="0.15">
      <c r="A374" t="s">
        <v>140</v>
      </c>
      <c r="B374" s="3" t="s">
        <v>141</v>
      </c>
      <c r="C374" s="1">
        <v>1825</v>
      </c>
      <c r="D374" s="15"/>
      <c r="E374" s="17">
        <v>1194</v>
      </c>
      <c r="F374" s="1">
        <v>17401</v>
      </c>
      <c r="H374" s="1">
        <v>18595</v>
      </c>
      <c r="I374" s="8">
        <v>6.4210808999999994E-2</v>
      </c>
      <c r="J374" s="15"/>
      <c r="K374" s="20" t="s">
        <v>80</v>
      </c>
      <c r="L374" t="s">
        <v>89</v>
      </c>
    </row>
    <row r="375" spans="1:12" x14ac:dyDescent="0.15">
      <c r="A375" t="s">
        <v>140</v>
      </c>
      <c r="B375" s="3" t="s">
        <v>141</v>
      </c>
      <c r="C375" s="1">
        <v>1946</v>
      </c>
      <c r="D375" s="15"/>
      <c r="E375" s="17">
        <v>343</v>
      </c>
      <c r="H375" s="1">
        <v>70113</v>
      </c>
      <c r="I375" s="8">
        <v>4.8921030000000001E-3</v>
      </c>
      <c r="J375" s="15"/>
      <c r="K375" s="20" t="s">
        <v>78</v>
      </c>
      <c r="L375" t="s">
        <v>90</v>
      </c>
    </row>
    <row r="376" spans="1:12" x14ac:dyDescent="0.15">
      <c r="A376" t="s">
        <v>36</v>
      </c>
      <c r="B376" s="3" t="s">
        <v>37</v>
      </c>
      <c r="C376" s="1">
        <v>1763</v>
      </c>
      <c r="D376" s="15"/>
      <c r="E376" s="17">
        <v>695</v>
      </c>
      <c r="F376" s="1">
        <v>4568</v>
      </c>
      <c r="H376" s="1">
        <v>5263</v>
      </c>
      <c r="I376" s="8">
        <v>0.132053962</v>
      </c>
      <c r="J376" s="15"/>
      <c r="K376" s="20" t="s">
        <v>80</v>
      </c>
      <c r="L376" t="s">
        <v>89</v>
      </c>
    </row>
    <row r="377" spans="1:12" x14ac:dyDescent="0.15">
      <c r="A377" t="s">
        <v>36</v>
      </c>
      <c r="B377" s="3" t="s">
        <v>37</v>
      </c>
      <c r="C377" s="1">
        <v>1787</v>
      </c>
      <c r="D377" s="15"/>
      <c r="E377" s="17">
        <v>1450</v>
      </c>
      <c r="F377" s="1">
        <v>12153</v>
      </c>
      <c r="H377" s="1">
        <v>13603</v>
      </c>
      <c r="I377" s="8">
        <v>0.10659413399999999</v>
      </c>
      <c r="J377" s="15"/>
      <c r="K377" s="20" t="s">
        <v>80</v>
      </c>
      <c r="L377" t="s">
        <v>89</v>
      </c>
    </row>
    <row r="378" spans="1:12" x14ac:dyDescent="0.15">
      <c r="A378" t="s">
        <v>36</v>
      </c>
      <c r="B378" s="3" t="s">
        <v>37</v>
      </c>
      <c r="C378" s="1">
        <v>1825</v>
      </c>
      <c r="D378" s="15"/>
      <c r="E378" s="17">
        <v>1301</v>
      </c>
      <c r="F378" s="1">
        <v>20938</v>
      </c>
      <c r="H378" s="1">
        <v>22239</v>
      </c>
      <c r="I378" s="8">
        <v>5.8500832000000003E-2</v>
      </c>
      <c r="J378" s="15"/>
      <c r="K378" s="20" t="s">
        <v>80</v>
      </c>
      <c r="L378" t="s">
        <v>89</v>
      </c>
    </row>
    <row r="379" spans="1:12" x14ac:dyDescent="0.15">
      <c r="A379" t="s">
        <v>87</v>
      </c>
      <c r="B379" s="3" t="s">
        <v>20</v>
      </c>
      <c r="C379" s="1">
        <v>1750</v>
      </c>
      <c r="D379" s="15"/>
      <c r="E379" s="17">
        <v>2133</v>
      </c>
      <c r="F379" s="1">
        <v>51096</v>
      </c>
      <c r="G379" s="1">
        <v>598</v>
      </c>
      <c r="H379" s="1">
        <v>53827</v>
      </c>
      <c r="I379" s="8">
        <v>3.9626952999999999E-2</v>
      </c>
      <c r="J379" s="15"/>
      <c r="K379" s="20" t="s">
        <v>82</v>
      </c>
      <c r="L379" t="s">
        <v>88</v>
      </c>
    </row>
    <row r="380" spans="1:12" x14ac:dyDescent="0.15">
      <c r="A380" t="s">
        <v>87</v>
      </c>
      <c r="B380" s="3" t="s">
        <v>20</v>
      </c>
      <c r="C380" s="1">
        <v>1830</v>
      </c>
      <c r="D380" s="15"/>
      <c r="E380" s="17">
        <v>2029</v>
      </c>
      <c r="F380" s="1">
        <v>48784</v>
      </c>
      <c r="G380" s="1">
        <v>5041</v>
      </c>
      <c r="H380" s="1">
        <v>55854</v>
      </c>
      <c r="I380" s="8">
        <v>3.6326852E-2</v>
      </c>
      <c r="J380" s="15"/>
      <c r="K380" s="20" t="s">
        <v>82</v>
      </c>
      <c r="L380" t="s">
        <v>81</v>
      </c>
    </row>
    <row r="381" spans="1:12" x14ac:dyDescent="0.15">
      <c r="A381" t="s">
        <v>21</v>
      </c>
      <c r="B381" s="3" t="s">
        <v>22</v>
      </c>
      <c r="C381" s="1">
        <v>1946</v>
      </c>
      <c r="D381" s="15"/>
      <c r="E381" s="17"/>
      <c r="I381" s="8">
        <v>1.7000000000000001E-2</v>
      </c>
      <c r="J381" s="15"/>
      <c r="K381" s="20" t="s">
        <v>379</v>
      </c>
      <c r="L381" t="s">
        <v>341</v>
      </c>
    </row>
    <row r="382" spans="1:12" x14ac:dyDescent="0.15">
      <c r="A382" t="s">
        <v>21</v>
      </c>
      <c r="B382" s="3" t="s">
        <v>22</v>
      </c>
      <c r="C382" s="1">
        <v>1956</v>
      </c>
      <c r="D382" s="15"/>
      <c r="E382" s="17"/>
      <c r="I382" s="8">
        <v>2.5000000000000001E-2</v>
      </c>
      <c r="J382" s="15"/>
      <c r="K382" s="20" t="s">
        <v>379</v>
      </c>
      <c r="L382" t="s">
        <v>341</v>
      </c>
    </row>
    <row r="383" spans="1:12" x14ac:dyDescent="0.15">
      <c r="A383" t="s">
        <v>21</v>
      </c>
      <c r="B383" s="3" t="s">
        <v>22</v>
      </c>
      <c r="C383" s="1">
        <v>1960</v>
      </c>
      <c r="D383" s="15"/>
      <c r="E383" s="17"/>
      <c r="H383" s="9">
        <v>252000</v>
      </c>
      <c r="I383" s="8">
        <v>2.8000000000000001E-2</v>
      </c>
      <c r="J383" s="15"/>
      <c r="K383" s="20" t="s">
        <v>233</v>
      </c>
      <c r="L383" s="5" t="s">
        <v>305</v>
      </c>
    </row>
    <row r="384" spans="1:12" x14ac:dyDescent="0.15">
      <c r="A384" t="s">
        <v>28</v>
      </c>
      <c r="B384" s="3" t="s">
        <v>29</v>
      </c>
      <c r="C384" s="1">
        <v>1948</v>
      </c>
      <c r="D384" s="15"/>
      <c r="E384" s="17">
        <v>10648</v>
      </c>
      <c r="H384" s="1">
        <v>7480429</v>
      </c>
      <c r="I384" s="8">
        <v>1.4234479999999999E-3</v>
      </c>
      <c r="J384" s="15"/>
      <c r="K384" s="20" t="s">
        <v>237</v>
      </c>
      <c r="L384" s="5" t="s">
        <v>449</v>
      </c>
    </row>
    <row r="385" spans="1:12" x14ac:dyDescent="0.15">
      <c r="A385" t="s">
        <v>28</v>
      </c>
      <c r="B385" s="3" t="s">
        <v>29</v>
      </c>
      <c r="C385" s="1">
        <v>1957</v>
      </c>
      <c r="D385" s="15"/>
      <c r="E385" s="17"/>
      <c r="I385" s="8">
        <v>2E-3</v>
      </c>
      <c r="J385" s="15"/>
      <c r="K385" s="20" t="s">
        <v>379</v>
      </c>
      <c r="L385" t="s">
        <v>341</v>
      </c>
    </row>
    <row r="386" spans="1:12" x14ac:dyDescent="0.15">
      <c r="A386" t="s">
        <v>28</v>
      </c>
      <c r="B386" s="3" t="s">
        <v>29</v>
      </c>
      <c r="C386" s="1">
        <v>1957</v>
      </c>
      <c r="D386" s="15"/>
      <c r="E386" s="17">
        <v>20534</v>
      </c>
      <c r="H386" s="1">
        <v>9453000</v>
      </c>
      <c r="I386" s="8">
        <v>2.1722199999999999E-3</v>
      </c>
      <c r="J386" s="15"/>
      <c r="K386" s="20" t="s">
        <v>237</v>
      </c>
      <c r="L386" t="s">
        <v>450</v>
      </c>
    </row>
    <row r="387" spans="1:12" x14ac:dyDescent="0.15">
      <c r="A387" t="s">
        <v>28</v>
      </c>
      <c r="B387" s="3" t="s">
        <v>29</v>
      </c>
      <c r="C387" s="1">
        <v>1960</v>
      </c>
      <c r="D387" s="15"/>
      <c r="E387" s="17">
        <v>22300</v>
      </c>
      <c r="G387" s="1">
        <v>9099000</v>
      </c>
      <c r="H387" s="1">
        <v>9238600</v>
      </c>
      <c r="I387" s="8">
        <v>2.4137859999999998E-3</v>
      </c>
      <c r="J387" s="15"/>
      <c r="K387" s="20" t="s">
        <v>229</v>
      </c>
      <c r="L387" t="s">
        <v>333</v>
      </c>
    </row>
    <row r="388" spans="1:12" x14ac:dyDescent="0.15">
      <c r="A388" t="s">
        <v>28</v>
      </c>
      <c r="B388" s="3" t="s">
        <v>29</v>
      </c>
      <c r="C388" s="1">
        <v>1967</v>
      </c>
      <c r="D388" s="15"/>
      <c r="E388" s="17">
        <v>17072</v>
      </c>
      <c r="H388" s="1">
        <v>11899461</v>
      </c>
      <c r="I388" s="8">
        <v>1.434687E-3</v>
      </c>
      <c r="J388" s="15"/>
      <c r="K388" s="20" t="s">
        <v>237</v>
      </c>
      <c r="L388" t="s">
        <v>121</v>
      </c>
    </row>
    <row r="389" spans="1:12" x14ac:dyDescent="0.15">
      <c r="A389" t="s">
        <v>239</v>
      </c>
      <c r="B389" s="3" t="s">
        <v>23</v>
      </c>
      <c r="C389" s="1">
        <v>1948</v>
      </c>
      <c r="D389" s="15"/>
      <c r="E389" s="17"/>
      <c r="I389" s="8">
        <v>0</v>
      </c>
      <c r="J389" s="15"/>
      <c r="K389" s="20" t="s">
        <v>379</v>
      </c>
      <c r="L389" t="s">
        <v>341</v>
      </c>
    </row>
    <row r="390" spans="1:12" x14ac:dyDescent="0.15">
      <c r="A390" t="s">
        <v>24</v>
      </c>
      <c r="B390" s="3" t="s">
        <v>25</v>
      </c>
      <c r="C390" s="1">
        <v>1750</v>
      </c>
      <c r="D390" s="15"/>
      <c r="E390" s="17">
        <v>264</v>
      </c>
      <c r="F390" s="1">
        <v>3392</v>
      </c>
      <c r="G390" s="1">
        <v>377</v>
      </c>
      <c r="H390" s="1">
        <v>4033</v>
      </c>
      <c r="I390" s="8">
        <v>6.5459955E-2</v>
      </c>
      <c r="J390" s="15"/>
      <c r="K390" s="20" t="s">
        <v>82</v>
      </c>
      <c r="L390" t="s">
        <v>254</v>
      </c>
    </row>
    <row r="391" spans="1:12" x14ac:dyDescent="0.15">
      <c r="A391" t="s">
        <v>24</v>
      </c>
      <c r="B391" s="3" t="s">
        <v>25</v>
      </c>
      <c r="C391" s="1">
        <v>1770</v>
      </c>
      <c r="D391" s="15"/>
      <c r="E391" s="17"/>
      <c r="H391" s="1">
        <v>3402</v>
      </c>
      <c r="I391" s="8">
        <v>7.0000000000000007E-2</v>
      </c>
      <c r="J391" s="15"/>
      <c r="K391" s="20" t="s">
        <v>84</v>
      </c>
      <c r="L391" t="s">
        <v>83</v>
      </c>
    </row>
    <row r="392" spans="1:12" x14ac:dyDescent="0.15">
      <c r="A392" t="s">
        <v>24</v>
      </c>
      <c r="B392" s="3" t="s">
        <v>25</v>
      </c>
      <c r="C392" s="1">
        <v>1771</v>
      </c>
      <c r="D392" s="15"/>
      <c r="E392" s="17"/>
      <c r="H392" s="1">
        <v>4959</v>
      </c>
      <c r="I392" s="8">
        <v>4.9000000000000002E-2</v>
      </c>
      <c r="J392" s="15"/>
      <c r="K392" s="20" t="s">
        <v>84</v>
      </c>
      <c r="L392" t="s">
        <v>83</v>
      </c>
    </row>
    <row r="393" spans="1:12" x14ac:dyDescent="0.15">
      <c r="A393" t="s">
        <v>24</v>
      </c>
      <c r="B393" s="3" t="s">
        <v>25</v>
      </c>
      <c r="C393" s="1">
        <v>1771</v>
      </c>
      <c r="D393" s="15"/>
      <c r="E393" s="17"/>
      <c r="H393" s="1">
        <v>5312</v>
      </c>
      <c r="I393" s="8">
        <v>5.3999999999999999E-2</v>
      </c>
      <c r="J393" s="15"/>
      <c r="K393" s="20" t="s">
        <v>84</v>
      </c>
      <c r="L393" t="s">
        <v>83</v>
      </c>
    </row>
    <row r="394" spans="1:12" x14ac:dyDescent="0.15">
      <c r="A394" t="s">
        <v>24</v>
      </c>
      <c r="B394" s="3" t="s">
        <v>25</v>
      </c>
      <c r="C394" s="1">
        <v>1772</v>
      </c>
      <c r="D394" s="15"/>
      <c r="E394" s="17"/>
      <c r="H394" s="1">
        <v>6185</v>
      </c>
      <c r="I394" s="8">
        <v>5.0999999999999997E-2</v>
      </c>
      <c r="J394" s="15"/>
      <c r="K394" s="20" t="s">
        <v>84</v>
      </c>
      <c r="L394" t="s">
        <v>83</v>
      </c>
    </row>
    <row r="395" spans="1:12" x14ac:dyDescent="0.15">
      <c r="A395" t="s">
        <v>24</v>
      </c>
      <c r="B395" s="3" t="s">
        <v>25</v>
      </c>
      <c r="C395" s="1">
        <v>1773</v>
      </c>
      <c r="D395" s="15"/>
      <c r="E395" s="17"/>
      <c r="H395" s="1">
        <v>7758</v>
      </c>
      <c r="I395" s="8">
        <v>5.3999999999999999E-2</v>
      </c>
      <c r="J395" s="15"/>
      <c r="K395" s="20" t="s">
        <v>84</v>
      </c>
      <c r="L395" t="s">
        <v>83</v>
      </c>
    </row>
    <row r="396" spans="1:12" x14ac:dyDescent="0.15">
      <c r="A396" t="s">
        <v>24</v>
      </c>
      <c r="B396" s="3" t="s">
        <v>25</v>
      </c>
      <c r="C396" s="1">
        <v>1773</v>
      </c>
      <c r="D396" s="15"/>
      <c r="E396" s="17"/>
      <c r="H396" s="1">
        <v>7623</v>
      </c>
      <c r="I396" s="8">
        <v>5.7000000000000002E-2</v>
      </c>
      <c r="J396" s="15"/>
      <c r="K396" s="20" t="s">
        <v>84</v>
      </c>
      <c r="L396" t="s">
        <v>83</v>
      </c>
    </row>
    <row r="397" spans="1:12" x14ac:dyDescent="0.15">
      <c r="A397" t="s">
        <v>24</v>
      </c>
      <c r="B397" s="3" t="s">
        <v>25</v>
      </c>
      <c r="C397" s="1">
        <v>1774</v>
      </c>
      <c r="D397" s="15"/>
      <c r="E397" s="17"/>
      <c r="H397" s="1">
        <v>8030</v>
      </c>
      <c r="I397" s="8">
        <v>4.5999999999999999E-2</v>
      </c>
      <c r="J397" s="15"/>
      <c r="K397" s="20" t="s">
        <v>84</v>
      </c>
      <c r="L397" t="s">
        <v>83</v>
      </c>
    </row>
    <row r="398" spans="1:12" x14ac:dyDescent="0.15">
      <c r="A398" t="s">
        <v>24</v>
      </c>
      <c r="B398" s="3" t="s">
        <v>25</v>
      </c>
      <c r="C398" s="1">
        <v>1775</v>
      </c>
      <c r="D398" s="15"/>
      <c r="E398" s="17"/>
      <c r="H398" s="1">
        <v>9026</v>
      </c>
      <c r="I398" s="8">
        <v>4.2999999999999997E-2</v>
      </c>
      <c r="J398" s="15"/>
      <c r="K398" s="20" t="s">
        <v>84</v>
      </c>
      <c r="L398" t="s">
        <v>83</v>
      </c>
    </row>
    <row r="399" spans="1:12" x14ac:dyDescent="0.15">
      <c r="A399" t="s">
        <v>24</v>
      </c>
      <c r="B399" s="3" t="s">
        <v>25</v>
      </c>
      <c r="C399" s="1">
        <v>1777</v>
      </c>
      <c r="D399" s="15"/>
      <c r="E399" s="17">
        <v>340</v>
      </c>
      <c r="F399" s="1">
        <v>200</v>
      </c>
      <c r="G399" s="1">
        <v>870</v>
      </c>
      <c r="H399" s="1">
        <v>1410</v>
      </c>
      <c r="I399" s="8">
        <v>0.24113475200000001</v>
      </c>
      <c r="J399" s="15"/>
      <c r="K399" s="20" t="s">
        <v>80</v>
      </c>
      <c r="L399" t="s">
        <v>79</v>
      </c>
    </row>
    <row r="400" spans="1:12" x14ac:dyDescent="0.15">
      <c r="A400" t="s">
        <v>24</v>
      </c>
      <c r="B400" s="3" t="s">
        <v>25</v>
      </c>
      <c r="C400" s="1">
        <v>1797</v>
      </c>
      <c r="D400" s="15"/>
      <c r="E400" s="17">
        <v>2151</v>
      </c>
      <c r="F400" s="1">
        <v>10009</v>
      </c>
      <c r="G400" s="1">
        <v>5556</v>
      </c>
      <c r="H400" s="1">
        <v>17716</v>
      </c>
      <c r="I400" s="8">
        <v>0.121415669</v>
      </c>
      <c r="J400" s="15"/>
      <c r="K400" s="20" t="s">
        <v>80</v>
      </c>
      <c r="L400" t="s">
        <v>79</v>
      </c>
    </row>
    <row r="401" spans="1:12" x14ac:dyDescent="0.15">
      <c r="A401" t="s">
        <v>24</v>
      </c>
      <c r="B401" s="3" t="s">
        <v>25</v>
      </c>
      <c r="C401" s="1">
        <v>1802</v>
      </c>
      <c r="D401" s="15"/>
      <c r="E401" s="17">
        <v>2261</v>
      </c>
      <c r="F401" s="1">
        <v>19709</v>
      </c>
      <c r="G401" s="1">
        <v>6507</v>
      </c>
      <c r="H401" s="1">
        <v>28477</v>
      </c>
      <c r="I401" s="8">
        <v>7.9397408000000003E-2</v>
      </c>
      <c r="J401" s="15"/>
      <c r="K401" s="20" t="s">
        <v>80</v>
      </c>
      <c r="L401" t="s">
        <v>79</v>
      </c>
    </row>
    <row r="402" spans="1:12" x14ac:dyDescent="0.15">
      <c r="A402" t="s">
        <v>24</v>
      </c>
      <c r="B402" s="3" t="s">
        <v>25</v>
      </c>
      <c r="C402" s="1">
        <v>1825</v>
      </c>
      <c r="D402" s="15"/>
      <c r="E402" s="17">
        <v>3214</v>
      </c>
      <c r="F402" s="1">
        <v>23230</v>
      </c>
      <c r="G402" s="1">
        <v>15730</v>
      </c>
      <c r="H402" s="1">
        <v>42174</v>
      </c>
      <c r="I402" s="8">
        <v>7.6208090000000006E-2</v>
      </c>
      <c r="J402" s="15"/>
      <c r="K402" s="20" t="s">
        <v>80</v>
      </c>
      <c r="L402" t="s">
        <v>79</v>
      </c>
    </row>
    <row r="403" spans="1:12" x14ac:dyDescent="0.15">
      <c r="A403" t="s">
        <v>24</v>
      </c>
      <c r="B403" s="3" t="s">
        <v>25</v>
      </c>
      <c r="C403" s="1">
        <v>1830</v>
      </c>
      <c r="D403" s="15"/>
      <c r="E403" s="17">
        <v>3776</v>
      </c>
      <c r="F403" s="1">
        <v>35308</v>
      </c>
      <c r="G403" s="1">
        <v>17131</v>
      </c>
      <c r="H403" s="1">
        <v>56215</v>
      </c>
      <c r="I403" s="8">
        <v>6.7170683999999994E-2</v>
      </c>
      <c r="J403" s="15"/>
      <c r="K403" s="20" t="s">
        <v>82</v>
      </c>
      <c r="L403" t="s">
        <v>81</v>
      </c>
    </row>
    <row r="404" spans="1:12" x14ac:dyDescent="0.15">
      <c r="A404" t="s">
        <v>24</v>
      </c>
      <c r="B404" s="3" t="s">
        <v>25</v>
      </c>
      <c r="C404" s="1">
        <v>1834</v>
      </c>
      <c r="D404" s="15"/>
      <c r="E404" s="17">
        <v>3632</v>
      </c>
      <c r="F404" s="1">
        <v>22359</v>
      </c>
      <c r="G404" s="1">
        <v>18724</v>
      </c>
      <c r="H404" s="1">
        <v>44715</v>
      </c>
      <c r="I404" s="8">
        <v>8.1225539999999999E-2</v>
      </c>
      <c r="J404" s="15"/>
      <c r="K404" s="20" t="s">
        <v>80</v>
      </c>
      <c r="L404" t="s">
        <v>79</v>
      </c>
    </row>
    <row r="405" spans="1:12" x14ac:dyDescent="0.15">
      <c r="A405" t="s">
        <v>24</v>
      </c>
      <c r="B405" s="3" t="s">
        <v>25</v>
      </c>
      <c r="C405" s="1">
        <v>1946</v>
      </c>
      <c r="D405" s="15"/>
      <c r="E405" s="17">
        <v>11442</v>
      </c>
      <c r="F405" s="1">
        <v>178486</v>
      </c>
      <c r="G405" s="1">
        <v>162939</v>
      </c>
      <c r="H405" s="1">
        <v>352867</v>
      </c>
      <c r="I405" s="8">
        <v>3.2425814999999997E-2</v>
      </c>
      <c r="J405" s="15"/>
      <c r="K405" s="20" t="s">
        <v>78</v>
      </c>
      <c r="L405" t="s">
        <v>77</v>
      </c>
    </row>
    <row r="406" spans="1:12" x14ac:dyDescent="0.15">
      <c r="A406" t="s">
        <v>26</v>
      </c>
      <c r="B406" s="3" t="s">
        <v>27</v>
      </c>
      <c r="C406" s="1">
        <v>1954</v>
      </c>
      <c r="D406" s="15"/>
      <c r="E406" s="17">
        <v>250000</v>
      </c>
      <c r="H406" s="1">
        <v>3794000</v>
      </c>
      <c r="I406" s="8">
        <v>6.5893515999999999E-2</v>
      </c>
      <c r="J406" s="15"/>
      <c r="K406" s="20" t="s">
        <v>238</v>
      </c>
      <c r="L406" t="s">
        <v>328</v>
      </c>
    </row>
    <row r="407" spans="1:12" x14ac:dyDescent="0.15">
      <c r="A407" t="s">
        <v>26</v>
      </c>
      <c r="B407" s="3" t="s">
        <v>27</v>
      </c>
      <c r="C407" s="1">
        <v>1956</v>
      </c>
      <c r="D407" s="15"/>
      <c r="E407" s="17"/>
      <c r="I407" s="8">
        <v>6.7000000000000004E-2</v>
      </c>
      <c r="J407" s="15"/>
      <c r="K407" s="20" t="s">
        <v>379</v>
      </c>
      <c r="L407" s="5" t="s">
        <v>310</v>
      </c>
    </row>
    <row r="408" spans="1:12" x14ac:dyDescent="0.15">
      <c r="A408" t="s">
        <v>30</v>
      </c>
      <c r="B408" s="3" t="s">
        <v>31</v>
      </c>
      <c r="C408" s="1">
        <v>1948</v>
      </c>
      <c r="D408" s="15"/>
      <c r="E408" s="17"/>
      <c r="I408" s="8">
        <v>1E-3</v>
      </c>
      <c r="J408" s="15"/>
      <c r="K408" s="20" t="s">
        <v>379</v>
      </c>
      <c r="L408" t="s">
        <v>341</v>
      </c>
    </row>
    <row r="409" spans="1:12" x14ac:dyDescent="0.15">
      <c r="A409" t="s">
        <v>30</v>
      </c>
      <c r="B409" s="3" t="s">
        <v>31</v>
      </c>
      <c r="C409" s="1">
        <v>1959</v>
      </c>
      <c r="D409" s="15"/>
      <c r="E409" s="17">
        <v>10866</v>
      </c>
      <c r="H409" s="1">
        <v>6538032</v>
      </c>
      <c r="I409" s="8">
        <v>1.661968E-3</v>
      </c>
      <c r="J409" s="15"/>
      <c r="K409" s="20" t="s">
        <v>237</v>
      </c>
      <c r="L409" s="5" t="s">
        <v>312</v>
      </c>
    </row>
    <row r="410" spans="1:12" x14ac:dyDescent="0.15">
      <c r="A410" t="s">
        <v>30</v>
      </c>
      <c r="B410" s="3" t="s">
        <v>31</v>
      </c>
      <c r="C410" s="1">
        <v>1959</v>
      </c>
      <c r="D410" s="15"/>
      <c r="E410" s="17"/>
      <c r="I410" s="8">
        <v>2E-3</v>
      </c>
      <c r="J410" s="15"/>
      <c r="K410" s="20" t="s">
        <v>379</v>
      </c>
      <c r="L410" t="s">
        <v>341</v>
      </c>
    </row>
    <row r="411" spans="1:12" x14ac:dyDescent="0.15">
      <c r="A411" t="s">
        <v>30</v>
      </c>
      <c r="B411" s="3" t="s">
        <v>31</v>
      </c>
      <c r="C411" s="1">
        <v>1969</v>
      </c>
      <c r="D411" s="15"/>
      <c r="E411" s="17">
        <v>9533</v>
      </c>
      <c r="H411" s="1">
        <v>9548847</v>
      </c>
      <c r="I411" s="8">
        <v>9.983399999999999E-4</v>
      </c>
      <c r="J411" s="15"/>
      <c r="K411" s="20" t="s">
        <v>237</v>
      </c>
      <c r="L411" s="5" t="s">
        <v>311</v>
      </c>
    </row>
    <row r="412" spans="1:12" x14ac:dyDescent="0.15">
      <c r="A412" t="s">
        <v>34</v>
      </c>
      <c r="B412" s="3" t="s">
        <v>35</v>
      </c>
      <c r="C412" s="1">
        <v>1790</v>
      </c>
      <c r="D412" s="15"/>
      <c r="E412" s="17">
        <v>3140531</v>
      </c>
      <c r="H412" s="1">
        <v>3893874</v>
      </c>
      <c r="I412" s="8">
        <v>0.80653123299999996</v>
      </c>
      <c r="J412" s="15"/>
      <c r="K412" s="20" t="s">
        <v>236</v>
      </c>
      <c r="L412" t="s">
        <v>235</v>
      </c>
    </row>
    <row r="413" spans="1:12" x14ac:dyDescent="0.15">
      <c r="A413" t="s">
        <v>34</v>
      </c>
      <c r="B413" s="3" t="s">
        <v>35</v>
      </c>
      <c r="C413" s="1">
        <v>1790</v>
      </c>
      <c r="D413" s="15"/>
      <c r="E413" s="17">
        <v>3172000</v>
      </c>
      <c r="H413" s="1">
        <v>3929000</v>
      </c>
      <c r="I413" s="8">
        <v>0.80733010900000002</v>
      </c>
      <c r="J413" s="15"/>
      <c r="K413" s="20" t="s">
        <v>381</v>
      </c>
      <c r="L413" t="s">
        <v>234</v>
      </c>
    </row>
    <row r="414" spans="1:12" x14ac:dyDescent="0.15">
      <c r="A414" t="s">
        <v>34</v>
      </c>
      <c r="B414" s="3" t="s">
        <v>35</v>
      </c>
      <c r="C414" s="1">
        <v>1800</v>
      </c>
      <c r="D414" s="15"/>
      <c r="E414" s="17">
        <v>4241866</v>
      </c>
      <c r="H414" s="1">
        <v>5236631</v>
      </c>
      <c r="I414" s="8">
        <v>0.81003721699999998</v>
      </c>
      <c r="J414" s="15"/>
      <c r="K414" s="20" t="s">
        <v>236</v>
      </c>
      <c r="L414" t="s">
        <v>235</v>
      </c>
    </row>
    <row r="415" spans="1:12" x14ac:dyDescent="0.15">
      <c r="A415" t="s">
        <v>34</v>
      </c>
      <c r="B415" s="3" t="s">
        <v>35</v>
      </c>
      <c r="C415" s="1">
        <v>1800</v>
      </c>
      <c r="D415" s="15"/>
      <c r="E415" s="17">
        <v>4306000</v>
      </c>
      <c r="H415" s="1">
        <v>5308000</v>
      </c>
      <c r="I415" s="8">
        <v>0.81122833500000002</v>
      </c>
      <c r="J415" s="15"/>
      <c r="K415" s="20" t="s">
        <v>381</v>
      </c>
      <c r="L415" t="s">
        <v>234</v>
      </c>
    </row>
    <row r="416" spans="1:12" x14ac:dyDescent="0.15">
      <c r="A416" t="s">
        <v>34</v>
      </c>
      <c r="B416" s="3" t="s">
        <v>35</v>
      </c>
      <c r="C416" s="1">
        <v>1810</v>
      </c>
      <c r="D416" s="15"/>
      <c r="E416" s="17">
        <v>5862000</v>
      </c>
      <c r="H416" s="1">
        <v>7240000</v>
      </c>
      <c r="I416" s="8">
        <v>0.80966850800000001</v>
      </c>
      <c r="J416" s="15"/>
      <c r="K416" s="20" t="s">
        <v>381</v>
      </c>
      <c r="L416" t="s">
        <v>234</v>
      </c>
    </row>
    <row r="417" spans="1:12" x14ac:dyDescent="0.15">
      <c r="A417" t="s">
        <v>34</v>
      </c>
      <c r="B417" s="3" t="s">
        <v>35</v>
      </c>
      <c r="C417" s="1">
        <v>1810</v>
      </c>
      <c r="D417" s="15"/>
      <c r="E417" s="17">
        <v>5700461</v>
      </c>
      <c r="H417" s="1">
        <v>7036509</v>
      </c>
      <c r="I417" s="8">
        <v>0.81012629999999997</v>
      </c>
      <c r="J417" s="15"/>
      <c r="K417" s="20" t="s">
        <v>236</v>
      </c>
      <c r="L417" t="s">
        <v>235</v>
      </c>
    </row>
    <row r="418" spans="1:12" x14ac:dyDescent="0.15">
      <c r="A418" t="s">
        <v>34</v>
      </c>
      <c r="B418" s="3" t="s">
        <v>35</v>
      </c>
      <c r="C418" s="1">
        <v>1820</v>
      </c>
      <c r="D418" s="15"/>
      <c r="E418" s="17">
        <v>7748679</v>
      </c>
      <c r="H418" s="1">
        <v>10086015</v>
      </c>
      <c r="I418" s="8">
        <v>0.76825971400000004</v>
      </c>
      <c r="J418" s="15"/>
      <c r="K418" s="20" t="s">
        <v>236</v>
      </c>
      <c r="L418" t="s">
        <v>235</v>
      </c>
    </row>
    <row r="419" spans="1:12" x14ac:dyDescent="0.15">
      <c r="A419" t="s">
        <v>34</v>
      </c>
      <c r="B419" s="3" t="s">
        <v>35</v>
      </c>
      <c r="C419" s="1">
        <v>1820</v>
      </c>
      <c r="D419" s="15"/>
      <c r="E419" s="17">
        <v>7867000</v>
      </c>
      <c r="H419" s="1">
        <v>9639000</v>
      </c>
      <c r="I419" s="8">
        <v>0.81616350199999999</v>
      </c>
      <c r="J419" s="15"/>
      <c r="K419" s="20" t="s">
        <v>381</v>
      </c>
      <c r="L419" t="s">
        <v>234</v>
      </c>
    </row>
    <row r="420" spans="1:12" x14ac:dyDescent="0.15">
      <c r="A420" t="s">
        <v>34</v>
      </c>
      <c r="B420" s="3" t="s">
        <v>35</v>
      </c>
      <c r="C420" s="1">
        <v>1830</v>
      </c>
      <c r="D420" s="15"/>
      <c r="E420" s="17">
        <v>10537000</v>
      </c>
      <c r="H420" s="1">
        <v>12866000</v>
      </c>
      <c r="I420" s="8">
        <v>0.81898025799999996</v>
      </c>
      <c r="J420" s="15"/>
      <c r="K420" s="20" t="s">
        <v>381</v>
      </c>
      <c r="L420" t="s">
        <v>234</v>
      </c>
    </row>
    <row r="421" spans="1:12" x14ac:dyDescent="0.15">
      <c r="A421" t="s">
        <v>34</v>
      </c>
      <c r="B421" s="3" t="s">
        <v>35</v>
      </c>
      <c r="C421" s="1">
        <v>1830</v>
      </c>
      <c r="D421" s="15"/>
      <c r="E421" s="17">
        <v>10480300</v>
      </c>
      <c r="H421" s="1">
        <v>12785928</v>
      </c>
      <c r="I421" s="8">
        <v>0.81967456699999997</v>
      </c>
      <c r="J421" s="15"/>
      <c r="K421" s="20" t="s">
        <v>236</v>
      </c>
      <c r="L421" t="s">
        <v>235</v>
      </c>
    </row>
    <row r="422" spans="1:12" x14ac:dyDescent="0.15">
      <c r="A422" t="s">
        <v>34</v>
      </c>
      <c r="B422" s="3" t="s">
        <v>35</v>
      </c>
      <c r="C422" s="1">
        <v>1840</v>
      </c>
      <c r="D422" s="15"/>
      <c r="E422" s="17">
        <v>14196000</v>
      </c>
      <c r="H422" s="1">
        <v>17070000</v>
      </c>
      <c r="I422" s="8">
        <v>0.83163444600000003</v>
      </c>
      <c r="J422" s="15"/>
      <c r="K422" s="20" t="s">
        <v>381</v>
      </c>
      <c r="L422" t="s">
        <v>234</v>
      </c>
    </row>
    <row r="423" spans="1:12" x14ac:dyDescent="0.15">
      <c r="A423" t="s">
        <v>34</v>
      </c>
      <c r="B423" s="3" t="s">
        <v>35</v>
      </c>
      <c r="C423" s="1">
        <v>1850</v>
      </c>
      <c r="D423" s="15"/>
      <c r="E423" s="17">
        <v>19553000</v>
      </c>
      <c r="H423" s="1">
        <v>23192000</v>
      </c>
      <c r="I423" s="8">
        <v>0.843092446</v>
      </c>
      <c r="J423" s="15"/>
      <c r="K423" s="20" t="s">
        <v>381</v>
      </c>
      <c r="L423" t="s">
        <v>234</v>
      </c>
    </row>
    <row r="424" spans="1:12" x14ac:dyDescent="0.15">
      <c r="A424" t="s">
        <v>34</v>
      </c>
      <c r="B424" s="3" t="s">
        <v>35</v>
      </c>
      <c r="C424" s="1">
        <v>1860</v>
      </c>
      <c r="D424" s="15"/>
      <c r="E424" s="17">
        <v>26923000</v>
      </c>
      <c r="H424" s="1">
        <v>31443000</v>
      </c>
      <c r="I424" s="8">
        <v>0.85624781400000005</v>
      </c>
      <c r="J424" s="15"/>
      <c r="K424" s="20" t="s">
        <v>381</v>
      </c>
      <c r="L424" t="s">
        <v>234</v>
      </c>
    </row>
    <row r="425" spans="1:12" x14ac:dyDescent="0.15">
      <c r="A425" t="s">
        <v>34</v>
      </c>
      <c r="B425" s="3" t="s">
        <v>35</v>
      </c>
      <c r="C425" s="1">
        <v>1870</v>
      </c>
      <c r="D425" s="15"/>
      <c r="E425" s="17">
        <v>33598000</v>
      </c>
      <c r="H425" s="1">
        <v>39819000</v>
      </c>
      <c r="I425" s="8">
        <v>0.84376804999999999</v>
      </c>
      <c r="J425" s="15"/>
      <c r="K425" s="20" t="s">
        <v>381</v>
      </c>
      <c r="L425" t="s">
        <v>234</v>
      </c>
    </row>
    <row r="426" spans="1:12" x14ac:dyDescent="0.15">
      <c r="A426" t="s">
        <v>34</v>
      </c>
      <c r="B426" s="3" t="s">
        <v>35</v>
      </c>
      <c r="C426" s="1">
        <v>1880</v>
      </c>
      <c r="D426" s="15"/>
      <c r="E426" s="17">
        <v>43404000</v>
      </c>
      <c r="H426" s="1">
        <v>50156000</v>
      </c>
      <c r="I426" s="8">
        <v>0.86538001399999998</v>
      </c>
      <c r="J426" s="15"/>
      <c r="K426" s="20" t="s">
        <v>381</v>
      </c>
      <c r="L426" t="s">
        <v>234</v>
      </c>
    </row>
    <row r="427" spans="1:12" x14ac:dyDescent="0.15">
      <c r="A427" t="s">
        <v>34</v>
      </c>
      <c r="B427" s="3" t="s">
        <v>35</v>
      </c>
      <c r="C427" s="1">
        <v>1890</v>
      </c>
      <c r="D427" s="15"/>
      <c r="E427" s="17">
        <v>55101000</v>
      </c>
      <c r="H427" s="1">
        <v>62948000</v>
      </c>
      <c r="I427" s="8">
        <v>0.87534155199999997</v>
      </c>
      <c r="J427" s="15"/>
      <c r="K427" s="20" t="s">
        <v>381</v>
      </c>
      <c r="L427" t="s">
        <v>234</v>
      </c>
    </row>
    <row r="428" spans="1:12" x14ac:dyDescent="0.15">
      <c r="A428" t="s">
        <v>34</v>
      </c>
      <c r="B428" s="3" t="s">
        <v>35</v>
      </c>
      <c r="C428" s="1">
        <v>1900</v>
      </c>
      <c r="D428" s="15"/>
      <c r="E428" s="17">
        <v>66809000</v>
      </c>
      <c r="H428" s="1">
        <v>75994000</v>
      </c>
      <c r="I428" s="8">
        <v>0.87913519500000004</v>
      </c>
      <c r="J428" s="15"/>
      <c r="K428" s="20" t="s">
        <v>381</v>
      </c>
      <c r="L428" t="s">
        <v>234</v>
      </c>
    </row>
    <row r="429" spans="1:12" x14ac:dyDescent="0.15">
      <c r="A429" t="s">
        <v>34</v>
      </c>
      <c r="B429" s="3" t="s">
        <v>35</v>
      </c>
      <c r="C429" s="1">
        <v>1910</v>
      </c>
      <c r="D429" s="15"/>
      <c r="E429" s="17">
        <v>81732000</v>
      </c>
      <c r="H429" s="1">
        <v>91972000</v>
      </c>
      <c r="I429" s="8">
        <v>0.88866176699999999</v>
      </c>
      <c r="J429" s="15"/>
      <c r="K429" s="20" t="s">
        <v>381</v>
      </c>
      <c r="L429" t="s">
        <v>234</v>
      </c>
    </row>
    <row r="430" spans="1:12" x14ac:dyDescent="0.15">
      <c r="A430" t="s">
        <v>34</v>
      </c>
      <c r="B430" s="3" t="s">
        <v>35</v>
      </c>
      <c r="C430" s="1">
        <v>1920</v>
      </c>
      <c r="D430" s="15"/>
      <c r="E430" s="17">
        <v>94821000</v>
      </c>
      <c r="H430" s="1">
        <v>106711000</v>
      </c>
      <c r="I430" s="8">
        <v>0.88857755999999999</v>
      </c>
      <c r="J430" s="15"/>
      <c r="K430" s="20" t="s">
        <v>381</v>
      </c>
      <c r="L430" t="s">
        <v>234</v>
      </c>
    </row>
    <row r="431" spans="1:12" x14ac:dyDescent="0.15">
      <c r="A431" t="s">
        <v>34</v>
      </c>
      <c r="B431" s="3" t="s">
        <v>35</v>
      </c>
      <c r="C431" s="1">
        <v>1930</v>
      </c>
      <c r="D431" s="15"/>
      <c r="E431" s="17">
        <v>110287000</v>
      </c>
      <c r="H431" s="1">
        <v>122755000</v>
      </c>
      <c r="I431" s="8">
        <v>0.89843183599999998</v>
      </c>
      <c r="J431" s="15"/>
      <c r="K431" s="20" t="s">
        <v>381</v>
      </c>
      <c r="L431" t="s">
        <v>234</v>
      </c>
    </row>
    <row r="432" spans="1:12" x14ac:dyDescent="0.15">
      <c r="A432" t="s">
        <v>34</v>
      </c>
      <c r="B432" s="3" t="s">
        <v>35</v>
      </c>
      <c r="C432" s="1">
        <v>1940</v>
      </c>
      <c r="D432" s="15"/>
      <c r="E432" s="17">
        <v>118215000</v>
      </c>
      <c r="H432" s="1">
        <v>131669000</v>
      </c>
      <c r="I432" s="8">
        <v>0.89781953199999998</v>
      </c>
      <c r="J432" s="15"/>
      <c r="K432" s="20" t="s">
        <v>381</v>
      </c>
      <c r="L432" t="s">
        <v>234</v>
      </c>
    </row>
    <row r="433" spans="1:12" x14ac:dyDescent="0.15">
      <c r="A433" t="s">
        <v>34</v>
      </c>
      <c r="B433" s="3" t="s">
        <v>35</v>
      </c>
      <c r="C433" s="1">
        <v>1950</v>
      </c>
      <c r="D433" s="15"/>
      <c r="E433" s="17">
        <v>134942000</v>
      </c>
      <c r="H433" s="1">
        <v>150697000</v>
      </c>
      <c r="I433" s="8">
        <v>0.895452464</v>
      </c>
      <c r="J433" s="15"/>
      <c r="K433" s="20" t="s">
        <v>381</v>
      </c>
      <c r="L433" t="s">
        <v>234</v>
      </c>
    </row>
    <row r="434" spans="1:12" x14ac:dyDescent="0.15">
      <c r="A434" t="s">
        <v>34</v>
      </c>
      <c r="B434" s="3" t="s">
        <v>35</v>
      </c>
      <c r="C434" s="1">
        <v>1960</v>
      </c>
      <c r="D434" s="15"/>
      <c r="E434" s="17">
        <v>158832000</v>
      </c>
      <c r="H434" s="1">
        <v>179823000</v>
      </c>
      <c r="I434" s="8">
        <v>0.88326854700000001</v>
      </c>
      <c r="J434" s="15"/>
      <c r="K434" s="20" t="s">
        <v>381</v>
      </c>
      <c r="L434" t="s">
        <v>234</v>
      </c>
    </row>
    <row r="435" spans="1:12" x14ac:dyDescent="0.15">
      <c r="A435" t="s">
        <v>34</v>
      </c>
      <c r="B435" s="3" t="s">
        <v>35</v>
      </c>
      <c r="C435" s="1">
        <v>1970</v>
      </c>
      <c r="D435" s="15"/>
      <c r="E435" s="17">
        <v>178098000</v>
      </c>
      <c r="H435" s="1">
        <v>203302000</v>
      </c>
      <c r="I435" s="8">
        <v>0.87602679800000005</v>
      </c>
      <c r="J435" s="15"/>
      <c r="K435" s="20" t="s">
        <v>381</v>
      </c>
      <c r="L435" t="s">
        <v>234</v>
      </c>
    </row>
    <row r="436" spans="1:12" x14ac:dyDescent="0.15">
      <c r="A436" t="s">
        <v>34</v>
      </c>
      <c r="B436" s="3" t="s">
        <v>35</v>
      </c>
      <c r="C436" s="1">
        <v>1980</v>
      </c>
      <c r="D436" s="15"/>
      <c r="E436" s="17">
        <v>188372000</v>
      </c>
      <c r="H436" s="1">
        <v>226546000</v>
      </c>
      <c r="I436" s="8">
        <v>0.83149558999999995</v>
      </c>
      <c r="J436" s="15"/>
      <c r="K436" s="20" t="s">
        <v>381</v>
      </c>
      <c r="L436" t="s">
        <v>234</v>
      </c>
    </row>
    <row r="437" spans="1:12" x14ac:dyDescent="0.15">
      <c r="A437" t="s">
        <v>34</v>
      </c>
      <c r="B437" s="3" t="s">
        <v>35</v>
      </c>
      <c r="C437" s="1">
        <v>1990</v>
      </c>
      <c r="D437" s="15"/>
      <c r="E437" s="17">
        <v>208704000</v>
      </c>
      <c r="H437" s="1">
        <v>248710000</v>
      </c>
      <c r="I437" s="8">
        <v>0.83914599300000003</v>
      </c>
      <c r="J437" s="15"/>
      <c r="K437" s="20" t="s">
        <v>381</v>
      </c>
      <c r="L437" t="s">
        <v>234</v>
      </c>
    </row>
    <row r="438" spans="1:12" x14ac:dyDescent="0.15">
      <c r="A438" t="s">
        <v>32</v>
      </c>
      <c r="B438" s="3" t="s">
        <v>33</v>
      </c>
      <c r="C438" s="1">
        <v>1940</v>
      </c>
      <c r="D438" s="15"/>
      <c r="E438" s="17">
        <v>1985545</v>
      </c>
      <c r="F438" s="1">
        <v>10000</v>
      </c>
      <c r="G438" s="1">
        <v>150000</v>
      </c>
      <c r="H438" s="1">
        <v>2145545</v>
      </c>
      <c r="I438" s="8">
        <v>0.92542687300000004</v>
      </c>
      <c r="J438" s="15"/>
      <c r="K438" s="20" t="s">
        <v>73</v>
      </c>
      <c r="L438" t="s">
        <v>72</v>
      </c>
    </row>
    <row r="439" spans="1:12" x14ac:dyDescent="0.15">
      <c r="A439" t="s">
        <v>32</v>
      </c>
      <c r="B439" s="3" t="s">
        <v>33</v>
      </c>
      <c r="C439" s="1">
        <v>1950</v>
      </c>
      <c r="D439" s="15"/>
      <c r="E439" s="17">
        <v>2240000</v>
      </c>
      <c r="F439" s="1">
        <v>10000</v>
      </c>
      <c r="G439" s="1">
        <v>150000</v>
      </c>
      <c r="H439" s="1">
        <v>2400000</v>
      </c>
      <c r="I439" s="8">
        <v>0.93333333299999999</v>
      </c>
      <c r="J439" s="15"/>
      <c r="K439" s="20" t="s">
        <v>73</v>
      </c>
      <c r="L439" t="s">
        <v>72</v>
      </c>
    </row>
    <row r="440" spans="1:12" x14ac:dyDescent="0.15">
      <c r="A440" t="s">
        <v>38</v>
      </c>
      <c r="B440" s="3" t="s">
        <v>39</v>
      </c>
      <c r="C440" s="1">
        <v>1570</v>
      </c>
      <c r="D440" s="15"/>
      <c r="E440" s="17">
        <v>2000</v>
      </c>
      <c r="F440" s="1">
        <v>5000</v>
      </c>
      <c r="G440" s="1">
        <v>300000</v>
      </c>
      <c r="H440" s="1">
        <v>307000</v>
      </c>
      <c r="I440" s="8">
        <v>6.5146580000000004E-3</v>
      </c>
      <c r="J440" s="15"/>
      <c r="K440" s="20" t="s">
        <v>73</v>
      </c>
      <c r="L440" t="s">
        <v>323</v>
      </c>
    </row>
    <row r="441" spans="1:12" x14ac:dyDescent="0.15">
      <c r="A441" t="s">
        <v>38</v>
      </c>
      <c r="B441" s="3" t="s">
        <v>39</v>
      </c>
      <c r="C441" s="1">
        <v>1650</v>
      </c>
      <c r="D441" s="15"/>
      <c r="E441" s="17">
        <v>30000</v>
      </c>
      <c r="F441" s="1">
        <v>30000</v>
      </c>
      <c r="G441" s="1">
        <v>310000</v>
      </c>
      <c r="H441" s="1">
        <v>370000</v>
      </c>
      <c r="I441" s="8">
        <v>8.1081080999999999E-2</v>
      </c>
      <c r="J441" s="15"/>
      <c r="K441" s="20" t="s">
        <v>73</v>
      </c>
      <c r="L441" t="s">
        <v>324</v>
      </c>
    </row>
    <row r="442" spans="1:12" x14ac:dyDescent="0.15">
      <c r="A442" t="s">
        <v>38</v>
      </c>
      <c r="B442" s="3" t="s">
        <v>39</v>
      </c>
      <c r="C442" s="1">
        <v>1800</v>
      </c>
      <c r="D442" s="15"/>
      <c r="E442" s="17"/>
      <c r="I442" s="8">
        <v>0.20565370399999999</v>
      </c>
      <c r="J442" s="15"/>
      <c r="K442" s="19" t="s">
        <v>321</v>
      </c>
      <c r="L442" t="s">
        <v>322</v>
      </c>
    </row>
    <row r="443" spans="1:12" x14ac:dyDescent="0.15">
      <c r="A443" t="s">
        <v>38</v>
      </c>
      <c r="B443" s="3" t="s">
        <v>39</v>
      </c>
      <c r="C443" s="1">
        <v>1825</v>
      </c>
      <c r="D443" s="15"/>
      <c r="E443" s="17">
        <v>212000</v>
      </c>
      <c r="F443" s="1">
        <v>62000</v>
      </c>
      <c r="G443" s="1">
        <v>528000</v>
      </c>
      <c r="H443" s="1">
        <v>802000</v>
      </c>
      <c r="I443" s="8">
        <v>0.26433915200000002</v>
      </c>
      <c r="J443" s="15"/>
      <c r="K443" s="20" t="s">
        <v>73</v>
      </c>
      <c r="L443" t="s">
        <v>74</v>
      </c>
    </row>
    <row r="444" spans="1:12" x14ac:dyDescent="0.15">
      <c r="A444" t="s">
        <v>38</v>
      </c>
      <c r="B444" s="3" t="s">
        <v>39</v>
      </c>
      <c r="C444" s="1">
        <v>1940</v>
      </c>
      <c r="D444" s="15"/>
      <c r="E444" s="17">
        <v>710000</v>
      </c>
      <c r="F444" s="1">
        <v>100000</v>
      </c>
      <c r="G444" s="1">
        <v>2900000</v>
      </c>
      <c r="H444" s="1">
        <v>3710000</v>
      </c>
      <c r="I444" s="8">
        <v>0.191374663</v>
      </c>
      <c r="J444" s="15"/>
      <c r="K444" s="20" t="s">
        <v>73</v>
      </c>
      <c r="L444" t="s">
        <v>72</v>
      </c>
    </row>
    <row r="445" spans="1:12" x14ac:dyDescent="0.15">
      <c r="A445" t="s">
        <v>38</v>
      </c>
      <c r="B445" s="3" t="s">
        <v>39</v>
      </c>
      <c r="C445" s="1">
        <v>1950</v>
      </c>
      <c r="D445" s="15"/>
      <c r="E445" s="17">
        <v>1872720</v>
      </c>
      <c r="F445" s="1">
        <v>120000</v>
      </c>
      <c r="G445" s="1">
        <v>3098823</v>
      </c>
      <c r="H445" s="1">
        <v>5091543</v>
      </c>
      <c r="I445" s="8">
        <v>0.36780991499999999</v>
      </c>
      <c r="J445" s="15"/>
      <c r="K445" s="20" t="s">
        <v>73</v>
      </c>
      <c r="L445" t="s">
        <v>72</v>
      </c>
    </row>
    <row r="446" spans="1:12" x14ac:dyDescent="0.15">
      <c r="A446" t="s">
        <v>42</v>
      </c>
      <c r="B446" s="3" t="s">
        <v>43</v>
      </c>
      <c r="C446" s="1">
        <v>1951</v>
      </c>
      <c r="D446" s="15"/>
      <c r="E446" s="17"/>
      <c r="I446" s="8">
        <v>0.02</v>
      </c>
      <c r="J446" s="15"/>
      <c r="K446" s="20" t="s">
        <v>379</v>
      </c>
      <c r="L446" t="s">
        <v>341</v>
      </c>
    </row>
    <row r="447" spans="1:12" x14ac:dyDescent="0.15">
      <c r="A447" t="s">
        <v>42</v>
      </c>
      <c r="B447" s="3" t="s">
        <v>43</v>
      </c>
      <c r="C447" s="1">
        <v>1956</v>
      </c>
      <c r="D447" s="15"/>
      <c r="E447" s="17"/>
      <c r="I447" s="8">
        <v>0.03</v>
      </c>
      <c r="J447" s="15"/>
      <c r="K447" s="20" t="s">
        <v>317</v>
      </c>
      <c r="L447" t="s">
        <v>231</v>
      </c>
    </row>
    <row r="448" spans="1:12" x14ac:dyDescent="0.15">
      <c r="A448" t="s">
        <v>42</v>
      </c>
      <c r="B448" s="3" t="s">
        <v>43</v>
      </c>
      <c r="C448" s="1">
        <v>1958</v>
      </c>
      <c r="D448" s="15"/>
      <c r="E448" s="17">
        <v>72000</v>
      </c>
      <c r="G448" s="1">
        <v>2250000</v>
      </c>
      <c r="H448" s="1">
        <v>2322000</v>
      </c>
      <c r="I448" s="8">
        <v>3.1007752E-2</v>
      </c>
      <c r="J448" s="15"/>
      <c r="K448" s="20" t="s">
        <v>229</v>
      </c>
      <c r="L448" t="s">
        <v>335</v>
      </c>
    </row>
    <row r="449" spans="1:12" x14ac:dyDescent="0.15">
      <c r="A449" t="s">
        <v>42</v>
      </c>
      <c r="B449" s="3" t="s">
        <v>43</v>
      </c>
      <c r="C449" s="1">
        <v>1962</v>
      </c>
      <c r="D449" s="15"/>
      <c r="E449" s="17"/>
      <c r="I449" s="8">
        <v>2.1000000000000001E-2</v>
      </c>
      <c r="J449" s="15"/>
      <c r="K449" s="20" t="s">
        <v>379</v>
      </c>
      <c r="L449" t="s">
        <v>341</v>
      </c>
    </row>
    <row r="450" spans="1:12" x14ac:dyDescent="0.15">
      <c r="A450" t="s">
        <v>44</v>
      </c>
      <c r="B450" s="3" t="s">
        <v>45</v>
      </c>
      <c r="C450" s="1">
        <v>1901</v>
      </c>
      <c r="D450" s="15"/>
      <c r="E450" s="17">
        <v>11032</v>
      </c>
      <c r="H450" s="1">
        <v>513000</v>
      </c>
      <c r="I450" s="8">
        <v>2.1504873000000001E-2</v>
      </c>
      <c r="J450" s="15"/>
      <c r="K450" s="20" t="s">
        <v>229</v>
      </c>
      <c r="L450" t="s">
        <v>338</v>
      </c>
    </row>
    <row r="451" spans="1:12" x14ac:dyDescent="0.15">
      <c r="A451" t="s">
        <v>44</v>
      </c>
      <c r="B451" s="3" t="s">
        <v>45</v>
      </c>
      <c r="C451" s="1">
        <v>1901</v>
      </c>
      <c r="D451" s="15"/>
      <c r="E451" s="17"/>
      <c r="I451" s="8">
        <v>2.1999999999999999E-2</v>
      </c>
      <c r="J451" s="15"/>
      <c r="K451" s="20" t="s">
        <v>230</v>
      </c>
      <c r="L451" s="5" t="s">
        <v>313</v>
      </c>
    </row>
    <row r="452" spans="1:12" x14ac:dyDescent="0.15">
      <c r="A452" t="s">
        <v>44</v>
      </c>
      <c r="B452" s="3" t="s">
        <v>45</v>
      </c>
      <c r="C452" s="1">
        <v>1904</v>
      </c>
      <c r="D452" s="15"/>
      <c r="E452" s="17"/>
      <c r="I452" s="8">
        <v>2.1000000000000001E-2</v>
      </c>
      <c r="J452" s="15"/>
      <c r="K452" s="20" t="s">
        <v>230</v>
      </c>
      <c r="L452" s="5" t="s">
        <v>313</v>
      </c>
    </row>
    <row r="453" spans="1:12" x14ac:dyDescent="0.15">
      <c r="A453" t="s">
        <v>44</v>
      </c>
      <c r="B453" s="3" t="s">
        <v>45</v>
      </c>
      <c r="C453" s="1">
        <v>1911</v>
      </c>
      <c r="D453" s="15"/>
      <c r="E453" s="17">
        <v>23606</v>
      </c>
      <c r="H453" s="1">
        <v>772000</v>
      </c>
      <c r="I453" s="8">
        <v>3.0577719999999999E-2</v>
      </c>
      <c r="J453" s="15"/>
      <c r="K453" s="20" t="s">
        <v>229</v>
      </c>
      <c r="L453" t="s">
        <v>338</v>
      </c>
    </row>
    <row r="454" spans="1:12" x14ac:dyDescent="0.15">
      <c r="A454" t="s">
        <v>44</v>
      </c>
      <c r="B454" s="3" t="s">
        <v>45</v>
      </c>
      <c r="C454" s="1">
        <v>1911</v>
      </c>
      <c r="D454" s="15"/>
      <c r="E454" s="17"/>
      <c r="I454" s="8">
        <v>3.1E-2</v>
      </c>
      <c r="J454" s="15"/>
      <c r="K454" s="20" t="s">
        <v>230</v>
      </c>
      <c r="L454" s="5" t="s">
        <v>313</v>
      </c>
    </row>
    <row r="455" spans="1:12" x14ac:dyDescent="0.15">
      <c r="A455" t="s">
        <v>44</v>
      </c>
      <c r="B455" s="3" t="s">
        <v>45</v>
      </c>
      <c r="C455" s="1">
        <v>1921</v>
      </c>
      <c r="D455" s="15"/>
      <c r="E455" s="17">
        <v>33620</v>
      </c>
      <c r="H455" s="1">
        <v>899000</v>
      </c>
      <c r="I455" s="8">
        <v>3.7397107999999998E-2</v>
      </c>
      <c r="J455" s="15"/>
      <c r="K455" s="20" t="s">
        <v>229</v>
      </c>
      <c r="L455" t="s">
        <v>338</v>
      </c>
    </row>
    <row r="456" spans="1:12" x14ac:dyDescent="0.15">
      <c r="A456" t="s">
        <v>44</v>
      </c>
      <c r="B456" s="3" t="s">
        <v>45</v>
      </c>
      <c r="C456" s="1">
        <v>1921</v>
      </c>
      <c r="D456" s="15"/>
      <c r="E456" s="17"/>
      <c r="I456" s="8">
        <v>3.7999999999999999E-2</v>
      </c>
      <c r="J456" s="15"/>
      <c r="K456" s="20" t="s">
        <v>230</v>
      </c>
      <c r="L456" s="5" t="s">
        <v>313</v>
      </c>
    </row>
    <row r="457" spans="1:12" x14ac:dyDescent="0.15">
      <c r="A457" t="s">
        <v>44</v>
      </c>
      <c r="B457" s="3" t="s">
        <v>45</v>
      </c>
      <c r="C457" s="1">
        <v>1926</v>
      </c>
      <c r="D457" s="15"/>
      <c r="E457" s="17"/>
      <c r="I457" s="8">
        <v>0.04</v>
      </c>
      <c r="J457" s="15"/>
      <c r="K457" s="20" t="s">
        <v>230</v>
      </c>
      <c r="L457" s="5" t="s">
        <v>313</v>
      </c>
    </row>
    <row r="458" spans="1:12" x14ac:dyDescent="0.15">
      <c r="A458" t="s">
        <v>44</v>
      </c>
      <c r="B458" s="3" t="s">
        <v>45</v>
      </c>
      <c r="C458" s="1">
        <v>1931</v>
      </c>
      <c r="D458" s="15"/>
      <c r="E458" s="17"/>
      <c r="I458" s="8">
        <v>4.3999999999999997E-2</v>
      </c>
      <c r="J458" s="15"/>
      <c r="K458" s="20" t="s">
        <v>230</v>
      </c>
      <c r="L458" s="5" t="s">
        <v>313</v>
      </c>
    </row>
    <row r="459" spans="1:12" x14ac:dyDescent="0.15">
      <c r="A459" t="s">
        <v>44</v>
      </c>
      <c r="B459" s="3" t="s">
        <v>45</v>
      </c>
      <c r="C459" s="1">
        <v>1931</v>
      </c>
      <c r="D459" s="15"/>
      <c r="E459" s="17">
        <v>49910</v>
      </c>
      <c r="H459" s="1">
        <v>1130000</v>
      </c>
      <c r="I459" s="8">
        <v>4.4168142000000001E-2</v>
      </c>
      <c r="J459" s="15"/>
      <c r="K459" s="20" t="s">
        <v>229</v>
      </c>
      <c r="L459" t="s">
        <v>338</v>
      </c>
    </row>
    <row r="460" spans="1:12" x14ac:dyDescent="0.15">
      <c r="A460" t="s">
        <v>44</v>
      </c>
      <c r="B460" s="3" t="s">
        <v>45</v>
      </c>
      <c r="C460" s="1">
        <v>1936</v>
      </c>
      <c r="D460" s="15"/>
      <c r="E460" s="17"/>
      <c r="I460" s="8">
        <v>4.2000000000000003E-2</v>
      </c>
      <c r="J460" s="15"/>
      <c r="K460" s="20" t="s">
        <v>230</v>
      </c>
      <c r="L460" s="5" t="s">
        <v>313</v>
      </c>
    </row>
    <row r="461" spans="1:12" x14ac:dyDescent="0.15">
      <c r="A461" t="s">
        <v>44</v>
      </c>
      <c r="B461" s="3" t="s">
        <v>45</v>
      </c>
      <c r="C461" s="1">
        <v>1941</v>
      </c>
      <c r="D461" s="15"/>
      <c r="E461" s="17"/>
      <c r="I461" s="8">
        <v>4.7E-2</v>
      </c>
      <c r="J461" s="15"/>
      <c r="K461" s="20" t="s">
        <v>230</v>
      </c>
      <c r="L461" s="5" t="s">
        <v>313</v>
      </c>
    </row>
    <row r="462" spans="1:12" x14ac:dyDescent="0.15">
      <c r="A462" t="s">
        <v>44</v>
      </c>
      <c r="B462" s="3" t="s">
        <v>45</v>
      </c>
      <c r="C462" s="1">
        <v>1946</v>
      </c>
      <c r="D462" s="15"/>
      <c r="E462" s="17">
        <v>82386</v>
      </c>
      <c r="H462" s="1">
        <v>1794000</v>
      </c>
      <c r="I462" s="8">
        <v>4.5923077E-2</v>
      </c>
      <c r="J462" s="15"/>
      <c r="K462" s="20" t="s">
        <v>229</v>
      </c>
      <c r="L462" t="s">
        <v>338</v>
      </c>
    </row>
    <row r="463" spans="1:12" x14ac:dyDescent="0.15">
      <c r="A463" t="s">
        <v>44</v>
      </c>
      <c r="B463" s="3" t="s">
        <v>45</v>
      </c>
      <c r="C463" s="1">
        <v>1946</v>
      </c>
      <c r="D463" s="15"/>
      <c r="E463" s="17"/>
      <c r="I463" s="8">
        <v>4.5999999999999999E-2</v>
      </c>
      <c r="J463" s="15"/>
      <c r="K463" s="20" t="s">
        <v>230</v>
      </c>
      <c r="L463" s="5" t="s">
        <v>313</v>
      </c>
    </row>
    <row r="464" spans="1:12" x14ac:dyDescent="0.15">
      <c r="A464" t="s">
        <v>44</v>
      </c>
      <c r="B464" s="3" t="s">
        <v>45</v>
      </c>
      <c r="C464" s="1">
        <v>1951</v>
      </c>
      <c r="D464" s="15"/>
      <c r="E464" s="17"/>
      <c r="I464" s="8">
        <v>6.3E-2</v>
      </c>
      <c r="J464" s="15"/>
      <c r="K464" s="20" t="s">
        <v>230</v>
      </c>
      <c r="L464" s="5" t="s">
        <v>313</v>
      </c>
    </row>
    <row r="465" spans="1:12" x14ac:dyDescent="0.15">
      <c r="A465" t="s">
        <v>44</v>
      </c>
      <c r="B465" s="3" t="s">
        <v>45</v>
      </c>
      <c r="C465" s="1">
        <v>1956</v>
      </c>
      <c r="D465" s="15"/>
      <c r="E465" s="17"/>
      <c r="I465" s="8">
        <v>5.6000000000000001E-2</v>
      </c>
      <c r="J465" s="15"/>
      <c r="K465" s="20" t="s">
        <v>379</v>
      </c>
      <c r="L465" t="s">
        <v>341</v>
      </c>
    </row>
    <row r="466" spans="1:12" x14ac:dyDescent="0.15">
      <c r="A466" t="s">
        <v>44</v>
      </c>
      <c r="B466" s="3" t="s">
        <v>45</v>
      </c>
      <c r="C466" s="1">
        <v>1956</v>
      </c>
      <c r="D466" s="15"/>
      <c r="E466" s="17"/>
      <c r="I466" s="8">
        <v>6.8000000000000005E-2</v>
      </c>
      <c r="J466" s="15"/>
      <c r="K466" s="20" t="s">
        <v>230</v>
      </c>
      <c r="L466" s="5" t="s">
        <v>313</v>
      </c>
    </row>
    <row r="467" spans="1:12" x14ac:dyDescent="0.15">
      <c r="A467" t="s">
        <v>44</v>
      </c>
      <c r="B467" s="3" t="s">
        <v>45</v>
      </c>
      <c r="C467" s="1">
        <v>1956</v>
      </c>
      <c r="D467" s="15"/>
      <c r="E467" s="17"/>
      <c r="I467" s="8">
        <v>7.1999999999999995E-2</v>
      </c>
      <c r="J467" s="15"/>
      <c r="K467" s="20" t="s">
        <v>232</v>
      </c>
      <c r="L467" t="s">
        <v>231</v>
      </c>
    </row>
    <row r="468" spans="1:12" x14ac:dyDescent="0.15">
      <c r="A468" t="s">
        <v>44</v>
      </c>
      <c r="B468" s="3" t="s">
        <v>45</v>
      </c>
      <c r="C468" s="1">
        <v>1956</v>
      </c>
      <c r="D468" s="15"/>
      <c r="E468" s="17">
        <v>178000</v>
      </c>
      <c r="H468" s="1">
        <v>2146000</v>
      </c>
      <c r="I468" s="8">
        <v>8.2945013999999997E-2</v>
      </c>
      <c r="J468" s="15"/>
      <c r="K468" s="20" t="s">
        <v>229</v>
      </c>
      <c r="L468" t="s">
        <v>335</v>
      </c>
    </row>
    <row r="469" spans="1:12" x14ac:dyDescent="0.15">
      <c r="A469" t="s">
        <v>44</v>
      </c>
      <c r="B469" s="3" t="s">
        <v>45</v>
      </c>
      <c r="C469" s="1">
        <v>1959</v>
      </c>
      <c r="D469" s="15"/>
      <c r="E469" s="17"/>
      <c r="I469" s="8">
        <v>7.4999999999999997E-2</v>
      </c>
      <c r="J469" s="15"/>
      <c r="K469" s="20" t="s">
        <v>230</v>
      </c>
      <c r="L469" s="5" t="s">
        <v>313</v>
      </c>
    </row>
    <row r="470" spans="1:12" x14ac:dyDescent="0.15">
      <c r="A470" t="s">
        <v>44</v>
      </c>
      <c r="B470" s="3" t="s">
        <v>45</v>
      </c>
      <c r="C470" s="1">
        <v>1960</v>
      </c>
      <c r="D470" s="15"/>
      <c r="E470" s="17"/>
      <c r="H470" s="9">
        <v>3070000</v>
      </c>
      <c r="I470" s="8">
        <v>7.0999999999999994E-2</v>
      </c>
      <c r="J470" s="15"/>
      <c r="K470" s="20" t="s">
        <v>233</v>
      </c>
      <c r="L470" s="5" t="s">
        <v>305</v>
      </c>
    </row>
    <row r="471" spans="1:12" x14ac:dyDescent="0.15">
      <c r="A471" t="s">
        <v>44</v>
      </c>
      <c r="B471" s="3" t="s">
        <v>45</v>
      </c>
      <c r="C471" s="1">
        <v>1962</v>
      </c>
      <c r="D471" s="15"/>
      <c r="E471" s="17"/>
      <c r="I471" s="8">
        <v>5.3999999999999999E-2</v>
      </c>
      <c r="J471" s="15"/>
      <c r="K471" s="20" t="s">
        <v>379</v>
      </c>
      <c r="L471" t="s">
        <v>341</v>
      </c>
    </row>
  </sheetData>
  <sortState xmlns:xlrd2="http://schemas.microsoft.com/office/spreadsheetml/2017/richdata2" ref="A2:L489">
    <sortCondition ref="A2:A489"/>
    <sortCondition ref="C2:C489"/>
  </sortState>
  <phoneticPr fontId="1"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workbookViewId="0">
      <selection activeCell="I6" sqref="I6:I7"/>
    </sheetView>
  </sheetViews>
  <sheetFormatPr baseColWidth="10" defaultColWidth="8.6640625" defaultRowHeight="13" x14ac:dyDescent="0.15"/>
  <cols>
    <col min="1" max="2" width="11.1640625" customWidth="1"/>
    <col min="3" max="3" width="6.1640625" customWidth="1"/>
    <col min="4" max="4" width="10.1640625" customWidth="1"/>
  </cols>
  <sheetData>
    <row r="1" spans="1:9" x14ac:dyDescent="0.15">
      <c r="A1" t="s">
        <v>395</v>
      </c>
    </row>
    <row r="3" spans="1:9" x14ac:dyDescent="0.15">
      <c r="A3" s="4" t="s">
        <v>302</v>
      </c>
    </row>
    <row r="4" spans="1:9" x14ac:dyDescent="0.15">
      <c r="A4" t="s">
        <v>399</v>
      </c>
    </row>
    <row r="5" spans="1:9" x14ac:dyDescent="0.15">
      <c r="A5" t="s">
        <v>398</v>
      </c>
    </row>
    <row r="6" spans="1:9" x14ac:dyDescent="0.15">
      <c r="I6" s="5"/>
    </row>
    <row r="7" spans="1:9" x14ac:dyDescent="0.15">
      <c r="I7" s="5"/>
    </row>
    <row r="8" spans="1:9" x14ac:dyDescent="0.15">
      <c r="A8" s="6" t="s">
        <v>396</v>
      </c>
      <c r="B8" s="7" t="s">
        <v>397</v>
      </c>
      <c r="C8" s="7" t="s">
        <v>71</v>
      </c>
      <c r="D8" s="7" t="s">
        <v>301</v>
      </c>
    </row>
    <row r="9" spans="1:9" x14ac:dyDescent="0.15">
      <c r="A9" s="3" t="s">
        <v>217</v>
      </c>
      <c r="B9" s="1" t="s">
        <v>189</v>
      </c>
      <c r="C9" s="1">
        <v>1572</v>
      </c>
      <c r="D9" s="2">
        <v>3.1476997999999999E-2</v>
      </c>
    </row>
    <row r="10" spans="1:9" x14ac:dyDescent="0.15">
      <c r="A10" s="3" t="s">
        <v>217</v>
      </c>
      <c r="B10" s="1" t="s">
        <v>189</v>
      </c>
      <c r="C10" s="1">
        <v>1572</v>
      </c>
      <c r="D10" s="2">
        <v>2.8077754E-2</v>
      </c>
    </row>
    <row r="11" spans="1:9" x14ac:dyDescent="0.15">
      <c r="A11" s="3" t="s">
        <v>148</v>
      </c>
      <c r="B11" s="1" t="s">
        <v>298</v>
      </c>
      <c r="C11" s="1">
        <v>1569</v>
      </c>
      <c r="D11" s="2">
        <v>2.2999094000000001E-2</v>
      </c>
    </row>
    <row r="12" spans="1:9" x14ac:dyDescent="0.15">
      <c r="A12" s="3" t="s">
        <v>148</v>
      </c>
      <c r="B12" s="1" t="s">
        <v>298</v>
      </c>
      <c r="C12" s="1">
        <v>1569</v>
      </c>
      <c r="D12" s="2">
        <v>2.3300000000000001E-2</v>
      </c>
    </row>
    <row r="13" spans="1:9" x14ac:dyDescent="0.15">
      <c r="A13" s="3" t="s">
        <v>148</v>
      </c>
      <c r="B13" s="1" t="s">
        <v>297</v>
      </c>
      <c r="C13" s="1">
        <v>1791</v>
      </c>
      <c r="D13" s="2">
        <v>0.236284781</v>
      </c>
    </row>
    <row r="14" spans="1:9" x14ac:dyDescent="0.15">
      <c r="A14" s="3" t="s">
        <v>10</v>
      </c>
      <c r="B14" s="1" t="s">
        <v>195</v>
      </c>
      <c r="C14" s="1">
        <v>1790</v>
      </c>
      <c r="D14" s="2">
        <v>1.038254E-3</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workbookViewId="0">
      <selection activeCell="B58" sqref="B58"/>
    </sheetView>
  </sheetViews>
  <sheetFormatPr baseColWidth="10" defaultColWidth="8.6640625" defaultRowHeight="13" x14ac:dyDescent="0.15"/>
  <cols>
    <col min="1" max="1" width="26" customWidth="1"/>
    <col min="2" max="2" width="54.6640625" customWidth="1"/>
    <col min="3" max="3" width="28.6640625" customWidth="1"/>
    <col min="4" max="4" width="5.33203125" customWidth="1"/>
    <col min="5" max="5" width="34.6640625" customWidth="1"/>
  </cols>
  <sheetData>
    <row r="1" spans="1:6" x14ac:dyDescent="0.15">
      <c r="A1" s="21" t="s">
        <v>453</v>
      </c>
      <c r="B1" s="21" t="s">
        <v>451</v>
      </c>
      <c r="C1" s="21" t="s">
        <v>452</v>
      </c>
      <c r="D1" s="21" t="s">
        <v>71</v>
      </c>
      <c r="E1" s="21" t="s">
        <v>455</v>
      </c>
      <c r="F1" s="21" t="s">
        <v>456</v>
      </c>
    </row>
    <row r="2" spans="1:6" x14ac:dyDescent="0.15">
      <c r="A2" s="20" t="s">
        <v>345</v>
      </c>
      <c r="B2" t="s">
        <v>417</v>
      </c>
      <c r="C2" t="s">
        <v>418</v>
      </c>
      <c r="D2">
        <v>1942</v>
      </c>
      <c r="E2" t="s">
        <v>419</v>
      </c>
      <c r="F2" t="s">
        <v>522</v>
      </c>
    </row>
    <row r="3" spans="1:6" x14ac:dyDescent="0.15">
      <c r="A3" s="19" t="s">
        <v>261</v>
      </c>
      <c r="B3" t="s">
        <v>360</v>
      </c>
      <c r="C3" t="s">
        <v>471</v>
      </c>
      <c r="D3">
        <v>1978</v>
      </c>
      <c r="E3" t="s">
        <v>359</v>
      </c>
      <c r="F3" t="s">
        <v>465</v>
      </c>
    </row>
    <row r="4" spans="1:6" x14ac:dyDescent="0.15">
      <c r="A4" s="20" t="s">
        <v>257</v>
      </c>
      <c r="B4" t="s">
        <v>414</v>
      </c>
      <c r="C4" t="s">
        <v>415</v>
      </c>
      <c r="D4">
        <v>2000</v>
      </c>
      <c r="E4" t="s">
        <v>416</v>
      </c>
      <c r="F4" t="s">
        <v>522</v>
      </c>
    </row>
    <row r="5" spans="1:6" x14ac:dyDescent="0.15">
      <c r="A5" s="20" t="s">
        <v>122</v>
      </c>
      <c r="B5" t="s">
        <v>388</v>
      </c>
      <c r="C5" t="s">
        <v>386</v>
      </c>
      <c r="D5">
        <v>1975</v>
      </c>
      <c r="E5" t="s">
        <v>387</v>
      </c>
      <c r="F5" t="s">
        <v>465</v>
      </c>
    </row>
    <row r="6" spans="1:6" x14ac:dyDescent="0.15">
      <c r="A6" s="20" t="s">
        <v>296</v>
      </c>
      <c r="B6" t="s">
        <v>424</v>
      </c>
      <c r="C6" t="s">
        <v>425</v>
      </c>
      <c r="D6">
        <v>1974</v>
      </c>
      <c r="E6" t="s">
        <v>423</v>
      </c>
      <c r="F6" t="s">
        <v>465</v>
      </c>
    </row>
    <row r="7" spans="1:6" x14ac:dyDescent="0.15">
      <c r="A7" s="19" t="s">
        <v>304</v>
      </c>
      <c r="B7" t="s">
        <v>363</v>
      </c>
      <c r="C7" t="s">
        <v>364</v>
      </c>
      <c r="D7">
        <v>1995</v>
      </c>
      <c r="E7" t="s">
        <v>365</v>
      </c>
      <c r="F7" t="s">
        <v>465</v>
      </c>
    </row>
    <row r="8" spans="1:6" x14ac:dyDescent="0.15">
      <c r="A8" s="20" t="s">
        <v>332</v>
      </c>
      <c r="B8" t="s">
        <v>373</v>
      </c>
      <c r="C8" t="s">
        <v>371</v>
      </c>
      <c r="D8">
        <v>1925</v>
      </c>
      <c r="E8" t="s">
        <v>372</v>
      </c>
      <c r="F8" t="s">
        <v>465</v>
      </c>
    </row>
    <row r="9" spans="1:6" x14ac:dyDescent="0.15">
      <c r="A9" s="20" t="s">
        <v>47</v>
      </c>
      <c r="B9" t="s">
        <v>440</v>
      </c>
      <c r="C9" t="s">
        <v>441</v>
      </c>
      <c r="D9">
        <v>1950</v>
      </c>
      <c r="E9" t="s">
        <v>442</v>
      </c>
      <c r="F9" t="s">
        <v>465</v>
      </c>
    </row>
    <row r="10" spans="1:6" x14ac:dyDescent="0.15">
      <c r="A10" s="20" t="s">
        <v>166</v>
      </c>
      <c r="B10" t="s">
        <v>472</v>
      </c>
      <c r="C10" t="s">
        <v>443</v>
      </c>
      <c r="D10">
        <v>1973</v>
      </c>
      <c r="E10" t="s">
        <v>473</v>
      </c>
      <c r="F10" t="s">
        <v>465</v>
      </c>
    </row>
    <row r="11" spans="1:6" x14ac:dyDescent="0.15">
      <c r="A11" s="20" t="s">
        <v>242</v>
      </c>
      <c r="B11" t="s">
        <v>431</v>
      </c>
      <c r="C11" t="s">
        <v>430</v>
      </c>
      <c r="D11">
        <v>1961</v>
      </c>
      <c r="E11" t="s">
        <v>429</v>
      </c>
      <c r="F11" t="s">
        <v>465</v>
      </c>
    </row>
    <row r="12" spans="1:6" x14ac:dyDescent="0.15">
      <c r="A12" s="20" t="s">
        <v>82</v>
      </c>
      <c r="B12" t="s">
        <v>518</v>
      </c>
      <c r="C12" t="s">
        <v>519</v>
      </c>
      <c r="D12">
        <v>2000</v>
      </c>
      <c r="E12" t="s">
        <v>464</v>
      </c>
      <c r="F12" t="s">
        <v>465</v>
      </c>
    </row>
    <row r="13" spans="1:6" x14ac:dyDescent="0.15">
      <c r="A13" s="19" t="s">
        <v>321</v>
      </c>
      <c r="B13" t="s">
        <v>426</v>
      </c>
      <c r="C13" t="s">
        <v>428</v>
      </c>
      <c r="D13">
        <v>1961</v>
      </c>
      <c r="E13" t="s">
        <v>427</v>
      </c>
      <c r="F13" t="s">
        <v>522</v>
      </c>
    </row>
    <row r="14" spans="1:6" x14ac:dyDescent="0.15">
      <c r="A14" s="20" t="s">
        <v>229</v>
      </c>
      <c r="B14" t="s">
        <v>319</v>
      </c>
      <c r="C14" t="s">
        <v>361</v>
      </c>
      <c r="D14">
        <v>1962</v>
      </c>
      <c r="E14" t="s">
        <v>362</v>
      </c>
      <c r="F14" t="s">
        <v>465</v>
      </c>
    </row>
    <row r="15" spans="1:6" x14ac:dyDescent="0.15">
      <c r="A15" s="20" t="s">
        <v>290</v>
      </c>
      <c r="B15" t="s">
        <v>432</v>
      </c>
      <c r="C15" t="s">
        <v>433</v>
      </c>
      <c r="D15">
        <v>1991</v>
      </c>
      <c r="E15" t="s">
        <v>434</v>
      </c>
      <c r="F15" t="s">
        <v>465</v>
      </c>
    </row>
    <row r="16" spans="1:6" x14ac:dyDescent="0.15">
      <c r="A16" s="20" t="s">
        <v>381</v>
      </c>
      <c r="B16" t="s">
        <v>435</v>
      </c>
      <c r="C16" t="s">
        <v>436</v>
      </c>
      <c r="D16">
        <v>2000</v>
      </c>
      <c r="E16" t="s">
        <v>464</v>
      </c>
      <c r="F16" t="s">
        <v>465</v>
      </c>
    </row>
    <row r="17" spans="1:6" x14ac:dyDescent="0.15">
      <c r="A17" s="19" t="s">
        <v>468</v>
      </c>
      <c r="B17" t="s">
        <v>466</v>
      </c>
      <c r="C17" s="24" t="s">
        <v>181</v>
      </c>
      <c r="D17">
        <v>1992</v>
      </c>
      <c r="E17" t="s">
        <v>467</v>
      </c>
      <c r="F17" t="s">
        <v>465</v>
      </c>
    </row>
    <row r="18" spans="1:6" x14ac:dyDescent="0.15">
      <c r="A18" s="20" t="s">
        <v>238</v>
      </c>
      <c r="B18" t="s">
        <v>470</v>
      </c>
      <c r="C18" t="s">
        <v>469</v>
      </c>
      <c r="D18">
        <v>1995</v>
      </c>
      <c r="E18" t="s">
        <v>464</v>
      </c>
      <c r="F18" t="s">
        <v>465</v>
      </c>
    </row>
    <row r="19" spans="1:6" x14ac:dyDescent="0.15">
      <c r="A19" s="20" t="s">
        <v>188</v>
      </c>
      <c r="B19" t="s">
        <v>437</v>
      </c>
      <c r="C19" t="s">
        <v>438</v>
      </c>
      <c r="D19">
        <v>1994</v>
      </c>
      <c r="E19" t="s">
        <v>439</v>
      </c>
      <c r="F19" t="s">
        <v>465</v>
      </c>
    </row>
    <row r="20" spans="1:6" x14ac:dyDescent="0.15">
      <c r="A20" s="20" t="s">
        <v>126</v>
      </c>
      <c r="B20" t="s">
        <v>377</v>
      </c>
      <c r="C20" t="s">
        <v>378</v>
      </c>
      <c r="D20">
        <v>1972</v>
      </c>
      <c r="E20" t="s">
        <v>464</v>
      </c>
      <c r="F20" t="s">
        <v>465</v>
      </c>
    </row>
    <row r="21" spans="1:6" x14ac:dyDescent="0.15">
      <c r="A21" s="20" t="s">
        <v>78</v>
      </c>
      <c r="B21" t="s">
        <v>400</v>
      </c>
      <c r="C21" t="s">
        <v>402</v>
      </c>
      <c r="D21">
        <v>1953</v>
      </c>
      <c r="E21" t="s">
        <v>401</v>
      </c>
      <c r="F21" t="s">
        <v>465</v>
      </c>
    </row>
    <row r="22" spans="1:6" x14ac:dyDescent="0.15">
      <c r="A22" s="20" t="s">
        <v>259</v>
      </c>
      <c r="B22" t="s">
        <v>420</v>
      </c>
      <c r="C22" t="s">
        <v>421</v>
      </c>
      <c r="D22">
        <v>1980</v>
      </c>
      <c r="E22" t="s">
        <v>422</v>
      </c>
      <c r="F22" t="s">
        <v>465</v>
      </c>
    </row>
    <row r="23" spans="1:6" x14ac:dyDescent="0.15">
      <c r="A23" s="20" t="s">
        <v>94</v>
      </c>
      <c r="B23" t="s">
        <v>491</v>
      </c>
      <c r="C23" t="s">
        <v>492</v>
      </c>
      <c r="D23">
        <v>1984</v>
      </c>
      <c r="E23" t="s">
        <v>493</v>
      </c>
      <c r="F23" t="s">
        <v>494</v>
      </c>
    </row>
    <row r="24" spans="1:6" x14ac:dyDescent="0.15">
      <c r="A24" s="20" t="s">
        <v>160</v>
      </c>
      <c r="B24" t="s">
        <v>382</v>
      </c>
      <c r="C24" t="s">
        <v>383</v>
      </c>
      <c r="D24">
        <v>1978</v>
      </c>
      <c r="E24" t="s">
        <v>384</v>
      </c>
      <c r="F24" t="s">
        <v>465</v>
      </c>
    </row>
    <row r="25" spans="1:6" x14ac:dyDescent="0.15">
      <c r="A25" s="20" t="s">
        <v>263</v>
      </c>
      <c r="B25" t="s">
        <v>474</v>
      </c>
      <c r="C25" t="s">
        <v>475</v>
      </c>
      <c r="D25">
        <v>1979</v>
      </c>
      <c r="E25" t="s">
        <v>476</v>
      </c>
      <c r="F25" t="s">
        <v>465</v>
      </c>
    </row>
    <row r="26" spans="1:6" x14ac:dyDescent="0.15">
      <c r="A26" s="20" t="s">
        <v>233</v>
      </c>
      <c r="B26" t="s">
        <v>354</v>
      </c>
      <c r="C26" t="s">
        <v>355</v>
      </c>
      <c r="D26">
        <v>1983</v>
      </c>
      <c r="E26" t="s">
        <v>464</v>
      </c>
      <c r="F26" t="s">
        <v>465</v>
      </c>
    </row>
    <row r="27" spans="1:6" x14ac:dyDescent="0.15">
      <c r="A27" s="20" t="s">
        <v>124</v>
      </c>
      <c r="B27" t="s">
        <v>320</v>
      </c>
      <c r="C27" t="s">
        <v>374</v>
      </c>
      <c r="D27">
        <v>1968</v>
      </c>
      <c r="E27" t="s">
        <v>517</v>
      </c>
      <c r="F27" t="s">
        <v>465</v>
      </c>
    </row>
    <row r="28" spans="1:6" ht="12.75" customHeight="1" x14ac:dyDescent="0.15">
      <c r="A28" s="20" t="s">
        <v>237</v>
      </c>
      <c r="B28" t="s">
        <v>375</v>
      </c>
      <c r="C28" t="s">
        <v>374</v>
      </c>
      <c r="D28">
        <v>1975</v>
      </c>
      <c r="E28" t="s">
        <v>376</v>
      </c>
      <c r="F28" t="s">
        <v>465</v>
      </c>
    </row>
    <row r="29" spans="1:6" x14ac:dyDescent="0.15">
      <c r="A29" s="20" t="s">
        <v>480</v>
      </c>
      <c r="B29" t="s">
        <v>477</v>
      </c>
      <c r="C29" t="s">
        <v>479</v>
      </c>
      <c r="D29">
        <v>1969</v>
      </c>
      <c r="E29" t="s">
        <v>478</v>
      </c>
      <c r="F29" t="s">
        <v>522</v>
      </c>
    </row>
    <row r="30" spans="1:6" x14ac:dyDescent="0.15">
      <c r="A30" s="19" t="s">
        <v>325</v>
      </c>
      <c r="B30" t="s">
        <v>481</v>
      </c>
      <c r="C30" t="s">
        <v>482</v>
      </c>
      <c r="D30">
        <v>1999</v>
      </c>
      <c r="E30" t="s">
        <v>483</v>
      </c>
      <c r="F30" t="s">
        <v>522</v>
      </c>
    </row>
    <row r="31" spans="1:6" x14ac:dyDescent="0.15">
      <c r="A31" s="20" t="s">
        <v>230</v>
      </c>
      <c r="B31" t="s">
        <v>367</v>
      </c>
      <c r="C31" t="s">
        <v>366</v>
      </c>
      <c r="D31">
        <v>1962</v>
      </c>
      <c r="E31" t="s">
        <v>368</v>
      </c>
      <c r="F31" t="s">
        <v>465</v>
      </c>
    </row>
    <row r="32" spans="1:6" x14ac:dyDescent="0.15">
      <c r="A32" s="20" t="s">
        <v>80</v>
      </c>
      <c r="B32" t="s">
        <v>514</v>
      </c>
      <c r="C32" t="s">
        <v>515</v>
      </c>
      <c r="D32">
        <v>1994</v>
      </c>
      <c r="E32" t="s">
        <v>516</v>
      </c>
      <c r="F32" t="s">
        <v>465</v>
      </c>
    </row>
    <row r="33" spans="1:6" x14ac:dyDescent="0.15">
      <c r="A33" s="20" t="s">
        <v>73</v>
      </c>
      <c r="B33" t="s">
        <v>409</v>
      </c>
      <c r="C33" t="s">
        <v>410</v>
      </c>
      <c r="D33">
        <v>1954</v>
      </c>
      <c r="E33" t="s">
        <v>411</v>
      </c>
      <c r="F33" t="s">
        <v>522</v>
      </c>
    </row>
    <row r="34" spans="1:6" x14ac:dyDescent="0.15">
      <c r="A34" s="20" t="s">
        <v>248</v>
      </c>
      <c r="B34" t="s">
        <v>520</v>
      </c>
      <c r="C34" t="s">
        <v>521</v>
      </c>
      <c r="D34">
        <v>1973</v>
      </c>
      <c r="E34" t="s">
        <v>524</v>
      </c>
      <c r="F34" t="s">
        <v>522</v>
      </c>
    </row>
    <row r="35" spans="1:6" x14ac:dyDescent="0.15">
      <c r="A35" s="20" t="s">
        <v>285</v>
      </c>
      <c r="B35" t="s">
        <v>523</v>
      </c>
      <c r="C35" t="s">
        <v>521</v>
      </c>
      <c r="D35">
        <v>1974</v>
      </c>
      <c r="E35" t="s">
        <v>359</v>
      </c>
      <c r="F35" t="s">
        <v>465</v>
      </c>
    </row>
    <row r="36" spans="1:6" x14ac:dyDescent="0.15">
      <c r="A36" s="19" t="s">
        <v>314</v>
      </c>
      <c r="B36" t="s">
        <v>352</v>
      </c>
      <c r="C36" t="s">
        <v>353</v>
      </c>
      <c r="D36">
        <v>1977</v>
      </c>
      <c r="E36" t="s">
        <v>454</v>
      </c>
      <c r="F36" t="s">
        <v>465</v>
      </c>
    </row>
    <row r="37" spans="1:6" x14ac:dyDescent="0.15">
      <c r="A37" s="20" t="s">
        <v>380</v>
      </c>
      <c r="B37" t="s">
        <v>369</v>
      </c>
      <c r="D37">
        <v>1965</v>
      </c>
      <c r="E37" t="s">
        <v>370</v>
      </c>
      <c r="F37" t="s">
        <v>465</v>
      </c>
    </row>
    <row r="38" spans="1:6" x14ac:dyDescent="0.15">
      <c r="A38" s="20" t="s">
        <v>255</v>
      </c>
      <c r="B38" t="s">
        <v>413</v>
      </c>
      <c r="C38" t="s">
        <v>412</v>
      </c>
      <c r="D38">
        <v>1976</v>
      </c>
      <c r="E38" t="s">
        <v>412</v>
      </c>
      <c r="F38" t="s">
        <v>522</v>
      </c>
    </row>
    <row r="39" spans="1:6" x14ac:dyDescent="0.15">
      <c r="A39" s="20" t="s">
        <v>392</v>
      </c>
      <c r="B39" t="s">
        <v>525</v>
      </c>
      <c r="C39" t="s">
        <v>407</v>
      </c>
      <c r="D39">
        <v>1999</v>
      </c>
      <c r="E39" t="s">
        <v>408</v>
      </c>
      <c r="F39" t="s">
        <v>522</v>
      </c>
    </row>
    <row r="40" spans="1:6" x14ac:dyDescent="0.15">
      <c r="A40" s="20" t="s">
        <v>294</v>
      </c>
      <c r="B40" t="s">
        <v>495</v>
      </c>
      <c r="C40" t="s">
        <v>496</v>
      </c>
      <c r="D40">
        <v>1892</v>
      </c>
      <c r="E40" t="s">
        <v>498</v>
      </c>
      <c r="F40" t="s">
        <v>497</v>
      </c>
    </row>
    <row r="41" spans="1:6" x14ac:dyDescent="0.15">
      <c r="A41" s="20" t="s">
        <v>84</v>
      </c>
      <c r="B41" t="s">
        <v>390</v>
      </c>
      <c r="C41" t="s">
        <v>389</v>
      </c>
      <c r="D41">
        <v>1975</v>
      </c>
      <c r="E41" t="s">
        <v>513</v>
      </c>
      <c r="F41" s="5" t="s">
        <v>465</v>
      </c>
    </row>
  </sheetData>
  <sortState xmlns:xlrd2="http://schemas.microsoft.com/office/spreadsheetml/2017/richdata2" ref="A2:A482">
    <sortCondition ref="A2:A482"/>
  </sortState>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10" sqref="B10"/>
    </sheetView>
  </sheetViews>
  <sheetFormatPr baseColWidth="10" defaultColWidth="8.6640625" defaultRowHeight="13" x14ac:dyDescent="0.15"/>
  <cols>
    <col min="1" max="1" width="24" customWidth="1"/>
    <col min="2" max="2" width="77.6640625" customWidth="1"/>
  </cols>
  <sheetData>
    <row r="1" spans="1:2" x14ac:dyDescent="0.15">
      <c r="A1" s="21" t="s">
        <v>453</v>
      </c>
      <c r="B1" s="21" t="s">
        <v>487</v>
      </c>
    </row>
    <row r="2" spans="1:2" x14ac:dyDescent="0.15">
      <c r="A2" t="s">
        <v>486</v>
      </c>
      <c r="B2" t="s">
        <v>488</v>
      </c>
    </row>
    <row r="3" spans="1:2" x14ac:dyDescent="0.15">
      <c r="A3" s="20" t="s">
        <v>137</v>
      </c>
      <c r="B3" t="s">
        <v>489</v>
      </c>
    </row>
    <row r="4" spans="1:2" x14ac:dyDescent="0.15">
      <c r="A4" s="20" t="s">
        <v>63</v>
      </c>
      <c r="B4" t="s">
        <v>490</v>
      </c>
    </row>
    <row r="5" spans="1:2" x14ac:dyDescent="0.15">
      <c r="A5" s="20" t="s">
        <v>65</v>
      </c>
      <c r="B5" t="s">
        <v>490</v>
      </c>
    </row>
    <row r="6" spans="1:2" x14ac:dyDescent="0.15">
      <c r="A6" s="20" t="s">
        <v>64</v>
      </c>
      <c r="B6" t="s">
        <v>490</v>
      </c>
    </row>
    <row r="7" spans="1:2" x14ac:dyDescent="0.15">
      <c r="A7" s="20" t="s">
        <v>484</v>
      </c>
      <c r="B7" t="s">
        <v>485</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euro_share</vt:lpstr>
      <vt:lpstr>data</vt:lpstr>
      <vt:lpstr>all_countries</vt:lpstr>
      <vt:lpstr>periods</vt:lpstr>
      <vt:lpstr>bibliography</vt:lpstr>
      <vt:lpstr>web</vt:lpstr>
      <vt:lpstr>euro_share!euro_share</vt:lpstr>
    </vt:vector>
  </TitlesOfParts>
  <Company>Brown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Ömer Özak</dc:creator>
  <cp:lastModifiedBy>Bastos, Joao Pedro</cp:lastModifiedBy>
  <dcterms:created xsi:type="dcterms:W3CDTF">2010-07-22T01:40:55Z</dcterms:created>
  <dcterms:modified xsi:type="dcterms:W3CDTF">2025-01-08T19:36:52Z</dcterms:modified>
</cp:coreProperties>
</file>