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8vo Semestre/Señales 2/Tareas/Tarea 8/"/>
    </mc:Choice>
  </mc:AlternateContent>
  <xr:revisionPtr revIDLastSave="328" documentId="8_{621CEBB2-45AA-4322-AF36-B833FC1A55CF}" xr6:coauthVersionLast="45" xr6:coauthVersionMax="45" xr10:uidLastSave="{4EC39494-FCFE-4DF8-8D9B-4F8FF520D715}"/>
  <bookViews>
    <workbookView xWindow="-108" yWindow="-108" windowWidth="23256" windowHeight="13176" activeTab="1" xr2:uid="{5F2134E7-BFB9-433E-856E-F526693530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2" l="1"/>
  <c r="K26" i="2"/>
  <c r="L9" i="2"/>
  <c r="H12" i="2"/>
  <c r="T16" i="2"/>
  <c r="P16" i="2"/>
  <c r="D26" i="2"/>
  <c r="C26" i="2"/>
  <c r="E25" i="2"/>
  <c r="E24" i="2"/>
  <c r="E23" i="2"/>
  <c r="E22" i="2"/>
  <c r="E21" i="2"/>
  <c r="D13" i="2"/>
  <c r="R6" i="2" l="1"/>
  <c r="C2" i="2"/>
  <c r="G3" i="2" s="1"/>
  <c r="E26" i="2"/>
  <c r="F21" i="1"/>
  <c r="F22" i="1"/>
  <c r="G21" i="1" a="1"/>
  <c r="G21" i="1" s="1"/>
  <c r="F23" i="1"/>
  <c r="F24" i="1"/>
  <c r="F25" i="1"/>
  <c r="F26" i="1"/>
  <c r="D27" i="1"/>
  <c r="E27" i="1"/>
  <c r="C27" i="1"/>
  <c r="L18" i="1"/>
  <c r="P16" i="1"/>
  <c r="L16" i="1"/>
  <c r="H16" i="1"/>
  <c r="D13" i="1"/>
  <c r="S22" i="2" l="1"/>
  <c r="C3" i="2"/>
  <c r="K3" i="2" s="1"/>
  <c r="F27" i="1"/>
  <c r="L12" i="2"/>
  <c r="J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<sst xmlns="http://schemas.openxmlformats.org/spreadsheetml/2006/main" count="100" uniqueCount="32">
  <si>
    <t>Clases</t>
  </si>
  <si>
    <t>neutral</t>
  </si>
  <si>
    <t>happy</t>
  </si>
  <si>
    <t>sad</t>
  </si>
  <si>
    <t>fear</t>
  </si>
  <si>
    <t>angry</t>
  </si>
  <si>
    <t>disgust</t>
  </si>
  <si>
    <t>Total</t>
  </si>
  <si>
    <t>train</t>
  </si>
  <si>
    <t>valid</t>
  </si>
  <si>
    <t>test</t>
  </si>
  <si>
    <t>Training</t>
  </si>
  <si>
    <t>Valid</t>
  </si>
  <si>
    <t>Test</t>
  </si>
  <si>
    <t>Suma</t>
  </si>
  <si>
    <t>Training (70%)</t>
  </si>
  <si>
    <t>Valid (15%)</t>
  </si>
  <si>
    <t>Test (15%)</t>
  </si>
  <si>
    <t>Límite</t>
  </si>
  <si>
    <t>Umbral</t>
  </si>
  <si>
    <t>el resto</t>
  </si>
  <si>
    <t>Nh</t>
  </si>
  <si>
    <t>tiene que estar balanceado</t>
  </si>
  <si>
    <t>Training (80%)
Clase 1</t>
  </si>
  <si>
    <t>Valid (20%)
Clase 0</t>
  </si>
  <si>
    <t>Clase 1</t>
  </si>
  <si>
    <t>Clase 0</t>
  </si>
  <si>
    <t>Valid (20%)
Clase 1</t>
  </si>
  <si>
    <t>Training (80%)
Clase 0</t>
  </si>
  <si>
    <t>Nr</t>
  </si>
  <si>
    <t>171/5</t>
  </si>
  <si>
    <t>Sin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</si>
</sst>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B34-7AFC-4BAC-BEBA-5553CE9AC297}">
  <dimension ref="B2:P28"/>
  <sheetViews>
    <sheetView workbookViewId="0">
      <selection activeCell="B2" sqref="B2:Q28"/>
    </sheetView>
  </sheetViews>
  <sheetFormatPr defaultRowHeight="14.4" x14ac:dyDescent="0.3"/>
  <cols>
    <col min="1" max="5" width="8.88671875" style="1"/>
    <col min="6" max="6" width="12.44140625" style="1" bestFit="1" customWidth="1"/>
    <col min="7" max="8" width="8" style="1" bestFit="1" customWidth="1"/>
    <col min="9" max="9" width="6.5546875" style="1" bestFit="1" customWidth="1"/>
    <col min="10" max="10" width="10" style="1" bestFit="1" customWidth="1"/>
    <col min="11" max="12" width="6.5546875" style="1" bestFit="1" customWidth="1"/>
    <col min="13" max="16384" width="8.88671875" style="1"/>
  </cols>
  <sheetData>
    <row r="2" spans="2:16" x14ac:dyDescent="0.3">
      <c r="B2" s="1" t="s">
        <v>8</v>
      </c>
      <c r="C2" s="1">
        <v>682</v>
      </c>
    </row>
    <row r="3" spans="2:16" x14ac:dyDescent="0.3">
      <c r="B3" s="1" t="s">
        <v>9</v>
      </c>
      <c r="C3" s="1">
        <v>146</v>
      </c>
    </row>
    <row r="4" spans="2:16" x14ac:dyDescent="0.3">
      <c r="B4" s="1" t="s">
        <v>10</v>
      </c>
      <c r="C4" s="1">
        <v>146</v>
      </c>
    </row>
    <row r="5" spans="2:16" ht="15" thickBot="1" x14ac:dyDescent="0.35">
      <c r="G5" s="9"/>
      <c r="H5" s="9"/>
      <c r="I5" s="9"/>
      <c r="J5" s="9"/>
      <c r="K5" s="9"/>
      <c r="L5" s="9"/>
      <c r="N5" s="9"/>
    </row>
    <row r="6" spans="2:16" x14ac:dyDescent="0.3">
      <c r="B6" s="18" t="s">
        <v>0</v>
      </c>
      <c r="C6" s="7" t="s">
        <v>1</v>
      </c>
      <c r="D6" s="4">
        <v>163</v>
      </c>
      <c r="E6" s="10"/>
      <c r="F6" s="10"/>
    </row>
    <row r="7" spans="2:16" x14ac:dyDescent="0.3">
      <c r="B7" s="19"/>
      <c r="C7" s="3" t="s">
        <v>2</v>
      </c>
      <c r="D7" s="5">
        <v>171</v>
      </c>
      <c r="E7" s="10"/>
      <c r="F7" s="10"/>
    </row>
    <row r="8" spans="2:16" x14ac:dyDescent="0.3">
      <c r="B8" s="19"/>
      <c r="C8" s="3" t="s">
        <v>3</v>
      </c>
      <c r="D8" s="5">
        <v>153</v>
      </c>
      <c r="E8" s="10"/>
      <c r="F8" s="10"/>
    </row>
    <row r="9" spans="2:16" x14ac:dyDescent="0.3">
      <c r="B9" s="19"/>
      <c r="C9" s="3" t="s">
        <v>4</v>
      </c>
      <c r="D9" s="5">
        <v>170</v>
      </c>
      <c r="E9" s="10"/>
      <c r="F9" s="17" t="s">
        <v>15</v>
      </c>
      <c r="G9" s="2" t="s">
        <v>1</v>
      </c>
      <c r="H9" s="11">
        <v>114</v>
      </c>
      <c r="J9" s="17" t="s">
        <v>16</v>
      </c>
      <c r="K9" s="2" t="s">
        <v>1</v>
      </c>
      <c r="L9" s="11">
        <v>25</v>
      </c>
      <c r="N9" s="17" t="s">
        <v>17</v>
      </c>
      <c r="O9" s="2" t="s">
        <v>1</v>
      </c>
      <c r="P9" s="11">
        <v>25</v>
      </c>
    </row>
    <row r="10" spans="2:16" x14ac:dyDescent="0.3">
      <c r="B10" s="19"/>
      <c r="C10" s="3" t="s">
        <v>5</v>
      </c>
      <c r="D10" s="5">
        <v>158</v>
      </c>
      <c r="E10" s="10"/>
      <c r="F10" s="17"/>
      <c r="G10" s="2" t="s">
        <v>2</v>
      </c>
      <c r="H10" s="2">
        <v>114</v>
      </c>
      <c r="J10" s="17"/>
      <c r="K10" s="2" t="s">
        <v>2</v>
      </c>
      <c r="L10" s="2">
        <v>25</v>
      </c>
      <c r="N10" s="17"/>
      <c r="O10" s="2" t="s">
        <v>2</v>
      </c>
      <c r="P10" s="2">
        <v>25</v>
      </c>
    </row>
    <row r="11" spans="2:16" ht="15" thickBot="1" x14ac:dyDescent="0.35">
      <c r="B11" s="20"/>
      <c r="C11" s="8" t="s">
        <v>6</v>
      </c>
      <c r="D11" s="6">
        <v>159</v>
      </c>
      <c r="E11" s="10"/>
      <c r="F11" s="17"/>
      <c r="G11" s="2" t="s">
        <v>3</v>
      </c>
      <c r="H11" s="2">
        <v>114</v>
      </c>
      <c r="J11" s="17"/>
      <c r="K11" s="2" t="s">
        <v>3</v>
      </c>
      <c r="L11" s="2">
        <v>24</v>
      </c>
      <c r="N11" s="17"/>
      <c r="O11" s="2" t="s">
        <v>3</v>
      </c>
      <c r="P11" s="2">
        <v>24</v>
      </c>
    </row>
    <row r="12" spans="2:16" x14ac:dyDescent="0.3">
      <c r="F12" s="17"/>
      <c r="G12" s="2" t="s">
        <v>4</v>
      </c>
      <c r="H12" s="2">
        <v>114</v>
      </c>
      <c r="J12" s="17"/>
      <c r="K12" s="2" t="s">
        <v>4</v>
      </c>
      <c r="L12" s="2">
        <v>24</v>
      </c>
      <c r="N12" s="17"/>
      <c r="O12" s="2" t="s">
        <v>4</v>
      </c>
      <c r="P12" s="2">
        <v>24</v>
      </c>
    </row>
    <row r="13" spans="2:16" x14ac:dyDescent="0.3">
      <c r="C13" s="1" t="s">
        <v>7</v>
      </c>
      <c r="D13" s="1">
        <f>SUM(D6:D11)</f>
        <v>974</v>
      </c>
      <c r="F13" s="17"/>
      <c r="G13" s="2" t="s">
        <v>5</v>
      </c>
      <c r="H13" s="2">
        <v>113</v>
      </c>
      <c r="J13" s="17"/>
      <c r="K13" s="2" t="s">
        <v>5</v>
      </c>
      <c r="L13" s="2">
        <v>24</v>
      </c>
      <c r="N13" s="17"/>
      <c r="O13" s="2" t="s">
        <v>5</v>
      </c>
      <c r="P13" s="2">
        <v>24</v>
      </c>
    </row>
    <row r="14" spans="2:16" x14ac:dyDescent="0.3">
      <c r="F14" s="17"/>
      <c r="G14" s="2" t="s">
        <v>6</v>
      </c>
      <c r="H14" s="2">
        <v>113</v>
      </c>
      <c r="J14" s="17"/>
      <c r="K14" s="2" t="s">
        <v>6</v>
      </c>
      <c r="L14" s="2">
        <v>24</v>
      </c>
      <c r="N14" s="17"/>
      <c r="O14" s="2" t="s">
        <v>6</v>
      </c>
      <c r="P14" s="2">
        <v>24</v>
      </c>
    </row>
    <row r="16" spans="2:16" x14ac:dyDescent="0.3">
      <c r="F16" s="1" t="s">
        <v>14</v>
      </c>
      <c r="H16" s="1">
        <f>SUM(H9:H14)</f>
        <v>682</v>
      </c>
      <c r="L16" s="1">
        <f>SUM(L9:L14)</f>
        <v>146</v>
      </c>
      <c r="P16" s="1">
        <f>SUM(P9:P14)</f>
        <v>146</v>
      </c>
    </row>
    <row r="18" spans="2:12" x14ac:dyDescent="0.3">
      <c r="K18" s="1" t="s">
        <v>7</v>
      </c>
      <c r="L18" s="1">
        <f>SUM(L16,H16,P16)</f>
        <v>974</v>
      </c>
    </row>
    <row r="20" spans="2:12" x14ac:dyDescent="0.3">
      <c r="B20" s="12" t="s">
        <v>7</v>
      </c>
      <c r="C20" s="12" t="s">
        <v>11</v>
      </c>
      <c r="D20" s="12" t="s">
        <v>12</v>
      </c>
      <c r="E20" s="12" t="s">
        <v>13</v>
      </c>
      <c r="F20" s="16" t="s">
        <v>14</v>
      </c>
      <c r="G20" s="13" t="s">
        <v>18</v>
      </c>
    </row>
    <row r="21" spans="2:12" x14ac:dyDescent="0.3">
      <c r="B21" s="12" t="s">
        <v>1</v>
      </c>
      <c r="C21" s="2">
        <v>114</v>
      </c>
      <c r="D21" s="2">
        <v>25</v>
      </c>
      <c r="E21" s="2">
        <v>24</v>
      </c>
      <c r="F21" s="15">
        <f t="shared" ref="F21:F26" si="0">SUM(C21:E21)</f>
        <v>163</v>
      </c>
      <c r="G21" s="14" cm="1">
        <f t="array" ref="G21:G26">D6:D11</f>
        <v>163</v>
      </c>
    </row>
    <row r="22" spans="2:12" x14ac:dyDescent="0.3">
      <c r="B22" s="12" t="s">
        <v>2</v>
      </c>
      <c r="C22" s="2">
        <v>114</v>
      </c>
      <c r="D22" s="2">
        <v>30</v>
      </c>
      <c r="E22" s="2">
        <v>27</v>
      </c>
      <c r="F22" s="15">
        <f t="shared" si="0"/>
        <v>171</v>
      </c>
      <c r="G22" s="14">
        <v>171</v>
      </c>
    </row>
    <row r="23" spans="2:12" x14ac:dyDescent="0.3">
      <c r="B23" s="12" t="s">
        <v>3</v>
      </c>
      <c r="C23" s="2">
        <v>114</v>
      </c>
      <c r="D23" s="2">
        <v>19</v>
      </c>
      <c r="E23" s="2">
        <v>20</v>
      </c>
      <c r="F23" s="15">
        <f t="shared" si="0"/>
        <v>153</v>
      </c>
      <c r="G23" s="14">
        <v>153</v>
      </c>
    </row>
    <row r="24" spans="2:12" x14ac:dyDescent="0.3">
      <c r="B24" s="12" t="s">
        <v>4</v>
      </c>
      <c r="C24" s="2">
        <v>114</v>
      </c>
      <c r="D24" s="2">
        <v>26</v>
      </c>
      <c r="E24" s="2">
        <v>30</v>
      </c>
      <c r="F24" s="15">
        <f t="shared" si="0"/>
        <v>170</v>
      </c>
      <c r="G24" s="14">
        <v>170</v>
      </c>
    </row>
    <row r="25" spans="2:12" x14ac:dyDescent="0.3">
      <c r="B25" s="12" t="s">
        <v>5</v>
      </c>
      <c r="C25" s="2">
        <v>113</v>
      </c>
      <c r="D25" s="2">
        <v>23</v>
      </c>
      <c r="E25" s="2">
        <v>22</v>
      </c>
      <c r="F25" s="15">
        <f t="shared" si="0"/>
        <v>158</v>
      </c>
      <c r="G25" s="14">
        <v>158</v>
      </c>
    </row>
    <row r="26" spans="2:12" x14ac:dyDescent="0.3">
      <c r="B26" s="12" t="s">
        <v>6</v>
      </c>
      <c r="C26" s="2">
        <v>113</v>
      </c>
      <c r="D26" s="2">
        <v>23</v>
      </c>
      <c r="E26" s="2">
        <v>23</v>
      </c>
      <c r="F26" s="15">
        <f t="shared" si="0"/>
        <v>159</v>
      </c>
      <c r="G26" s="14">
        <v>159</v>
      </c>
    </row>
    <row r="27" spans="2:12" x14ac:dyDescent="0.3">
      <c r="B27" s="16" t="s">
        <v>14</v>
      </c>
      <c r="C27" s="15">
        <f>SUM(C21:C26)</f>
        <v>682</v>
      </c>
      <c r="D27" s="15">
        <f>SUM(D21:D26)</f>
        <v>146</v>
      </c>
      <c r="E27" s="15">
        <f>SUM(E21:E26)</f>
        <v>146</v>
      </c>
      <c r="F27" s="15">
        <f>SUM(F21:F26)</f>
        <v>974</v>
      </c>
    </row>
    <row r="28" spans="2:12" x14ac:dyDescent="0.3">
      <c r="B28" s="13" t="s">
        <v>19</v>
      </c>
      <c r="C28" s="14">
        <v>682</v>
      </c>
      <c r="D28" s="14">
        <v>146</v>
      </c>
      <c r="E28" s="14">
        <v>146</v>
      </c>
    </row>
  </sheetData>
  <mergeCells count="4">
    <mergeCell ref="N9:N14"/>
    <mergeCell ref="B6:B11"/>
    <mergeCell ref="F9:F14"/>
    <mergeCell ref="J9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AEDB-2163-4ADD-9C5D-98841155F4E6}">
  <dimension ref="B2:T31"/>
  <sheetViews>
    <sheetView tabSelected="1" topLeftCell="A2" workbookViewId="0">
      <selection activeCell="P17" sqref="P17"/>
    </sheetView>
  </sheetViews>
  <sheetFormatPr defaultRowHeight="14.4" x14ac:dyDescent="0.3"/>
  <cols>
    <col min="5" max="6" width="12.44140625" bestFit="1" customWidth="1"/>
    <col min="9" max="10" width="10" bestFit="1" customWidth="1"/>
  </cols>
  <sheetData>
    <row r="2" spans="2:20" x14ac:dyDescent="0.3">
      <c r="B2" s="1" t="s">
        <v>8</v>
      </c>
      <c r="C2" s="1">
        <f>_xlfn.FLOOR.MATH(D13*0.8)</f>
        <v>779</v>
      </c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20" x14ac:dyDescent="0.3">
      <c r="B3" s="1" t="s">
        <v>9</v>
      </c>
      <c r="C3" s="1">
        <f>D13-C2</f>
        <v>195</v>
      </c>
      <c r="D3" s="1"/>
      <c r="F3" s="1"/>
      <c r="G3" s="1">
        <f>C2/6</f>
        <v>129.83333333333334</v>
      </c>
      <c r="H3" s="1"/>
      <c r="I3" s="1"/>
      <c r="J3" s="1"/>
      <c r="K3" s="9">
        <f>C3/6</f>
        <v>32.5</v>
      </c>
      <c r="L3" s="1"/>
      <c r="M3" s="1"/>
      <c r="N3" s="1"/>
      <c r="O3" s="1"/>
      <c r="P3" s="1"/>
    </row>
    <row r="4" spans="2:20" x14ac:dyDescent="0.3"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20" ht="15" thickBot="1" x14ac:dyDescent="0.35">
      <c r="B5" s="1"/>
      <c r="C5" s="1"/>
      <c r="D5" s="1"/>
      <c r="F5" s="1"/>
      <c r="H5" s="9"/>
      <c r="I5" s="9"/>
      <c r="J5" s="9"/>
      <c r="K5" s="9"/>
      <c r="L5" s="9"/>
      <c r="M5" s="9"/>
      <c r="N5" s="1"/>
      <c r="O5" s="1"/>
      <c r="P5" s="1"/>
    </row>
    <row r="6" spans="2:20" x14ac:dyDescent="0.3">
      <c r="B6" s="18" t="s">
        <v>0</v>
      </c>
      <c r="C6" s="7" t="s">
        <v>1</v>
      </c>
      <c r="D6" s="4">
        <v>163</v>
      </c>
      <c r="F6" s="10"/>
      <c r="G6" s="1"/>
      <c r="H6" s="1"/>
      <c r="I6" s="1" t="s">
        <v>7</v>
      </c>
      <c r="J6" s="1">
        <f>H12+L12</f>
        <v>171</v>
      </c>
      <c r="K6" s="1"/>
      <c r="L6" s="1"/>
      <c r="M6" s="1"/>
      <c r="N6" s="1"/>
      <c r="O6" s="1"/>
      <c r="P6" s="1"/>
      <c r="Q6" s="1" t="s">
        <v>7</v>
      </c>
      <c r="R6" s="1">
        <f>SUM(T16,P16)</f>
        <v>171</v>
      </c>
    </row>
    <row r="7" spans="2:20" x14ac:dyDescent="0.3">
      <c r="B7" s="19"/>
      <c r="C7" s="3" t="s">
        <v>2</v>
      </c>
      <c r="D7" s="5">
        <v>171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</row>
    <row r="8" spans="2:20" x14ac:dyDescent="0.3">
      <c r="B8" s="19"/>
      <c r="C8" s="3" t="s">
        <v>3</v>
      </c>
      <c r="D8" s="5">
        <v>153</v>
      </c>
      <c r="F8" s="10"/>
      <c r="I8" s="1"/>
      <c r="J8" s="1"/>
      <c r="M8" s="1"/>
      <c r="N8" s="1"/>
      <c r="O8" s="1"/>
      <c r="P8" s="1"/>
    </row>
    <row r="9" spans="2:20" ht="14.4" customHeight="1" x14ac:dyDescent="0.3">
      <c r="B9" s="19"/>
      <c r="C9" s="3" t="s">
        <v>4</v>
      </c>
      <c r="D9" s="5">
        <v>170</v>
      </c>
      <c r="F9" s="24" t="s">
        <v>23</v>
      </c>
      <c r="G9" s="3" t="s">
        <v>2</v>
      </c>
      <c r="H9" s="2">
        <v>137</v>
      </c>
      <c r="I9" s="1"/>
      <c r="J9" s="24" t="s">
        <v>27</v>
      </c>
      <c r="K9" s="3" t="s">
        <v>2</v>
      </c>
      <c r="L9" s="2">
        <f>34</f>
        <v>34</v>
      </c>
      <c r="M9" s="22"/>
      <c r="N9" s="25" t="s">
        <v>28</v>
      </c>
      <c r="O9" s="3" t="s">
        <v>1</v>
      </c>
      <c r="P9" s="11">
        <v>28</v>
      </c>
      <c r="Q9" s="1"/>
      <c r="R9" s="25" t="s">
        <v>24</v>
      </c>
      <c r="S9" s="2" t="s">
        <v>1</v>
      </c>
      <c r="T9" s="11">
        <v>7</v>
      </c>
    </row>
    <row r="10" spans="2:20" x14ac:dyDescent="0.3">
      <c r="B10" s="19"/>
      <c r="C10" s="3" t="s">
        <v>5</v>
      </c>
      <c r="D10" s="5">
        <v>158</v>
      </c>
      <c r="F10" s="24"/>
      <c r="G10" s="10"/>
      <c r="H10" s="21"/>
      <c r="I10" s="1"/>
      <c r="J10" s="24"/>
      <c r="K10" s="10"/>
      <c r="L10" s="21"/>
      <c r="M10" s="22"/>
      <c r="N10" s="27"/>
      <c r="O10" s="3" t="s">
        <v>3</v>
      </c>
      <c r="P10" s="2">
        <v>28</v>
      </c>
      <c r="Q10" s="1"/>
      <c r="R10" s="27"/>
      <c r="S10" s="2" t="s">
        <v>3</v>
      </c>
      <c r="T10" s="2">
        <v>7</v>
      </c>
    </row>
    <row r="11" spans="2:20" ht="15" thickBot="1" x14ac:dyDescent="0.35">
      <c r="B11" s="20"/>
      <c r="C11" s="8" t="s">
        <v>6</v>
      </c>
      <c r="D11" s="6">
        <v>159</v>
      </c>
      <c r="M11" s="22"/>
      <c r="N11" s="27"/>
      <c r="O11" s="3" t="s">
        <v>4</v>
      </c>
      <c r="P11" s="2">
        <v>27</v>
      </c>
      <c r="Q11" s="1"/>
      <c r="R11" s="27"/>
      <c r="S11" s="2" t="s">
        <v>4</v>
      </c>
      <c r="T11" s="2">
        <v>7</v>
      </c>
    </row>
    <row r="12" spans="2:20" x14ac:dyDescent="0.3">
      <c r="B12" s="1"/>
      <c r="C12" s="1"/>
      <c r="D12" s="1"/>
      <c r="F12" s="1" t="s">
        <v>14</v>
      </c>
      <c r="G12" s="1"/>
      <c r="H12" s="1">
        <f>SUM(H9)</f>
        <v>137</v>
      </c>
      <c r="I12" s="1"/>
      <c r="J12" s="1"/>
      <c r="K12" s="1"/>
      <c r="L12" s="1">
        <f>SUM(L9)</f>
        <v>34</v>
      </c>
      <c r="M12" s="22"/>
      <c r="N12" s="27"/>
      <c r="O12" s="3" t="s">
        <v>5</v>
      </c>
      <c r="P12" s="2">
        <v>27</v>
      </c>
      <c r="Q12" s="1"/>
      <c r="R12" s="27"/>
      <c r="S12" s="2" t="s">
        <v>5</v>
      </c>
      <c r="T12" s="2">
        <v>7</v>
      </c>
    </row>
    <row r="13" spans="2:20" x14ac:dyDescent="0.3">
      <c r="B13" s="1"/>
      <c r="C13" s="1" t="s">
        <v>7</v>
      </c>
      <c r="D13" s="1">
        <f>SUM(D6:D11)</f>
        <v>974</v>
      </c>
      <c r="F13" s="22"/>
      <c r="G13" s="10"/>
      <c r="H13" s="10"/>
      <c r="I13" s="1"/>
      <c r="J13" s="22"/>
      <c r="K13" s="10"/>
      <c r="L13" s="10"/>
      <c r="M13" s="22"/>
      <c r="N13" s="28"/>
      <c r="O13" s="3" t="s">
        <v>6</v>
      </c>
      <c r="P13" s="2">
        <v>27</v>
      </c>
      <c r="Q13" s="1"/>
      <c r="R13" s="28"/>
      <c r="S13" s="2" t="s">
        <v>6</v>
      </c>
      <c r="T13" s="2">
        <v>6</v>
      </c>
    </row>
    <row r="14" spans="2:20" x14ac:dyDescent="0.3">
      <c r="B14" s="1"/>
      <c r="C14" s="1"/>
      <c r="D14" s="1"/>
      <c r="F14" s="22"/>
      <c r="G14" s="10"/>
      <c r="H14" s="10"/>
      <c r="I14" s="1"/>
      <c r="J14" s="22"/>
      <c r="K14" s="10"/>
      <c r="L14" s="10"/>
      <c r="M14" s="22"/>
      <c r="N14" s="22"/>
      <c r="O14" s="26"/>
      <c r="P14" s="26"/>
      <c r="Q14" s="10"/>
      <c r="R14" s="22"/>
    </row>
    <row r="15" spans="2:20" x14ac:dyDescent="0.3"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3">
      <c r="B16" s="1"/>
      <c r="C16" s="1"/>
      <c r="D16" s="1"/>
      <c r="M16" s="1"/>
      <c r="N16" s="1" t="s">
        <v>14</v>
      </c>
      <c r="O16" s="1"/>
      <c r="P16" s="1">
        <f>SUM(P9:P13)</f>
        <v>137</v>
      </c>
      <c r="Q16" s="1"/>
      <c r="R16" s="1"/>
      <c r="S16" s="1"/>
      <c r="T16" s="1">
        <f>SUM(T9:T13)</f>
        <v>34</v>
      </c>
    </row>
    <row r="17" spans="2:20" x14ac:dyDescent="0.3"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3">
      <c r="B18" s="1"/>
      <c r="C18" s="1"/>
      <c r="D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</row>
    <row r="19" spans="2:2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20" x14ac:dyDescent="0.3">
      <c r="B20" s="12" t="s">
        <v>7</v>
      </c>
      <c r="C20" s="12" t="s">
        <v>11</v>
      </c>
      <c r="D20" s="12" t="s">
        <v>12</v>
      </c>
      <c r="E20" s="16" t="s">
        <v>14</v>
      </c>
      <c r="F20" s="13" t="s">
        <v>18</v>
      </c>
      <c r="G20" s="1"/>
      <c r="H20" s="1"/>
      <c r="I20" s="1"/>
      <c r="J20" s="1"/>
      <c r="K20" s="1" t="s">
        <v>0</v>
      </c>
      <c r="L20" s="1"/>
      <c r="M20" s="1"/>
      <c r="N20" s="1"/>
      <c r="O20" s="1"/>
      <c r="P20" s="1"/>
    </row>
    <row r="21" spans="2:20" x14ac:dyDescent="0.3">
      <c r="B21" s="12" t="s">
        <v>1</v>
      </c>
      <c r="C21" s="11">
        <v>28</v>
      </c>
      <c r="D21" s="11">
        <v>7</v>
      </c>
      <c r="E21" s="15">
        <f>SUM(C21:D21)</f>
        <v>35</v>
      </c>
      <c r="F21" s="14">
        <v>163</v>
      </c>
      <c r="G21" s="1"/>
      <c r="H21" s="1"/>
      <c r="J21" s="1" t="s">
        <v>25</v>
      </c>
      <c r="K21" s="1" t="s">
        <v>2</v>
      </c>
      <c r="L21" s="1">
        <v>171</v>
      </c>
      <c r="M21" s="1" t="s">
        <v>21</v>
      </c>
      <c r="N21" s="1"/>
      <c r="O21" s="1"/>
      <c r="P21" s="1"/>
    </row>
    <row r="22" spans="2:20" x14ac:dyDescent="0.3">
      <c r="B22" s="12" t="s">
        <v>3</v>
      </c>
      <c r="C22" s="2">
        <v>28</v>
      </c>
      <c r="D22" s="2">
        <v>7</v>
      </c>
      <c r="E22" s="15">
        <f>SUM(C22:D22)</f>
        <v>35</v>
      </c>
      <c r="F22" s="14">
        <v>153</v>
      </c>
      <c r="G22" s="1"/>
      <c r="H22" s="1"/>
      <c r="J22" s="1" t="s">
        <v>26</v>
      </c>
      <c r="K22" s="1" t="s">
        <v>20</v>
      </c>
      <c r="L22" s="1">
        <v>171</v>
      </c>
      <c r="M22" s="1" t="s">
        <v>29</v>
      </c>
      <c r="N22" s="23" t="s">
        <v>22</v>
      </c>
      <c r="O22" s="1"/>
      <c r="P22" s="1"/>
      <c r="S22">
        <f>0.8*R6</f>
        <v>136.80000000000001</v>
      </c>
    </row>
    <row r="23" spans="2:20" x14ac:dyDescent="0.3">
      <c r="B23" s="12" t="s">
        <v>4</v>
      </c>
      <c r="C23" s="2">
        <v>27</v>
      </c>
      <c r="D23" s="2">
        <v>7</v>
      </c>
      <c r="E23" s="15">
        <f>SUM(C23:D23)</f>
        <v>34</v>
      </c>
      <c r="F23" s="14">
        <v>170</v>
      </c>
      <c r="G23" s="1"/>
      <c r="H23" s="1"/>
      <c r="K23" t="s">
        <v>31</v>
      </c>
      <c r="L23" s="30">
        <f>D13-L22-L21</f>
        <v>632</v>
      </c>
      <c r="P23" s="1"/>
    </row>
    <row r="24" spans="2:20" x14ac:dyDescent="0.3">
      <c r="B24" s="12" t="s">
        <v>5</v>
      </c>
      <c r="C24" s="2">
        <v>27</v>
      </c>
      <c r="D24" s="2">
        <v>7</v>
      </c>
      <c r="E24" s="15">
        <f>SUM(C24:D24)</f>
        <v>34</v>
      </c>
      <c r="F24" s="14">
        <v>158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20" x14ac:dyDescent="0.3">
      <c r="B25" s="12" t="s">
        <v>6</v>
      </c>
      <c r="C25" s="2">
        <v>27</v>
      </c>
      <c r="D25" s="2">
        <v>6</v>
      </c>
      <c r="E25" s="15">
        <f>SUM(C25:D25)</f>
        <v>33</v>
      </c>
      <c r="F25" s="14">
        <v>159</v>
      </c>
      <c r="G25" s="1"/>
      <c r="H25" s="1"/>
      <c r="I25" s="1"/>
      <c r="J25" s="1"/>
      <c r="K25" s="1" t="s">
        <v>30</v>
      </c>
      <c r="L25" s="1"/>
      <c r="M25" s="1"/>
      <c r="N25" s="1"/>
      <c r="O25" s="1"/>
      <c r="P25" s="1"/>
    </row>
    <row r="26" spans="2:20" x14ac:dyDescent="0.3">
      <c r="B26" s="16" t="s">
        <v>14</v>
      </c>
      <c r="C26" s="15">
        <f>SUM(C21:C25)</f>
        <v>137</v>
      </c>
      <c r="D26" s="15">
        <f>SUM(D21:D25)</f>
        <v>34</v>
      </c>
      <c r="E26" s="15">
        <f>SUM(E21:E25)</f>
        <v>171</v>
      </c>
      <c r="F26" s="1"/>
      <c r="G26" s="1"/>
      <c r="H26" s="1"/>
      <c r="I26" s="1"/>
      <c r="J26" s="1"/>
      <c r="K26" s="29">
        <f>L21/5</f>
        <v>34.200000000000003</v>
      </c>
      <c r="L26" s="1"/>
      <c r="M26" s="1"/>
      <c r="N26" s="1"/>
      <c r="O26" s="1"/>
      <c r="P26" s="1"/>
    </row>
    <row r="27" spans="2:20" x14ac:dyDescent="0.3">
      <c r="B27" s="13" t="s">
        <v>19</v>
      </c>
      <c r="C27" s="14">
        <v>641</v>
      </c>
      <c r="D27" s="14">
        <v>162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20" x14ac:dyDescent="0.3">
      <c r="P28" s="1"/>
    </row>
    <row r="29" spans="2:20" x14ac:dyDescent="0.3">
      <c r="P29" s="1"/>
    </row>
    <row r="30" spans="2:20" x14ac:dyDescent="0.3">
      <c r="P30" s="1"/>
    </row>
    <row r="31" spans="2:20" x14ac:dyDescent="0.3">
      <c r="J31" s="1"/>
      <c r="K31" s="1"/>
      <c r="L31" s="1"/>
      <c r="M31" s="1"/>
      <c r="N31" s="1"/>
      <c r="O31" s="1"/>
      <c r="P31" s="1"/>
    </row>
  </sheetData>
  <mergeCells count="5">
    <mergeCell ref="N9:N13"/>
    <mergeCell ref="R9:R13"/>
    <mergeCell ref="F9:F10"/>
    <mergeCell ref="J9:J10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2021-04-23T02:26:06Z</dcterms:created>
  <dcterms:modified xsi:type="dcterms:W3CDTF">2021-05-10T23:09:23Z</dcterms:modified>
</cp:coreProperties>
</file>