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ig\OneDrive\桌面\Research_RoboSoft\"/>
    </mc:Choice>
  </mc:AlternateContent>
  <xr:revisionPtr revIDLastSave="0" documentId="13_ncr:1_{BC61C2D3-CFB5-4022-AA6E-DA2681022B38}" xr6:coauthVersionLast="45" xr6:coauthVersionMax="45" xr10:uidLastSave="{00000000-0000-0000-0000-000000000000}"/>
  <bookViews>
    <workbookView xWindow="-120" yWindow="-120" windowWidth="29040" windowHeight="15840" xr2:uid="{6A8FA941-3806-4FAE-BD46-DEB690960E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72" i="1" l="1"/>
  <c r="R72" i="1"/>
  <c r="S71" i="1"/>
  <c r="T71" i="1"/>
  <c r="S72" i="1"/>
  <c r="T72" i="1"/>
  <c r="S73" i="1"/>
  <c r="T73" i="1"/>
  <c r="S74" i="1"/>
  <c r="T74" i="1"/>
  <c r="V71" i="1"/>
  <c r="V72" i="1"/>
  <c r="V73" i="1"/>
  <c r="V74" i="1"/>
  <c r="U71" i="1"/>
  <c r="U72" i="1"/>
  <c r="U73" i="1"/>
  <c r="U74" i="1"/>
  <c r="U75" i="1"/>
  <c r="U70" i="1"/>
  <c r="U67" i="1"/>
  <c r="W64" i="1"/>
  <c r="R64" i="1"/>
  <c r="S63" i="1"/>
  <c r="T63" i="1"/>
  <c r="S64" i="1"/>
  <c r="T64" i="1"/>
  <c r="S65" i="1"/>
  <c r="T65" i="1"/>
  <c r="S66" i="1"/>
  <c r="T66" i="1"/>
  <c r="V63" i="1"/>
  <c r="V64" i="1"/>
  <c r="V65" i="1"/>
  <c r="V66" i="1"/>
  <c r="U63" i="1"/>
  <c r="U64" i="1"/>
  <c r="U65" i="1"/>
  <c r="U66" i="1"/>
  <c r="U62" i="1"/>
  <c r="M75" i="1"/>
  <c r="N74" i="1"/>
  <c r="M74" i="1"/>
  <c r="L74" i="1"/>
  <c r="K74" i="1"/>
  <c r="N73" i="1"/>
  <c r="M73" i="1"/>
  <c r="L73" i="1"/>
  <c r="K73" i="1"/>
  <c r="O72" i="1"/>
  <c r="N72" i="1"/>
  <c r="M72" i="1"/>
  <c r="L72" i="1"/>
  <c r="K72" i="1"/>
  <c r="J72" i="1"/>
  <c r="N71" i="1"/>
  <c r="M71" i="1"/>
  <c r="L71" i="1"/>
  <c r="K71" i="1"/>
  <c r="M70" i="1"/>
  <c r="M67" i="1"/>
  <c r="N66" i="1"/>
  <c r="M66" i="1"/>
  <c r="L66" i="1"/>
  <c r="K66" i="1"/>
  <c r="N65" i="1"/>
  <c r="M65" i="1"/>
  <c r="L65" i="1"/>
  <c r="K65" i="1"/>
  <c r="O64" i="1"/>
  <c r="N64" i="1"/>
  <c r="M64" i="1"/>
  <c r="L64" i="1"/>
  <c r="K64" i="1"/>
  <c r="J64" i="1"/>
  <c r="N63" i="1"/>
  <c r="M63" i="1"/>
  <c r="L63" i="1"/>
  <c r="K63" i="1"/>
  <c r="M62" i="1"/>
  <c r="S69" i="1" l="1"/>
  <c r="S61" i="1"/>
  <c r="W56" i="1"/>
  <c r="R56" i="1"/>
  <c r="S55" i="1"/>
  <c r="T55" i="1"/>
  <c r="S56" i="1"/>
  <c r="T56" i="1"/>
  <c r="S57" i="1"/>
  <c r="T57" i="1"/>
  <c r="S58" i="1"/>
  <c r="T58" i="1"/>
  <c r="V55" i="1"/>
  <c r="V56" i="1"/>
  <c r="V57" i="1"/>
  <c r="V58" i="1"/>
  <c r="U55" i="1"/>
  <c r="U56" i="1"/>
  <c r="U57" i="1"/>
  <c r="U58" i="1"/>
  <c r="U59" i="1"/>
  <c r="U54" i="1"/>
  <c r="W48" i="1"/>
  <c r="R48" i="1"/>
  <c r="S47" i="1"/>
  <c r="T47" i="1"/>
  <c r="S48" i="1"/>
  <c r="T48" i="1"/>
  <c r="S49" i="1"/>
  <c r="T49" i="1"/>
  <c r="S50" i="1"/>
  <c r="T50" i="1"/>
  <c r="V47" i="1"/>
  <c r="V48" i="1"/>
  <c r="V49" i="1"/>
  <c r="V50" i="1"/>
  <c r="U48" i="1"/>
  <c r="U49" i="1"/>
  <c r="U50" i="1"/>
  <c r="U47" i="1"/>
  <c r="U51" i="1"/>
  <c r="U46" i="1"/>
  <c r="W39" i="1"/>
  <c r="R39" i="1"/>
  <c r="S38" i="1"/>
  <c r="T38" i="1"/>
  <c r="S39" i="1"/>
  <c r="T39" i="1"/>
  <c r="S40" i="1"/>
  <c r="T40" i="1"/>
  <c r="S41" i="1"/>
  <c r="T41" i="1"/>
  <c r="V38" i="1"/>
  <c r="V39" i="1"/>
  <c r="V40" i="1"/>
  <c r="V41" i="1"/>
  <c r="U38" i="1"/>
  <c r="U39" i="1"/>
  <c r="U40" i="1"/>
  <c r="U41" i="1"/>
  <c r="U42" i="1"/>
  <c r="U37" i="1"/>
  <c r="W30" i="1"/>
  <c r="R30" i="1"/>
  <c r="S29" i="1"/>
  <c r="T29" i="1"/>
  <c r="S30" i="1"/>
  <c r="T30" i="1"/>
  <c r="S31" i="1"/>
  <c r="T31" i="1"/>
  <c r="S32" i="1"/>
  <c r="T32" i="1"/>
  <c r="V29" i="1"/>
  <c r="V30" i="1"/>
  <c r="V31" i="1"/>
  <c r="V32" i="1"/>
  <c r="U29" i="1"/>
  <c r="U30" i="1"/>
  <c r="U31" i="1"/>
  <c r="U32" i="1"/>
  <c r="U33" i="1"/>
  <c r="U28" i="1"/>
  <c r="W21" i="1"/>
  <c r="R21" i="1"/>
  <c r="S20" i="1"/>
  <c r="T20" i="1"/>
  <c r="S21" i="1"/>
  <c r="T21" i="1"/>
  <c r="S22" i="1"/>
  <c r="T22" i="1"/>
  <c r="S23" i="1"/>
  <c r="T23" i="1"/>
  <c r="V20" i="1"/>
  <c r="V21" i="1"/>
  <c r="V22" i="1"/>
  <c r="V23" i="1"/>
  <c r="U20" i="1"/>
  <c r="U21" i="1"/>
  <c r="U22" i="1"/>
  <c r="U23" i="1"/>
  <c r="U24" i="1"/>
  <c r="U19" i="1"/>
  <c r="S53" i="1"/>
  <c r="S45" i="1"/>
  <c r="S36" i="1"/>
  <c r="S27" i="1"/>
  <c r="W12" i="1"/>
  <c r="R12" i="1"/>
  <c r="S11" i="1"/>
  <c r="T11" i="1"/>
  <c r="S12" i="1"/>
  <c r="T12" i="1"/>
  <c r="S13" i="1"/>
  <c r="T13" i="1"/>
  <c r="S14" i="1"/>
  <c r="T14" i="1"/>
  <c r="V11" i="1"/>
  <c r="V12" i="1"/>
  <c r="V13" i="1"/>
  <c r="V14" i="1"/>
  <c r="U11" i="1"/>
  <c r="U12" i="1"/>
  <c r="U13" i="1"/>
  <c r="U14" i="1"/>
  <c r="U15" i="1"/>
  <c r="U10" i="1"/>
  <c r="M59" i="1"/>
  <c r="N58" i="1"/>
  <c r="M58" i="1"/>
  <c r="L58" i="1"/>
  <c r="K58" i="1"/>
  <c r="N57" i="1"/>
  <c r="M57" i="1"/>
  <c r="L57" i="1"/>
  <c r="K57" i="1"/>
  <c r="O56" i="1"/>
  <c r="N56" i="1"/>
  <c r="M56" i="1"/>
  <c r="L56" i="1"/>
  <c r="K56" i="1"/>
  <c r="J56" i="1"/>
  <c r="N55" i="1"/>
  <c r="M55" i="1"/>
  <c r="L55" i="1"/>
  <c r="K55" i="1"/>
  <c r="M54" i="1"/>
  <c r="M51" i="1"/>
  <c r="N50" i="1"/>
  <c r="M50" i="1"/>
  <c r="L50" i="1"/>
  <c r="K50" i="1"/>
  <c r="N49" i="1"/>
  <c r="M49" i="1"/>
  <c r="L49" i="1"/>
  <c r="K49" i="1"/>
  <c r="O48" i="1"/>
  <c r="N48" i="1"/>
  <c r="M48" i="1"/>
  <c r="L48" i="1"/>
  <c r="K48" i="1"/>
  <c r="J48" i="1"/>
  <c r="N47" i="1"/>
  <c r="M47" i="1"/>
  <c r="L47" i="1"/>
  <c r="K47" i="1"/>
  <c r="M46" i="1"/>
  <c r="M42" i="1"/>
  <c r="N41" i="1"/>
  <c r="M41" i="1"/>
  <c r="L41" i="1"/>
  <c r="K41" i="1"/>
  <c r="N40" i="1"/>
  <c r="M40" i="1"/>
  <c r="L40" i="1"/>
  <c r="K40" i="1"/>
  <c r="O39" i="1"/>
  <c r="N39" i="1"/>
  <c r="M39" i="1"/>
  <c r="L39" i="1"/>
  <c r="K39" i="1"/>
  <c r="J39" i="1"/>
  <c r="N38" i="1"/>
  <c r="M38" i="1"/>
  <c r="L38" i="1"/>
  <c r="K38" i="1"/>
  <c r="M37" i="1"/>
  <c r="M33" i="1"/>
  <c r="N32" i="1"/>
  <c r="M32" i="1"/>
  <c r="L32" i="1"/>
  <c r="K32" i="1"/>
  <c r="N31" i="1"/>
  <c r="M31" i="1"/>
  <c r="L31" i="1"/>
  <c r="K31" i="1"/>
  <c r="O30" i="1"/>
  <c r="N30" i="1"/>
  <c r="M30" i="1"/>
  <c r="L30" i="1"/>
  <c r="K30" i="1"/>
  <c r="J30" i="1"/>
  <c r="N29" i="1"/>
  <c r="M29" i="1"/>
  <c r="L29" i="1"/>
  <c r="K29" i="1"/>
  <c r="M28" i="1"/>
  <c r="M24" i="1"/>
  <c r="N23" i="1"/>
  <c r="M23" i="1"/>
  <c r="L23" i="1"/>
  <c r="K23" i="1"/>
  <c r="N22" i="1"/>
  <c r="M22" i="1"/>
  <c r="L22" i="1"/>
  <c r="K22" i="1"/>
  <c r="O21" i="1"/>
  <c r="N21" i="1"/>
  <c r="M21" i="1"/>
  <c r="L21" i="1"/>
  <c r="S18" i="1" s="1"/>
  <c r="K21" i="1"/>
  <c r="J21" i="1"/>
  <c r="N20" i="1"/>
  <c r="M20" i="1"/>
  <c r="L20" i="1"/>
  <c r="K20" i="1"/>
  <c r="M19" i="1"/>
  <c r="M15" i="1"/>
  <c r="N14" i="1"/>
  <c r="M14" i="1"/>
  <c r="L14" i="1"/>
  <c r="K14" i="1"/>
  <c r="N13" i="1"/>
  <c r="M13" i="1"/>
  <c r="L13" i="1"/>
  <c r="K13" i="1"/>
  <c r="O12" i="1"/>
  <c r="N12" i="1"/>
  <c r="M12" i="1"/>
  <c r="L12" i="1"/>
  <c r="S9" i="1" s="1"/>
  <c r="K12" i="1"/>
  <c r="J12" i="1"/>
  <c r="N11" i="1"/>
  <c r="M11" i="1"/>
  <c r="L11" i="1"/>
  <c r="K11" i="1"/>
  <c r="M10" i="1"/>
</calcChain>
</file>

<file path=xl/sharedStrings.xml><?xml version="1.0" encoding="utf-8"?>
<sst xmlns="http://schemas.openxmlformats.org/spreadsheetml/2006/main" count="24" uniqueCount="15">
  <si>
    <t>normal saddle (hand designed fibers)</t>
  </si>
  <si>
    <t>normal saddle (seed 0)</t>
  </si>
  <si>
    <t>normal saddle (seed 1)</t>
  </si>
  <si>
    <t>normal saddle (seed 2)</t>
  </si>
  <si>
    <t>normal saddle (seed 3)</t>
  </si>
  <si>
    <t>monkey saddle (seed 0)</t>
  </si>
  <si>
    <t>uninflated</t>
  </si>
  <si>
    <t>raw data</t>
  </si>
  <si>
    <t>calculated height</t>
  </si>
  <si>
    <t>uninflated is at zero</t>
  </si>
  <si>
    <t>unit:m</t>
  </si>
  <si>
    <t>zeroed around mid point</t>
  </si>
  <si>
    <t>mid point height</t>
  </si>
  <si>
    <t>monkey saddle (seed 1)</t>
  </si>
  <si>
    <t>monkey saddle (seed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</si>
</sst>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197C6-7614-4716-94D8-BD74814BC053}">
  <dimension ref="A1:W120"/>
  <sheetViews>
    <sheetView tabSelected="1" topLeftCell="A36" zoomScale="80" workbookViewId="0">
      <selection activeCell="V75" sqref="V75"/>
    </sheetView>
  </sheetViews>
  <sheetFormatPr defaultRowHeight="15" x14ac:dyDescent="0.25"/>
  <sheetData>
    <row r="1" spans="1:23" x14ac:dyDescent="0.25">
      <c r="A1" t="s">
        <v>6</v>
      </c>
      <c r="C1" t="s">
        <v>7</v>
      </c>
      <c r="E1" t="s">
        <v>10</v>
      </c>
      <c r="I1" s="14" t="s">
        <v>8</v>
      </c>
      <c r="K1" t="s">
        <v>9</v>
      </c>
      <c r="N1" t="s">
        <v>10</v>
      </c>
      <c r="Q1" s="14" t="s">
        <v>11</v>
      </c>
      <c r="T1" t="s">
        <v>10</v>
      </c>
    </row>
    <row r="2" spans="1:23" ht="15.75" thickBot="1" x14ac:dyDescent="0.3">
      <c r="E2" s="4">
        <v>0.623</v>
      </c>
      <c r="I2" s="14"/>
      <c r="Q2" s="14"/>
    </row>
    <row r="3" spans="1:23" x14ac:dyDescent="0.25">
      <c r="C3" s="6">
        <v>0.623</v>
      </c>
      <c r="D3" s="7">
        <v>0.623</v>
      </c>
      <c r="E3" s="7">
        <v>0.623</v>
      </c>
      <c r="F3" s="8">
        <v>0.624</v>
      </c>
      <c r="I3" s="14"/>
      <c r="Q3" s="14"/>
    </row>
    <row r="4" spans="1:23" x14ac:dyDescent="0.25">
      <c r="B4" s="2">
        <v>0.624</v>
      </c>
      <c r="C4" s="9">
        <v>0.623</v>
      </c>
      <c r="D4" s="1">
        <v>0.621</v>
      </c>
      <c r="E4" s="1">
        <v>0.621</v>
      </c>
      <c r="F4" s="10">
        <v>0.622</v>
      </c>
      <c r="G4" s="3">
        <v>0.624</v>
      </c>
      <c r="I4" s="14"/>
      <c r="Q4" s="14"/>
    </row>
    <row r="5" spans="1:23" x14ac:dyDescent="0.25">
      <c r="C5" s="9">
        <v>0.622</v>
      </c>
      <c r="D5" s="1">
        <v>0.622</v>
      </c>
      <c r="E5" s="1">
        <v>0.61899999999999999</v>
      </c>
      <c r="F5" s="10">
        <v>0.622</v>
      </c>
      <c r="I5" s="14"/>
      <c r="Q5" s="14"/>
    </row>
    <row r="6" spans="1:23" ht="15.75" thickBot="1" x14ac:dyDescent="0.3">
      <c r="C6" s="11">
        <v>0.622</v>
      </c>
      <c r="D6" s="12">
        <v>0.621</v>
      </c>
      <c r="E6" s="12">
        <v>0.61899999999999999</v>
      </c>
      <c r="F6" s="13">
        <v>0.621</v>
      </c>
      <c r="I6" s="14"/>
      <c r="Q6" s="14"/>
    </row>
    <row r="7" spans="1:23" x14ac:dyDescent="0.25">
      <c r="E7" s="5">
        <v>0.62</v>
      </c>
      <c r="I7" s="14"/>
      <c r="Q7" s="14"/>
    </row>
    <row r="8" spans="1:23" x14ac:dyDescent="0.25">
      <c r="I8" s="14"/>
      <c r="Q8" s="14"/>
    </row>
    <row r="9" spans="1:23" x14ac:dyDescent="0.25">
      <c r="A9" t="s">
        <v>0</v>
      </c>
      <c r="I9" s="14"/>
      <c r="Q9" s="14" t="s">
        <v>12</v>
      </c>
      <c r="S9">
        <f>AVERAGE(L12:M13)</f>
        <v>1.4500000000000013E-2</v>
      </c>
    </row>
    <row r="10" spans="1:23" x14ac:dyDescent="0.25">
      <c r="E10" s="1">
        <v>0.56999999999999995</v>
      </c>
      <c r="I10" s="14"/>
      <c r="M10" s="1">
        <f>ABS(E10-$E$2)</f>
        <v>5.3000000000000047E-2</v>
      </c>
      <c r="Q10" s="14"/>
      <c r="U10" s="1">
        <f>M10-0.0145</f>
        <v>3.8500000000000048E-2</v>
      </c>
    </row>
    <row r="11" spans="1:23" x14ac:dyDescent="0.25">
      <c r="C11" s="1">
        <v>0.60499999999999998</v>
      </c>
      <c r="D11" s="1">
        <v>0.59</v>
      </c>
      <c r="E11" s="1">
        <v>0.58799999999999997</v>
      </c>
      <c r="F11" s="1">
        <v>0.59699999999999998</v>
      </c>
      <c r="I11" s="14"/>
      <c r="K11" s="1">
        <f>ABS(C11-$C$3)</f>
        <v>1.8000000000000016E-2</v>
      </c>
      <c r="L11" s="1">
        <f>ABS(D11-$D$3)</f>
        <v>3.3000000000000029E-2</v>
      </c>
      <c r="M11" s="1">
        <f>ABS(E11-$E$3)</f>
        <v>3.5000000000000031E-2</v>
      </c>
      <c r="N11" s="1">
        <f>ABS(F11-$F$3)</f>
        <v>2.7000000000000024E-2</v>
      </c>
      <c r="Q11" s="14"/>
      <c r="S11" s="1">
        <f t="shared" ref="R11:S14" si="0">K11-0.0145</f>
        <v>3.5000000000000153E-3</v>
      </c>
      <c r="T11" s="1">
        <f t="shared" ref="T11:T14" si="1">L11-0.0145</f>
        <v>1.850000000000003E-2</v>
      </c>
      <c r="U11" s="1">
        <f t="shared" ref="U11:W15" si="2">M11-0.0145</f>
        <v>2.0500000000000032E-2</v>
      </c>
      <c r="V11" s="1">
        <f t="shared" si="2"/>
        <v>1.2500000000000023E-2</v>
      </c>
    </row>
    <row r="12" spans="1:23" x14ac:dyDescent="0.25">
      <c r="B12" s="1">
        <v>0.621</v>
      </c>
      <c r="C12" s="1">
        <v>0.61399999999999999</v>
      </c>
      <c r="D12" s="1">
        <v>0.60399999999999998</v>
      </c>
      <c r="E12" s="1">
        <v>0.60399999999999998</v>
      </c>
      <c r="F12" s="1">
        <v>0.60899999999999999</v>
      </c>
      <c r="G12" s="1">
        <v>0.622</v>
      </c>
      <c r="I12" s="14"/>
      <c r="J12" s="1">
        <f>ABS(B12-$B$4)</f>
        <v>3.0000000000000027E-3</v>
      </c>
      <c r="K12" s="1">
        <f>ABS(C12-$C$4)</f>
        <v>9.000000000000008E-3</v>
      </c>
      <c r="L12" s="1">
        <f>ABS(D12-$D$4)</f>
        <v>1.7000000000000015E-2</v>
      </c>
      <c r="M12" s="1">
        <f>ABS(E12-$E$4)</f>
        <v>1.7000000000000015E-2</v>
      </c>
      <c r="N12" s="1">
        <f>ABS(F12-$F$4)</f>
        <v>1.3000000000000012E-2</v>
      </c>
      <c r="O12" s="1">
        <f>ABS(G12-$G$4)</f>
        <v>2.0000000000000018E-3</v>
      </c>
      <c r="Q12" s="14"/>
      <c r="R12" s="1">
        <f t="shared" si="0"/>
        <v>-1.1499999999999998E-2</v>
      </c>
      <c r="S12" s="1">
        <f t="shared" si="0"/>
        <v>-5.4999999999999927E-3</v>
      </c>
      <c r="T12" s="1">
        <f t="shared" si="1"/>
        <v>2.5000000000000144E-3</v>
      </c>
      <c r="U12" s="1">
        <f t="shared" si="2"/>
        <v>2.5000000000000144E-3</v>
      </c>
      <c r="V12" s="1">
        <f t="shared" si="2"/>
        <v>-1.4999999999999892E-3</v>
      </c>
      <c r="W12" s="1">
        <f t="shared" si="2"/>
        <v>-1.2499999999999999E-2</v>
      </c>
    </row>
    <row r="13" spans="1:23" x14ac:dyDescent="0.25">
      <c r="C13" s="1">
        <v>0.61499999999999999</v>
      </c>
      <c r="D13" s="1">
        <v>0.60899999999999999</v>
      </c>
      <c r="E13" s="1">
        <v>0.60799999999999998</v>
      </c>
      <c r="F13" s="1">
        <v>0.61099999999999999</v>
      </c>
      <c r="I13" s="14"/>
      <c r="K13" s="1">
        <f>ABS(C13-$C$5)</f>
        <v>7.0000000000000062E-3</v>
      </c>
      <c r="L13" s="1">
        <f>ABS(D13-$D$5)</f>
        <v>1.3000000000000012E-2</v>
      </c>
      <c r="M13" s="1">
        <f>ABS(E13-$E$5)</f>
        <v>1.100000000000001E-2</v>
      </c>
      <c r="N13" s="1">
        <f>ABS(F13-$F$5)</f>
        <v>1.100000000000001E-2</v>
      </c>
      <c r="Q13" s="14"/>
      <c r="S13" s="1">
        <f t="shared" si="0"/>
        <v>-7.4999999999999945E-3</v>
      </c>
      <c r="T13" s="1">
        <f t="shared" si="1"/>
        <v>-1.4999999999999892E-3</v>
      </c>
      <c r="U13" s="1">
        <f t="shared" si="2"/>
        <v>-3.499999999999991E-3</v>
      </c>
      <c r="V13" s="1">
        <f t="shared" si="2"/>
        <v>-3.499999999999991E-3</v>
      </c>
    </row>
    <row r="14" spans="1:23" x14ac:dyDescent="0.25">
      <c r="C14" s="1">
        <v>0.60799999999999998</v>
      </c>
      <c r="D14" s="1">
        <v>0.60399999999999998</v>
      </c>
      <c r="E14" s="1">
        <v>0.60399999999999998</v>
      </c>
      <c r="F14" s="1">
        <v>0.60799999999999998</v>
      </c>
      <c r="I14" s="14"/>
      <c r="K14" s="1">
        <f>ABS(C14-$C$6)</f>
        <v>1.4000000000000012E-2</v>
      </c>
      <c r="L14" s="1">
        <f>ABS(D14-$D$6)</f>
        <v>1.7000000000000015E-2</v>
      </c>
      <c r="M14" s="1">
        <f>ABS(E14-$E$6)</f>
        <v>1.5000000000000013E-2</v>
      </c>
      <c r="N14" s="1">
        <f>ABS(F14-$F$6)</f>
        <v>1.3000000000000012E-2</v>
      </c>
      <c r="Q14" s="14"/>
      <c r="S14" s="1">
        <f t="shared" si="0"/>
        <v>-4.999999999999883E-4</v>
      </c>
      <c r="T14" s="1">
        <f t="shared" si="1"/>
        <v>2.5000000000000144E-3</v>
      </c>
      <c r="U14" s="1">
        <f t="shared" si="2"/>
        <v>5.0000000000001259E-4</v>
      </c>
      <c r="V14" s="1">
        <f t="shared" si="2"/>
        <v>-1.4999999999999892E-3</v>
      </c>
    </row>
    <row r="15" spans="1:23" x14ac:dyDescent="0.25">
      <c r="E15" s="1">
        <v>0.59</v>
      </c>
      <c r="I15" s="14"/>
      <c r="M15" s="1">
        <f>ABS(E15-$E$7)</f>
        <v>3.0000000000000027E-2</v>
      </c>
      <c r="Q15" s="14"/>
      <c r="U15" s="1">
        <f t="shared" si="2"/>
        <v>1.5500000000000026E-2</v>
      </c>
    </row>
    <row r="16" spans="1:23" x14ac:dyDescent="0.25">
      <c r="I16" s="14"/>
      <c r="Q16" s="14"/>
    </row>
    <row r="17" spans="1:23" x14ac:dyDescent="0.25">
      <c r="I17" s="14"/>
      <c r="Q17" s="14"/>
    </row>
    <row r="18" spans="1:23" x14ac:dyDescent="0.25">
      <c r="A18" t="s">
        <v>1</v>
      </c>
      <c r="I18" s="14"/>
      <c r="Q18" s="14" t="s">
        <v>12</v>
      </c>
      <c r="S18">
        <f>AVERAGE(L21:M22)</f>
        <v>1.2000000000000011E-2</v>
      </c>
    </row>
    <row r="19" spans="1:23" x14ac:dyDescent="0.25">
      <c r="E19" s="1">
        <v>0.58299999999999996</v>
      </c>
      <c r="I19" s="14"/>
      <c r="M19" s="1">
        <f>ABS(E19-$E$2)</f>
        <v>4.0000000000000036E-2</v>
      </c>
      <c r="Q19" s="14"/>
      <c r="U19" s="1">
        <f>M19-0.012</f>
        <v>2.8000000000000035E-2</v>
      </c>
    </row>
    <row r="20" spans="1:23" x14ac:dyDescent="0.25">
      <c r="C20" s="1">
        <v>0.61299999999999999</v>
      </c>
      <c r="D20" s="1">
        <v>0.6</v>
      </c>
      <c r="E20" s="1">
        <v>0.59299999999999997</v>
      </c>
      <c r="F20" s="1">
        <v>0.60199999999999998</v>
      </c>
      <c r="I20" s="14"/>
      <c r="K20" s="1">
        <f>ABS(C20-$C$3)</f>
        <v>1.0000000000000009E-2</v>
      </c>
      <c r="L20" s="1">
        <f>ABS(D20-$D$3)</f>
        <v>2.300000000000002E-2</v>
      </c>
      <c r="M20" s="1">
        <f>ABS(E20-$E$3)</f>
        <v>3.0000000000000027E-2</v>
      </c>
      <c r="N20" s="1">
        <f>ABS(F20-$F$3)</f>
        <v>2.200000000000002E-2</v>
      </c>
      <c r="Q20" s="14"/>
      <c r="S20" s="1">
        <f t="shared" ref="R20:S23" si="3">K20-0.012</f>
        <v>-1.9999999999999914E-3</v>
      </c>
      <c r="T20" s="1">
        <f t="shared" ref="T20:T23" si="4">L20-0.012</f>
        <v>1.100000000000002E-2</v>
      </c>
      <c r="U20" s="1">
        <f t="shared" ref="U20:W24" si="5">M20-0.012</f>
        <v>1.8000000000000026E-2</v>
      </c>
      <c r="V20" s="1">
        <f t="shared" si="5"/>
        <v>1.0000000000000019E-2</v>
      </c>
    </row>
    <row r="21" spans="1:23" x14ac:dyDescent="0.25">
      <c r="B21" s="1">
        <v>0.624</v>
      </c>
      <c r="C21">
        <v>0.62</v>
      </c>
      <c r="D21" s="1">
        <v>0.61</v>
      </c>
      <c r="E21" s="1">
        <v>0.60599999999999998</v>
      </c>
      <c r="F21" s="1">
        <v>0.61399999999999999</v>
      </c>
      <c r="G21" s="1">
        <v>0.624</v>
      </c>
      <c r="I21" s="14"/>
      <c r="J21" s="1">
        <f>ABS(B21-$B$4)</f>
        <v>0</v>
      </c>
      <c r="K21" s="1">
        <f>ABS(C21-$C$4)</f>
        <v>3.0000000000000027E-3</v>
      </c>
      <c r="L21" s="1">
        <f>ABS(D21-$D$4)</f>
        <v>1.100000000000001E-2</v>
      </c>
      <c r="M21" s="1">
        <f>ABS(E21-$E$4)</f>
        <v>1.5000000000000013E-2</v>
      </c>
      <c r="N21" s="1">
        <f>ABS(F21-$F$4)</f>
        <v>8.0000000000000071E-3</v>
      </c>
      <c r="O21" s="1">
        <f>ABS(G21-$G$4)</f>
        <v>0</v>
      </c>
      <c r="Q21" s="14"/>
      <c r="R21" s="1">
        <f t="shared" si="3"/>
        <v>-1.2E-2</v>
      </c>
      <c r="S21" s="1">
        <f t="shared" si="3"/>
        <v>-8.9999999999999976E-3</v>
      </c>
      <c r="T21" s="1">
        <f t="shared" si="4"/>
        <v>-9.9999999999999048E-4</v>
      </c>
      <c r="U21" s="1">
        <f t="shared" si="5"/>
        <v>3.0000000000000131E-3</v>
      </c>
      <c r="V21" s="1">
        <f t="shared" si="5"/>
        <v>-3.9999999999999931E-3</v>
      </c>
      <c r="W21" s="1">
        <f t="shared" si="5"/>
        <v>-1.2E-2</v>
      </c>
    </row>
    <row r="22" spans="1:23" x14ac:dyDescent="0.25">
      <c r="C22" s="1">
        <v>0.61899999999999999</v>
      </c>
      <c r="D22" s="1">
        <v>0.60899999999999999</v>
      </c>
      <c r="E22" s="1">
        <v>0.61</v>
      </c>
      <c r="F22" s="1">
        <v>0.61599999999999999</v>
      </c>
      <c r="I22" s="14"/>
      <c r="K22" s="1">
        <f>ABS(C22-$C$5)</f>
        <v>3.0000000000000027E-3</v>
      </c>
      <c r="L22" s="1">
        <f>ABS(D22-$D$5)</f>
        <v>1.3000000000000012E-2</v>
      </c>
      <c r="M22" s="1">
        <f>ABS(E22-$E$5)</f>
        <v>9.000000000000008E-3</v>
      </c>
      <c r="N22" s="1">
        <f>ABS(F22-$F$5)</f>
        <v>6.0000000000000053E-3</v>
      </c>
      <c r="Q22" s="14"/>
      <c r="S22" s="1">
        <f t="shared" si="3"/>
        <v>-8.9999999999999976E-3</v>
      </c>
      <c r="T22" s="1">
        <f t="shared" si="4"/>
        <v>1.0000000000000113E-3</v>
      </c>
      <c r="U22" s="1">
        <f t="shared" si="5"/>
        <v>-2.9999999999999923E-3</v>
      </c>
      <c r="V22" s="1">
        <f t="shared" si="5"/>
        <v>-5.9999999999999949E-3</v>
      </c>
    </row>
    <row r="23" spans="1:23" x14ac:dyDescent="0.25">
      <c r="C23" s="1">
        <v>0.60899999999999999</v>
      </c>
      <c r="D23" s="1">
        <v>0.59899999999999998</v>
      </c>
      <c r="E23" s="1">
        <v>0.60099999999999998</v>
      </c>
      <c r="F23" s="1">
        <v>0.60599999999999998</v>
      </c>
      <c r="I23" s="14"/>
      <c r="K23" s="1">
        <f>ABS(C23-$C$6)</f>
        <v>1.3000000000000012E-2</v>
      </c>
      <c r="L23" s="1">
        <f>ABS(D23-$D$6)</f>
        <v>2.200000000000002E-2</v>
      </c>
      <c r="M23" s="1">
        <f>ABS(E23-$E$6)</f>
        <v>1.8000000000000016E-2</v>
      </c>
      <c r="N23" s="1">
        <f>ABS(F23-$F$6)</f>
        <v>1.5000000000000013E-2</v>
      </c>
      <c r="Q23" s="14"/>
      <c r="S23" s="1">
        <f t="shared" si="3"/>
        <v>1.0000000000000113E-3</v>
      </c>
      <c r="T23" s="1">
        <f t="shared" si="4"/>
        <v>1.0000000000000019E-2</v>
      </c>
      <c r="U23" s="1">
        <f t="shared" si="5"/>
        <v>6.0000000000000157E-3</v>
      </c>
      <c r="V23" s="1">
        <f t="shared" si="5"/>
        <v>3.0000000000000131E-3</v>
      </c>
    </row>
    <row r="24" spans="1:23" x14ac:dyDescent="0.25">
      <c r="E24" s="1">
        <v>0.58599999999999997</v>
      </c>
      <c r="I24" s="14"/>
      <c r="M24" s="1">
        <f>ABS(E24-$E$7)</f>
        <v>3.400000000000003E-2</v>
      </c>
      <c r="Q24" s="14"/>
      <c r="U24" s="1">
        <f t="shared" si="5"/>
        <v>2.200000000000003E-2</v>
      </c>
    </row>
    <row r="25" spans="1:23" x14ac:dyDescent="0.25">
      <c r="I25" s="14"/>
      <c r="Q25" s="14"/>
    </row>
    <row r="26" spans="1:23" x14ac:dyDescent="0.25">
      <c r="I26" s="14"/>
      <c r="Q26" s="14"/>
    </row>
    <row r="27" spans="1:23" x14ac:dyDescent="0.25">
      <c r="A27" t="s">
        <v>2</v>
      </c>
      <c r="I27" s="14"/>
      <c r="Q27" s="14" t="s">
        <v>12</v>
      </c>
      <c r="S27">
        <f>AVERAGE(L30:M31)</f>
        <v>1.6250000000000014E-2</v>
      </c>
    </row>
    <row r="28" spans="1:23" x14ac:dyDescent="0.25">
      <c r="E28" s="1">
        <v>0.57999999999999996</v>
      </c>
      <c r="I28" s="14"/>
      <c r="M28" s="1">
        <f>ABS(E28-$E$2)</f>
        <v>4.3000000000000038E-2</v>
      </c>
      <c r="Q28" s="14"/>
      <c r="U28" s="1">
        <f>M28-0.01625</f>
        <v>2.6750000000000038E-2</v>
      </c>
    </row>
    <row r="29" spans="1:23" x14ac:dyDescent="0.25">
      <c r="C29" s="1">
        <v>0.60399999999999998</v>
      </c>
      <c r="D29" s="1">
        <v>0.59699999999999998</v>
      </c>
      <c r="E29" s="1">
        <v>0.59699999999999998</v>
      </c>
      <c r="F29" s="1">
        <v>0.60599999999999998</v>
      </c>
      <c r="I29" s="14"/>
      <c r="K29" s="1">
        <f>ABS(C29-$C$3)</f>
        <v>1.9000000000000017E-2</v>
      </c>
      <c r="L29" s="1">
        <f>ABS(D29-$D$3)</f>
        <v>2.6000000000000023E-2</v>
      </c>
      <c r="M29" s="1">
        <f>ABS(E29-$E$3)</f>
        <v>2.6000000000000023E-2</v>
      </c>
      <c r="N29" s="1">
        <f>ABS(F29-$F$3)</f>
        <v>1.8000000000000016E-2</v>
      </c>
      <c r="Q29" s="14"/>
      <c r="S29" s="1">
        <f t="shared" ref="R29:S32" si="6">K29-0.01625</f>
        <v>2.7500000000000163E-3</v>
      </c>
      <c r="T29" s="1">
        <f t="shared" ref="T29:T32" si="7">L29-0.01625</f>
        <v>9.7500000000000225E-3</v>
      </c>
      <c r="U29" s="1">
        <f t="shared" ref="U29:W33" si="8">M29-0.01625</f>
        <v>9.7500000000000225E-3</v>
      </c>
      <c r="V29" s="1">
        <f t="shared" si="8"/>
        <v>1.7500000000000154E-3</v>
      </c>
    </row>
    <row r="30" spans="1:23" x14ac:dyDescent="0.25">
      <c r="B30" s="1">
        <v>0.625</v>
      </c>
      <c r="C30" s="1">
        <v>0.61299999999999999</v>
      </c>
      <c r="D30" s="1">
        <v>0.60399999999999998</v>
      </c>
      <c r="E30" s="1">
        <v>0.60599999999999998</v>
      </c>
      <c r="F30" s="1">
        <v>0.61799999999999999</v>
      </c>
      <c r="G30" s="1">
        <v>0.626</v>
      </c>
      <c r="I30" s="14"/>
      <c r="J30" s="1">
        <f>ABS(B30-$B$4)</f>
        <v>1.0000000000000009E-3</v>
      </c>
      <c r="K30" s="1">
        <f>ABS(C30-$C$4)</f>
        <v>1.0000000000000009E-2</v>
      </c>
      <c r="L30" s="1">
        <f>ABS(D30-$D$4)</f>
        <v>1.7000000000000015E-2</v>
      </c>
      <c r="M30" s="1">
        <f>ABS(E30-$E$4)</f>
        <v>1.5000000000000013E-2</v>
      </c>
      <c r="N30" s="1">
        <f>ABS(F30-$F$4)</f>
        <v>4.0000000000000036E-3</v>
      </c>
      <c r="O30" s="1">
        <f>ABS(G30-$G$4)</f>
        <v>2.0000000000000018E-3</v>
      </c>
      <c r="Q30" s="14"/>
      <c r="R30" s="1">
        <f t="shared" si="6"/>
        <v>-1.525E-2</v>
      </c>
      <c r="S30" s="1">
        <f t="shared" si="6"/>
        <v>-6.2499999999999917E-3</v>
      </c>
      <c r="T30" s="1">
        <f t="shared" si="7"/>
        <v>7.5000000000001454E-4</v>
      </c>
      <c r="U30" s="1">
        <f t="shared" si="8"/>
        <v>-1.2499999999999872E-3</v>
      </c>
      <c r="V30" s="1">
        <f t="shared" si="8"/>
        <v>-1.2249999999999997E-2</v>
      </c>
      <c r="W30" s="1">
        <f t="shared" si="8"/>
        <v>-1.4249999999999999E-2</v>
      </c>
    </row>
    <row r="31" spans="1:23" x14ac:dyDescent="0.25">
      <c r="C31" s="1">
        <v>0.61099999999999999</v>
      </c>
      <c r="D31" s="1">
        <v>0.60399999999999998</v>
      </c>
      <c r="E31" s="1">
        <v>0.60399999999999998</v>
      </c>
      <c r="F31" s="1">
        <v>0.61399999999999999</v>
      </c>
      <c r="I31" s="14"/>
      <c r="K31" s="1">
        <f>ABS(C31-$C$5)</f>
        <v>1.100000000000001E-2</v>
      </c>
      <c r="L31" s="1">
        <f>ABS(D31-$D$5)</f>
        <v>1.8000000000000016E-2</v>
      </c>
      <c r="M31" s="1">
        <f>ABS(E31-$E$5)</f>
        <v>1.5000000000000013E-2</v>
      </c>
      <c r="N31" s="1">
        <f>ABS(F31-$F$5)</f>
        <v>8.0000000000000071E-3</v>
      </c>
      <c r="Q31" s="14"/>
      <c r="S31" s="1">
        <f t="shared" si="6"/>
        <v>-5.2499999999999908E-3</v>
      </c>
      <c r="T31" s="1">
        <f t="shared" si="7"/>
        <v>1.7500000000000154E-3</v>
      </c>
      <c r="U31" s="1">
        <f t="shared" si="8"/>
        <v>-1.2499999999999872E-3</v>
      </c>
      <c r="V31" s="1">
        <f t="shared" si="8"/>
        <v>-8.2499999999999934E-3</v>
      </c>
    </row>
    <row r="32" spans="1:23" x14ac:dyDescent="0.25">
      <c r="C32" s="1">
        <v>0.60299999999999998</v>
      </c>
      <c r="D32" s="1">
        <v>0.59299999999999997</v>
      </c>
      <c r="E32" s="1">
        <v>0.59399999999999997</v>
      </c>
      <c r="F32" s="1">
        <v>0.60699999999999998</v>
      </c>
      <c r="I32" s="14"/>
      <c r="K32" s="1">
        <f>ABS(C32-$C$6)</f>
        <v>1.9000000000000017E-2</v>
      </c>
      <c r="L32" s="1">
        <f>ABS(D32-$D$6)</f>
        <v>2.8000000000000025E-2</v>
      </c>
      <c r="M32" s="1">
        <f>ABS(E32-$E$6)</f>
        <v>2.5000000000000022E-2</v>
      </c>
      <c r="N32" s="1">
        <f>ABS(F32-$F$6)</f>
        <v>1.4000000000000012E-2</v>
      </c>
      <c r="Q32" s="14"/>
      <c r="S32" s="1">
        <f t="shared" si="6"/>
        <v>2.7500000000000163E-3</v>
      </c>
      <c r="T32" s="1">
        <f t="shared" si="7"/>
        <v>1.1750000000000024E-2</v>
      </c>
      <c r="U32" s="1">
        <f t="shared" si="8"/>
        <v>8.7500000000000216E-3</v>
      </c>
      <c r="V32" s="1">
        <f t="shared" si="8"/>
        <v>-2.2499999999999881E-3</v>
      </c>
    </row>
    <row r="33" spans="1:23" x14ac:dyDescent="0.25">
      <c r="E33" s="1">
        <v>0.58199999999999996</v>
      </c>
      <c r="I33" s="14"/>
      <c r="M33" s="1">
        <f>ABS(E33-$E$7)</f>
        <v>3.8000000000000034E-2</v>
      </c>
      <c r="Q33" s="14"/>
      <c r="U33" s="1">
        <f t="shared" si="8"/>
        <v>2.1750000000000033E-2</v>
      </c>
    </row>
    <row r="34" spans="1:23" x14ac:dyDescent="0.25">
      <c r="I34" s="14"/>
      <c r="Q34" s="14"/>
    </row>
    <row r="35" spans="1:23" x14ac:dyDescent="0.25">
      <c r="I35" s="14"/>
      <c r="Q35" s="14"/>
    </row>
    <row r="36" spans="1:23" x14ac:dyDescent="0.25">
      <c r="A36" t="s">
        <v>3</v>
      </c>
      <c r="I36" s="14"/>
      <c r="Q36" s="14" t="s">
        <v>12</v>
      </c>
      <c r="S36">
        <f>AVERAGE(L39:M40)</f>
        <v>1.175000000000001E-2</v>
      </c>
    </row>
    <row r="37" spans="1:23" x14ac:dyDescent="0.25">
      <c r="E37" s="1">
        <v>0.58399999999999996</v>
      </c>
      <c r="I37" s="14"/>
      <c r="M37" s="1">
        <f>ABS(E37-$E$2)</f>
        <v>3.9000000000000035E-2</v>
      </c>
      <c r="Q37" s="14"/>
      <c r="U37" s="1">
        <f>M37-0.01175</f>
        <v>2.7250000000000035E-2</v>
      </c>
    </row>
    <row r="38" spans="1:23" x14ac:dyDescent="0.25">
      <c r="C38" s="1">
        <v>0.61299999999999999</v>
      </c>
      <c r="D38" s="1">
        <v>0.60099999999999998</v>
      </c>
      <c r="E38" s="1">
        <v>0.59699999999999998</v>
      </c>
      <c r="F38" s="1">
        <v>0.60299999999999998</v>
      </c>
      <c r="I38" s="14"/>
      <c r="K38" s="1">
        <f>ABS(C38-$C$3)</f>
        <v>1.0000000000000009E-2</v>
      </c>
      <c r="L38" s="1">
        <f>ABS(D38-$D$3)</f>
        <v>2.200000000000002E-2</v>
      </c>
      <c r="M38" s="1">
        <f>ABS(E38-$E$3)</f>
        <v>2.6000000000000023E-2</v>
      </c>
      <c r="N38" s="1">
        <f>ABS(F38-$F$3)</f>
        <v>2.1000000000000019E-2</v>
      </c>
      <c r="Q38" s="14"/>
      <c r="S38" s="1">
        <f t="shared" ref="R38:S41" si="9">K38-0.01175</f>
        <v>-1.7499999999999911E-3</v>
      </c>
      <c r="T38" s="1">
        <f t="shared" ref="T38:T41" si="10">L38-0.01175</f>
        <v>1.025000000000002E-2</v>
      </c>
      <c r="U38" s="1">
        <f t="shared" ref="U38:W42" si="11">M38-0.01175</f>
        <v>1.4250000000000023E-2</v>
      </c>
      <c r="V38" s="1">
        <f t="shared" si="11"/>
        <v>9.2500000000000186E-3</v>
      </c>
    </row>
    <row r="39" spans="1:23" x14ac:dyDescent="0.25">
      <c r="B39" s="1">
        <v>0.625</v>
      </c>
      <c r="C39" s="1">
        <v>0.62</v>
      </c>
      <c r="D39" s="1">
        <v>0.61099999999999999</v>
      </c>
      <c r="E39" s="1">
        <v>0.60899999999999999</v>
      </c>
      <c r="F39" s="1">
        <v>0.61499999999999999</v>
      </c>
      <c r="G39" s="1">
        <v>0.625</v>
      </c>
      <c r="I39" s="14"/>
      <c r="J39" s="1">
        <f>ABS(B39-$B$4)</f>
        <v>1.0000000000000009E-3</v>
      </c>
      <c r="K39" s="1">
        <f>ABS(C39-$C$4)</f>
        <v>3.0000000000000027E-3</v>
      </c>
      <c r="L39" s="1">
        <f>ABS(D39-$D$4)</f>
        <v>1.0000000000000009E-2</v>
      </c>
      <c r="M39" s="1">
        <f>ABS(E39-$E$4)</f>
        <v>1.2000000000000011E-2</v>
      </c>
      <c r="N39" s="1">
        <f>ABS(F39-$F$4)</f>
        <v>7.0000000000000062E-3</v>
      </c>
      <c r="O39" s="1">
        <f>ABS(G39-$G$4)</f>
        <v>1.0000000000000009E-3</v>
      </c>
      <c r="Q39" s="14"/>
      <c r="R39" s="1">
        <f t="shared" si="9"/>
        <v>-1.0749999999999999E-2</v>
      </c>
      <c r="S39" s="1">
        <f t="shared" si="9"/>
        <v>-8.7499999999999974E-3</v>
      </c>
      <c r="T39" s="1">
        <f t="shared" si="10"/>
        <v>-1.7499999999999911E-3</v>
      </c>
      <c r="U39" s="1">
        <f t="shared" si="11"/>
        <v>2.5000000000001063E-4</v>
      </c>
      <c r="V39" s="1">
        <f t="shared" si="11"/>
        <v>-4.7499999999999938E-3</v>
      </c>
      <c r="W39" s="1">
        <f t="shared" si="11"/>
        <v>-1.0749999999999999E-2</v>
      </c>
    </row>
    <row r="40" spans="1:23" x14ac:dyDescent="0.25">
      <c r="C40" s="1">
        <v>0.61699999999999999</v>
      </c>
      <c r="D40" s="1">
        <v>0.60799999999999998</v>
      </c>
      <c r="E40" s="1">
        <v>0.60799999999999998</v>
      </c>
      <c r="F40" s="1">
        <v>0.61599999999999999</v>
      </c>
      <c r="I40" s="14"/>
      <c r="K40" s="1">
        <f>ABS(C40-$C$5)</f>
        <v>5.0000000000000044E-3</v>
      </c>
      <c r="L40" s="1">
        <f>ABS(D40-$D$5)</f>
        <v>1.4000000000000012E-2</v>
      </c>
      <c r="M40" s="1">
        <f>ABS(E40-$E$5)</f>
        <v>1.100000000000001E-2</v>
      </c>
      <c r="N40" s="1">
        <f>ABS(F40-$F$5)</f>
        <v>6.0000000000000053E-3</v>
      </c>
      <c r="Q40" s="14"/>
      <c r="S40" s="1">
        <f t="shared" si="9"/>
        <v>-6.7499999999999956E-3</v>
      </c>
      <c r="T40" s="1">
        <f t="shared" si="10"/>
        <v>2.2500000000000124E-3</v>
      </c>
      <c r="U40" s="1">
        <f t="shared" si="11"/>
        <v>-7.4999999999999026E-4</v>
      </c>
      <c r="V40" s="1">
        <f t="shared" si="11"/>
        <v>-5.7499999999999947E-3</v>
      </c>
    </row>
    <row r="41" spans="1:23" x14ac:dyDescent="0.25">
      <c r="C41" s="1">
        <v>0.60599999999999998</v>
      </c>
      <c r="D41" s="1">
        <v>0.59499999999999997</v>
      </c>
      <c r="E41" s="1">
        <v>0.6</v>
      </c>
      <c r="F41" s="1">
        <v>0.60499999999999998</v>
      </c>
      <c r="I41" s="14"/>
      <c r="K41" s="1">
        <f>ABS(C41-$C$6)</f>
        <v>1.6000000000000014E-2</v>
      </c>
      <c r="L41" s="1">
        <f>ABS(D41-$D$6)</f>
        <v>2.6000000000000023E-2</v>
      </c>
      <c r="M41" s="1">
        <f>ABS(E41-$E$6)</f>
        <v>1.9000000000000017E-2</v>
      </c>
      <c r="N41" s="1">
        <f>ABS(F41-$F$6)</f>
        <v>1.6000000000000014E-2</v>
      </c>
      <c r="Q41" s="14"/>
      <c r="S41" s="1">
        <f t="shared" si="9"/>
        <v>4.2500000000000142E-3</v>
      </c>
      <c r="T41" s="1">
        <f t="shared" si="10"/>
        <v>1.4250000000000023E-2</v>
      </c>
      <c r="U41" s="1">
        <f t="shared" si="11"/>
        <v>7.2500000000000168E-3</v>
      </c>
      <c r="V41" s="1">
        <f t="shared" si="11"/>
        <v>4.2500000000000142E-3</v>
      </c>
    </row>
    <row r="42" spans="1:23" x14ac:dyDescent="0.25">
      <c r="E42" s="1">
        <v>0.58099999999999996</v>
      </c>
      <c r="I42" s="14"/>
      <c r="M42" s="1">
        <f>ABS(E42-$E$7)</f>
        <v>3.9000000000000035E-2</v>
      </c>
      <c r="Q42" s="14"/>
      <c r="U42" s="1">
        <f t="shared" si="11"/>
        <v>2.7250000000000035E-2</v>
      </c>
    </row>
    <row r="43" spans="1:23" x14ac:dyDescent="0.25">
      <c r="I43" s="14"/>
      <c r="Q43" s="14"/>
    </row>
    <row r="44" spans="1:23" x14ac:dyDescent="0.25">
      <c r="I44" s="14"/>
      <c r="Q44" s="14"/>
    </row>
    <row r="45" spans="1:23" x14ac:dyDescent="0.25">
      <c r="A45" t="s">
        <v>4</v>
      </c>
      <c r="I45" s="14"/>
      <c r="Q45" s="14" t="s">
        <v>12</v>
      </c>
      <c r="S45">
        <f>AVERAGE(L48:M49)</f>
        <v>1.4500000000000013E-2</v>
      </c>
    </row>
    <row r="46" spans="1:23" x14ac:dyDescent="0.25">
      <c r="E46" s="1">
        <v>0.57899999999999996</v>
      </c>
      <c r="I46" s="14"/>
      <c r="M46" s="1">
        <f>ABS(E46-$E$2)</f>
        <v>4.4000000000000039E-2</v>
      </c>
      <c r="Q46" s="14"/>
      <c r="U46" s="1">
        <f>M46-0.0145</f>
        <v>2.950000000000004E-2</v>
      </c>
    </row>
    <row r="47" spans="1:23" x14ac:dyDescent="0.25">
      <c r="C47" s="1">
        <v>0.60399999999999998</v>
      </c>
      <c r="D47" s="1">
        <v>0.59699999999999998</v>
      </c>
      <c r="E47" s="1">
        <v>0.59699999999999998</v>
      </c>
      <c r="F47" s="1">
        <v>0.60199999999999998</v>
      </c>
      <c r="I47" s="14"/>
      <c r="K47" s="1">
        <f>ABS(C47-$C$3)</f>
        <v>1.9000000000000017E-2</v>
      </c>
      <c r="L47" s="1">
        <f>ABS(D47-$D$3)</f>
        <v>2.6000000000000023E-2</v>
      </c>
      <c r="M47" s="1">
        <f>ABS(E47-$E$3)</f>
        <v>2.6000000000000023E-2</v>
      </c>
      <c r="N47" s="1">
        <f>ABS(F47-$F$3)</f>
        <v>2.200000000000002E-2</v>
      </c>
      <c r="Q47" s="14"/>
      <c r="S47" s="1">
        <f t="shared" ref="R47:S50" si="12">K47-0.0145</f>
        <v>4.5000000000000161E-3</v>
      </c>
      <c r="T47" s="1">
        <f t="shared" ref="T47:T50" si="13">L47-0.0145</f>
        <v>1.1500000000000022E-2</v>
      </c>
      <c r="U47" s="1">
        <f t="shared" ref="U47:W51" si="14">M47-0.0145</f>
        <v>1.1500000000000022E-2</v>
      </c>
      <c r="V47" s="1">
        <f t="shared" si="14"/>
        <v>7.5000000000000188E-3</v>
      </c>
    </row>
    <row r="48" spans="1:23" x14ac:dyDescent="0.25">
      <c r="B48" s="1">
        <v>0.622</v>
      </c>
      <c r="C48" s="1">
        <v>0.61299999999999999</v>
      </c>
      <c r="D48" s="1">
        <v>0.60499999999999998</v>
      </c>
      <c r="E48" s="1">
        <v>0.60899999999999999</v>
      </c>
      <c r="F48" s="1">
        <v>0.61599999999999999</v>
      </c>
      <c r="G48" s="1">
        <v>0.625</v>
      </c>
      <c r="I48" s="14"/>
      <c r="J48" s="1">
        <f>ABS(B48-$B$4)</f>
        <v>2.0000000000000018E-3</v>
      </c>
      <c r="K48" s="1">
        <f>ABS(C48-$C$4)</f>
        <v>1.0000000000000009E-2</v>
      </c>
      <c r="L48" s="1">
        <f>ABS(D48-$D$4)</f>
        <v>1.6000000000000014E-2</v>
      </c>
      <c r="M48" s="1">
        <f>ABS(E48-$E$4)</f>
        <v>1.2000000000000011E-2</v>
      </c>
      <c r="N48" s="1">
        <f>ABS(F48-$F$4)</f>
        <v>6.0000000000000053E-3</v>
      </c>
      <c r="O48" s="1">
        <f>ABS(G48-$G$4)</f>
        <v>1.0000000000000009E-3</v>
      </c>
      <c r="Q48" s="14"/>
      <c r="R48" s="1">
        <f t="shared" si="12"/>
        <v>-1.2499999999999999E-2</v>
      </c>
      <c r="S48" s="1">
        <f t="shared" si="12"/>
        <v>-4.4999999999999919E-3</v>
      </c>
      <c r="T48" s="1">
        <f t="shared" si="13"/>
        <v>1.5000000000000135E-3</v>
      </c>
      <c r="U48" s="1">
        <f t="shared" si="14"/>
        <v>-2.4999999999999901E-3</v>
      </c>
      <c r="V48" s="1">
        <f t="shared" si="14"/>
        <v>-8.4999999999999954E-3</v>
      </c>
      <c r="W48" s="1">
        <f t="shared" si="14"/>
        <v>-1.35E-2</v>
      </c>
    </row>
    <row r="49" spans="1:23" x14ac:dyDescent="0.25">
      <c r="C49" s="1">
        <v>0.61199999999999999</v>
      </c>
      <c r="D49" s="1">
        <v>0.60399999999999998</v>
      </c>
      <c r="E49" s="1">
        <v>0.60699999999999998</v>
      </c>
      <c r="F49" s="1">
        <v>0.61699999999999999</v>
      </c>
      <c r="I49" s="14"/>
      <c r="K49" s="1">
        <f>ABS(C49-$C$5)</f>
        <v>1.0000000000000009E-2</v>
      </c>
      <c r="L49" s="1">
        <f>ABS(D49-$D$5)</f>
        <v>1.8000000000000016E-2</v>
      </c>
      <c r="M49" s="1">
        <f>ABS(E49-$E$5)</f>
        <v>1.2000000000000011E-2</v>
      </c>
      <c r="N49" s="1">
        <f>ABS(F49-$F$5)</f>
        <v>5.0000000000000044E-3</v>
      </c>
      <c r="Q49" s="14"/>
      <c r="S49" s="1">
        <f t="shared" si="12"/>
        <v>-4.4999999999999919E-3</v>
      </c>
      <c r="T49" s="1">
        <f t="shared" si="13"/>
        <v>3.5000000000000153E-3</v>
      </c>
      <c r="U49" s="1">
        <f t="shared" si="14"/>
        <v>-2.4999999999999901E-3</v>
      </c>
      <c r="V49" s="1">
        <f t="shared" si="14"/>
        <v>-9.4999999999999963E-3</v>
      </c>
    </row>
    <row r="50" spans="1:23" x14ac:dyDescent="0.25">
      <c r="C50" s="1">
        <v>0.60299999999999998</v>
      </c>
      <c r="D50" s="1">
        <v>0.59399999999999997</v>
      </c>
      <c r="E50" s="1">
        <v>0.59599999999999997</v>
      </c>
      <c r="F50" s="1">
        <v>0.60599999999999998</v>
      </c>
      <c r="I50" s="14"/>
      <c r="K50" s="1">
        <f>ABS(C50-$C$6)</f>
        <v>1.9000000000000017E-2</v>
      </c>
      <c r="L50" s="1">
        <f>ABS(D50-$D$6)</f>
        <v>2.7000000000000024E-2</v>
      </c>
      <c r="M50" s="1">
        <f>ABS(E50-$E$6)</f>
        <v>2.300000000000002E-2</v>
      </c>
      <c r="N50" s="1">
        <f>ABS(F50-$F$6)</f>
        <v>1.5000000000000013E-2</v>
      </c>
      <c r="Q50" s="14"/>
      <c r="S50" s="1">
        <f t="shared" si="12"/>
        <v>4.5000000000000161E-3</v>
      </c>
      <c r="T50" s="1">
        <f t="shared" si="13"/>
        <v>1.2500000000000023E-2</v>
      </c>
      <c r="U50" s="1">
        <f t="shared" si="14"/>
        <v>8.5000000000000197E-3</v>
      </c>
      <c r="V50" s="1">
        <f t="shared" si="14"/>
        <v>5.0000000000001259E-4</v>
      </c>
    </row>
    <row r="51" spans="1:23" x14ac:dyDescent="0.25">
      <c r="E51" s="1">
        <v>0.58199999999999996</v>
      </c>
      <c r="I51" s="14"/>
      <c r="M51" s="1">
        <f>ABS(E51-$E$7)</f>
        <v>3.8000000000000034E-2</v>
      </c>
      <c r="Q51" s="14"/>
      <c r="U51" s="1">
        <f t="shared" si="14"/>
        <v>2.3500000000000035E-2</v>
      </c>
    </row>
    <row r="52" spans="1:23" x14ac:dyDescent="0.25">
      <c r="I52" s="14"/>
      <c r="Q52" s="14"/>
    </row>
    <row r="53" spans="1:23" x14ac:dyDescent="0.25">
      <c r="A53" t="s">
        <v>5</v>
      </c>
      <c r="I53" s="14"/>
      <c r="Q53" s="14" t="s">
        <v>12</v>
      </c>
      <c r="S53">
        <f>AVERAGE(L56:M57)</f>
        <v>7.5000000000000067E-3</v>
      </c>
    </row>
    <row r="54" spans="1:23" x14ac:dyDescent="0.25">
      <c r="E54" s="1">
        <v>0.622</v>
      </c>
      <c r="I54" s="14"/>
      <c r="M54" s="1">
        <f>ABS(E54-$E$2)</f>
        <v>1.0000000000000009E-3</v>
      </c>
      <c r="Q54" s="14"/>
      <c r="U54" s="1">
        <f>M54-0.0075</f>
        <v>-6.4999999999999988E-3</v>
      </c>
    </row>
    <row r="55" spans="1:23" x14ac:dyDescent="0.25">
      <c r="C55" s="1">
        <v>0.59899999999999998</v>
      </c>
      <c r="D55" s="1">
        <v>0.61799999999999999</v>
      </c>
      <c r="E55" s="1">
        <v>0.62</v>
      </c>
      <c r="F55" s="1">
        <v>0.60699999999999998</v>
      </c>
      <c r="I55" s="14"/>
      <c r="K55" s="1">
        <f>ABS(C55-$C$3)</f>
        <v>2.4000000000000021E-2</v>
      </c>
      <c r="L55" s="1">
        <f>ABS(D55-$D$3)</f>
        <v>5.0000000000000044E-3</v>
      </c>
      <c r="M55" s="1">
        <f>ABS(E55-$E$3)</f>
        <v>3.0000000000000027E-3</v>
      </c>
      <c r="N55" s="1">
        <f>ABS(F55-$F$3)</f>
        <v>1.7000000000000015E-2</v>
      </c>
      <c r="Q55" s="14"/>
      <c r="S55" s="1">
        <f t="shared" ref="R55:S58" si="15">K55-0.0075</f>
        <v>1.6500000000000022E-2</v>
      </c>
      <c r="T55" s="1">
        <f t="shared" ref="T55:T58" si="16">L55-0.0075</f>
        <v>-2.4999999999999953E-3</v>
      </c>
      <c r="U55" s="1">
        <f t="shared" ref="U55:W59" si="17">M55-0.0075</f>
        <v>-4.4999999999999971E-3</v>
      </c>
      <c r="V55" s="1">
        <f t="shared" si="17"/>
        <v>9.5000000000000154E-3</v>
      </c>
    </row>
    <row r="56" spans="1:23" x14ac:dyDescent="0.25">
      <c r="B56" s="1">
        <v>0.59599999999999997</v>
      </c>
      <c r="C56" s="1">
        <v>0.59899999999999998</v>
      </c>
      <c r="D56" s="1">
        <v>0.61199999999999999</v>
      </c>
      <c r="E56" s="1">
        <v>0.61699999999999999</v>
      </c>
      <c r="F56" s="1">
        <v>0.61299999999999999</v>
      </c>
      <c r="G56" s="1">
        <v>0.61399999999999999</v>
      </c>
      <c r="I56" s="14"/>
      <c r="J56" s="1">
        <f>ABS(B56-$B$4)</f>
        <v>2.8000000000000025E-2</v>
      </c>
      <c r="K56" s="1">
        <f>ABS(C56-$C$4)</f>
        <v>2.4000000000000021E-2</v>
      </c>
      <c r="L56" s="1">
        <f>ABS(D56-$D$4)</f>
        <v>9.000000000000008E-3</v>
      </c>
      <c r="M56" s="1">
        <f>ABS(E56-$E$4)</f>
        <v>4.0000000000000036E-3</v>
      </c>
      <c r="N56" s="1">
        <f>ABS(F56-$F$4)</f>
        <v>9.000000000000008E-3</v>
      </c>
      <c r="O56" s="1">
        <f>ABS(G56-$G$4)</f>
        <v>1.0000000000000009E-2</v>
      </c>
      <c r="Q56" s="14"/>
      <c r="R56" s="1">
        <f t="shared" si="15"/>
        <v>2.0500000000000025E-2</v>
      </c>
      <c r="S56" s="1">
        <f t="shared" si="15"/>
        <v>1.6500000000000022E-2</v>
      </c>
      <c r="T56" s="1">
        <f t="shared" si="16"/>
        <v>1.5000000000000083E-3</v>
      </c>
      <c r="U56" s="1">
        <f t="shared" si="17"/>
        <v>-3.4999999999999962E-3</v>
      </c>
      <c r="V56" s="1">
        <f t="shared" si="17"/>
        <v>1.5000000000000083E-3</v>
      </c>
      <c r="W56" s="1">
        <f t="shared" si="17"/>
        <v>2.5000000000000092E-3</v>
      </c>
    </row>
    <row r="57" spans="1:23" x14ac:dyDescent="0.25">
      <c r="C57" s="1">
        <v>0.60599999999999998</v>
      </c>
      <c r="D57" s="1">
        <v>0.61</v>
      </c>
      <c r="E57" s="1">
        <v>0.61399999999999999</v>
      </c>
      <c r="F57" s="1">
        <v>0.61899999999999999</v>
      </c>
      <c r="I57" s="14"/>
      <c r="K57" s="1">
        <f>ABS(C57-$C$5)</f>
        <v>1.6000000000000014E-2</v>
      </c>
      <c r="L57" s="1">
        <f>ABS(D57-$D$5)</f>
        <v>1.2000000000000011E-2</v>
      </c>
      <c r="M57" s="1">
        <f>ABS(E57-$E$5)</f>
        <v>5.0000000000000044E-3</v>
      </c>
      <c r="N57" s="1">
        <f>ABS(F57-$F$5)</f>
        <v>3.0000000000000027E-3</v>
      </c>
      <c r="Q57" s="14"/>
      <c r="S57" s="1">
        <f t="shared" si="15"/>
        <v>8.5000000000000145E-3</v>
      </c>
      <c r="T57" s="1">
        <f t="shared" si="16"/>
        <v>4.5000000000000109E-3</v>
      </c>
      <c r="U57" s="1">
        <f t="shared" si="17"/>
        <v>-2.4999999999999953E-3</v>
      </c>
      <c r="V57" s="1">
        <f t="shared" si="17"/>
        <v>-4.4999999999999971E-3</v>
      </c>
    </row>
    <row r="58" spans="1:23" x14ac:dyDescent="0.25">
      <c r="C58" s="1">
        <v>0.61799999999999999</v>
      </c>
      <c r="D58" s="1">
        <v>0.61199999999999999</v>
      </c>
      <c r="E58" s="1">
        <v>0.61599999999999999</v>
      </c>
      <c r="F58" s="1">
        <v>0.61899999999999999</v>
      </c>
      <c r="I58" s="14"/>
      <c r="K58" s="1">
        <f>ABS(C58-$C$6)</f>
        <v>4.0000000000000036E-3</v>
      </c>
      <c r="L58" s="1">
        <f>ABS(D58-$D$6)</f>
        <v>9.000000000000008E-3</v>
      </c>
      <c r="M58" s="1">
        <f>ABS(E58-$E$6)</f>
        <v>3.0000000000000027E-3</v>
      </c>
      <c r="N58" s="1">
        <f>ABS(F58-$F$6)</f>
        <v>2.0000000000000018E-3</v>
      </c>
      <c r="Q58" s="14"/>
      <c r="S58" s="1">
        <f t="shared" si="15"/>
        <v>-3.4999999999999962E-3</v>
      </c>
      <c r="T58" s="1">
        <f t="shared" si="16"/>
        <v>1.5000000000000083E-3</v>
      </c>
      <c r="U58" s="1">
        <f t="shared" si="17"/>
        <v>-4.4999999999999971E-3</v>
      </c>
      <c r="V58" s="1">
        <f t="shared" si="17"/>
        <v>-5.4999999999999979E-3</v>
      </c>
    </row>
    <row r="59" spans="1:23" x14ac:dyDescent="0.25">
      <c r="E59" s="1">
        <v>0.61199999999999999</v>
      </c>
      <c r="I59" s="14"/>
      <c r="M59" s="1">
        <f>ABS(E59-$E$7)</f>
        <v>8.0000000000000071E-3</v>
      </c>
      <c r="Q59" s="14"/>
      <c r="U59" s="1">
        <f t="shared" si="17"/>
        <v>5.0000000000000738E-4</v>
      </c>
    </row>
    <row r="60" spans="1:23" x14ac:dyDescent="0.25">
      <c r="I60" s="14"/>
      <c r="Q60" s="14"/>
    </row>
    <row r="61" spans="1:23" x14ac:dyDescent="0.25">
      <c r="A61" t="s">
        <v>13</v>
      </c>
      <c r="I61" s="14"/>
      <c r="Q61" s="14" t="s">
        <v>12</v>
      </c>
      <c r="S61">
        <f>AVERAGE(L64:M65)</f>
        <v>2.0000000000000018E-3</v>
      </c>
    </row>
    <row r="62" spans="1:23" x14ac:dyDescent="0.25">
      <c r="E62" s="1">
        <v>0.623</v>
      </c>
      <c r="I62" s="14"/>
      <c r="M62" s="1">
        <f>ABS(E62-$E$2)</f>
        <v>0</v>
      </c>
      <c r="Q62" s="14"/>
      <c r="U62" s="1">
        <f>M62-0.002</f>
        <v>-2E-3</v>
      </c>
    </row>
    <row r="63" spans="1:23" x14ac:dyDescent="0.25">
      <c r="C63" s="1">
        <v>0.60699999999999998</v>
      </c>
      <c r="D63" s="1">
        <v>0.62</v>
      </c>
      <c r="E63" s="1">
        <v>0.61799999999999999</v>
      </c>
      <c r="F63" s="1">
        <v>0.6</v>
      </c>
      <c r="I63" s="14"/>
      <c r="K63" s="1">
        <f>ABS(C63-$C$3)</f>
        <v>1.6000000000000014E-2</v>
      </c>
      <c r="L63" s="1">
        <f>ABS(D63-$D$3)</f>
        <v>3.0000000000000027E-3</v>
      </c>
      <c r="M63" s="1">
        <f>ABS(E63-$E$3)</f>
        <v>5.0000000000000044E-3</v>
      </c>
      <c r="N63" s="1">
        <f>ABS(F63-$F$3)</f>
        <v>2.4000000000000021E-2</v>
      </c>
      <c r="Q63" s="14"/>
      <c r="S63" s="1">
        <f t="shared" ref="R63:S66" si="18">K63-0.002</f>
        <v>1.4000000000000014E-2</v>
      </c>
      <c r="T63" s="1">
        <f t="shared" ref="T63:T66" si="19">L63-0.002</f>
        <v>1.0000000000000026E-3</v>
      </c>
      <c r="U63" s="1">
        <f t="shared" ref="U63:W67" si="20">M63-0.002</f>
        <v>3.0000000000000044E-3</v>
      </c>
      <c r="V63" s="1">
        <f t="shared" si="20"/>
        <v>2.200000000000002E-2</v>
      </c>
    </row>
    <row r="64" spans="1:23" x14ac:dyDescent="0.25">
      <c r="B64" s="1">
        <v>0.61599999999999999</v>
      </c>
      <c r="C64" s="1">
        <v>0.61499999999999999</v>
      </c>
      <c r="D64" s="1">
        <v>0.61899999999999999</v>
      </c>
      <c r="E64" s="1">
        <v>0.61899999999999999</v>
      </c>
      <c r="F64" s="1">
        <v>0.61199999999999999</v>
      </c>
      <c r="G64" s="1">
        <v>0.61</v>
      </c>
      <c r="I64" s="14"/>
      <c r="J64" s="1">
        <f>ABS(B64-$B$4)</f>
        <v>8.0000000000000071E-3</v>
      </c>
      <c r="K64" s="1">
        <f>ABS(C64-$C$4)</f>
        <v>8.0000000000000071E-3</v>
      </c>
      <c r="L64" s="1">
        <f>ABS(D64-$D$4)</f>
        <v>2.0000000000000018E-3</v>
      </c>
      <c r="M64" s="1">
        <f>ABS(E64-$E$4)</f>
        <v>2.0000000000000018E-3</v>
      </c>
      <c r="N64" s="1">
        <f>ABS(F64-$F$4)</f>
        <v>1.0000000000000009E-2</v>
      </c>
      <c r="O64" s="1">
        <f>ABS(G64-$G$4)</f>
        <v>1.4000000000000012E-2</v>
      </c>
      <c r="Q64" s="14"/>
      <c r="R64" s="1">
        <f t="shared" si="18"/>
        <v>6.0000000000000071E-3</v>
      </c>
      <c r="S64" s="1">
        <f t="shared" si="18"/>
        <v>6.0000000000000071E-3</v>
      </c>
      <c r="T64" s="1">
        <f t="shared" si="19"/>
        <v>0</v>
      </c>
      <c r="U64" s="1">
        <f t="shared" si="20"/>
        <v>0</v>
      </c>
      <c r="V64" s="1">
        <f t="shared" si="20"/>
        <v>8.0000000000000088E-3</v>
      </c>
      <c r="W64" s="1">
        <f t="shared" si="20"/>
        <v>1.2000000000000012E-2</v>
      </c>
    </row>
    <row r="65" spans="1:23" x14ac:dyDescent="0.25">
      <c r="C65" s="1">
        <v>0.621</v>
      </c>
      <c r="D65" s="1">
        <v>0.62</v>
      </c>
      <c r="E65" s="1">
        <v>0.621</v>
      </c>
      <c r="F65" s="1">
        <v>0.621</v>
      </c>
      <c r="I65" s="14"/>
      <c r="K65" s="1">
        <f>ABS(C65-$C$5)</f>
        <v>1.0000000000000009E-3</v>
      </c>
      <c r="L65" s="1">
        <f>ABS(D65-$D$5)</f>
        <v>2.0000000000000018E-3</v>
      </c>
      <c r="M65" s="1">
        <f>ABS(E65-$E$5)</f>
        <v>2.0000000000000018E-3</v>
      </c>
      <c r="N65" s="1">
        <f>ABS(F65-$F$5)</f>
        <v>1.0000000000000009E-3</v>
      </c>
      <c r="Q65" s="14"/>
      <c r="S65" s="1">
        <f t="shared" si="18"/>
        <v>-9.9999999999999915E-4</v>
      </c>
      <c r="T65" s="1">
        <f t="shared" si="19"/>
        <v>0</v>
      </c>
      <c r="U65" s="1">
        <f t="shared" si="20"/>
        <v>0</v>
      </c>
      <c r="V65" s="1">
        <f t="shared" si="20"/>
        <v>-9.9999999999999915E-4</v>
      </c>
    </row>
    <row r="66" spans="1:23" x14ac:dyDescent="0.25">
      <c r="C66" s="1">
        <v>0.61899999999999999</v>
      </c>
      <c r="D66" s="1">
        <v>0.61099999999999999</v>
      </c>
      <c r="E66" s="1">
        <v>0.61099999999999999</v>
      </c>
      <c r="F66" s="1">
        <v>0.61899999999999999</v>
      </c>
      <c r="I66" s="14"/>
      <c r="K66" s="1">
        <f>ABS(C66-$C$6)</f>
        <v>3.0000000000000027E-3</v>
      </c>
      <c r="L66" s="1">
        <f>ABS(D66-$D$6)</f>
        <v>1.0000000000000009E-2</v>
      </c>
      <c r="M66" s="1">
        <f>ABS(E66-$E$6)</f>
        <v>8.0000000000000071E-3</v>
      </c>
      <c r="N66" s="1">
        <f>ABS(F66-$F$6)</f>
        <v>2.0000000000000018E-3</v>
      </c>
      <c r="Q66" s="14"/>
      <c r="S66" s="1">
        <f t="shared" si="18"/>
        <v>1.0000000000000026E-3</v>
      </c>
      <c r="T66" s="1">
        <f t="shared" si="19"/>
        <v>8.0000000000000088E-3</v>
      </c>
      <c r="U66" s="1">
        <f t="shared" si="20"/>
        <v>6.0000000000000071E-3</v>
      </c>
      <c r="V66" s="1">
        <f t="shared" si="20"/>
        <v>0</v>
      </c>
    </row>
    <row r="67" spans="1:23" x14ac:dyDescent="0.25">
      <c r="E67" s="1">
        <v>0.59799999999999998</v>
      </c>
      <c r="I67" s="14"/>
      <c r="M67" s="1">
        <f>ABS(E67-$E$7)</f>
        <v>2.200000000000002E-2</v>
      </c>
      <c r="Q67" s="14"/>
      <c r="U67" s="1">
        <f t="shared" si="20"/>
        <v>2.0000000000000018E-2</v>
      </c>
    </row>
    <row r="68" spans="1:23" x14ac:dyDescent="0.25">
      <c r="I68" s="14"/>
      <c r="Q68" s="14"/>
    </row>
    <row r="69" spans="1:23" x14ac:dyDescent="0.25">
      <c r="A69" t="s">
        <v>14</v>
      </c>
      <c r="I69" s="14"/>
      <c r="Q69" s="14" t="s">
        <v>12</v>
      </c>
      <c r="S69">
        <f>AVERAGE(L72:M73)</f>
        <v>3.7500000000000033E-3</v>
      </c>
    </row>
    <row r="70" spans="1:23" x14ac:dyDescent="0.25">
      <c r="E70" s="1">
        <v>0.623</v>
      </c>
      <c r="I70" s="14"/>
      <c r="M70" s="1">
        <f>ABS(E70-$E$2)</f>
        <v>0</v>
      </c>
      <c r="Q70" s="14"/>
      <c r="U70" s="1">
        <f>M70-0.00375</f>
        <v>-3.7499999999999999E-3</v>
      </c>
    </row>
    <row r="71" spans="1:23" x14ac:dyDescent="0.25">
      <c r="C71" s="1">
        <v>0.59699999999999998</v>
      </c>
      <c r="D71" s="1">
        <v>0.61499999999999999</v>
      </c>
      <c r="E71" s="1">
        <v>0.61899999999999999</v>
      </c>
      <c r="F71" s="1">
        <v>0.61</v>
      </c>
      <c r="I71" s="14"/>
      <c r="K71" s="1">
        <f>ABS(C71-$C$3)</f>
        <v>2.6000000000000023E-2</v>
      </c>
      <c r="L71" s="1">
        <f>ABS(D71-$D$3)</f>
        <v>8.0000000000000071E-3</v>
      </c>
      <c r="M71" s="1">
        <f>ABS(E71-$E$3)</f>
        <v>4.0000000000000036E-3</v>
      </c>
      <c r="N71" s="1">
        <f>ABS(F71-$F$3)</f>
        <v>1.4000000000000012E-2</v>
      </c>
      <c r="Q71" s="14"/>
      <c r="S71" s="1">
        <f t="shared" ref="R71:S74" si="21">K71-0.00375</f>
        <v>2.2250000000000023E-2</v>
      </c>
      <c r="T71" s="1">
        <f t="shared" ref="T71:T74" si="22">L71-0.00375</f>
        <v>4.2500000000000072E-3</v>
      </c>
      <c r="U71" s="1">
        <f t="shared" ref="U71:W75" si="23">M71-0.00375</f>
        <v>2.5000000000000369E-4</v>
      </c>
      <c r="V71" s="1">
        <f t="shared" si="23"/>
        <v>1.0250000000000013E-2</v>
      </c>
    </row>
    <row r="72" spans="1:23" x14ac:dyDescent="0.25">
      <c r="B72" s="1">
        <v>0.60499999999999998</v>
      </c>
      <c r="C72" s="1">
        <v>0.60499999999999998</v>
      </c>
      <c r="D72" s="1">
        <v>0.61599999999999999</v>
      </c>
      <c r="E72" s="1">
        <v>0.61899999999999999</v>
      </c>
      <c r="F72" s="1">
        <v>0.61099999999999999</v>
      </c>
      <c r="G72" s="1">
        <v>0.61199999999999999</v>
      </c>
      <c r="I72" s="14"/>
      <c r="J72" s="1">
        <f>ABS(B72-$B$4)</f>
        <v>1.9000000000000017E-2</v>
      </c>
      <c r="K72" s="1">
        <f>ABS(C72-$C$4)</f>
        <v>1.8000000000000016E-2</v>
      </c>
      <c r="L72" s="1">
        <f>ABS(D72-$D$4)</f>
        <v>5.0000000000000044E-3</v>
      </c>
      <c r="M72" s="1">
        <f>ABS(E72-$E$4)</f>
        <v>2.0000000000000018E-3</v>
      </c>
      <c r="N72" s="1">
        <f>ABS(F72-$F$4)</f>
        <v>1.100000000000001E-2</v>
      </c>
      <c r="O72" s="1">
        <f>ABS(G72-$G$4)</f>
        <v>1.2000000000000011E-2</v>
      </c>
      <c r="Q72" s="14"/>
      <c r="R72" s="1">
        <f t="shared" si="21"/>
        <v>1.5250000000000017E-2</v>
      </c>
      <c r="S72" s="1">
        <f t="shared" si="21"/>
        <v>1.4250000000000016E-2</v>
      </c>
      <c r="T72" s="1">
        <f t="shared" si="22"/>
        <v>1.2500000000000046E-3</v>
      </c>
      <c r="U72" s="1">
        <f t="shared" si="23"/>
        <v>-1.7499999999999981E-3</v>
      </c>
      <c r="V72" s="1">
        <f t="shared" si="23"/>
        <v>7.2500000000000099E-3</v>
      </c>
      <c r="W72" s="1">
        <f t="shared" si="23"/>
        <v>8.2500000000000108E-3</v>
      </c>
    </row>
    <row r="73" spans="1:23" x14ac:dyDescent="0.25">
      <c r="C73" s="1">
        <v>0.61199999999999999</v>
      </c>
      <c r="D73" s="1">
        <v>0.61599999999999999</v>
      </c>
      <c r="E73" s="1">
        <v>0.61699999999999999</v>
      </c>
      <c r="F73" s="1">
        <v>0.621</v>
      </c>
      <c r="I73" s="14"/>
      <c r="K73" s="1">
        <f>ABS(C73-$C$5)</f>
        <v>1.0000000000000009E-2</v>
      </c>
      <c r="L73" s="1">
        <f>ABS(D73-$D$5)</f>
        <v>6.0000000000000053E-3</v>
      </c>
      <c r="M73" s="1">
        <f>ABS(E73-$E$5)</f>
        <v>2.0000000000000018E-3</v>
      </c>
      <c r="N73" s="1">
        <f>ABS(F73-$F$5)</f>
        <v>1.0000000000000009E-3</v>
      </c>
      <c r="Q73" s="14"/>
      <c r="S73" s="1">
        <f t="shared" si="21"/>
        <v>6.250000000000009E-3</v>
      </c>
      <c r="T73" s="1">
        <f t="shared" si="22"/>
        <v>2.2500000000000055E-3</v>
      </c>
      <c r="U73" s="1">
        <f t="shared" si="23"/>
        <v>-1.7499999999999981E-3</v>
      </c>
      <c r="V73" s="1">
        <f t="shared" si="23"/>
        <v>-2.749999999999999E-3</v>
      </c>
    </row>
    <row r="74" spans="1:23" x14ac:dyDescent="0.25">
      <c r="C74" s="1">
        <v>0.61799999999999999</v>
      </c>
      <c r="D74" s="1">
        <v>0.61099999999999999</v>
      </c>
      <c r="E74" s="1">
        <v>0.60799999999999998</v>
      </c>
      <c r="F74" s="1">
        <v>0.61899999999999999</v>
      </c>
      <c r="I74" s="14"/>
      <c r="K74" s="1">
        <f>ABS(C74-$C$6)</f>
        <v>4.0000000000000036E-3</v>
      </c>
      <c r="L74" s="1">
        <f>ABS(D74-$D$6)</f>
        <v>1.0000000000000009E-2</v>
      </c>
      <c r="M74" s="1">
        <f>ABS(E74-$E$6)</f>
        <v>1.100000000000001E-2</v>
      </c>
      <c r="N74" s="1">
        <f>ABS(F74-$F$6)</f>
        <v>2.0000000000000018E-3</v>
      </c>
      <c r="Q74" s="14"/>
      <c r="S74" s="1">
        <f t="shared" si="21"/>
        <v>2.5000000000000369E-4</v>
      </c>
      <c r="T74" s="1">
        <f t="shared" si="22"/>
        <v>6.250000000000009E-3</v>
      </c>
      <c r="U74" s="1">
        <f t="shared" si="23"/>
        <v>7.2500000000000099E-3</v>
      </c>
      <c r="V74" s="1">
        <f t="shared" si="23"/>
        <v>-1.7499999999999981E-3</v>
      </c>
    </row>
    <row r="75" spans="1:23" x14ac:dyDescent="0.25">
      <c r="E75" s="1">
        <v>0.6</v>
      </c>
      <c r="I75" s="14"/>
      <c r="M75" s="1">
        <f>ABS(E75-$E$7)</f>
        <v>2.0000000000000018E-2</v>
      </c>
      <c r="Q75" s="14"/>
      <c r="U75" s="1">
        <f t="shared" si="23"/>
        <v>1.6250000000000018E-2</v>
      </c>
    </row>
    <row r="76" spans="1:23" x14ac:dyDescent="0.25">
      <c r="I76" s="14"/>
      <c r="Q76" s="14"/>
    </row>
    <row r="77" spans="1:23" x14ac:dyDescent="0.25">
      <c r="I77" s="14"/>
      <c r="Q77" s="14"/>
    </row>
    <row r="78" spans="1:23" x14ac:dyDescent="0.25">
      <c r="I78" s="14"/>
      <c r="Q78" s="14"/>
    </row>
    <row r="79" spans="1:23" x14ac:dyDescent="0.25">
      <c r="I79" s="14"/>
      <c r="Q79" s="14"/>
    </row>
    <row r="80" spans="1:23" x14ac:dyDescent="0.25">
      <c r="I80" s="14"/>
      <c r="Q80" s="14"/>
    </row>
    <row r="81" spans="9:17" x14ac:dyDescent="0.25">
      <c r="I81" s="14"/>
      <c r="Q81" s="14"/>
    </row>
    <row r="82" spans="9:17" x14ac:dyDescent="0.25">
      <c r="I82" s="14"/>
      <c r="Q82" s="14"/>
    </row>
    <row r="83" spans="9:17" x14ac:dyDescent="0.25">
      <c r="I83" s="14"/>
      <c r="Q83" s="14"/>
    </row>
    <row r="84" spans="9:17" x14ac:dyDescent="0.25">
      <c r="I84" s="14"/>
      <c r="Q84" s="14"/>
    </row>
    <row r="85" spans="9:17" x14ac:dyDescent="0.25">
      <c r="I85" s="14"/>
      <c r="Q85" s="14"/>
    </row>
    <row r="86" spans="9:17" x14ac:dyDescent="0.25">
      <c r="I86" s="14"/>
      <c r="Q86" s="14"/>
    </row>
    <row r="87" spans="9:17" x14ac:dyDescent="0.25">
      <c r="I87" s="14"/>
      <c r="Q87" s="14"/>
    </row>
    <row r="88" spans="9:17" x14ac:dyDescent="0.25">
      <c r="I88" s="14"/>
      <c r="Q88" s="14"/>
    </row>
    <row r="89" spans="9:17" x14ac:dyDescent="0.25">
      <c r="I89" s="14"/>
      <c r="Q89" s="14"/>
    </row>
    <row r="90" spans="9:17" x14ac:dyDescent="0.25">
      <c r="I90" s="14"/>
      <c r="Q90" s="14"/>
    </row>
    <row r="91" spans="9:17" x14ac:dyDescent="0.25">
      <c r="I91" s="14"/>
      <c r="Q91" s="14"/>
    </row>
    <row r="92" spans="9:17" x14ac:dyDescent="0.25">
      <c r="I92" s="14"/>
      <c r="Q92" s="14"/>
    </row>
    <row r="93" spans="9:17" x14ac:dyDescent="0.25">
      <c r="I93" s="14"/>
      <c r="Q93" s="14"/>
    </row>
    <row r="94" spans="9:17" x14ac:dyDescent="0.25">
      <c r="I94" s="14"/>
      <c r="Q94" s="14"/>
    </row>
    <row r="95" spans="9:17" x14ac:dyDescent="0.25">
      <c r="I95" s="14"/>
      <c r="Q95" s="14"/>
    </row>
    <row r="96" spans="9:17" x14ac:dyDescent="0.25">
      <c r="I96" s="14"/>
      <c r="Q96" s="14"/>
    </row>
    <row r="97" spans="9:17" x14ac:dyDescent="0.25">
      <c r="I97" s="14"/>
      <c r="Q97" s="14"/>
    </row>
    <row r="98" spans="9:17" x14ac:dyDescent="0.25">
      <c r="I98" s="14"/>
      <c r="Q98" s="14"/>
    </row>
    <row r="99" spans="9:17" x14ac:dyDescent="0.25">
      <c r="I99" s="14"/>
      <c r="Q99" s="14"/>
    </row>
    <row r="100" spans="9:17" x14ac:dyDescent="0.25">
      <c r="I100" s="14"/>
      <c r="Q100" s="14"/>
    </row>
    <row r="101" spans="9:17" x14ac:dyDescent="0.25">
      <c r="I101" s="14"/>
      <c r="Q101" s="14"/>
    </row>
    <row r="102" spans="9:17" x14ac:dyDescent="0.25">
      <c r="I102" s="14"/>
      <c r="Q102" s="14"/>
    </row>
    <row r="103" spans="9:17" x14ac:dyDescent="0.25">
      <c r="I103" s="14"/>
      <c r="Q103" s="14"/>
    </row>
    <row r="104" spans="9:17" x14ac:dyDescent="0.25">
      <c r="I104" s="14"/>
      <c r="Q104" s="14"/>
    </row>
    <row r="105" spans="9:17" x14ac:dyDescent="0.25">
      <c r="I105" s="14"/>
      <c r="Q105" s="14"/>
    </row>
    <row r="106" spans="9:17" x14ac:dyDescent="0.25">
      <c r="I106" s="14"/>
      <c r="Q106" s="14"/>
    </row>
    <row r="107" spans="9:17" x14ac:dyDescent="0.25">
      <c r="I107" s="14"/>
      <c r="Q107" s="14"/>
    </row>
    <row r="108" spans="9:17" x14ac:dyDescent="0.25">
      <c r="I108" s="14"/>
      <c r="Q108" s="14"/>
    </row>
    <row r="109" spans="9:17" x14ac:dyDescent="0.25">
      <c r="I109" s="14"/>
      <c r="Q109" s="14"/>
    </row>
    <row r="110" spans="9:17" x14ac:dyDescent="0.25">
      <c r="I110" s="14"/>
      <c r="Q110" s="14"/>
    </row>
    <row r="111" spans="9:17" x14ac:dyDescent="0.25">
      <c r="I111" s="14"/>
      <c r="Q111" s="14"/>
    </row>
    <row r="112" spans="9:17" x14ac:dyDescent="0.25">
      <c r="I112" s="14"/>
      <c r="Q112" s="14"/>
    </row>
    <row r="113" spans="9:17" x14ac:dyDescent="0.25">
      <c r="I113" s="14"/>
      <c r="Q113" s="14"/>
    </row>
    <row r="114" spans="9:17" x14ac:dyDescent="0.25">
      <c r="I114" s="14"/>
      <c r="Q114" s="14"/>
    </row>
    <row r="115" spans="9:17" x14ac:dyDescent="0.25">
      <c r="I115" s="14"/>
      <c r="Q115" s="14"/>
    </row>
    <row r="116" spans="9:17" x14ac:dyDescent="0.25">
      <c r="I116" s="14"/>
      <c r="Q116" s="14"/>
    </row>
    <row r="117" spans="9:17" x14ac:dyDescent="0.25">
      <c r="I117" s="14"/>
      <c r="Q117" s="14"/>
    </row>
    <row r="118" spans="9:17" x14ac:dyDescent="0.25">
      <c r="I118" s="14"/>
      <c r="Q118" s="14"/>
    </row>
    <row r="119" spans="9:17" x14ac:dyDescent="0.25">
      <c r="I119" s="14"/>
      <c r="Q119" s="14"/>
    </row>
    <row r="120" spans="9:17" x14ac:dyDescent="0.25">
      <c r="I120" s="14"/>
      <c r="Q120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Bilige Yang</dc:creator>
  <cp:lastModifiedBy>Bilige Yang</cp:lastModifiedBy>
  <dcterms:created xsi:type="dcterms:W3CDTF">2020-11-12T23:25:54Z</dcterms:created>
  <dcterms:modified xsi:type="dcterms:W3CDTF">2020-11-13T03:49:19Z</dcterms:modified>
</cp:coreProperties>
</file>