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2435" firstSheet="1" activeTab="1"/>
  </bookViews>
  <sheets>
    <sheet name="Cognos_Office_Connection_Cache" sheetId="2" state="veryHidden" r:id="rId1"/>
    <sheet name="Active Report" sheetId="5" r:id="rId2"/>
    <sheet name="Formula - Writeback" sheetId="3" r:id="rId3"/>
    <sheet name="Sheet1" sheetId="1" r:id="rId4"/>
  </sheets>
  <definedNames>
    <definedName name="ID" localSheetId="1" hidden="1">"623e2a20-efe7-458a-8639-f84446351961"</definedName>
    <definedName name="ID" localSheetId="0" hidden="1">"e2a42b0c-0116-4d49-b072-bf60db6539a7"</definedName>
    <definedName name="ID" localSheetId="2" hidden="1">"08b2c36d-fbba-49e6-a5d3-084f9f6daa51"</definedName>
    <definedName name="ID" localSheetId="3" hidden="1">"6b24b831-9a17-4206-b39e-2f2438883c2d"</definedName>
    <definedName name="TM1RPTDATARNG26609139" localSheetId="1">'Active Report'!$22:$39</definedName>
    <definedName name="TM1RPTFMTIDCOL" localSheetId="1">'Active Report'!$A$1:$A$10</definedName>
    <definedName name="TM1RPTFMTRNG" localSheetId="1">'Active Report'!$B$1:$O$10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5" l="1"/>
  <c r="A24" i="5"/>
  <c r="A25" i="5"/>
  <c r="A26" i="5"/>
  <c r="A27" i="5"/>
  <c r="A28" i="5"/>
  <c r="A31" i="5"/>
  <c r="A29" i="5"/>
  <c r="A30" i="5"/>
  <c r="A33" i="5"/>
  <c r="A37" i="5"/>
  <c r="A34" i="5"/>
  <c r="A38" i="5"/>
  <c r="A39" i="5"/>
  <c r="A35" i="5"/>
  <c r="A36" i="5"/>
  <c r="A32" i="5"/>
  <c r="C18" i="5"/>
  <c r="C17" i="5"/>
  <c r="C16" i="5"/>
  <c r="C15" i="5"/>
  <c r="C14" i="5"/>
  <c r="A22" i="5"/>
  <c r="B12" i="5"/>
  <c r="D14" i="3"/>
  <c r="C5" i="3"/>
  <c r="B22" i="5"/>
  <c r="K22" i="5"/>
  <c r="D22" i="5"/>
  <c r="L22" i="5"/>
  <c r="E22" i="5"/>
  <c r="M22" i="5"/>
  <c r="F22" i="5"/>
  <c r="G22" i="5"/>
  <c r="O22" i="5"/>
  <c r="H22" i="5"/>
  <c r="I22" i="5"/>
  <c r="J22" i="5"/>
  <c r="C22" i="5"/>
  <c r="N22" i="5"/>
  <c r="L33" i="5"/>
  <c r="L37" i="5"/>
  <c r="C32" i="5"/>
  <c r="G34" i="5"/>
  <c r="O34" i="5"/>
  <c r="I35" i="5"/>
  <c r="C36" i="5"/>
  <c r="K36" i="5"/>
  <c r="E37" i="5"/>
  <c r="M37" i="5"/>
  <c r="G38" i="5"/>
  <c r="O38" i="5"/>
  <c r="I39" i="5"/>
  <c r="N34" i="5"/>
  <c r="H39" i="5"/>
  <c r="D32" i="5"/>
  <c r="L32" i="5"/>
  <c r="F33" i="5"/>
  <c r="N33" i="5"/>
  <c r="H34" i="5"/>
  <c r="J35" i="5"/>
  <c r="D36" i="5"/>
  <c r="L36" i="5"/>
  <c r="F37" i="5"/>
  <c r="N37" i="5"/>
  <c r="H38" i="5"/>
  <c r="J39" i="5"/>
  <c r="G33" i="5"/>
  <c r="C35" i="5"/>
  <c r="M36" i="5"/>
  <c r="I38" i="5"/>
  <c r="C39" i="5"/>
  <c r="K39" i="5"/>
  <c r="F34" i="5"/>
  <c r="D37" i="5"/>
  <c r="E33" i="5"/>
  <c r="O33" i="5"/>
  <c r="G37" i="5"/>
  <c r="N32" i="5"/>
  <c r="D35" i="5"/>
  <c r="L35" i="5"/>
  <c r="F36" i="5"/>
  <c r="N36" i="5"/>
  <c r="H37" i="5"/>
  <c r="J38" i="5"/>
  <c r="D39" i="5"/>
  <c r="L39" i="5"/>
  <c r="D33" i="5"/>
  <c r="J36" i="5"/>
  <c r="M33" i="5"/>
  <c r="I34" i="5"/>
  <c r="E36" i="5"/>
  <c r="F32" i="5"/>
  <c r="H33" i="5"/>
  <c r="G32" i="5"/>
  <c r="O32" i="5"/>
  <c r="K34" i="5"/>
  <c r="E35" i="5"/>
  <c r="M35" i="5"/>
  <c r="G36" i="5"/>
  <c r="O36" i="5"/>
  <c r="I37" i="5"/>
  <c r="C38" i="5"/>
  <c r="K38" i="5"/>
  <c r="E39" i="5"/>
  <c r="M39" i="5"/>
  <c r="H35" i="5"/>
  <c r="F38" i="5"/>
  <c r="K32" i="5"/>
  <c r="M32" i="5"/>
  <c r="K35" i="5"/>
  <c r="I33" i="5"/>
  <c r="H32" i="5"/>
  <c r="J33" i="5"/>
  <c r="D34" i="5"/>
  <c r="L34" i="5"/>
  <c r="F35" i="5"/>
  <c r="N35" i="5"/>
  <c r="H36" i="5"/>
  <c r="J37" i="5"/>
  <c r="D38" i="5"/>
  <c r="L38" i="5"/>
  <c r="F39" i="5"/>
  <c r="N39" i="5"/>
  <c r="J32" i="5"/>
  <c r="N38" i="5"/>
  <c r="E32" i="5"/>
  <c r="O37" i="5"/>
  <c r="J34" i="5"/>
  <c r="C34" i="5"/>
  <c r="I32" i="5"/>
  <c r="C33" i="5"/>
  <c r="K33" i="5"/>
  <c r="E34" i="5"/>
  <c r="M34" i="5"/>
  <c r="G35" i="5"/>
  <c r="O35" i="5"/>
  <c r="I36" i="5"/>
  <c r="C37" i="5"/>
  <c r="K37" i="5"/>
  <c r="E38" i="5"/>
  <c r="M38" i="5"/>
  <c r="G39" i="5"/>
  <c r="O39" i="5"/>
  <c r="D29" i="5"/>
  <c r="I31" i="5"/>
  <c r="L29" i="5"/>
  <c r="N30" i="5"/>
  <c r="E29" i="5"/>
  <c r="G30" i="5"/>
  <c r="F29" i="5"/>
  <c r="H30" i="5"/>
  <c r="J31" i="5"/>
  <c r="O29" i="5"/>
  <c r="C31" i="5"/>
  <c r="L31" i="5"/>
  <c r="N31" i="5"/>
  <c r="F30" i="5"/>
  <c r="H31" i="5"/>
  <c r="M29" i="5"/>
  <c r="O30" i="5"/>
  <c r="N29" i="5"/>
  <c r="G29" i="5"/>
  <c r="I30" i="5"/>
  <c r="K31" i="5"/>
  <c r="H29" i="5"/>
  <c r="J30" i="5"/>
  <c r="D31" i="5"/>
  <c r="I29" i="5"/>
  <c r="C30" i="5"/>
  <c r="K30" i="5"/>
  <c r="E31" i="5"/>
  <c r="M31" i="5"/>
  <c r="J29" i="5"/>
  <c r="D30" i="5"/>
  <c r="L30" i="5"/>
  <c r="F31" i="5"/>
  <c r="C29" i="5"/>
  <c r="K29" i="5"/>
  <c r="E30" i="5"/>
  <c r="M30" i="5"/>
  <c r="G31" i="5"/>
  <c r="O31" i="5"/>
  <c r="D26" i="5"/>
  <c r="H28" i="5"/>
  <c r="E26" i="5"/>
  <c r="O27" i="5"/>
  <c r="K28" i="5"/>
  <c r="J25" i="5"/>
  <c r="N27" i="5"/>
  <c r="J28" i="5"/>
  <c r="L25" i="5"/>
  <c r="N26" i="5"/>
  <c r="M25" i="5"/>
  <c r="C28" i="5"/>
  <c r="N25" i="5"/>
  <c r="D28" i="5"/>
  <c r="O25" i="5"/>
  <c r="C27" i="5"/>
  <c r="E28" i="5"/>
  <c r="M28" i="5"/>
  <c r="L26" i="5"/>
  <c r="C25" i="5"/>
  <c r="M26" i="5"/>
  <c r="I28" i="5"/>
  <c r="F26" i="5"/>
  <c r="O26" i="5"/>
  <c r="F25" i="5"/>
  <c r="L28" i="5"/>
  <c r="G25" i="5"/>
  <c r="I26" i="5"/>
  <c r="K27" i="5"/>
  <c r="H25" i="5"/>
  <c r="J26" i="5"/>
  <c r="D27" i="5"/>
  <c r="L27" i="5"/>
  <c r="F28" i="5"/>
  <c r="N28" i="5"/>
  <c r="F27" i="5"/>
  <c r="K25" i="5"/>
  <c r="G27" i="5"/>
  <c r="D25" i="5"/>
  <c r="H27" i="5"/>
  <c r="E25" i="5"/>
  <c r="G26" i="5"/>
  <c r="I27" i="5"/>
  <c r="H26" i="5"/>
  <c r="J27" i="5"/>
  <c r="I25" i="5"/>
  <c r="C26" i="5"/>
  <c r="K26" i="5"/>
  <c r="E27" i="5"/>
  <c r="M27" i="5"/>
  <c r="G28" i="5"/>
  <c r="O28" i="5"/>
  <c r="F23" i="5"/>
  <c r="H24" i="5"/>
  <c r="G23" i="5"/>
  <c r="I24" i="5"/>
  <c r="J24" i="5"/>
  <c r="C24" i="5"/>
  <c r="D24" i="5"/>
  <c r="N24" i="5"/>
  <c r="N23" i="5"/>
  <c r="O23" i="5"/>
  <c r="H23" i="5"/>
  <c r="I23" i="5"/>
  <c r="K24" i="5"/>
  <c r="J23" i="5"/>
  <c r="L24" i="5"/>
  <c r="C23" i="5"/>
  <c r="K23" i="5"/>
  <c r="E24" i="5"/>
  <c r="M24" i="5"/>
  <c r="D23" i="5"/>
  <c r="L23" i="5"/>
  <c r="F24" i="5"/>
  <c r="E23" i="5"/>
  <c r="M23" i="5"/>
  <c r="G24" i="5"/>
  <c r="O24" i="5"/>
  <c r="C3" i="3" l="1"/>
  <c r="C4" i="3"/>
  <c r="C6" i="3"/>
  <c r="C7" i="3"/>
  <c r="H26" i="3"/>
  <c r="M25" i="3"/>
  <c r="E25" i="3"/>
  <c r="J24" i="3"/>
  <c r="O23" i="3"/>
  <c r="G23" i="3"/>
  <c r="L22" i="3"/>
  <c r="D22" i="3"/>
  <c r="I21" i="3"/>
  <c r="N20" i="3"/>
  <c r="F20" i="3"/>
  <c r="K19" i="3"/>
  <c r="C19" i="3"/>
  <c r="H18" i="3"/>
  <c r="M17" i="3"/>
  <c r="E17" i="3"/>
  <c r="J16" i="3"/>
  <c r="O15" i="3"/>
  <c r="G15" i="3"/>
  <c r="L14" i="3"/>
  <c r="I13" i="3"/>
  <c r="N12" i="3"/>
  <c r="F12" i="3"/>
  <c r="K11" i="3"/>
  <c r="C11" i="3"/>
  <c r="H10" i="3"/>
  <c r="M9" i="3"/>
  <c r="E9" i="3"/>
  <c r="O26" i="3"/>
  <c r="G26" i="3"/>
  <c r="L25" i="3"/>
  <c r="D25" i="3"/>
  <c r="I24" i="3"/>
  <c r="N23" i="3"/>
  <c r="F23" i="3"/>
  <c r="K22" i="3"/>
  <c r="C22" i="3"/>
  <c r="H21" i="3"/>
  <c r="M20" i="3"/>
  <c r="E20" i="3"/>
  <c r="J19" i="3"/>
  <c r="O18" i="3"/>
  <c r="G18" i="3"/>
  <c r="L17" i="3"/>
  <c r="D17" i="3"/>
  <c r="I16" i="3"/>
  <c r="N15" i="3"/>
  <c r="F15" i="3"/>
  <c r="K14" i="3"/>
  <c r="C14" i="3"/>
  <c r="H13" i="3"/>
  <c r="M12" i="3"/>
  <c r="E12" i="3"/>
  <c r="J11" i="3"/>
  <c r="O10" i="3"/>
  <c r="G10" i="3"/>
  <c r="L9" i="3"/>
  <c r="D9" i="3"/>
  <c r="N26" i="3"/>
  <c r="K25" i="3"/>
  <c r="C25" i="3"/>
  <c r="M23" i="3"/>
  <c r="E23" i="3"/>
  <c r="O21" i="3"/>
  <c r="L20" i="3"/>
  <c r="I19" i="3"/>
  <c r="C17" i="3"/>
  <c r="J14" i="3"/>
  <c r="G13" i="3"/>
  <c r="D12" i="3"/>
  <c r="K9" i="3"/>
  <c r="M18" i="3"/>
  <c r="N13" i="3"/>
  <c r="M10" i="3"/>
  <c r="K12" i="3"/>
  <c r="H16" i="3"/>
  <c r="H24" i="3"/>
  <c r="F9" i="3"/>
  <c r="N9" i="3"/>
  <c r="I10" i="3"/>
  <c r="D11" i="3"/>
  <c r="L11" i="3"/>
  <c r="G12" i="3"/>
  <c r="O12" i="3"/>
  <c r="J13" i="3"/>
  <c r="E14" i="3"/>
  <c r="M14" i="3"/>
  <c r="H15" i="3"/>
  <c r="C16" i="3"/>
  <c r="K16" i="3"/>
  <c r="F17" i="3"/>
  <c r="N17" i="3"/>
  <c r="I18" i="3"/>
  <c r="D19" i="3"/>
  <c r="L19" i="3"/>
  <c r="G20" i="3"/>
  <c r="O20" i="3"/>
  <c r="J21" i="3"/>
  <c r="E22" i="3"/>
  <c r="M22" i="3"/>
  <c r="H23" i="3"/>
  <c r="C24" i="3"/>
  <c r="K24" i="3"/>
  <c r="F25" i="3"/>
  <c r="N25" i="3"/>
  <c r="I26" i="3"/>
  <c r="E10" i="3"/>
  <c r="F13" i="3"/>
  <c r="J17" i="3"/>
  <c r="C9" i="3"/>
  <c r="F10" i="3"/>
  <c r="I11" i="3"/>
  <c r="O13" i="3"/>
  <c r="E15" i="3"/>
  <c r="K17" i="3"/>
  <c r="D20" i="3"/>
  <c r="G21" i="3"/>
  <c r="J22" i="3"/>
  <c r="F26" i="3"/>
  <c r="G9" i="3"/>
  <c r="O9" i="3"/>
  <c r="J10" i="3"/>
  <c r="E11" i="3"/>
  <c r="M11" i="3"/>
  <c r="H12" i="3"/>
  <c r="C13" i="3"/>
  <c r="K13" i="3"/>
  <c r="F14" i="3"/>
  <c r="N14" i="3"/>
  <c r="I15" i="3"/>
  <c r="D16" i="3"/>
  <c r="L16" i="3"/>
  <c r="G17" i="3"/>
  <c r="O17" i="3"/>
  <c r="J18" i="3"/>
  <c r="E19" i="3"/>
  <c r="M19" i="3"/>
  <c r="H20" i="3"/>
  <c r="C21" i="3"/>
  <c r="K21" i="3"/>
  <c r="F22" i="3"/>
  <c r="N22" i="3"/>
  <c r="I23" i="3"/>
  <c r="D24" i="3"/>
  <c r="L24" i="3"/>
  <c r="G25" i="3"/>
  <c r="O25" i="3"/>
  <c r="J26" i="3"/>
  <c r="C12" i="3"/>
  <c r="D15" i="3"/>
  <c r="E18" i="3"/>
  <c r="N10" i="3"/>
  <c r="L12" i="3"/>
  <c r="M15" i="3"/>
  <c r="H9" i="3"/>
  <c r="C10" i="3"/>
  <c r="K10" i="3"/>
  <c r="F11" i="3"/>
  <c r="N11" i="3"/>
  <c r="I12" i="3"/>
  <c r="D13" i="3"/>
  <c r="L13" i="3"/>
  <c r="G14" i="3"/>
  <c r="O14" i="3"/>
  <c r="J15" i="3"/>
  <c r="E16" i="3"/>
  <c r="M16" i="3"/>
  <c r="H17" i="3"/>
  <c r="C18" i="3"/>
  <c r="K18" i="3"/>
  <c r="F19" i="3"/>
  <c r="N19" i="3"/>
  <c r="I20" i="3"/>
  <c r="D21" i="3"/>
  <c r="L21" i="3"/>
  <c r="G22" i="3"/>
  <c r="O22" i="3"/>
  <c r="J23" i="3"/>
  <c r="E24" i="3"/>
  <c r="M24" i="3"/>
  <c r="H25" i="3"/>
  <c r="C26" i="3"/>
  <c r="K26" i="3"/>
  <c r="I9" i="3"/>
  <c r="D10" i="3"/>
  <c r="L10" i="3"/>
  <c r="G11" i="3"/>
  <c r="O11" i="3"/>
  <c r="J12" i="3"/>
  <c r="E13" i="3"/>
  <c r="M13" i="3"/>
  <c r="H14" i="3"/>
  <c r="C15" i="3"/>
  <c r="K15" i="3"/>
  <c r="F16" i="3"/>
  <c r="N16" i="3"/>
  <c r="I17" i="3"/>
  <c r="D18" i="3"/>
  <c r="L18" i="3"/>
  <c r="G19" i="3"/>
  <c r="O19" i="3"/>
  <c r="J20" i="3"/>
  <c r="E21" i="3"/>
  <c r="M21" i="3"/>
  <c r="H22" i="3"/>
  <c r="C23" i="3"/>
  <c r="K23" i="3"/>
  <c r="F24" i="3"/>
  <c r="N24" i="3"/>
  <c r="I25" i="3"/>
  <c r="D26" i="3"/>
  <c r="L26" i="3"/>
  <c r="J9" i="3"/>
  <c r="I14" i="3"/>
  <c r="G16" i="3"/>
  <c r="O16" i="3"/>
  <c r="H19" i="3"/>
  <c r="C20" i="3"/>
  <c r="K20" i="3"/>
  <c r="F21" i="3"/>
  <c r="N21" i="3"/>
  <c r="I22" i="3"/>
  <c r="D23" i="3"/>
  <c r="L23" i="3"/>
  <c r="G24" i="3"/>
  <c r="O24" i="3"/>
  <c r="J25" i="3"/>
  <c r="E26" i="3"/>
  <c r="M26" i="3"/>
  <c r="F18" i="3"/>
  <c r="H11" i="3"/>
  <c r="L15" i="3"/>
  <c r="N18" i="3"/>
</calcChain>
</file>

<file path=xl/sharedStrings.xml><?xml version="1.0" encoding="utf-8"?>
<sst xmlns="http://schemas.openxmlformats.org/spreadsheetml/2006/main" count="77" uniqueCount="41">
  <si>
    <t>Revenue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</si>
  <si>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</si>
  <si>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</si>
  <si>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</si>
  <si>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</si>
  <si>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</si>
  <si>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</si>
  <si>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</si>
  <si>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</si>
  <si>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</si>
  <si>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</si>
  <si>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</si>
  <si>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</si>
  <si>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</si>
  <si>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Total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</si>
  <si>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</si>
  <si>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</si>
  <si>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</si>
  <si>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</si>
  <si>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</si>
  <si>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</si>
  <si>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</si>
  <si>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</si>
  <si>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</si>
  <si>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</si>
  <si>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</si>
  <si>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3G 32Gb</t>
  </si>
  <si>
    <t>3G 128Gb</t>
  </si>
  <si>
    <t>3G 16Gb</t>
  </si>
  <si>
    <t>3G 64Gb</t>
  </si>
  <si>
    <t>4G 16Gb</t>
  </si>
  <si>
    <t>4G 32Gb</t>
  </si>
  <si>
    <t>Cube</t>
  </si>
  <si>
    <t>smartco:Revenue</t>
  </si>
  <si>
    <t>organization</t>
  </si>
  <si>
    <t>Channel</t>
  </si>
  <si>
    <t>Version</t>
  </si>
  <si>
    <t>[Begin Format Range]</t>
  </si>
  <si>
    <t>Default</t>
  </si>
  <si>
    <t>Leaf</t>
  </si>
  <si>
    <t>[End Format 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</si>
</sst>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#;\(#,###\)"/>
    <numFmt numFmtId="165" formatCode="\-\ @"/>
    <numFmt numFmtId="166" formatCode="\+\ 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  <xf numFmtId="0" fontId="8" fillId="0" borderId="0"/>
    <xf numFmtId="0" fontId="9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quotePrefix="1"/>
    <xf numFmtId="0" fontId="10" fillId="3" borderId="0" xfId="0" applyFont="1" applyFill="1" applyAlignment="1">
      <alignment horizontal="left" indent="2"/>
    </xf>
    <xf numFmtId="0" fontId="10" fillId="0" borderId="0" xfId="0" applyFont="1" applyAlignment="1">
      <alignment horizontal="left" indent="2"/>
    </xf>
    <xf numFmtId="0" fontId="11" fillId="0" borderId="0" xfId="0" applyFont="1"/>
    <xf numFmtId="0" fontId="10" fillId="3" borderId="0" xfId="0" quotePrefix="1" applyFont="1" applyFill="1" applyAlignment="1">
      <alignment horizontal="left" indent="2"/>
    </xf>
    <xf numFmtId="0" fontId="10" fillId="0" borderId="0" xfId="0" applyNumberFormat="1" applyFont="1" applyAlignment="1">
      <alignment horizontal="left" indent="2"/>
    </xf>
    <xf numFmtId="0" fontId="11" fillId="0" borderId="1" xfId="12" applyFont="1" applyAlignment="1">
      <alignment horizontal="center" vertical="center"/>
    </xf>
    <xf numFmtId="0" fontId="10" fillId="3" borderId="1" xfId="7" quotePrefix="1" applyFont="1">
      <alignment horizontal="center" vertical="center"/>
    </xf>
    <xf numFmtId="0" fontId="11" fillId="2" borderId="1" xfId="6" quotePrefix="1" applyFont="1">
      <alignment horizontal="center" vertical="center"/>
    </xf>
    <xf numFmtId="0" fontId="10" fillId="3" borderId="1" xfId="3" quotePrefix="1" applyFont="1" applyAlignment="1">
      <alignment horizontal="left" vertical="center"/>
    </xf>
    <xf numFmtId="0" fontId="11" fillId="2" borderId="1" xfId="2" quotePrefix="1" applyFont="1" applyAlignment="1">
      <alignment horizontal="left" vertical="center"/>
    </xf>
    <xf numFmtId="164" fontId="11" fillId="0" borderId="1" xfId="10" applyNumberFormat="1" applyFont="1">
      <alignment horizontal="right" vertical="center"/>
    </xf>
    <xf numFmtId="164" fontId="11" fillId="3" borderId="1" xfId="13" applyNumberFormat="1" applyFont="1"/>
    <xf numFmtId="0" fontId="10" fillId="3" borderId="1" xfId="3" quotePrefix="1" applyFont="1" applyAlignment="1">
      <alignment horizontal="right" vertical="center"/>
    </xf>
    <xf numFmtId="0" fontId="0" fillId="0" borderId="0" xfId="48" applyFont="1"/>
    <xf numFmtId="0" fontId="0" fillId="10" borderId="0" xfId="40" applyFont="1"/>
    <xf numFmtId="0" fontId="0" fillId="0" borderId="0" xfId="49" applyFont="1"/>
    <xf numFmtId="0" fontId="0" fillId="9" borderId="0" xfId="41" applyFont="1"/>
    <xf numFmtId="0" fontId="0" fillId="0" borderId="0" xfId="50" applyFont="1"/>
    <xf numFmtId="0" fontId="0" fillId="9" borderId="0" xfId="42" applyFont="1"/>
    <xf numFmtId="0" fontId="0" fillId="0" borderId="0" xfId="51" applyFont="1"/>
    <xf numFmtId="0" fontId="0" fillId="9" borderId="0" xfId="43" applyFont="1"/>
    <xf numFmtId="0" fontId="0" fillId="0" borderId="0" xfId="52" applyFont="1"/>
    <xf numFmtId="0" fontId="0" fillId="9" borderId="0" xfId="44" applyFont="1"/>
    <xf numFmtId="0" fontId="0" fillId="0" borderId="0" xfId="53" applyFont="1"/>
    <xf numFmtId="0" fontId="0" fillId="9" borderId="0" xfId="45" applyFont="1"/>
    <xf numFmtId="0" fontId="0" fillId="0" borderId="0" xfId="54" quotePrefix="1" applyFont="1"/>
    <xf numFmtId="165" fontId="0" fillId="10" borderId="0" xfId="40" applyNumberFormat="1" applyFont="1" applyAlignment="1"/>
    <xf numFmtId="165" fontId="0" fillId="9" borderId="0" xfId="41" applyNumberFormat="1" applyFont="1" applyAlignment="1">
      <alignment horizontal="left" indent="1"/>
    </xf>
    <xf numFmtId="166" fontId="0" fillId="9" borderId="0" xfId="42" applyNumberFormat="1" applyFont="1" applyAlignment="1">
      <alignment horizontal="left" indent="2"/>
    </xf>
    <xf numFmtId="165" fontId="0" fillId="9" borderId="0" xfId="42" applyNumberFormat="1" applyFont="1" applyAlignment="1">
      <alignment horizontal="left" indent="2"/>
    </xf>
    <xf numFmtId="49" fontId="0" fillId="0" borderId="0" xfId="0" applyNumberFormat="1" applyAlignment="1">
      <alignment horizontal="left" indent="3"/>
    </xf>
    <xf numFmtId="43" fontId="0" fillId="0" borderId="0" xfId="1" applyFont="1"/>
    <xf numFmtId="43" fontId="0" fillId="10" borderId="0" xfId="1" applyFont="1" applyFill="1"/>
    <xf numFmtId="43" fontId="0" fillId="9" borderId="0" xfId="1" applyFont="1" applyFill="1"/>
    <xf numFmtId="43" fontId="2" fillId="0" borderId="0" xfId="1" quotePrefix="1" applyFont="1"/>
  </cellXfs>
  <cellStyles count="57">
    <cellStyle name="AF Column - IBM Cognos" xfId="56"/>
    <cellStyle name="AF Data - IBM Cognos" xfId="30"/>
    <cellStyle name="AF Data 0 - IBM Cognos" xfId="32"/>
    <cellStyle name="AF Data 1 - IBM Cognos" xfId="33"/>
    <cellStyle name="AF Data 2 - IBM Cognos" xfId="34"/>
    <cellStyle name="AF Data 3 - IBM Cognos" xfId="35"/>
    <cellStyle name="AF Data 4 - IBM Cognos" xfId="36"/>
    <cellStyle name="AF Data 5 - IBM Cognos" xfId="37"/>
    <cellStyle name="AF Data Leaf - IBM Cognos" xfId="31"/>
    <cellStyle name="AF Header - IBM Cognos" xfId="38"/>
    <cellStyle name="AF Header 0 - IBM Cognos" xfId="40"/>
    <cellStyle name="AF Header 1 - IBM Cognos" xfId="41"/>
    <cellStyle name="AF Header 2 - IBM Cognos" xfId="42"/>
    <cellStyle name="AF Header 3 - IBM Cognos" xfId="43"/>
    <cellStyle name="AF Header 4 - IBM Cognos" xfId="44"/>
    <cellStyle name="AF Header 5 - IBM Cognos" xfId="45"/>
    <cellStyle name="AF Header Leaf - IBM Cognos" xfId="39"/>
    <cellStyle name="AF Row - IBM Cognos" xfId="46"/>
    <cellStyle name="AF Row 0 - IBM Cognos" xfId="48"/>
    <cellStyle name="AF Row 1 - IBM Cognos" xfId="49"/>
    <cellStyle name="AF Row 2 - IBM Cognos" xfId="50"/>
    <cellStyle name="AF Row 3 - IBM Cognos" xfId="51"/>
    <cellStyle name="AF Row 4 - IBM Cognos" xfId="52"/>
    <cellStyle name="AF Row 5 - IBM Cognos" xfId="53"/>
    <cellStyle name="AF Row Leaf - IBM Cognos" xfId="47"/>
    <cellStyle name="AF Subnm - IBM Cognos" xfId="55"/>
    <cellStyle name="AF Title - IBM Cognos" xfId="54"/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Edit - IBM Cognos" xfId="29"/>
    <cellStyle name="Formula - IBM Cognos" xfId="28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Relationship Id="rId5" Type="http://schemas.openxmlformats.org/officeDocument/2006/relationships/customProperty" Target="../customProperty7.bin"/><Relationship Id="rId4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MigrateActionButton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B13" workbookViewId="0">
      <selection activeCell="F17" sqref="F17"/>
    </sheetView>
  </sheetViews>
  <sheetFormatPr defaultRowHeight="15" x14ac:dyDescent="0.25"/>
  <cols>
    <col min="1" max="1" width="25.7109375" hidden="1" customWidth="1"/>
    <col min="2" max="2" width="25.7109375" customWidth="1"/>
    <col min="3" max="3" width="14.28515625" style="33" bestFit="1" customWidth="1"/>
    <col min="4" max="15" width="12" style="33" bestFit="1" customWidth="1"/>
  </cols>
  <sheetData>
    <row r="1" spans="1:15" hidden="1" x14ac:dyDescent="0.25">
      <c r="A1" s="1" t="s">
        <v>37</v>
      </c>
    </row>
    <row r="2" spans="1:15" s="15" customFormat="1" hidden="1" x14ac:dyDescent="0.25">
      <c r="A2" s="15">
        <v>0</v>
      </c>
      <c r="B2" s="16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s="17" customFormat="1" hidden="1" x14ac:dyDescent="0.25">
      <c r="A3" s="17">
        <v>1</v>
      </c>
      <c r="B3" s="18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s="19" customFormat="1" hidden="1" x14ac:dyDescent="0.25">
      <c r="A4" s="19">
        <v>2</v>
      </c>
      <c r="B4" s="20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s="21" customFormat="1" hidden="1" x14ac:dyDescent="0.25">
      <c r="A5" s="21">
        <v>3</v>
      </c>
      <c r="B5" s="22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1:15" s="23" customFormat="1" hidden="1" x14ac:dyDescent="0.25">
      <c r="A6" s="23">
        <v>4</v>
      </c>
      <c r="B6" s="2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s="25" customFormat="1" hidden="1" x14ac:dyDescent="0.25">
      <c r="A7" s="25">
        <v>5</v>
      </c>
      <c r="B7" s="26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 hidden="1" x14ac:dyDescent="0.25">
      <c r="A8" s="1" t="s">
        <v>38</v>
      </c>
    </row>
    <row r="9" spans="1:15" hidden="1" x14ac:dyDescent="0.25">
      <c r="A9" s="1" t="s">
        <v>39</v>
      </c>
    </row>
    <row r="10" spans="1:15" hidden="1" x14ac:dyDescent="0.25">
      <c r="A10" s="1" t="s">
        <v>40</v>
      </c>
    </row>
    <row r="11" spans="1:15" hidden="1" x14ac:dyDescent="0.25"/>
    <row r="12" spans="1:15" hidden="1" x14ac:dyDescent="0.25">
      <c r="B12" t="str">
        <f>_xll.TM1RPTVIEW("smartco:Revenue:26609139",0,_xll.TM1RPTTITLE("smartco:organization",$C$14),_xll.TM1RPTTITLE("smartco:Channel",$C$15),_xll.TM1RPTTITLE("smartco:Revenue",$C$16),_xll.TM1RPTTITLE("smartco:Year",$C$17),_xll.TM1RPTTITLE("smartco:Version",$C$18),TM1RPTFMTRNG,TM1RPTFMTIDCOL)</f>
        <v>smartco:Revenue:26609139</v>
      </c>
    </row>
    <row r="14" spans="1:15" x14ac:dyDescent="0.25">
      <c r="B14" s="27" t="s">
        <v>34</v>
      </c>
      <c r="C14" s="33" t="str">
        <f>_xll.SUBNM("smartco:organization",,"Massachusetts","Caption_Default")</f>
        <v>Massachusetts</v>
      </c>
    </row>
    <row r="15" spans="1:15" x14ac:dyDescent="0.25">
      <c r="B15" s="27" t="s">
        <v>35</v>
      </c>
      <c r="C15" s="33" t="str">
        <f>_xll.SUBNM("smartco:Channel",,"Retail","Caption_Default")</f>
        <v>Retail</v>
      </c>
    </row>
    <row r="16" spans="1:15" x14ac:dyDescent="0.25">
      <c r="B16" s="27" t="s">
        <v>0</v>
      </c>
      <c r="C16" s="33" t="str">
        <f>_xll.SUBNM("smartco:Revenue",,"Volume - Units","Caption_Default")</f>
        <v>Volume - Units</v>
      </c>
    </row>
    <row r="17" spans="1:15" x14ac:dyDescent="0.25">
      <c r="B17" s="27" t="s">
        <v>1</v>
      </c>
      <c r="C17" s="33" t="str">
        <f>_xll.SUBNM("smartco:Year",,"2015","Caption_Default")</f>
        <v>2015</v>
      </c>
    </row>
    <row r="18" spans="1:15" x14ac:dyDescent="0.25">
      <c r="B18" s="27" t="s">
        <v>36</v>
      </c>
      <c r="C18" s="33" t="str">
        <f>_xll.SUBNM("smartco:Version",,"Budget","Caption_Default")</f>
        <v>Budget</v>
      </c>
    </row>
    <row r="21" spans="1:15" x14ac:dyDescent="0.25">
      <c r="C21" s="36" t="s">
        <v>1</v>
      </c>
      <c r="D21" s="36" t="s">
        <v>2</v>
      </c>
      <c r="E21" s="36" t="s">
        <v>3</v>
      </c>
      <c r="F21" s="36" t="s">
        <v>4</v>
      </c>
      <c r="G21" s="36" t="s">
        <v>5</v>
      </c>
      <c r="H21" s="36" t="s">
        <v>6</v>
      </c>
      <c r="I21" s="36" t="s">
        <v>7</v>
      </c>
      <c r="J21" s="36" t="s">
        <v>8</v>
      </c>
      <c r="K21" s="36" t="s">
        <v>9</v>
      </c>
      <c r="L21" s="36" t="s">
        <v>10</v>
      </c>
      <c r="M21" s="36" t="s">
        <v>11</v>
      </c>
      <c r="N21" s="36" t="s">
        <v>12</v>
      </c>
      <c r="O21" s="36" t="s">
        <v>13</v>
      </c>
    </row>
    <row r="22" spans="1:15" s="15" customFormat="1" x14ac:dyDescent="0.25">
      <c r="A22" s="15">
        <f>IF(_xll.TM1RPTELISCONSOLIDATED($B$22,$B22),IF(_xll.TM1RPTELLEV($B$22,$B22)&lt;=5,_xll.TM1RPTELLEV($B$22,$B22),"Default"),"Leaf")</f>
        <v>0</v>
      </c>
      <c r="B22" s="28" t="str">
        <f>_xll.TM1RPTROW($B$12,"smartco:product","Default")</f>
        <v>Product Total</v>
      </c>
      <c r="C22" s="34">
        <f>_xll.DBRW($B$12,$C$14,$C$15,$B22,C$21,$C$17,$C$18,$C$16)</f>
        <v>25098</v>
      </c>
      <c r="D22" s="34">
        <f>_xll.DBRW($B$12,$C$14,$C$15,$B22,D$21,$C$17,$C$18,$C$16)</f>
        <v>12960.66666666667</v>
      </c>
      <c r="E22" s="34">
        <f>_xll.DBRW($B$12,$C$14,$C$15,$B22,E$21,$C$17,$C$18,$C$16)</f>
        <v>1337.666666666667</v>
      </c>
      <c r="F22" s="34">
        <f>_xll.DBRW($B$12,$C$14,$C$15,$B22,F$21,$C$17,$C$18,$C$16)</f>
        <v>991.66666666666663</v>
      </c>
      <c r="G22" s="34">
        <f>_xll.DBRW($B$12,$C$14,$C$15,$B22,G$21,$C$17,$C$18,$C$16)</f>
        <v>928.66666666666663</v>
      </c>
      <c r="H22" s="34">
        <f>_xll.DBRW($B$12,$C$14,$C$15,$B22,H$21,$C$17,$C$18,$C$16)</f>
        <v>1040.666666666667</v>
      </c>
      <c r="I22" s="34">
        <f>_xll.DBRW($B$12,$C$14,$C$15,$B22,I$21,$C$17,$C$18,$C$16)</f>
        <v>933.66666666666663</v>
      </c>
      <c r="J22" s="34">
        <f>_xll.DBRW($B$12,$C$14,$C$15,$B22,J$21,$C$17,$C$18,$C$16)</f>
        <v>929.66666666666663</v>
      </c>
      <c r="K22" s="34">
        <f>_xll.DBRW($B$12,$C$14,$C$15,$B22,K$21,$C$17,$C$18,$C$16)</f>
        <v>938.66666666666663</v>
      </c>
      <c r="L22" s="34">
        <f>_xll.DBRW($B$12,$C$14,$C$15,$B22,L$21,$C$17,$C$18,$C$16)</f>
        <v>955.66666666666663</v>
      </c>
      <c r="M22" s="34">
        <f>_xll.DBRW($B$12,$C$14,$C$15,$B22,M$21,$C$17,$C$18,$C$16)</f>
        <v>1246.666666666667</v>
      </c>
      <c r="N22" s="34">
        <f>_xll.DBRW($B$12,$C$14,$C$15,$B22,N$21,$C$17,$C$18,$C$16)</f>
        <v>1539.666666666667</v>
      </c>
      <c r="O22" s="34">
        <f>_xll.DBRW($B$12,$C$14,$C$15,$B22,O$21,$C$17,$C$18,$C$16)</f>
        <v>1294.666666666667</v>
      </c>
    </row>
    <row r="23" spans="1:15" s="17" customFormat="1" x14ac:dyDescent="0.25">
      <c r="A23" s="17">
        <f>IF(_xll.TM1RPTELISCONSOLIDATED($B$22,$B23),IF(_xll.TM1RPTELLEV($B$22,$B23)&lt;=5,_xll.TM1RPTELLEV($B$22,$B23),"Default"),"Leaf")</f>
        <v>1</v>
      </c>
      <c r="B23" s="29" t="s">
        <v>15</v>
      </c>
      <c r="C23" s="35">
        <f>_xll.DBRW($B$12,$C$14,$C$15,$B23,C$21,$C$17,$C$18,$C$16)</f>
        <v>21979</v>
      </c>
      <c r="D23" s="35">
        <f>_xll.DBRW($B$12,$C$14,$C$15,$B23,D$21,$C$17,$C$18,$C$16)</f>
        <v>12756.66666666667</v>
      </c>
      <c r="E23" s="35">
        <f>_xll.DBRW($B$12,$C$14,$C$15,$B23,E$21,$C$17,$C$18,$C$16)</f>
        <v>1108.666666666667</v>
      </c>
      <c r="F23" s="35">
        <f>_xll.DBRW($B$12,$C$14,$C$15,$B23,F$21,$C$17,$C$18,$C$16)</f>
        <v>751.66666666666663</v>
      </c>
      <c r="G23" s="35">
        <f>_xll.DBRW($B$12,$C$14,$C$15,$B23,G$21,$C$17,$C$18,$C$16)</f>
        <v>679.66666666666663</v>
      </c>
      <c r="H23" s="35">
        <f>_xll.DBRW($B$12,$C$14,$C$15,$B23,H$21,$C$17,$C$18,$C$16)</f>
        <v>786.66666666666663</v>
      </c>
      <c r="I23" s="35">
        <f>_xll.DBRW($B$12,$C$14,$C$15,$B23,I$21,$C$17,$C$18,$C$16)</f>
        <v>670.66666666666663</v>
      </c>
      <c r="J23" s="35">
        <f>_xll.DBRW($B$12,$C$14,$C$15,$B23,J$21,$C$17,$C$18,$C$16)</f>
        <v>675.66666666666663</v>
      </c>
      <c r="K23" s="35">
        <f>_xll.DBRW($B$12,$C$14,$C$15,$B23,K$21,$C$17,$C$18,$C$16)</f>
        <v>673.66666666666663</v>
      </c>
      <c r="L23" s="35">
        <f>_xll.DBRW($B$12,$C$14,$C$15,$B23,L$21,$C$17,$C$18,$C$16)</f>
        <v>679.66666666666663</v>
      </c>
      <c r="M23" s="35">
        <f>_xll.DBRW($B$12,$C$14,$C$15,$B23,M$21,$C$17,$C$18,$C$16)</f>
        <v>959.66666666666663</v>
      </c>
      <c r="N23" s="35">
        <f>_xll.DBRW($B$12,$C$14,$C$15,$B23,N$21,$C$17,$C$18,$C$16)</f>
        <v>1249.666666666667</v>
      </c>
      <c r="O23" s="35">
        <f>_xll.DBRW($B$12,$C$14,$C$15,$B23,O$21,$C$17,$C$18,$C$16)</f>
        <v>986.66666666666663</v>
      </c>
    </row>
    <row r="24" spans="1:15" s="19" customFormat="1" x14ac:dyDescent="0.25">
      <c r="A24" s="19">
        <f>IF(_xll.TM1RPTELISCONSOLIDATED($B$22,$B24),IF(_xll.TM1RPTELLEV($B$22,$B24)&lt;=5,_xll.TM1RPTELLEV($B$22,$B24),"Default"),"Leaf")</f>
        <v>2</v>
      </c>
      <c r="B24" s="31" t="s">
        <v>16</v>
      </c>
      <c r="C24" s="35">
        <f>_xll.DBRW($B$12,$C$14,$C$15,$B24,C$21,$C$17,$C$18,$C$16)</f>
        <v>18135</v>
      </c>
      <c r="D24" s="35">
        <f>_xll.DBRW($B$12,$C$14,$C$15,$B24,D$21,$C$17,$C$18,$C$16)</f>
        <v>12466.66666666667</v>
      </c>
      <c r="E24" s="35">
        <f>_xll.DBRW($B$12,$C$14,$C$15,$B24,E$21,$C$17,$C$18,$C$16)</f>
        <v>815.66666666666663</v>
      </c>
      <c r="F24" s="35">
        <f>_xll.DBRW($B$12,$C$14,$C$15,$B24,F$21,$C$17,$C$18,$C$16)</f>
        <v>459.66666666666657</v>
      </c>
      <c r="G24" s="35">
        <f>_xll.DBRW($B$12,$C$14,$C$15,$B24,G$21,$C$17,$C$18,$C$16)</f>
        <v>376.66666666666657</v>
      </c>
      <c r="H24" s="35">
        <f>_xll.DBRW($B$12,$C$14,$C$15,$B24,H$21,$C$17,$C$18,$C$16)</f>
        <v>478.66666666666657</v>
      </c>
      <c r="I24" s="35">
        <f>_xll.DBRW($B$12,$C$14,$C$15,$B24,I$21,$C$17,$C$18,$C$16)</f>
        <v>356.66666666666657</v>
      </c>
      <c r="J24" s="35">
        <f>_xll.DBRW($B$12,$C$14,$C$15,$B24,J$21,$C$17,$C$18,$C$16)</f>
        <v>349.66666666666657</v>
      </c>
      <c r="K24" s="35">
        <f>_xll.DBRW($B$12,$C$14,$C$15,$B24,K$21,$C$17,$C$18,$C$16)</f>
        <v>344.66666666666657</v>
      </c>
      <c r="L24" s="35">
        <f>_xll.DBRW($B$12,$C$14,$C$15,$B24,L$21,$C$17,$C$18,$C$16)</f>
        <v>345.66666666666657</v>
      </c>
      <c r="M24" s="35">
        <f>_xll.DBRW($B$12,$C$14,$C$15,$B24,M$21,$C$17,$C$18,$C$16)</f>
        <v>612.66666666666663</v>
      </c>
      <c r="N24" s="35">
        <f>_xll.DBRW($B$12,$C$14,$C$15,$B24,N$21,$C$17,$C$18,$C$16)</f>
        <v>899.66666666666663</v>
      </c>
      <c r="O24" s="35">
        <f>_xll.DBRW($B$12,$C$14,$C$15,$B24,O$21,$C$17,$C$18,$C$16)</f>
        <v>628.66666666666663</v>
      </c>
    </row>
    <row r="25" spans="1:15" x14ac:dyDescent="0.25">
      <c r="A25" s="1" t="str">
        <f>IF(_xll.TM1RPTELISCONSOLIDATED($B$22,$B25),IF(_xll.TM1RPTELLEV($B$22,$B25)&lt;=5,_xll.TM1RPTELLEV($B$22,$B25),"Default"),"Leaf")</f>
        <v>Leaf</v>
      </c>
      <c r="B25" s="32" t="s">
        <v>26</v>
      </c>
      <c r="C25" s="33">
        <f>_xll.DBRW($B$12,$C$14,$C$15,$B25,C$21,$C$17,$C$18,$C$16)</f>
        <v>728</v>
      </c>
      <c r="D25" s="33">
        <f>_xll.DBRW($B$12,$C$14,$C$15,$B25,D$21,$C$17,$C$18,$C$16)</f>
        <v>100</v>
      </c>
      <c r="E25" s="33">
        <f>_xll.DBRW($B$12,$C$14,$C$15,$B25,E$21,$C$17,$C$18,$C$16)</f>
        <v>42</v>
      </c>
      <c r="F25" s="33">
        <f>_xll.DBRW($B$12,$C$14,$C$15,$B25,F$21,$C$17,$C$18,$C$16)</f>
        <v>42</v>
      </c>
      <c r="G25" s="33">
        <f>_xll.DBRW($B$12,$C$14,$C$15,$B25,G$21,$C$17,$C$18,$C$16)</f>
        <v>39</v>
      </c>
      <c r="H25" s="33">
        <f>_xll.DBRW($B$12,$C$14,$C$15,$B25,H$21,$C$17,$C$18,$C$16)</f>
        <v>39</v>
      </c>
      <c r="I25" s="33">
        <f>_xll.DBRW($B$12,$C$14,$C$15,$B25,I$21,$C$17,$C$18,$C$16)</f>
        <v>35</v>
      </c>
      <c r="J25" s="33">
        <f>_xll.DBRW($B$12,$C$14,$C$15,$B25,J$21,$C$17,$C$18,$C$16)</f>
        <v>31</v>
      </c>
      <c r="K25" s="33">
        <f>_xll.DBRW($B$12,$C$14,$C$15,$B25,K$21,$C$17,$C$18,$C$16)</f>
        <v>27</v>
      </c>
      <c r="L25" s="33">
        <f>_xll.DBRW($B$12,$C$14,$C$15,$B25,L$21,$C$17,$C$18,$C$16)</f>
        <v>27</v>
      </c>
      <c r="M25" s="33">
        <f>_xll.DBRW($B$12,$C$14,$C$15,$B25,M$21,$C$17,$C$18,$C$16)</f>
        <v>27</v>
      </c>
      <c r="N25" s="33">
        <f>_xll.DBRW($B$12,$C$14,$C$15,$B25,N$21,$C$17,$C$18,$C$16)</f>
        <v>300</v>
      </c>
      <c r="O25" s="33">
        <f>_xll.DBRW($B$12,$C$14,$C$15,$B25,O$21,$C$17,$C$18,$C$16)</f>
        <v>19</v>
      </c>
    </row>
    <row r="26" spans="1:15" x14ac:dyDescent="0.25">
      <c r="A26" s="1" t="str">
        <f>IF(_xll.TM1RPTELISCONSOLIDATED($B$22,$B26),IF(_xll.TM1RPTELLEV($B$22,$B26)&lt;=5,_xll.TM1RPTELLEV($B$22,$B26),"Default"),"Leaf")</f>
        <v>Leaf</v>
      </c>
      <c r="B26" s="32" t="s">
        <v>27</v>
      </c>
      <c r="C26" s="33">
        <f>_xll.DBRW($B$12,$C$14,$C$15,$B26,C$21,$C$17,$C$18,$C$16)</f>
        <v>2000</v>
      </c>
      <c r="D26" s="33">
        <f>_xll.DBRW($B$12,$C$14,$C$15,$B26,D$21,$C$17,$C$18,$C$16)</f>
        <v>166.66666666666671</v>
      </c>
      <c r="E26" s="33">
        <f>_xll.DBRW($B$12,$C$14,$C$15,$B26,E$21,$C$17,$C$18,$C$16)</f>
        <v>166.66666666666671</v>
      </c>
      <c r="F26" s="33">
        <f>_xll.DBRW($B$12,$C$14,$C$15,$B26,F$21,$C$17,$C$18,$C$16)</f>
        <v>166.66666666666671</v>
      </c>
      <c r="G26" s="33">
        <f>_xll.DBRW($B$12,$C$14,$C$15,$B26,G$21,$C$17,$C$18,$C$16)</f>
        <v>166.66666666666671</v>
      </c>
      <c r="H26" s="33">
        <f>_xll.DBRW($B$12,$C$14,$C$15,$B26,H$21,$C$17,$C$18,$C$16)</f>
        <v>166.66666666666671</v>
      </c>
      <c r="I26" s="33">
        <f>_xll.DBRW($B$12,$C$14,$C$15,$B26,I$21,$C$17,$C$18,$C$16)</f>
        <v>166.66666666666671</v>
      </c>
      <c r="J26" s="33">
        <f>_xll.DBRW($B$12,$C$14,$C$15,$B26,J$21,$C$17,$C$18,$C$16)</f>
        <v>166.66666666666671</v>
      </c>
      <c r="K26" s="33">
        <f>_xll.DBRW($B$12,$C$14,$C$15,$B26,K$21,$C$17,$C$18,$C$16)</f>
        <v>166.66666666666671</v>
      </c>
      <c r="L26" s="33">
        <f>_xll.DBRW($B$12,$C$14,$C$15,$B26,L$21,$C$17,$C$18,$C$16)</f>
        <v>166.66666666666671</v>
      </c>
      <c r="M26" s="33">
        <f>_xll.DBRW($B$12,$C$14,$C$15,$B26,M$21,$C$17,$C$18,$C$16)</f>
        <v>166.66666666666671</v>
      </c>
      <c r="N26" s="33">
        <f>_xll.DBRW($B$12,$C$14,$C$15,$B26,N$21,$C$17,$C$18,$C$16)</f>
        <v>166.66666666666671</v>
      </c>
      <c r="O26" s="33">
        <f>_xll.DBRW($B$12,$C$14,$C$15,$B26,O$21,$C$17,$C$18,$C$16)</f>
        <v>166.66666666666671</v>
      </c>
    </row>
    <row r="27" spans="1:15" x14ac:dyDescent="0.25">
      <c r="A27" s="1" t="str">
        <f>IF(_xll.TM1RPTELISCONSOLIDATED($B$22,$B27),IF(_xll.TM1RPTELLEV($B$22,$B27)&lt;=5,_xll.TM1RPTELLEV($B$22,$B27),"Default"),"Leaf")</f>
        <v>Leaf</v>
      </c>
      <c r="B27" s="32" t="s">
        <v>28</v>
      </c>
      <c r="C27" s="33">
        <f>_xll.DBRW($B$12,$C$14,$C$15,$B27,C$21,$C$17,$C$18,$C$16)</f>
        <v>13544</v>
      </c>
      <c r="D27" s="33">
        <f>_xll.DBRW($B$12,$C$14,$C$15,$B27,D$21,$C$17,$C$18,$C$16)</f>
        <v>12000</v>
      </c>
      <c r="E27" s="33">
        <f>_xll.DBRW($B$12,$C$14,$C$15,$B27,E$21,$C$17,$C$18,$C$16)</f>
        <v>407</v>
      </c>
      <c r="F27" s="33">
        <f>_xll.DBRW($B$12,$C$14,$C$15,$B27,F$21,$C$17,$C$18,$C$16)</f>
        <v>40</v>
      </c>
      <c r="G27" s="33">
        <f>_xll.DBRW($B$12,$C$14,$C$15,$B27,G$21,$C$17,$C$18,$C$16)</f>
        <v>37</v>
      </c>
      <c r="H27" s="33">
        <f>_xll.DBRW($B$12,$C$14,$C$15,$B27,H$21,$C$17,$C$18,$C$16)</f>
        <v>37</v>
      </c>
      <c r="I27" s="33">
        <f>_xll.DBRW($B$12,$C$14,$C$15,$B27,I$21,$C$17,$C$18,$C$16)</f>
        <v>33</v>
      </c>
      <c r="J27" s="33">
        <f>_xll.DBRW($B$12,$C$14,$C$15,$B27,J$21,$C$17,$C$18,$C$16)</f>
        <v>29</v>
      </c>
      <c r="K27" s="33">
        <f>_xll.DBRW($B$12,$C$14,$C$15,$B27,K$21,$C$17,$C$18,$C$16)</f>
        <v>26</v>
      </c>
      <c r="L27" s="33">
        <f>_xll.DBRW($B$12,$C$14,$C$15,$B27,L$21,$C$17,$C$18,$C$16)</f>
        <v>26</v>
      </c>
      <c r="M27" s="33">
        <f>_xll.DBRW($B$12,$C$14,$C$15,$B27,M$21,$C$17,$C$18,$C$16)</f>
        <v>289</v>
      </c>
      <c r="N27" s="33">
        <f>_xll.DBRW($B$12,$C$14,$C$15,$B27,N$21,$C$17,$C$18,$C$16)</f>
        <v>300</v>
      </c>
      <c r="O27" s="33">
        <f>_xll.DBRW($B$12,$C$14,$C$15,$B27,O$21,$C$17,$C$18,$C$16)</f>
        <v>320</v>
      </c>
    </row>
    <row r="28" spans="1:15" x14ac:dyDescent="0.25">
      <c r="A28" s="1" t="str">
        <f>IF(_xll.TM1RPTELISCONSOLIDATED($B$22,$B28),IF(_xll.TM1RPTELLEV($B$22,$B28)&lt;=5,_xll.TM1RPTELLEV($B$22,$B28),"Default"),"Leaf")</f>
        <v>Leaf</v>
      </c>
      <c r="B28" s="32" t="s">
        <v>29</v>
      </c>
      <c r="C28" s="33">
        <f>_xll.DBRW($B$12,$C$14,$C$15,$B28,C$21,$C$17,$C$18,$C$16)</f>
        <v>1863</v>
      </c>
      <c r="D28" s="33">
        <f>_xll.DBRW($B$12,$C$14,$C$15,$B28,D$21,$C$17,$C$18,$C$16)</f>
        <v>200</v>
      </c>
      <c r="E28" s="33">
        <f>_xll.DBRW($B$12,$C$14,$C$15,$B28,E$21,$C$17,$C$18,$C$16)</f>
        <v>200</v>
      </c>
      <c r="F28" s="33">
        <f>_xll.DBRW($B$12,$C$14,$C$15,$B28,F$21,$C$17,$C$18,$C$16)</f>
        <v>211</v>
      </c>
      <c r="G28" s="33">
        <f>_xll.DBRW($B$12,$C$14,$C$15,$B28,G$21,$C$17,$C$18,$C$16)</f>
        <v>134</v>
      </c>
      <c r="H28" s="33">
        <f>_xll.DBRW($B$12,$C$14,$C$15,$B28,H$21,$C$17,$C$18,$C$16)</f>
        <v>236</v>
      </c>
      <c r="I28" s="33">
        <f>_xll.DBRW($B$12,$C$14,$C$15,$B28,I$21,$C$17,$C$18,$C$16)</f>
        <v>122</v>
      </c>
      <c r="J28" s="33">
        <f>_xll.DBRW($B$12,$C$14,$C$15,$B28,J$21,$C$17,$C$18,$C$16)</f>
        <v>123</v>
      </c>
      <c r="K28" s="33">
        <f>_xll.DBRW($B$12,$C$14,$C$15,$B28,K$21,$C$17,$C$18,$C$16)</f>
        <v>125</v>
      </c>
      <c r="L28" s="33">
        <f>_xll.DBRW($B$12,$C$14,$C$15,$B28,L$21,$C$17,$C$18,$C$16)</f>
        <v>126</v>
      </c>
      <c r="M28" s="33">
        <f>_xll.DBRW($B$12,$C$14,$C$15,$B28,M$21,$C$17,$C$18,$C$16)</f>
        <v>130</v>
      </c>
      <c r="N28" s="33">
        <f>_xll.DBRW($B$12,$C$14,$C$15,$B28,N$21,$C$17,$C$18,$C$16)</f>
        <v>133</v>
      </c>
      <c r="O28" s="33">
        <f>_xll.DBRW($B$12,$C$14,$C$15,$B28,O$21,$C$17,$C$18,$C$16)</f>
        <v>123</v>
      </c>
    </row>
    <row r="29" spans="1:15" s="19" customFormat="1" x14ac:dyDescent="0.25">
      <c r="A29" s="19">
        <f>IF(_xll.TM1RPTELISCONSOLIDATED($B$22,$B29),IF(_xll.TM1RPTELLEV($B$22,$B29)&lt;=5,_xll.TM1RPTELLEV($B$22,$B29),"Default"),"Leaf")</f>
        <v>2</v>
      </c>
      <c r="B29" s="31" t="s">
        <v>17</v>
      </c>
      <c r="C29" s="35">
        <f>_xll.DBRW($B$12,$C$14,$C$15,$B29,C$21,$C$17,$C$18,$C$16)</f>
        <v>2705</v>
      </c>
      <c r="D29" s="35">
        <f>_xll.DBRW($B$12,$C$14,$C$15,$B29,D$21,$C$17,$C$18,$C$16)</f>
        <v>188</v>
      </c>
      <c r="E29" s="35">
        <f>_xll.DBRW($B$12,$C$14,$C$15,$B29,E$21,$C$17,$C$18,$C$16)</f>
        <v>191</v>
      </c>
      <c r="F29" s="35">
        <f>_xll.DBRW($B$12,$C$14,$C$15,$B29,F$21,$C$17,$C$18,$C$16)</f>
        <v>193</v>
      </c>
      <c r="G29" s="35">
        <f>_xll.DBRW($B$12,$C$14,$C$15,$B29,G$21,$C$17,$C$18,$C$16)</f>
        <v>206</v>
      </c>
      <c r="H29" s="35">
        <f>_xll.DBRW($B$12,$C$14,$C$15,$B29,H$21,$C$17,$C$18,$C$16)</f>
        <v>211</v>
      </c>
      <c r="I29" s="35">
        <f>_xll.DBRW($B$12,$C$14,$C$15,$B29,I$21,$C$17,$C$18,$C$16)</f>
        <v>217</v>
      </c>
      <c r="J29" s="35">
        <f>_xll.DBRW($B$12,$C$14,$C$15,$B29,J$21,$C$17,$C$18,$C$16)</f>
        <v>232</v>
      </c>
      <c r="K29" s="35">
        <f>_xll.DBRW($B$12,$C$14,$C$15,$B29,K$21,$C$17,$C$18,$C$16)</f>
        <v>238</v>
      </c>
      <c r="L29" s="35">
        <f>_xll.DBRW($B$12,$C$14,$C$15,$B29,L$21,$C$17,$C$18,$C$16)</f>
        <v>243</v>
      </c>
      <c r="M29" s="35">
        <f>_xll.DBRW($B$12,$C$14,$C$15,$B29,M$21,$C$17,$C$18,$C$16)</f>
        <v>256</v>
      </c>
      <c r="N29" s="35">
        <f>_xll.DBRW($B$12,$C$14,$C$15,$B29,N$21,$C$17,$C$18,$C$16)</f>
        <v>261</v>
      </c>
      <c r="O29" s="35">
        <f>_xll.DBRW($B$12,$C$14,$C$15,$B29,O$21,$C$17,$C$18,$C$16)</f>
        <v>269</v>
      </c>
    </row>
    <row r="30" spans="1:15" x14ac:dyDescent="0.25">
      <c r="A30" s="1" t="str">
        <f>IF(_xll.TM1RPTELISCONSOLIDATED($B$22,$B30),IF(_xll.TM1RPTELLEV($B$22,$B30)&lt;=5,_xll.TM1RPTELLEV($B$22,$B30),"Default"),"Leaf")</f>
        <v>Leaf</v>
      </c>
      <c r="B30" s="32" t="s">
        <v>30</v>
      </c>
      <c r="C30" s="33">
        <f>_xll.DBRW($B$12,$C$14,$C$15,$B30,C$21,$C$17,$C$18,$C$16)</f>
        <v>1440</v>
      </c>
      <c r="D30" s="33">
        <f>_xll.DBRW($B$12,$C$14,$C$15,$B30,D$21,$C$17,$C$18,$C$16)</f>
        <v>120</v>
      </c>
      <c r="E30" s="33">
        <f>_xll.DBRW($B$12,$C$14,$C$15,$B30,E$21,$C$17,$C$18,$C$16)</f>
        <v>120</v>
      </c>
      <c r="F30" s="33">
        <f>_xll.DBRW($B$12,$C$14,$C$15,$B30,F$21,$C$17,$C$18,$C$16)</f>
        <v>120</v>
      </c>
      <c r="G30" s="33">
        <f>_xll.DBRW($B$12,$C$14,$C$15,$B30,G$21,$C$17,$C$18,$C$16)</f>
        <v>120</v>
      </c>
      <c r="H30" s="33">
        <f>_xll.DBRW($B$12,$C$14,$C$15,$B30,H$21,$C$17,$C$18,$C$16)</f>
        <v>120</v>
      </c>
      <c r="I30" s="33">
        <f>_xll.DBRW($B$12,$C$14,$C$15,$B30,I$21,$C$17,$C$18,$C$16)</f>
        <v>120</v>
      </c>
      <c r="J30" s="33">
        <f>_xll.DBRW($B$12,$C$14,$C$15,$B30,J$21,$C$17,$C$18,$C$16)</f>
        <v>120</v>
      </c>
      <c r="K30" s="33">
        <f>_xll.DBRW($B$12,$C$14,$C$15,$B30,K$21,$C$17,$C$18,$C$16)</f>
        <v>120</v>
      </c>
      <c r="L30" s="33">
        <f>_xll.DBRW($B$12,$C$14,$C$15,$B30,L$21,$C$17,$C$18,$C$16)</f>
        <v>120</v>
      </c>
      <c r="M30" s="33">
        <f>_xll.DBRW($B$12,$C$14,$C$15,$B30,M$21,$C$17,$C$18,$C$16)</f>
        <v>120</v>
      </c>
      <c r="N30" s="33">
        <f>_xll.DBRW($B$12,$C$14,$C$15,$B30,N$21,$C$17,$C$18,$C$16)</f>
        <v>120</v>
      </c>
      <c r="O30" s="33">
        <f>_xll.DBRW($B$12,$C$14,$C$15,$B30,O$21,$C$17,$C$18,$C$16)</f>
        <v>120</v>
      </c>
    </row>
    <row r="31" spans="1:15" x14ac:dyDescent="0.25">
      <c r="A31" s="1" t="str">
        <f>IF(_xll.TM1RPTELISCONSOLIDATED($B$22,$B31),IF(_xll.TM1RPTELLEV($B$22,$B31)&lt;=5,_xll.TM1RPTELLEV($B$22,$B31),"Default"),"Leaf")</f>
        <v>Leaf</v>
      </c>
      <c r="B31" s="32" t="s">
        <v>31</v>
      </c>
      <c r="C31" s="33">
        <f>_xll.DBRW($B$12,$C$14,$C$15,$B31,C$21,$C$17,$C$18,$C$16)</f>
        <v>1265</v>
      </c>
      <c r="D31" s="33">
        <f>_xll.DBRW($B$12,$C$14,$C$15,$B31,D$21,$C$17,$C$18,$C$16)</f>
        <v>68</v>
      </c>
      <c r="E31" s="33">
        <f>_xll.DBRW($B$12,$C$14,$C$15,$B31,E$21,$C$17,$C$18,$C$16)</f>
        <v>71</v>
      </c>
      <c r="F31" s="33">
        <f>_xll.DBRW($B$12,$C$14,$C$15,$B31,F$21,$C$17,$C$18,$C$16)</f>
        <v>73</v>
      </c>
      <c r="G31" s="33">
        <f>_xll.DBRW($B$12,$C$14,$C$15,$B31,G$21,$C$17,$C$18,$C$16)</f>
        <v>86</v>
      </c>
      <c r="H31" s="33">
        <f>_xll.DBRW($B$12,$C$14,$C$15,$B31,H$21,$C$17,$C$18,$C$16)</f>
        <v>91</v>
      </c>
      <c r="I31" s="33">
        <f>_xll.DBRW($B$12,$C$14,$C$15,$B31,I$21,$C$17,$C$18,$C$16)</f>
        <v>97</v>
      </c>
      <c r="J31" s="33">
        <f>_xll.DBRW($B$12,$C$14,$C$15,$B31,J$21,$C$17,$C$18,$C$16)</f>
        <v>112</v>
      </c>
      <c r="K31" s="33">
        <f>_xll.DBRW($B$12,$C$14,$C$15,$B31,K$21,$C$17,$C$18,$C$16)</f>
        <v>118</v>
      </c>
      <c r="L31" s="33">
        <f>_xll.DBRW($B$12,$C$14,$C$15,$B31,L$21,$C$17,$C$18,$C$16)</f>
        <v>123</v>
      </c>
      <c r="M31" s="33">
        <f>_xll.DBRW($B$12,$C$14,$C$15,$B31,M$21,$C$17,$C$18,$C$16)</f>
        <v>136</v>
      </c>
      <c r="N31" s="33">
        <f>_xll.DBRW($B$12,$C$14,$C$15,$B31,N$21,$C$17,$C$18,$C$16)</f>
        <v>141</v>
      </c>
      <c r="O31" s="33">
        <f>_xll.DBRW($B$12,$C$14,$C$15,$B31,O$21,$C$17,$C$18,$C$16)</f>
        <v>149</v>
      </c>
    </row>
    <row r="32" spans="1:15" s="19" customFormat="1" x14ac:dyDescent="0.25">
      <c r="A32" s="19">
        <f>IF(_xll.TM1RPTELISCONSOLIDATED($B$22,$B32),IF(_xll.TM1RPTELLEV($B$22,$B32)&lt;=5,_xll.TM1RPTELLEV($B$22,$B32),"Default"),"Leaf")</f>
        <v>2</v>
      </c>
      <c r="B32" s="30" t="s">
        <v>18</v>
      </c>
      <c r="C32" s="35">
        <f>_xll.DBRW($B$12,$C$14,$C$15,$B32,C$21,$C$17,$C$18,$C$16)</f>
        <v>1139</v>
      </c>
      <c r="D32" s="35">
        <f>_xll.DBRW($B$12,$C$14,$C$15,$B32,D$21,$C$17,$C$18,$C$16)</f>
        <v>102</v>
      </c>
      <c r="E32" s="35">
        <f>_xll.DBRW($B$12,$C$14,$C$15,$B32,E$21,$C$17,$C$18,$C$16)</f>
        <v>102</v>
      </c>
      <c r="F32" s="35">
        <f>_xll.DBRW($B$12,$C$14,$C$15,$B32,F$21,$C$17,$C$18,$C$16)</f>
        <v>99</v>
      </c>
      <c r="G32" s="35">
        <f>_xll.DBRW($B$12,$C$14,$C$15,$B32,G$21,$C$17,$C$18,$C$16)</f>
        <v>97</v>
      </c>
      <c r="H32" s="35">
        <f>_xll.DBRW($B$12,$C$14,$C$15,$B32,H$21,$C$17,$C$18,$C$16)</f>
        <v>97</v>
      </c>
      <c r="I32" s="35">
        <f>_xll.DBRW($B$12,$C$14,$C$15,$B32,I$21,$C$17,$C$18,$C$16)</f>
        <v>97</v>
      </c>
      <c r="J32" s="35">
        <f>_xll.DBRW($B$12,$C$14,$C$15,$B32,J$21,$C$17,$C$18,$C$16)</f>
        <v>94</v>
      </c>
      <c r="K32" s="35">
        <f>_xll.DBRW($B$12,$C$14,$C$15,$B32,K$21,$C$17,$C$18,$C$16)</f>
        <v>91</v>
      </c>
      <c r="L32" s="35">
        <f>_xll.DBRW($B$12,$C$14,$C$15,$B32,L$21,$C$17,$C$18,$C$16)</f>
        <v>91</v>
      </c>
      <c r="M32" s="35">
        <f>_xll.DBRW($B$12,$C$14,$C$15,$B32,M$21,$C$17,$C$18,$C$16)</f>
        <v>91</v>
      </c>
      <c r="N32" s="35">
        <f>_xll.DBRW($B$12,$C$14,$C$15,$B32,N$21,$C$17,$C$18,$C$16)</f>
        <v>89</v>
      </c>
      <c r="O32" s="35">
        <f>_xll.DBRW($B$12,$C$14,$C$15,$B32,O$21,$C$17,$C$18,$C$16)</f>
        <v>89</v>
      </c>
    </row>
    <row r="33" spans="1:15" s="17" customFormat="1" x14ac:dyDescent="0.25">
      <c r="A33" s="17">
        <f>IF(_xll.TM1RPTELISCONSOLIDATED($B$22,$B33),IF(_xll.TM1RPTELLEV($B$22,$B33)&lt;=5,_xll.TM1RPTELLEV($B$22,$B33),"Default"),"Leaf")</f>
        <v>1</v>
      </c>
      <c r="B33" s="29" t="s">
        <v>19</v>
      </c>
      <c r="C33" s="35">
        <f>_xll.DBRW($B$12,$C$14,$C$15,$B33,C$21,$C$17,$C$18,$C$16)</f>
        <v>1849</v>
      </c>
      <c r="D33" s="35">
        <f>_xll.DBRW($B$12,$C$14,$C$15,$B33,D$21,$C$17,$C$18,$C$16)</f>
        <v>115</v>
      </c>
      <c r="E33" s="35">
        <f>_xll.DBRW($B$12,$C$14,$C$15,$B33,E$21,$C$17,$C$18,$C$16)</f>
        <v>136</v>
      </c>
      <c r="F33" s="35">
        <f>_xll.DBRW($B$12,$C$14,$C$15,$B33,F$21,$C$17,$C$18,$C$16)</f>
        <v>147</v>
      </c>
      <c r="G33" s="35">
        <f>_xll.DBRW($B$12,$C$14,$C$15,$B33,G$21,$C$17,$C$18,$C$16)</f>
        <v>155</v>
      </c>
      <c r="H33" s="35">
        <f>_xll.DBRW($B$12,$C$14,$C$15,$B33,H$21,$C$17,$C$18,$C$16)</f>
        <v>158</v>
      </c>
      <c r="I33" s="35">
        <f>_xll.DBRW($B$12,$C$14,$C$15,$B33,I$21,$C$17,$C$18,$C$16)</f>
        <v>162</v>
      </c>
      <c r="J33" s="35">
        <f>_xll.DBRW($B$12,$C$14,$C$15,$B33,J$21,$C$17,$C$18,$C$16)</f>
        <v>152</v>
      </c>
      <c r="K33" s="35">
        <f>_xll.DBRW($B$12,$C$14,$C$15,$B33,K$21,$C$17,$C$18,$C$16)</f>
        <v>152</v>
      </c>
      <c r="L33" s="35">
        <f>_xll.DBRW($B$12,$C$14,$C$15,$B33,L$21,$C$17,$C$18,$C$16)</f>
        <v>157</v>
      </c>
      <c r="M33" s="35">
        <f>_xll.DBRW($B$12,$C$14,$C$15,$B33,M$21,$C$17,$C$18,$C$16)</f>
        <v>164</v>
      </c>
      <c r="N33" s="35">
        <f>_xll.DBRW($B$12,$C$14,$C$15,$B33,N$21,$C$17,$C$18,$C$16)</f>
        <v>167</v>
      </c>
      <c r="O33" s="35">
        <f>_xll.DBRW($B$12,$C$14,$C$15,$B33,O$21,$C$17,$C$18,$C$16)</f>
        <v>184</v>
      </c>
    </row>
    <row r="34" spans="1:15" s="19" customFormat="1" x14ac:dyDescent="0.25">
      <c r="A34" s="19">
        <f>IF(_xll.TM1RPTELISCONSOLIDATED($B$22,$B34),IF(_xll.TM1RPTELLEV($B$22,$B34)&lt;=5,_xll.TM1RPTELLEV($B$22,$B34),"Default"),"Leaf")</f>
        <v>2</v>
      </c>
      <c r="B34" s="30" t="s">
        <v>20</v>
      </c>
      <c r="C34" s="35">
        <f>_xll.DBRW($B$12,$C$14,$C$15,$B34,C$21,$C$17,$C$18,$C$16)</f>
        <v>272</v>
      </c>
      <c r="D34" s="35">
        <f>_xll.DBRW($B$12,$C$14,$C$15,$B34,D$21,$C$17,$C$18,$C$16)</f>
        <v>18</v>
      </c>
      <c r="E34" s="35">
        <f>_xll.DBRW($B$12,$C$14,$C$15,$B34,E$21,$C$17,$C$18,$C$16)</f>
        <v>21</v>
      </c>
      <c r="F34" s="35">
        <f>_xll.DBRW($B$12,$C$14,$C$15,$B34,F$21,$C$17,$C$18,$C$16)</f>
        <v>21</v>
      </c>
      <c r="G34" s="35">
        <f>_xll.DBRW($B$12,$C$14,$C$15,$B34,G$21,$C$17,$C$18,$C$16)</f>
        <v>21</v>
      </c>
      <c r="H34" s="35">
        <f>_xll.DBRW($B$12,$C$14,$C$15,$B34,H$21,$C$17,$C$18,$C$16)</f>
        <v>23</v>
      </c>
      <c r="I34" s="35">
        <f>_xll.DBRW($B$12,$C$14,$C$15,$B34,I$21,$C$17,$C$18,$C$16)</f>
        <v>23</v>
      </c>
      <c r="J34" s="35">
        <f>_xll.DBRW($B$12,$C$14,$C$15,$B34,J$21,$C$17,$C$18,$C$16)</f>
        <v>23</v>
      </c>
      <c r="K34" s="35">
        <f>_xll.DBRW($B$12,$C$14,$C$15,$B34,K$21,$C$17,$C$18,$C$16)</f>
        <v>23</v>
      </c>
      <c r="L34" s="35">
        <f>_xll.DBRW($B$12,$C$14,$C$15,$B34,L$21,$C$17,$C$18,$C$16)</f>
        <v>24</v>
      </c>
      <c r="M34" s="35">
        <f>_xll.DBRW($B$12,$C$14,$C$15,$B34,M$21,$C$17,$C$18,$C$16)</f>
        <v>24</v>
      </c>
      <c r="N34" s="35">
        <f>_xll.DBRW($B$12,$C$14,$C$15,$B34,N$21,$C$17,$C$18,$C$16)</f>
        <v>25</v>
      </c>
      <c r="O34" s="35">
        <f>_xll.DBRW($B$12,$C$14,$C$15,$B34,O$21,$C$17,$C$18,$C$16)</f>
        <v>26</v>
      </c>
    </row>
    <row r="35" spans="1:15" s="19" customFormat="1" x14ac:dyDescent="0.25">
      <c r="A35" s="19">
        <f>IF(_xll.TM1RPTELISCONSOLIDATED($B$22,$B35),IF(_xll.TM1RPTELLEV($B$22,$B35)&lt;=5,_xll.TM1RPTELLEV($B$22,$B35),"Default"),"Leaf")</f>
        <v>2</v>
      </c>
      <c r="B35" s="30" t="s">
        <v>21</v>
      </c>
      <c r="C35" s="35">
        <f>_xll.DBRW($B$12,$C$14,$C$15,$B35,C$21,$C$17,$C$18,$C$16)</f>
        <v>1231</v>
      </c>
      <c r="D35" s="35">
        <f>_xll.DBRW($B$12,$C$14,$C$15,$B35,D$21,$C$17,$C$18,$C$16)</f>
        <v>68</v>
      </c>
      <c r="E35" s="35">
        <f>_xll.DBRW($B$12,$C$14,$C$15,$B35,E$21,$C$17,$C$18,$C$16)</f>
        <v>86</v>
      </c>
      <c r="F35" s="35">
        <f>_xll.DBRW($B$12,$C$14,$C$15,$B35,F$21,$C$17,$C$18,$C$16)</f>
        <v>98</v>
      </c>
      <c r="G35" s="35">
        <f>_xll.DBRW($B$12,$C$14,$C$15,$B35,G$21,$C$17,$C$18,$C$16)</f>
        <v>106</v>
      </c>
      <c r="H35" s="35">
        <f>_xll.DBRW($B$12,$C$14,$C$15,$B35,H$21,$C$17,$C$18,$C$16)</f>
        <v>107</v>
      </c>
      <c r="I35" s="35">
        <f>_xll.DBRW($B$12,$C$14,$C$15,$B35,I$21,$C$17,$C$18,$C$16)</f>
        <v>111</v>
      </c>
      <c r="J35" s="35">
        <f>_xll.DBRW($B$12,$C$14,$C$15,$B35,J$21,$C$17,$C$18,$C$16)</f>
        <v>101</v>
      </c>
      <c r="K35" s="35">
        <f>_xll.DBRW($B$12,$C$14,$C$15,$B35,K$21,$C$17,$C$18,$C$16)</f>
        <v>101</v>
      </c>
      <c r="L35" s="35">
        <f>_xll.DBRW($B$12,$C$14,$C$15,$B35,L$21,$C$17,$C$18,$C$16)</f>
        <v>103</v>
      </c>
      <c r="M35" s="35">
        <f>_xll.DBRW($B$12,$C$14,$C$15,$B35,M$21,$C$17,$C$18,$C$16)</f>
        <v>110</v>
      </c>
      <c r="N35" s="35">
        <f>_xll.DBRW($B$12,$C$14,$C$15,$B35,N$21,$C$17,$C$18,$C$16)</f>
        <v>112</v>
      </c>
      <c r="O35" s="35">
        <f>_xll.DBRW($B$12,$C$14,$C$15,$B35,O$21,$C$17,$C$18,$C$16)</f>
        <v>128</v>
      </c>
    </row>
    <row r="36" spans="1:15" s="19" customFormat="1" x14ac:dyDescent="0.25">
      <c r="A36" s="19">
        <f>IF(_xll.TM1RPTELISCONSOLIDATED($B$22,$B36),IF(_xll.TM1RPTELLEV($B$22,$B36)&lt;=5,_xll.TM1RPTELLEV($B$22,$B36),"Default"),"Leaf")</f>
        <v>2</v>
      </c>
      <c r="B36" s="30" t="s">
        <v>22</v>
      </c>
      <c r="C36" s="35">
        <f>_xll.DBRW($B$12,$C$14,$C$15,$B36,C$21,$C$17,$C$18,$C$16)</f>
        <v>346</v>
      </c>
      <c r="D36" s="35">
        <f>_xll.DBRW($B$12,$C$14,$C$15,$B36,D$21,$C$17,$C$18,$C$16)</f>
        <v>29</v>
      </c>
      <c r="E36" s="35">
        <f>_xll.DBRW($B$12,$C$14,$C$15,$B36,E$21,$C$17,$C$18,$C$16)</f>
        <v>29</v>
      </c>
      <c r="F36" s="35">
        <f>_xll.DBRW($B$12,$C$14,$C$15,$B36,F$21,$C$17,$C$18,$C$16)</f>
        <v>28</v>
      </c>
      <c r="G36" s="35">
        <f>_xll.DBRW($B$12,$C$14,$C$15,$B36,G$21,$C$17,$C$18,$C$16)</f>
        <v>28</v>
      </c>
      <c r="H36" s="35">
        <f>_xll.DBRW($B$12,$C$14,$C$15,$B36,H$21,$C$17,$C$18,$C$16)</f>
        <v>28</v>
      </c>
      <c r="I36" s="35">
        <f>_xll.DBRW($B$12,$C$14,$C$15,$B36,I$21,$C$17,$C$18,$C$16)</f>
        <v>28</v>
      </c>
      <c r="J36" s="35">
        <f>_xll.DBRW($B$12,$C$14,$C$15,$B36,J$21,$C$17,$C$18,$C$16)</f>
        <v>28</v>
      </c>
      <c r="K36" s="35">
        <f>_xll.DBRW($B$12,$C$14,$C$15,$B36,K$21,$C$17,$C$18,$C$16)</f>
        <v>28</v>
      </c>
      <c r="L36" s="35">
        <f>_xll.DBRW($B$12,$C$14,$C$15,$B36,L$21,$C$17,$C$18,$C$16)</f>
        <v>30</v>
      </c>
      <c r="M36" s="35">
        <f>_xll.DBRW($B$12,$C$14,$C$15,$B36,M$21,$C$17,$C$18,$C$16)</f>
        <v>30</v>
      </c>
      <c r="N36" s="35">
        <f>_xll.DBRW($B$12,$C$14,$C$15,$B36,N$21,$C$17,$C$18,$C$16)</f>
        <v>30</v>
      </c>
      <c r="O36" s="35">
        <f>_xll.DBRW($B$12,$C$14,$C$15,$B36,O$21,$C$17,$C$18,$C$16)</f>
        <v>30</v>
      </c>
    </row>
    <row r="37" spans="1:15" s="17" customFormat="1" x14ac:dyDescent="0.25">
      <c r="A37" s="17">
        <f>IF(_xll.TM1RPTELISCONSOLIDATED($B$22,$B37),IF(_xll.TM1RPTELLEV($B$22,$B37)&lt;=5,_xll.TM1RPTELLEV($B$22,$B37),"Default"),"Leaf")</f>
        <v>1</v>
      </c>
      <c r="B37" s="29" t="s">
        <v>23</v>
      </c>
      <c r="C37" s="35">
        <f>_xll.DBRW($B$12,$C$14,$C$15,$B37,C$21,$C$17,$C$18,$C$16)</f>
        <v>1270</v>
      </c>
      <c r="D37" s="35">
        <f>_xll.DBRW($B$12,$C$14,$C$15,$B37,D$21,$C$17,$C$18,$C$16)</f>
        <v>89</v>
      </c>
      <c r="E37" s="35">
        <f>_xll.DBRW($B$12,$C$14,$C$15,$B37,E$21,$C$17,$C$18,$C$16)</f>
        <v>93</v>
      </c>
      <c r="F37" s="35">
        <f>_xll.DBRW($B$12,$C$14,$C$15,$B37,F$21,$C$17,$C$18,$C$16)</f>
        <v>93</v>
      </c>
      <c r="G37" s="35">
        <f>_xll.DBRW($B$12,$C$14,$C$15,$B37,G$21,$C$17,$C$18,$C$16)</f>
        <v>94</v>
      </c>
      <c r="H37" s="35">
        <f>_xll.DBRW($B$12,$C$14,$C$15,$B37,H$21,$C$17,$C$18,$C$16)</f>
        <v>96</v>
      </c>
      <c r="I37" s="35">
        <f>_xll.DBRW($B$12,$C$14,$C$15,$B37,I$21,$C$17,$C$18,$C$16)</f>
        <v>101</v>
      </c>
      <c r="J37" s="35">
        <f>_xll.DBRW($B$12,$C$14,$C$15,$B37,J$21,$C$17,$C$18,$C$16)</f>
        <v>102</v>
      </c>
      <c r="K37" s="35">
        <f>_xll.DBRW($B$12,$C$14,$C$15,$B37,K$21,$C$17,$C$18,$C$16)</f>
        <v>113</v>
      </c>
      <c r="L37" s="35">
        <f>_xll.DBRW($B$12,$C$14,$C$15,$B37,L$21,$C$17,$C$18,$C$16)</f>
        <v>119</v>
      </c>
      <c r="M37" s="35">
        <f>_xll.DBRW($B$12,$C$14,$C$15,$B37,M$21,$C$17,$C$18,$C$16)</f>
        <v>123</v>
      </c>
      <c r="N37" s="35">
        <f>_xll.DBRW($B$12,$C$14,$C$15,$B37,N$21,$C$17,$C$18,$C$16)</f>
        <v>123</v>
      </c>
      <c r="O37" s="35">
        <f>_xll.DBRW($B$12,$C$14,$C$15,$B37,O$21,$C$17,$C$18,$C$16)</f>
        <v>124</v>
      </c>
    </row>
    <row r="38" spans="1:15" s="19" customFormat="1" x14ac:dyDescent="0.25">
      <c r="A38" s="19">
        <f>IF(_xll.TM1RPTELISCONSOLIDATED($B$22,$B38),IF(_xll.TM1RPTELLEV($B$22,$B38)&lt;=5,_xll.TM1RPTELLEV($B$22,$B38),"Default"),"Leaf")</f>
        <v>2</v>
      </c>
      <c r="B38" s="30" t="s">
        <v>24</v>
      </c>
      <c r="C38" s="35">
        <f>_xll.DBRW($B$12,$C$14,$C$15,$B38,C$21,$C$17,$C$18,$C$16)</f>
        <v>408</v>
      </c>
      <c r="D38" s="35">
        <f>_xll.DBRW($B$12,$C$14,$C$15,$B38,D$21,$C$17,$C$18,$C$16)</f>
        <v>27</v>
      </c>
      <c r="E38" s="35">
        <f>_xll.DBRW($B$12,$C$14,$C$15,$B38,E$21,$C$17,$C$18,$C$16)</f>
        <v>29</v>
      </c>
      <c r="F38" s="35">
        <f>_xll.DBRW($B$12,$C$14,$C$15,$B38,F$21,$C$17,$C$18,$C$16)</f>
        <v>29</v>
      </c>
      <c r="G38" s="35">
        <f>_xll.DBRW($B$12,$C$14,$C$15,$B38,G$21,$C$17,$C$18,$C$16)</f>
        <v>29</v>
      </c>
      <c r="H38" s="35">
        <f>_xll.DBRW($B$12,$C$14,$C$15,$B38,H$21,$C$17,$C$18,$C$16)</f>
        <v>30</v>
      </c>
      <c r="I38" s="35">
        <f>_xll.DBRW($B$12,$C$14,$C$15,$B38,I$21,$C$17,$C$18,$C$16)</f>
        <v>32</v>
      </c>
      <c r="J38" s="35">
        <f>_xll.DBRW($B$12,$C$14,$C$15,$B38,J$21,$C$17,$C$18,$C$16)</f>
        <v>32</v>
      </c>
      <c r="K38" s="35">
        <f>_xll.DBRW($B$12,$C$14,$C$15,$B38,K$21,$C$17,$C$18,$C$16)</f>
        <v>38</v>
      </c>
      <c r="L38" s="35">
        <f>_xll.DBRW($B$12,$C$14,$C$15,$B38,L$21,$C$17,$C$18,$C$16)</f>
        <v>39</v>
      </c>
      <c r="M38" s="35">
        <f>_xll.DBRW($B$12,$C$14,$C$15,$B38,M$21,$C$17,$C$18,$C$16)</f>
        <v>41</v>
      </c>
      <c r="N38" s="35">
        <f>_xll.DBRW($B$12,$C$14,$C$15,$B38,N$21,$C$17,$C$18,$C$16)</f>
        <v>41</v>
      </c>
      <c r="O38" s="35">
        <f>_xll.DBRW($B$12,$C$14,$C$15,$B38,O$21,$C$17,$C$18,$C$16)</f>
        <v>41</v>
      </c>
    </row>
    <row r="39" spans="1:15" s="19" customFormat="1" x14ac:dyDescent="0.25">
      <c r="A39" s="19">
        <f>IF(_xll.TM1RPTELISCONSOLIDATED($B$22,$B39),IF(_xll.TM1RPTELLEV($B$22,$B39)&lt;=5,_xll.TM1RPTELLEV($B$22,$B39),"Default"),"Leaf")</f>
        <v>2</v>
      </c>
      <c r="B39" s="30" t="s">
        <v>25</v>
      </c>
      <c r="C39" s="35">
        <f>_xll.DBRW($B$12,$C$14,$C$15,$B39,C$21,$C$17,$C$18,$C$16)</f>
        <v>862</v>
      </c>
      <c r="D39" s="35">
        <f>_xll.DBRW($B$12,$C$14,$C$15,$B39,D$21,$C$17,$C$18,$C$16)</f>
        <v>62</v>
      </c>
      <c r="E39" s="35">
        <f>_xll.DBRW($B$12,$C$14,$C$15,$B39,E$21,$C$17,$C$18,$C$16)</f>
        <v>64</v>
      </c>
      <c r="F39" s="35">
        <f>_xll.DBRW($B$12,$C$14,$C$15,$B39,F$21,$C$17,$C$18,$C$16)</f>
        <v>64</v>
      </c>
      <c r="G39" s="35">
        <f>_xll.DBRW($B$12,$C$14,$C$15,$B39,G$21,$C$17,$C$18,$C$16)</f>
        <v>65</v>
      </c>
      <c r="H39" s="35">
        <f>_xll.DBRW($B$12,$C$14,$C$15,$B39,H$21,$C$17,$C$18,$C$16)</f>
        <v>66</v>
      </c>
      <c r="I39" s="35">
        <f>_xll.DBRW($B$12,$C$14,$C$15,$B39,I$21,$C$17,$C$18,$C$16)</f>
        <v>69</v>
      </c>
      <c r="J39" s="35">
        <f>_xll.DBRW($B$12,$C$14,$C$15,$B39,J$21,$C$17,$C$18,$C$16)</f>
        <v>70</v>
      </c>
      <c r="K39" s="35">
        <f>_xll.DBRW($B$12,$C$14,$C$15,$B39,K$21,$C$17,$C$18,$C$16)</f>
        <v>75</v>
      </c>
      <c r="L39" s="35">
        <f>_xll.DBRW($B$12,$C$14,$C$15,$B39,L$21,$C$17,$C$18,$C$16)</f>
        <v>80</v>
      </c>
      <c r="M39" s="35">
        <f>_xll.DBRW($B$12,$C$14,$C$15,$B39,M$21,$C$17,$C$18,$C$16)</f>
        <v>82</v>
      </c>
      <c r="N39" s="35">
        <f>_xll.DBRW($B$12,$C$14,$C$15,$B39,N$21,$C$17,$C$18,$C$16)</f>
        <v>82</v>
      </c>
      <c r="O39" s="35">
        <f>_xll.DBRW($B$12,$C$14,$C$15,$B39,O$21,$C$17,$C$18,$C$16)</f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showGridLines="0" workbookViewId="0">
      <selection activeCell="O41" sqref="O41"/>
    </sheetView>
  </sheetViews>
  <sheetFormatPr defaultRowHeight="15" x14ac:dyDescent="0.25"/>
  <cols>
    <col min="2" max="2" width="20.85546875" bestFit="1" customWidth="1"/>
    <col min="3" max="3" width="18.85546875" customWidth="1"/>
    <col min="4" max="15" width="10.7109375" customWidth="1"/>
    <col min="16" max="16" width="5.42578125" bestFit="1" customWidth="1"/>
  </cols>
  <sheetData>
    <row r="2" spans="2:15" ht="18.75" x14ac:dyDescent="0.3">
      <c r="B2" s="2" t="s">
        <v>32</v>
      </c>
      <c r="C2" s="3" t="s">
        <v>33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8.75" x14ac:dyDescent="0.3">
      <c r="B3" s="5" t="s">
        <v>34</v>
      </c>
      <c r="C3" s="6" t="str">
        <f>_xll.SUBNM("smartco:organization","","101","Caption_Default")</f>
        <v>Massachusetts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18.75" x14ac:dyDescent="0.3">
      <c r="B4" s="5" t="s">
        <v>35</v>
      </c>
      <c r="C4" s="3" t="str">
        <f>_xll.SUBNM("smartco:Channel",,"10","Caption_Default")</f>
        <v>Retail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ht="18.75" x14ac:dyDescent="0.3">
      <c r="B5" s="5" t="s">
        <v>1</v>
      </c>
      <c r="C5" s="6" t="str">
        <f>_xll.SUBNM("smartco:Year","","Y2","Caption_Default")</f>
        <v>2015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8.75" x14ac:dyDescent="0.3">
      <c r="B6" s="5" t="s">
        <v>36</v>
      </c>
      <c r="C6" s="3" t="str">
        <f>_xll.SUBNM("smartco:Version",,"Version 1","Caption_Default")</f>
        <v>Budget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ht="18.75" x14ac:dyDescent="0.3">
      <c r="B7" s="5" t="s">
        <v>0</v>
      </c>
      <c r="C7" s="3" t="str">
        <f>_xll.SUBNM("smartco:Revenue",,"Units Sold","Caption_Default")</f>
        <v>Volume - Units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ht="18.75" x14ac:dyDescent="0.25">
      <c r="B8" s="7"/>
      <c r="C8" s="8" t="s">
        <v>1</v>
      </c>
      <c r="D8" s="9" t="s">
        <v>2</v>
      </c>
      <c r="E8" s="9" t="s">
        <v>3</v>
      </c>
      <c r="F8" s="9" t="s">
        <v>4</v>
      </c>
      <c r="G8" s="9" t="s">
        <v>5</v>
      </c>
      <c r="H8" s="9" t="s">
        <v>6</v>
      </c>
      <c r="I8" s="9" t="s">
        <v>7</v>
      </c>
      <c r="J8" s="9" t="s">
        <v>8</v>
      </c>
      <c r="K8" s="9" t="s">
        <v>9</v>
      </c>
      <c r="L8" s="9" t="s">
        <v>10</v>
      </c>
      <c r="M8" s="9" t="s">
        <v>11</v>
      </c>
      <c r="N8" s="9" t="s">
        <v>12</v>
      </c>
      <c r="O8" s="9" t="s">
        <v>13</v>
      </c>
    </row>
    <row r="9" spans="2:15" ht="18.75" x14ac:dyDescent="0.3">
      <c r="B9" s="10" t="s">
        <v>14</v>
      </c>
      <c r="C9" s="13">
        <f>_xll.DBRW($C$2,$C$3,$C$4,$B9,C$8,$C$5,$C$6,$C$7)</f>
        <v>25098</v>
      </c>
      <c r="D9" s="13">
        <f>_xll.DBRW($C$2,$C$3,$C$4,$B9,D$8,$C$5,$C$6,$C$7)</f>
        <v>12960.66666666667</v>
      </c>
      <c r="E9" s="13">
        <f>_xll.DBRW($C$2,$C$3,$C$4,$B9,E$8,$C$5,$C$6,$C$7)</f>
        <v>1337.666666666667</v>
      </c>
      <c r="F9" s="13">
        <f>_xll.DBRW($C$2,$C$3,$C$4,$B9,F$8,$C$5,$C$6,$C$7)</f>
        <v>991.66666666666663</v>
      </c>
      <c r="G9" s="13">
        <f>_xll.DBRW($C$2,$C$3,$C$4,$B9,G$8,$C$5,$C$6,$C$7)</f>
        <v>928.66666666666663</v>
      </c>
      <c r="H9" s="13">
        <f>_xll.DBRW($C$2,$C$3,$C$4,$B9,H$8,$C$5,$C$6,$C$7)</f>
        <v>1040.666666666667</v>
      </c>
      <c r="I9" s="13">
        <f>_xll.DBRW($C$2,$C$3,$C$4,$B9,I$8,$C$5,$C$6,$C$7)</f>
        <v>933.66666666666663</v>
      </c>
      <c r="J9" s="13">
        <f>_xll.DBRW($C$2,$C$3,$C$4,$B9,J$8,$C$5,$C$6,$C$7)</f>
        <v>929.66666666666663</v>
      </c>
      <c r="K9" s="13">
        <f>_xll.DBRW($C$2,$C$3,$C$4,$B9,K$8,$C$5,$C$6,$C$7)</f>
        <v>938.66666666666663</v>
      </c>
      <c r="L9" s="13">
        <f>_xll.DBRW($C$2,$C$3,$C$4,$B9,L$8,$C$5,$C$6,$C$7)</f>
        <v>955.66666666666663</v>
      </c>
      <c r="M9" s="13">
        <f>_xll.DBRW($C$2,$C$3,$C$4,$B9,M$8,$C$5,$C$6,$C$7)</f>
        <v>1246.666666666667</v>
      </c>
      <c r="N9" s="13">
        <f>_xll.DBRW($C$2,$C$3,$C$4,$B9,N$8,$C$5,$C$6,$C$7)</f>
        <v>1539.666666666667</v>
      </c>
      <c r="O9" s="13">
        <f>_xll.DBRW($C$2,$C$3,$C$4,$B9,O$8,$C$5,$C$6,$C$7)</f>
        <v>1294.666666666667</v>
      </c>
    </row>
    <row r="10" spans="2:15" ht="18.75" x14ac:dyDescent="0.3">
      <c r="B10" s="10" t="s">
        <v>15</v>
      </c>
      <c r="C10" s="13">
        <f>_xll.DBRW($C$2,$C$3,$C$4,$B10,C$8,$C$5,$C$6,$C$7)</f>
        <v>21979</v>
      </c>
      <c r="D10" s="13">
        <f>_xll.DBRW($C$2,$C$3,$C$4,$B10,D$8,$C$5,$C$6,$C$7)</f>
        <v>12756.66666666667</v>
      </c>
      <c r="E10" s="13">
        <f>_xll.DBRW($C$2,$C$3,$C$4,$B10,E$8,$C$5,$C$6,$C$7)</f>
        <v>1108.666666666667</v>
      </c>
      <c r="F10" s="13">
        <f>_xll.DBRW($C$2,$C$3,$C$4,$B10,F$8,$C$5,$C$6,$C$7)</f>
        <v>751.66666666666663</v>
      </c>
      <c r="G10" s="13">
        <f>_xll.DBRW($C$2,$C$3,$C$4,$B10,G$8,$C$5,$C$6,$C$7)</f>
        <v>679.66666666666663</v>
      </c>
      <c r="H10" s="13">
        <f>_xll.DBRW($C$2,$C$3,$C$4,$B10,H$8,$C$5,$C$6,$C$7)</f>
        <v>786.66666666666663</v>
      </c>
      <c r="I10" s="13">
        <f>_xll.DBRW($C$2,$C$3,$C$4,$B10,I$8,$C$5,$C$6,$C$7)</f>
        <v>670.66666666666663</v>
      </c>
      <c r="J10" s="13">
        <f>_xll.DBRW($C$2,$C$3,$C$4,$B10,J$8,$C$5,$C$6,$C$7)</f>
        <v>675.66666666666663</v>
      </c>
      <c r="K10" s="13">
        <f>_xll.DBRW($C$2,$C$3,$C$4,$B10,K$8,$C$5,$C$6,$C$7)</f>
        <v>673.66666666666663</v>
      </c>
      <c r="L10" s="13">
        <f>_xll.DBRW($C$2,$C$3,$C$4,$B10,L$8,$C$5,$C$6,$C$7)</f>
        <v>679.66666666666663</v>
      </c>
      <c r="M10" s="13">
        <f>_xll.DBRW($C$2,$C$3,$C$4,$B10,M$8,$C$5,$C$6,$C$7)</f>
        <v>959.66666666666663</v>
      </c>
      <c r="N10" s="13">
        <f>_xll.DBRW($C$2,$C$3,$C$4,$B10,N$8,$C$5,$C$6,$C$7)</f>
        <v>1249.666666666667</v>
      </c>
      <c r="O10" s="13">
        <f>_xll.DBRW($C$2,$C$3,$C$4,$B10,O$8,$C$5,$C$6,$C$7)</f>
        <v>986.66666666666663</v>
      </c>
    </row>
    <row r="11" spans="2:15" ht="18.75" x14ac:dyDescent="0.3">
      <c r="B11" s="10" t="s">
        <v>16</v>
      </c>
      <c r="C11" s="13">
        <f>_xll.DBRW($C$2,$C$3,$C$4,$B11,C$8,$C$5,$C$6,$C$7)</f>
        <v>18135</v>
      </c>
      <c r="D11" s="13">
        <f>_xll.DBRW($C$2,$C$3,$C$4,$B11,D$8,$C$5,$C$6,$C$7)</f>
        <v>12466.66666666667</v>
      </c>
      <c r="E11" s="13">
        <f>_xll.DBRW($C$2,$C$3,$C$4,$B11,E$8,$C$5,$C$6,$C$7)</f>
        <v>815.66666666666663</v>
      </c>
      <c r="F11" s="13">
        <f>_xll.DBRW($C$2,$C$3,$C$4,$B11,F$8,$C$5,$C$6,$C$7)</f>
        <v>459.66666666666657</v>
      </c>
      <c r="G11" s="13">
        <f>_xll.DBRW($C$2,$C$3,$C$4,$B11,G$8,$C$5,$C$6,$C$7)</f>
        <v>376.66666666666657</v>
      </c>
      <c r="H11" s="13">
        <f>_xll.DBRW($C$2,$C$3,$C$4,$B11,H$8,$C$5,$C$6,$C$7)</f>
        <v>478.66666666666657</v>
      </c>
      <c r="I11" s="13">
        <f>_xll.DBRW($C$2,$C$3,$C$4,$B11,I$8,$C$5,$C$6,$C$7)</f>
        <v>356.66666666666657</v>
      </c>
      <c r="J11" s="13">
        <f>_xll.DBRW($C$2,$C$3,$C$4,$B11,J$8,$C$5,$C$6,$C$7)</f>
        <v>349.66666666666657</v>
      </c>
      <c r="K11" s="13">
        <f>_xll.DBRW($C$2,$C$3,$C$4,$B11,K$8,$C$5,$C$6,$C$7)</f>
        <v>344.66666666666657</v>
      </c>
      <c r="L11" s="13">
        <f>_xll.DBRW($C$2,$C$3,$C$4,$B11,L$8,$C$5,$C$6,$C$7)</f>
        <v>345.66666666666657</v>
      </c>
      <c r="M11" s="13">
        <f>_xll.DBRW($C$2,$C$3,$C$4,$B11,M$8,$C$5,$C$6,$C$7)</f>
        <v>612.66666666666663</v>
      </c>
      <c r="N11" s="13">
        <f>_xll.DBRW($C$2,$C$3,$C$4,$B11,N$8,$C$5,$C$6,$C$7)</f>
        <v>899.66666666666663</v>
      </c>
      <c r="O11" s="13">
        <f>_xll.DBRW($C$2,$C$3,$C$4,$B11,O$8,$C$5,$C$6,$C$7)</f>
        <v>628.66666666666663</v>
      </c>
    </row>
    <row r="12" spans="2:15" ht="18.75" x14ac:dyDescent="0.3">
      <c r="B12" s="11" t="s">
        <v>26</v>
      </c>
      <c r="C12" s="13">
        <f>_xll.DBRW($C$2,$C$3,$C$4,$B12,C$8,$C$5,$C$6,$C$7)</f>
        <v>728</v>
      </c>
      <c r="D12" s="12">
        <f>_xll.DBRW($C$2,$C$3,$C$4,$B12,D$8,$C$5,$C$6,$C$7)</f>
        <v>100</v>
      </c>
      <c r="E12" s="12">
        <f>_xll.DBRW($C$2,$C$3,$C$4,$B12,E$8,$C$5,$C$6,$C$7)</f>
        <v>42</v>
      </c>
      <c r="F12" s="12">
        <f>_xll.DBRW($C$2,$C$3,$C$4,$B12,F$8,$C$5,$C$6,$C$7)</f>
        <v>42</v>
      </c>
      <c r="G12" s="12">
        <f>_xll.DBRW($C$2,$C$3,$C$4,$B12,G$8,$C$5,$C$6,$C$7)</f>
        <v>39</v>
      </c>
      <c r="H12" s="12">
        <f>_xll.DBRW($C$2,$C$3,$C$4,$B12,H$8,$C$5,$C$6,$C$7)</f>
        <v>39</v>
      </c>
      <c r="I12" s="12">
        <f>_xll.DBRW($C$2,$C$3,$C$4,$B12,I$8,$C$5,$C$6,$C$7)</f>
        <v>35</v>
      </c>
      <c r="J12" s="12">
        <f>_xll.DBRW($C$2,$C$3,$C$4,$B12,J$8,$C$5,$C$6,$C$7)</f>
        <v>31</v>
      </c>
      <c r="K12" s="12">
        <f>_xll.DBRW($C$2,$C$3,$C$4,$B12,K$8,$C$5,$C$6,$C$7)</f>
        <v>27</v>
      </c>
      <c r="L12" s="12">
        <f>_xll.DBRW($C$2,$C$3,$C$4,$B12,L$8,$C$5,$C$6,$C$7)</f>
        <v>27</v>
      </c>
      <c r="M12" s="12">
        <f>_xll.DBRW($C$2,$C$3,$C$4,$B12,M$8,$C$5,$C$6,$C$7)</f>
        <v>27</v>
      </c>
      <c r="N12" s="12">
        <f>_xll.DBRW($C$2,$C$3,$C$4,$B12,N$8,$C$5,$C$6,$C$7)</f>
        <v>300</v>
      </c>
      <c r="O12" s="12">
        <f>_xll.DBRW($C$2,$C$3,$C$4,$B12,O$8,$C$5,$C$6,$C$7)</f>
        <v>19</v>
      </c>
    </row>
    <row r="13" spans="2:15" ht="18.75" x14ac:dyDescent="0.3">
      <c r="B13" s="11" t="s">
        <v>27</v>
      </c>
      <c r="C13" s="13">
        <f>_xll.DBRW($C$2,$C$3,$C$4,$B13,C$8,$C$5,$C$6,$C$7)</f>
        <v>2000</v>
      </c>
      <c r="D13" s="12">
        <f>_xll.DBRW($C$2,$C$3,$C$4,$B13,D$8,$C$5,$C$6,$C$7)</f>
        <v>166.66666666666671</v>
      </c>
      <c r="E13" s="12">
        <f>_xll.DBRW($C$2,$C$3,$C$4,$B13,E$8,$C$5,$C$6,$C$7)</f>
        <v>166.66666666666671</v>
      </c>
      <c r="F13" s="12">
        <f>_xll.DBRW($C$2,$C$3,$C$4,$B13,F$8,$C$5,$C$6,$C$7)</f>
        <v>166.66666666666671</v>
      </c>
      <c r="G13" s="12">
        <f>_xll.DBRW($C$2,$C$3,$C$4,$B13,G$8,$C$5,$C$6,$C$7)</f>
        <v>166.66666666666671</v>
      </c>
      <c r="H13" s="12">
        <f>_xll.DBRW($C$2,$C$3,$C$4,$B13,H$8,$C$5,$C$6,$C$7)</f>
        <v>166.66666666666671</v>
      </c>
      <c r="I13" s="12">
        <f>_xll.DBRW($C$2,$C$3,$C$4,$B13,I$8,$C$5,$C$6,$C$7)</f>
        <v>166.66666666666671</v>
      </c>
      <c r="J13" s="12">
        <f>_xll.DBRW($C$2,$C$3,$C$4,$B13,J$8,$C$5,$C$6,$C$7)</f>
        <v>166.66666666666671</v>
      </c>
      <c r="K13" s="12">
        <f>_xll.DBRW($C$2,$C$3,$C$4,$B13,K$8,$C$5,$C$6,$C$7)</f>
        <v>166.66666666666671</v>
      </c>
      <c r="L13" s="12">
        <f>_xll.DBRW($C$2,$C$3,$C$4,$B13,L$8,$C$5,$C$6,$C$7)</f>
        <v>166.66666666666671</v>
      </c>
      <c r="M13" s="12">
        <f>_xll.DBRW($C$2,$C$3,$C$4,$B13,M$8,$C$5,$C$6,$C$7)</f>
        <v>166.66666666666671</v>
      </c>
      <c r="N13" s="12">
        <f>_xll.DBRW($C$2,$C$3,$C$4,$B13,N$8,$C$5,$C$6,$C$7)</f>
        <v>166.66666666666671</v>
      </c>
      <c r="O13" s="12">
        <f>_xll.DBRW($C$2,$C$3,$C$4,$B13,O$8,$C$5,$C$6,$C$7)</f>
        <v>166.66666666666671</v>
      </c>
    </row>
    <row r="14" spans="2:15" ht="18.75" x14ac:dyDescent="0.3">
      <c r="B14" s="11" t="s">
        <v>28</v>
      </c>
      <c r="C14" s="13">
        <f>_xll.DBRW($C$2,$C$3,$C$4,$B14,C$8,$C$5,$C$6,$C$7)</f>
        <v>13544</v>
      </c>
      <c r="D14" s="12">
        <f>_xll.DBRW($C$2,$C$3,$C$4,$B14,D$8,$C$5,$C$6,$C$7)</f>
        <v>12000</v>
      </c>
      <c r="E14" s="12">
        <f>_xll.DBRW($C$2,$C$3,$C$4,$B14,E$8,$C$5,$C$6,$C$7)</f>
        <v>407</v>
      </c>
      <c r="F14" s="12">
        <f>_xll.DBRW($C$2,$C$3,$C$4,$B14,F$8,$C$5,$C$6,$C$7)</f>
        <v>40</v>
      </c>
      <c r="G14" s="12">
        <f>_xll.DBRW($C$2,$C$3,$C$4,$B14,G$8,$C$5,$C$6,$C$7)</f>
        <v>37</v>
      </c>
      <c r="H14" s="12">
        <f>_xll.DBRW($C$2,$C$3,$C$4,$B14,H$8,$C$5,$C$6,$C$7)</f>
        <v>37</v>
      </c>
      <c r="I14" s="12">
        <f>_xll.DBRW($C$2,$C$3,$C$4,$B14,I$8,$C$5,$C$6,$C$7)</f>
        <v>33</v>
      </c>
      <c r="J14" s="12">
        <f>_xll.DBRW($C$2,$C$3,$C$4,$B14,J$8,$C$5,$C$6,$C$7)</f>
        <v>29</v>
      </c>
      <c r="K14" s="12">
        <f>_xll.DBRW($C$2,$C$3,$C$4,$B14,K$8,$C$5,$C$6,$C$7)</f>
        <v>26</v>
      </c>
      <c r="L14" s="12">
        <f>_xll.DBRW($C$2,$C$3,$C$4,$B14,L$8,$C$5,$C$6,$C$7)</f>
        <v>26</v>
      </c>
      <c r="M14" s="12">
        <f>_xll.DBRW($C$2,$C$3,$C$4,$B14,M$8,$C$5,$C$6,$C$7)</f>
        <v>289</v>
      </c>
      <c r="N14" s="12">
        <f>_xll.DBRW($C$2,$C$3,$C$4,$B14,N$8,$C$5,$C$6,$C$7)</f>
        <v>300</v>
      </c>
      <c r="O14" s="12">
        <f>_xll.DBRW($C$2,$C$3,$C$4,$B14,O$8,$C$5,$C$6,$C$7)</f>
        <v>320</v>
      </c>
    </row>
    <row r="15" spans="2:15" ht="18.75" x14ac:dyDescent="0.3">
      <c r="B15" s="11" t="s">
        <v>29</v>
      </c>
      <c r="C15" s="13">
        <f>_xll.DBRW($C$2,$C$3,$C$4,$B15,C$8,$C$5,$C$6,$C$7)</f>
        <v>1863</v>
      </c>
      <c r="D15" s="12">
        <f>_xll.DBRW($C$2,$C$3,$C$4,$B15,D$8,$C$5,$C$6,$C$7)</f>
        <v>200</v>
      </c>
      <c r="E15" s="12">
        <f>_xll.DBRW($C$2,$C$3,$C$4,$B15,E$8,$C$5,$C$6,$C$7)</f>
        <v>200</v>
      </c>
      <c r="F15" s="12">
        <f>_xll.DBRW($C$2,$C$3,$C$4,$B15,F$8,$C$5,$C$6,$C$7)</f>
        <v>211</v>
      </c>
      <c r="G15" s="12">
        <f>_xll.DBRW($C$2,$C$3,$C$4,$B15,G$8,$C$5,$C$6,$C$7)</f>
        <v>134</v>
      </c>
      <c r="H15" s="12">
        <f>_xll.DBRW($C$2,$C$3,$C$4,$B15,H$8,$C$5,$C$6,$C$7)</f>
        <v>236</v>
      </c>
      <c r="I15" s="12">
        <f>_xll.DBRW($C$2,$C$3,$C$4,$B15,I$8,$C$5,$C$6,$C$7)</f>
        <v>122</v>
      </c>
      <c r="J15" s="12">
        <f>_xll.DBRW($C$2,$C$3,$C$4,$B15,J$8,$C$5,$C$6,$C$7)</f>
        <v>123</v>
      </c>
      <c r="K15" s="12">
        <f>_xll.DBRW($C$2,$C$3,$C$4,$B15,K$8,$C$5,$C$6,$C$7)</f>
        <v>125</v>
      </c>
      <c r="L15" s="12">
        <f>_xll.DBRW($C$2,$C$3,$C$4,$B15,L$8,$C$5,$C$6,$C$7)</f>
        <v>126</v>
      </c>
      <c r="M15" s="12">
        <f>_xll.DBRW($C$2,$C$3,$C$4,$B15,M$8,$C$5,$C$6,$C$7)</f>
        <v>130</v>
      </c>
      <c r="N15" s="12">
        <f>_xll.DBRW($C$2,$C$3,$C$4,$B15,N$8,$C$5,$C$6,$C$7)</f>
        <v>133</v>
      </c>
      <c r="O15" s="12">
        <f>_xll.DBRW($C$2,$C$3,$C$4,$B15,O$8,$C$5,$C$6,$C$7)</f>
        <v>123</v>
      </c>
    </row>
    <row r="16" spans="2:15" ht="18.75" x14ac:dyDescent="0.3">
      <c r="B16" s="10" t="s">
        <v>17</v>
      </c>
      <c r="C16" s="13">
        <f>_xll.DBRW($C$2,$C$3,$C$4,$B16,C$8,$C$5,$C$6,$C$7)</f>
        <v>2705</v>
      </c>
      <c r="D16" s="13">
        <f>_xll.DBRW($C$2,$C$3,$C$4,$B16,D$8,$C$5,$C$6,$C$7)</f>
        <v>188</v>
      </c>
      <c r="E16" s="13">
        <f>_xll.DBRW($C$2,$C$3,$C$4,$B16,E$8,$C$5,$C$6,$C$7)</f>
        <v>191</v>
      </c>
      <c r="F16" s="13">
        <f>_xll.DBRW($C$2,$C$3,$C$4,$B16,F$8,$C$5,$C$6,$C$7)</f>
        <v>193</v>
      </c>
      <c r="G16" s="13">
        <f>_xll.DBRW($C$2,$C$3,$C$4,$B16,G$8,$C$5,$C$6,$C$7)</f>
        <v>206</v>
      </c>
      <c r="H16" s="13">
        <f>_xll.DBRW($C$2,$C$3,$C$4,$B16,H$8,$C$5,$C$6,$C$7)</f>
        <v>211</v>
      </c>
      <c r="I16" s="13">
        <f>_xll.DBRW($C$2,$C$3,$C$4,$B16,I$8,$C$5,$C$6,$C$7)</f>
        <v>217</v>
      </c>
      <c r="J16" s="13">
        <f>_xll.DBRW($C$2,$C$3,$C$4,$B16,J$8,$C$5,$C$6,$C$7)</f>
        <v>232</v>
      </c>
      <c r="K16" s="13">
        <f>_xll.DBRW($C$2,$C$3,$C$4,$B16,K$8,$C$5,$C$6,$C$7)</f>
        <v>238</v>
      </c>
      <c r="L16" s="13">
        <f>_xll.DBRW($C$2,$C$3,$C$4,$B16,L$8,$C$5,$C$6,$C$7)</f>
        <v>243</v>
      </c>
      <c r="M16" s="13">
        <f>_xll.DBRW($C$2,$C$3,$C$4,$B16,M$8,$C$5,$C$6,$C$7)</f>
        <v>256</v>
      </c>
      <c r="N16" s="13">
        <f>_xll.DBRW($C$2,$C$3,$C$4,$B16,N$8,$C$5,$C$6,$C$7)</f>
        <v>261</v>
      </c>
      <c r="O16" s="13">
        <f>_xll.DBRW($C$2,$C$3,$C$4,$B16,O$8,$C$5,$C$6,$C$7)</f>
        <v>269</v>
      </c>
    </row>
    <row r="17" spans="2:15" ht="18.75" x14ac:dyDescent="0.3">
      <c r="B17" s="11" t="s">
        <v>30</v>
      </c>
      <c r="C17" s="13">
        <f>_xll.DBRW($C$2,$C$3,$C$4,$B17,C$8,$C$5,$C$6,$C$7)</f>
        <v>1440</v>
      </c>
      <c r="D17" s="12">
        <f>_xll.DBRW($C$2,$C$3,$C$4,$B17,D$8,$C$5,$C$6,$C$7)</f>
        <v>120</v>
      </c>
      <c r="E17" s="12">
        <f>_xll.DBRW($C$2,$C$3,$C$4,$B17,E$8,$C$5,$C$6,$C$7)</f>
        <v>120</v>
      </c>
      <c r="F17" s="12">
        <f>_xll.DBRW($C$2,$C$3,$C$4,$B17,F$8,$C$5,$C$6,$C$7)</f>
        <v>120</v>
      </c>
      <c r="G17" s="12">
        <f>_xll.DBRW($C$2,$C$3,$C$4,$B17,G$8,$C$5,$C$6,$C$7)</f>
        <v>120</v>
      </c>
      <c r="H17" s="12">
        <f>_xll.DBRW($C$2,$C$3,$C$4,$B17,H$8,$C$5,$C$6,$C$7)</f>
        <v>120</v>
      </c>
      <c r="I17" s="12">
        <f>_xll.DBRW($C$2,$C$3,$C$4,$B17,I$8,$C$5,$C$6,$C$7)</f>
        <v>120</v>
      </c>
      <c r="J17" s="12">
        <f>_xll.DBRW($C$2,$C$3,$C$4,$B17,J$8,$C$5,$C$6,$C$7)</f>
        <v>120</v>
      </c>
      <c r="K17" s="12">
        <f>_xll.DBRW($C$2,$C$3,$C$4,$B17,K$8,$C$5,$C$6,$C$7)</f>
        <v>120</v>
      </c>
      <c r="L17" s="12">
        <f>_xll.DBRW($C$2,$C$3,$C$4,$B17,L$8,$C$5,$C$6,$C$7)</f>
        <v>120</v>
      </c>
      <c r="M17" s="12">
        <f>_xll.DBRW($C$2,$C$3,$C$4,$B17,M$8,$C$5,$C$6,$C$7)</f>
        <v>120</v>
      </c>
      <c r="N17" s="12">
        <f>_xll.DBRW($C$2,$C$3,$C$4,$B17,N$8,$C$5,$C$6,$C$7)</f>
        <v>120</v>
      </c>
      <c r="O17" s="12">
        <f>_xll.DBRW($C$2,$C$3,$C$4,$B17,O$8,$C$5,$C$6,$C$7)</f>
        <v>120</v>
      </c>
    </row>
    <row r="18" spans="2:15" ht="18.75" x14ac:dyDescent="0.3">
      <c r="B18" s="11" t="s">
        <v>31</v>
      </c>
      <c r="C18" s="13">
        <f>_xll.DBRW($C$2,$C$3,$C$4,$B18,C$8,$C$5,$C$6,$C$7)</f>
        <v>1265</v>
      </c>
      <c r="D18" s="12">
        <f>_xll.DBRW($C$2,$C$3,$C$4,$B18,D$8,$C$5,$C$6,$C$7)</f>
        <v>68</v>
      </c>
      <c r="E18" s="12">
        <f>_xll.DBRW($C$2,$C$3,$C$4,$B18,E$8,$C$5,$C$6,$C$7)</f>
        <v>71</v>
      </c>
      <c r="F18" s="12">
        <f>_xll.DBRW($C$2,$C$3,$C$4,$B18,F$8,$C$5,$C$6,$C$7)</f>
        <v>73</v>
      </c>
      <c r="G18" s="12">
        <f>_xll.DBRW($C$2,$C$3,$C$4,$B18,G$8,$C$5,$C$6,$C$7)</f>
        <v>86</v>
      </c>
      <c r="H18" s="12">
        <f>_xll.DBRW($C$2,$C$3,$C$4,$B18,H$8,$C$5,$C$6,$C$7)</f>
        <v>91</v>
      </c>
      <c r="I18" s="12">
        <f>_xll.DBRW($C$2,$C$3,$C$4,$B18,I$8,$C$5,$C$6,$C$7)</f>
        <v>97</v>
      </c>
      <c r="J18" s="12">
        <f>_xll.DBRW($C$2,$C$3,$C$4,$B18,J$8,$C$5,$C$6,$C$7)</f>
        <v>112</v>
      </c>
      <c r="K18" s="12">
        <f>_xll.DBRW($C$2,$C$3,$C$4,$B18,K$8,$C$5,$C$6,$C$7)</f>
        <v>118</v>
      </c>
      <c r="L18" s="12">
        <f>_xll.DBRW($C$2,$C$3,$C$4,$B18,L$8,$C$5,$C$6,$C$7)</f>
        <v>123</v>
      </c>
      <c r="M18" s="12">
        <f>_xll.DBRW($C$2,$C$3,$C$4,$B18,M$8,$C$5,$C$6,$C$7)</f>
        <v>136</v>
      </c>
      <c r="N18" s="12">
        <f>_xll.DBRW($C$2,$C$3,$C$4,$B18,N$8,$C$5,$C$6,$C$7)</f>
        <v>141</v>
      </c>
      <c r="O18" s="12">
        <f>_xll.DBRW($C$2,$C$3,$C$4,$B18,O$8,$C$5,$C$6,$C$7)</f>
        <v>149</v>
      </c>
    </row>
    <row r="19" spans="2:15" ht="18.75" x14ac:dyDescent="0.3">
      <c r="B19" s="10" t="s">
        <v>18</v>
      </c>
      <c r="C19" s="13">
        <f>_xll.DBRW($C$2,$C$3,$C$4,$B19,C$8,$C$5,$C$6,$C$7)</f>
        <v>1139</v>
      </c>
      <c r="D19" s="13">
        <f>_xll.DBRW($C$2,$C$3,$C$4,$B19,D$8,$C$5,$C$6,$C$7)</f>
        <v>102</v>
      </c>
      <c r="E19" s="13">
        <f>_xll.DBRW($C$2,$C$3,$C$4,$B19,E$8,$C$5,$C$6,$C$7)</f>
        <v>102</v>
      </c>
      <c r="F19" s="13">
        <f>_xll.DBRW($C$2,$C$3,$C$4,$B19,F$8,$C$5,$C$6,$C$7)</f>
        <v>99</v>
      </c>
      <c r="G19" s="13">
        <f>_xll.DBRW($C$2,$C$3,$C$4,$B19,G$8,$C$5,$C$6,$C$7)</f>
        <v>97</v>
      </c>
      <c r="H19" s="13">
        <f>_xll.DBRW($C$2,$C$3,$C$4,$B19,H$8,$C$5,$C$6,$C$7)</f>
        <v>97</v>
      </c>
      <c r="I19" s="13">
        <f>_xll.DBRW($C$2,$C$3,$C$4,$B19,I$8,$C$5,$C$6,$C$7)</f>
        <v>97</v>
      </c>
      <c r="J19" s="13">
        <f>_xll.DBRW($C$2,$C$3,$C$4,$B19,J$8,$C$5,$C$6,$C$7)</f>
        <v>94</v>
      </c>
      <c r="K19" s="13">
        <f>_xll.DBRW($C$2,$C$3,$C$4,$B19,K$8,$C$5,$C$6,$C$7)</f>
        <v>91</v>
      </c>
      <c r="L19" s="13">
        <f>_xll.DBRW($C$2,$C$3,$C$4,$B19,L$8,$C$5,$C$6,$C$7)</f>
        <v>91</v>
      </c>
      <c r="M19" s="13">
        <f>_xll.DBRW($C$2,$C$3,$C$4,$B19,M$8,$C$5,$C$6,$C$7)</f>
        <v>91</v>
      </c>
      <c r="N19" s="13">
        <f>_xll.DBRW($C$2,$C$3,$C$4,$B19,N$8,$C$5,$C$6,$C$7)</f>
        <v>89</v>
      </c>
      <c r="O19" s="13">
        <f>_xll.DBRW($C$2,$C$3,$C$4,$B19,O$8,$C$5,$C$6,$C$7)</f>
        <v>89</v>
      </c>
    </row>
    <row r="20" spans="2:15" ht="18.75" x14ac:dyDescent="0.3">
      <c r="B20" s="10" t="s">
        <v>19</v>
      </c>
      <c r="C20" s="13">
        <f>_xll.DBRW($C$2,$C$3,$C$4,$B20,C$8,$C$5,$C$6,$C$7)</f>
        <v>1849</v>
      </c>
      <c r="D20" s="13">
        <f>_xll.DBRW($C$2,$C$3,$C$4,$B20,D$8,$C$5,$C$6,$C$7)</f>
        <v>115</v>
      </c>
      <c r="E20" s="13">
        <f>_xll.DBRW($C$2,$C$3,$C$4,$B20,E$8,$C$5,$C$6,$C$7)</f>
        <v>136</v>
      </c>
      <c r="F20" s="13">
        <f>_xll.DBRW($C$2,$C$3,$C$4,$B20,F$8,$C$5,$C$6,$C$7)</f>
        <v>147</v>
      </c>
      <c r="G20" s="13">
        <f>_xll.DBRW($C$2,$C$3,$C$4,$B20,G$8,$C$5,$C$6,$C$7)</f>
        <v>155</v>
      </c>
      <c r="H20" s="13">
        <f>_xll.DBRW($C$2,$C$3,$C$4,$B20,H$8,$C$5,$C$6,$C$7)</f>
        <v>158</v>
      </c>
      <c r="I20" s="13">
        <f>_xll.DBRW($C$2,$C$3,$C$4,$B20,I$8,$C$5,$C$6,$C$7)</f>
        <v>162</v>
      </c>
      <c r="J20" s="13">
        <f>_xll.DBRW($C$2,$C$3,$C$4,$B20,J$8,$C$5,$C$6,$C$7)</f>
        <v>152</v>
      </c>
      <c r="K20" s="13">
        <f>_xll.DBRW($C$2,$C$3,$C$4,$B20,K$8,$C$5,$C$6,$C$7)</f>
        <v>152</v>
      </c>
      <c r="L20" s="13">
        <f>_xll.DBRW($C$2,$C$3,$C$4,$B20,L$8,$C$5,$C$6,$C$7)</f>
        <v>157</v>
      </c>
      <c r="M20" s="13">
        <f>_xll.DBRW($C$2,$C$3,$C$4,$B20,M$8,$C$5,$C$6,$C$7)</f>
        <v>164</v>
      </c>
      <c r="N20" s="13">
        <f>_xll.DBRW($C$2,$C$3,$C$4,$B20,N$8,$C$5,$C$6,$C$7)</f>
        <v>167</v>
      </c>
      <c r="O20" s="13">
        <f>_xll.DBRW($C$2,$C$3,$C$4,$B20,O$8,$C$5,$C$6,$C$7)</f>
        <v>184</v>
      </c>
    </row>
    <row r="21" spans="2:15" ht="18.75" x14ac:dyDescent="0.3">
      <c r="B21" s="14" t="s">
        <v>20</v>
      </c>
      <c r="C21" s="13">
        <f>_xll.DBRW($C$2,$C$3,$C$4,$B21,C$8,$C$5,$C$6,$C$7)</f>
        <v>272</v>
      </c>
      <c r="D21" s="13">
        <f>_xll.DBRW($C$2,$C$3,$C$4,$B21,D$8,$C$5,$C$6,$C$7)</f>
        <v>18</v>
      </c>
      <c r="E21" s="13">
        <f>_xll.DBRW($C$2,$C$3,$C$4,$B21,E$8,$C$5,$C$6,$C$7)</f>
        <v>21</v>
      </c>
      <c r="F21" s="13">
        <f>_xll.DBRW($C$2,$C$3,$C$4,$B21,F$8,$C$5,$C$6,$C$7)</f>
        <v>21</v>
      </c>
      <c r="G21" s="13">
        <f>_xll.DBRW($C$2,$C$3,$C$4,$B21,G$8,$C$5,$C$6,$C$7)</f>
        <v>21</v>
      </c>
      <c r="H21" s="13">
        <f>_xll.DBRW($C$2,$C$3,$C$4,$B21,H$8,$C$5,$C$6,$C$7)</f>
        <v>23</v>
      </c>
      <c r="I21" s="13">
        <f>_xll.DBRW($C$2,$C$3,$C$4,$B21,I$8,$C$5,$C$6,$C$7)</f>
        <v>23</v>
      </c>
      <c r="J21" s="13">
        <f>_xll.DBRW($C$2,$C$3,$C$4,$B21,J$8,$C$5,$C$6,$C$7)</f>
        <v>23</v>
      </c>
      <c r="K21" s="13">
        <f>_xll.DBRW($C$2,$C$3,$C$4,$B21,K$8,$C$5,$C$6,$C$7)</f>
        <v>23</v>
      </c>
      <c r="L21" s="13">
        <f>_xll.DBRW($C$2,$C$3,$C$4,$B21,L$8,$C$5,$C$6,$C$7)</f>
        <v>24</v>
      </c>
      <c r="M21" s="13">
        <f>_xll.DBRW($C$2,$C$3,$C$4,$B21,M$8,$C$5,$C$6,$C$7)</f>
        <v>24</v>
      </c>
      <c r="N21" s="13">
        <f>_xll.DBRW($C$2,$C$3,$C$4,$B21,N$8,$C$5,$C$6,$C$7)</f>
        <v>25</v>
      </c>
      <c r="O21" s="13">
        <f>_xll.DBRW($C$2,$C$3,$C$4,$B21,O$8,$C$5,$C$6,$C$7)</f>
        <v>26</v>
      </c>
    </row>
    <row r="22" spans="2:15" ht="18.75" x14ac:dyDescent="0.3">
      <c r="B22" s="14" t="s">
        <v>21</v>
      </c>
      <c r="C22" s="13">
        <f>_xll.DBRW($C$2,$C$3,$C$4,$B22,C$8,$C$5,$C$6,$C$7)</f>
        <v>1231</v>
      </c>
      <c r="D22" s="13">
        <f>_xll.DBRW($C$2,$C$3,$C$4,$B22,D$8,$C$5,$C$6,$C$7)</f>
        <v>68</v>
      </c>
      <c r="E22" s="13">
        <f>_xll.DBRW($C$2,$C$3,$C$4,$B22,E$8,$C$5,$C$6,$C$7)</f>
        <v>86</v>
      </c>
      <c r="F22" s="13">
        <f>_xll.DBRW($C$2,$C$3,$C$4,$B22,F$8,$C$5,$C$6,$C$7)</f>
        <v>98</v>
      </c>
      <c r="G22" s="13">
        <f>_xll.DBRW($C$2,$C$3,$C$4,$B22,G$8,$C$5,$C$6,$C$7)</f>
        <v>106</v>
      </c>
      <c r="H22" s="13">
        <f>_xll.DBRW($C$2,$C$3,$C$4,$B22,H$8,$C$5,$C$6,$C$7)</f>
        <v>107</v>
      </c>
      <c r="I22" s="13">
        <f>_xll.DBRW($C$2,$C$3,$C$4,$B22,I$8,$C$5,$C$6,$C$7)</f>
        <v>111</v>
      </c>
      <c r="J22" s="13">
        <f>_xll.DBRW($C$2,$C$3,$C$4,$B22,J$8,$C$5,$C$6,$C$7)</f>
        <v>101</v>
      </c>
      <c r="K22" s="13">
        <f>_xll.DBRW($C$2,$C$3,$C$4,$B22,K$8,$C$5,$C$6,$C$7)</f>
        <v>101</v>
      </c>
      <c r="L22" s="13">
        <f>_xll.DBRW($C$2,$C$3,$C$4,$B22,L$8,$C$5,$C$6,$C$7)</f>
        <v>103</v>
      </c>
      <c r="M22" s="13">
        <f>_xll.DBRW($C$2,$C$3,$C$4,$B22,M$8,$C$5,$C$6,$C$7)</f>
        <v>110</v>
      </c>
      <c r="N22" s="13">
        <f>_xll.DBRW($C$2,$C$3,$C$4,$B22,N$8,$C$5,$C$6,$C$7)</f>
        <v>112</v>
      </c>
      <c r="O22" s="13">
        <f>_xll.DBRW($C$2,$C$3,$C$4,$B22,O$8,$C$5,$C$6,$C$7)</f>
        <v>128</v>
      </c>
    </row>
    <row r="23" spans="2:15" ht="18.75" x14ac:dyDescent="0.3">
      <c r="B23" s="10" t="s">
        <v>22</v>
      </c>
      <c r="C23" s="13">
        <f>_xll.DBRW($C$2,$C$3,$C$4,$B23,C$8,$C$5,$C$6,$C$7)</f>
        <v>346</v>
      </c>
      <c r="D23" s="13">
        <f>_xll.DBRW($C$2,$C$3,$C$4,$B23,D$8,$C$5,$C$6,$C$7)</f>
        <v>29</v>
      </c>
      <c r="E23" s="13">
        <f>_xll.DBRW($C$2,$C$3,$C$4,$B23,E$8,$C$5,$C$6,$C$7)</f>
        <v>29</v>
      </c>
      <c r="F23" s="13">
        <f>_xll.DBRW($C$2,$C$3,$C$4,$B23,F$8,$C$5,$C$6,$C$7)</f>
        <v>28</v>
      </c>
      <c r="G23" s="13">
        <f>_xll.DBRW($C$2,$C$3,$C$4,$B23,G$8,$C$5,$C$6,$C$7)</f>
        <v>28</v>
      </c>
      <c r="H23" s="13">
        <f>_xll.DBRW($C$2,$C$3,$C$4,$B23,H$8,$C$5,$C$6,$C$7)</f>
        <v>28</v>
      </c>
      <c r="I23" s="13">
        <f>_xll.DBRW($C$2,$C$3,$C$4,$B23,I$8,$C$5,$C$6,$C$7)</f>
        <v>28</v>
      </c>
      <c r="J23" s="13">
        <f>_xll.DBRW($C$2,$C$3,$C$4,$B23,J$8,$C$5,$C$6,$C$7)</f>
        <v>28</v>
      </c>
      <c r="K23" s="13">
        <f>_xll.DBRW($C$2,$C$3,$C$4,$B23,K$8,$C$5,$C$6,$C$7)</f>
        <v>28</v>
      </c>
      <c r="L23" s="13">
        <f>_xll.DBRW($C$2,$C$3,$C$4,$B23,L$8,$C$5,$C$6,$C$7)</f>
        <v>30</v>
      </c>
      <c r="M23" s="13">
        <f>_xll.DBRW($C$2,$C$3,$C$4,$B23,M$8,$C$5,$C$6,$C$7)</f>
        <v>30</v>
      </c>
      <c r="N23" s="13">
        <f>_xll.DBRW($C$2,$C$3,$C$4,$B23,N$8,$C$5,$C$6,$C$7)</f>
        <v>30</v>
      </c>
      <c r="O23" s="13">
        <f>_xll.DBRW($C$2,$C$3,$C$4,$B23,O$8,$C$5,$C$6,$C$7)</f>
        <v>30</v>
      </c>
    </row>
    <row r="24" spans="2:15" ht="18.75" x14ac:dyDescent="0.3">
      <c r="B24" s="10" t="s">
        <v>23</v>
      </c>
      <c r="C24" s="13">
        <f>_xll.DBRW($C$2,$C$3,$C$4,$B24,C$8,$C$5,$C$6,$C$7)</f>
        <v>1270</v>
      </c>
      <c r="D24" s="13">
        <f>_xll.DBRW($C$2,$C$3,$C$4,$B24,D$8,$C$5,$C$6,$C$7)</f>
        <v>89</v>
      </c>
      <c r="E24" s="13">
        <f>_xll.DBRW($C$2,$C$3,$C$4,$B24,E$8,$C$5,$C$6,$C$7)</f>
        <v>93</v>
      </c>
      <c r="F24" s="13">
        <f>_xll.DBRW($C$2,$C$3,$C$4,$B24,F$8,$C$5,$C$6,$C$7)</f>
        <v>93</v>
      </c>
      <c r="G24" s="13">
        <f>_xll.DBRW($C$2,$C$3,$C$4,$B24,G$8,$C$5,$C$6,$C$7)</f>
        <v>94</v>
      </c>
      <c r="H24" s="13">
        <f>_xll.DBRW($C$2,$C$3,$C$4,$B24,H$8,$C$5,$C$6,$C$7)</f>
        <v>96</v>
      </c>
      <c r="I24" s="13">
        <f>_xll.DBRW($C$2,$C$3,$C$4,$B24,I$8,$C$5,$C$6,$C$7)</f>
        <v>101</v>
      </c>
      <c r="J24" s="13">
        <f>_xll.DBRW($C$2,$C$3,$C$4,$B24,J$8,$C$5,$C$6,$C$7)</f>
        <v>102</v>
      </c>
      <c r="K24" s="13">
        <f>_xll.DBRW($C$2,$C$3,$C$4,$B24,K$8,$C$5,$C$6,$C$7)</f>
        <v>113</v>
      </c>
      <c r="L24" s="13">
        <f>_xll.DBRW($C$2,$C$3,$C$4,$B24,L$8,$C$5,$C$6,$C$7)</f>
        <v>119</v>
      </c>
      <c r="M24" s="13">
        <f>_xll.DBRW($C$2,$C$3,$C$4,$B24,M$8,$C$5,$C$6,$C$7)</f>
        <v>123</v>
      </c>
      <c r="N24" s="13">
        <f>_xll.DBRW($C$2,$C$3,$C$4,$B24,N$8,$C$5,$C$6,$C$7)</f>
        <v>123</v>
      </c>
      <c r="O24" s="13">
        <f>_xll.DBRW($C$2,$C$3,$C$4,$B24,O$8,$C$5,$C$6,$C$7)</f>
        <v>124</v>
      </c>
    </row>
    <row r="25" spans="2:15" ht="18.75" x14ac:dyDescent="0.3">
      <c r="B25" s="10" t="s">
        <v>24</v>
      </c>
      <c r="C25" s="13">
        <f>_xll.DBRW($C$2,$C$3,$C$4,$B25,C$8,$C$5,$C$6,$C$7)</f>
        <v>408</v>
      </c>
      <c r="D25" s="13">
        <f>_xll.DBRW($C$2,$C$3,$C$4,$B25,D$8,$C$5,$C$6,$C$7)</f>
        <v>27</v>
      </c>
      <c r="E25" s="13">
        <f>_xll.DBRW($C$2,$C$3,$C$4,$B25,E$8,$C$5,$C$6,$C$7)</f>
        <v>29</v>
      </c>
      <c r="F25" s="13">
        <f>_xll.DBRW($C$2,$C$3,$C$4,$B25,F$8,$C$5,$C$6,$C$7)</f>
        <v>29</v>
      </c>
      <c r="G25" s="13">
        <f>_xll.DBRW($C$2,$C$3,$C$4,$B25,G$8,$C$5,$C$6,$C$7)</f>
        <v>29</v>
      </c>
      <c r="H25" s="13">
        <f>_xll.DBRW($C$2,$C$3,$C$4,$B25,H$8,$C$5,$C$6,$C$7)</f>
        <v>30</v>
      </c>
      <c r="I25" s="13">
        <f>_xll.DBRW($C$2,$C$3,$C$4,$B25,I$8,$C$5,$C$6,$C$7)</f>
        <v>32</v>
      </c>
      <c r="J25" s="13">
        <f>_xll.DBRW($C$2,$C$3,$C$4,$B25,J$8,$C$5,$C$6,$C$7)</f>
        <v>32</v>
      </c>
      <c r="K25" s="13">
        <f>_xll.DBRW($C$2,$C$3,$C$4,$B25,K$8,$C$5,$C$6,$C$7)</f>
        <v>38</v>
      </c>
      <c r="L25" s="13">
        <f>_xll.DBRW($C$2,$C$3,$C$4,$B25,L$8,$C$5,$C$6,$C$7)</f>
        <v>39</v>
      </c>
      <c r="M25" s="13">
        <f>_xll.DBRW($C$2,$C$3,$C$4,$B25,M$8,$C$5,$C$6,$C$7)</f>
        <v>41</v>
      </c>
      <c r="N25" s="13">
        <f>_xll.DBRW($C$2,$C$3,$C$4,$B25,N$8,$C$5,$C$6,$C$7)</f>
        <v>41</v>
      </c>
      <c r="O25" s="13">
        <f>_xll.DBRW($C$2,$C$3,$C$4,$B25,O$8,$C$5,$C$6,$C$7)</f>
        <v>41</v>
      </c>
    </row>
    <row r="26" spans="2:15" ht="18.75" x14ac:dyDescent="0.3">
      <c r="B26" s="10" t="s">
        <v>25</v>
      </c>
      <c r="C26" s="13">
        <f>_xll.DBRW($C$2,$C$3,$C$4,$B26,C$8,$C$5,$C$6,$C$7)</f>
        <v>862</v>
      </c>
      <c r="D26" s="13">
        <f>_xll.DBRW($C$2,$C$3,$C$4,$B26,D$8,$C$5,$C$6,$C$7)</f>
        <v>62</v>
      </c>
      <c r="E26" s="13">
        <f>_xll.DBRW($C$2,$C$3,$C$4,$B26,E$8,$C$5,$C$6,$C$7)</f>
        <v>64</v>
      </c>
      <c r="F26" s="13">
        <f>_xll.DBRW($C$2,$C$3,$C$4,$B26,F$8,$C$5,$C$6,$C$7)</f>
        <v>64</v>
      </c>
      <c r="G26" s="13">
        <f>_xll.DBRW($C$2,$C$3,$C$4,$B26,G$8,$C$5,$C$6,$C$7)</f>
        <v>65</v>
      </c>
      <c r="H26" s="13">
        <f>_xll.DBRW($C$2,$C$3,$C$4,$B26,H$8,$C$5,$C$6,$C$7)</f>
        <v>66</v>
      </c>
      <c r="I26" s="13">
        <f>_xll.DBRW($C$2,$C$3,$C$4,$B26,I$8,$C$5,$C$6,$C$7)</f>
        <v>69</v>
      </c>
      <c r="J26" s="13">
        <f>_xll.DBRW($C$2,$C$3,$C$4,$B26,J$8,$C$5,$C$6,$C$7)</f>
        <v>70</v>
      </c>
      <c r="K26" s="13">
        <f>_xll.DBRW($C$2,$C$3,$C$4,$B26,K$8,$C$5,$C$6,$C$7)</f>
        <v>75</v>
      </c>
      <c r="L26" s="13">
        <f>_xll.DBRW($C$2,$C$3,$C$4,$B26,L$8,$C$5,$C$6,$C$7)</f>
        <v>80</v>
      </c>
      <c r="M26" s="13">
        <f>_xll.DBRW($C$2,$C$3,$C$4,$B26,M$8,$C$5,$C$6,$C$7)</f>
        <v>82</v>
      </c>
      <c r="N26" s="13">
        <f>_xll.DBRW($C$2,$C$3,$C$4,$B26,N$8,$C$5,$C$6,$C$7)</f>
        <v>82</v>
      </c>
      <c r="O26" s="13">
        <f>_xll.DBRW($C$2,$C$3,$C$4,$B26,O$8,$C$5,$C$6,$C$7)</f>
        <v>83</v>
      </c>
    </row>
  </sheetData>
  <pageMargins left="0.7" right="0.7" top="0.75" bottom="0.75" header="0.3" footer="0.3"/>
  <customProperties>
    <customPr name="###COLSTART###" r:id="rId1"/>
    <customPr name="###UNCOMMITTEDCHANGES###" r:id="rId2"/>
    <customPr name="COR_DefaultExpandDirection" r:id="rId3"/>
    <customPr name="COR_GroupingOption" r:id="rId4"/>
    <customPr name="COR_LastLabelRowStart" r:id="rId5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Active Report</vt:lpstr>
      <vt:lpstr>Formula - Writeback</vt:lpstr>
      <vt:lpstr>Sheet1</vt:lpstr>
      <vt:lpstr>'Active Report'!TM1RPTDATARNG26609139</vt:lpstr>
      <vt:lpstr>'Active Report'!TM1RPTFMTIDCOL</vt:lpstr>
      <vt:lpstr>'Active Report'!TM1RPTFMTRNG</vt:lpstr>
    </vt:vector>
  </TitlesOfParts>
  <Company>NetworkLayer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2016-01-11T01:27:10Z</dcterms:created>
  <dcterms:modified xsi:type="dcterms:W3CDTF">2016-01-11T01:46:23Z</dcterms:modified>
</cp:coreProperties>
</file>