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BM Demos\SmartCo\Excel Reports\"/>
    </mc:Choice>
  </mc:AlternateContent>
  <bookViews>
    <workbookView xWindow="0" yWindow="0" windowWidth="20730" windowHeight="9675" firstSheet="1" activeTab="1"/>
  </bookViews>
  <sheets>
    <sheet name="Cognos_Office_Connection_Cache" sheetId="2" state="veryHidden" r:id="rId1"/>
    <sheet name="Sheet1" sheetId="1" r:id="rId2"/>
  </sheets>
  <definedNames>
    <definedName name="cafe_validation_1" hidden="1">Cognos_Office_Connection_Cache!$A$2:$A$16</definedName>
    <definedName name="cafe_validation_2" hidden="1">Cognos_Office_Connection_Cache!$B$2:$B$5</definedName>
    <definedName name="cafe_validation_3" hidden="1">Cognos_Office_Connection_Cache!$C$2:$C$16</definedName>
    <definedName name="cafe_validation_4" hidden="1">Cognos_Office_Connection_Cache!$D$2:$D$16</definedName>
    <definedName name="cafe_validation_5" hidden="1">Cognos_Office_Connection_Cache!$E$2:$E$16</definedName>
    <definedName name="ID" localSheetId="0" hidden="1">"193408c9-8696-41f0-97bf-c214274ee30b"</definedName>
    <definedName name="ID" localSheetId="1" hidden="1">"293f6d73-615d-4332-8f38-d3533b8b27b1"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8" i="1"/>
  <c r="D24" i="1"/>
  <c r="D28" i="1"/>
  <c r="E24" i="1"/>
  <c r="E2" i="1"/>
  <c r="C7" i="1"/>
  <c r="D30" i="1"/>
  <c r="D31" i="1"/>
  <c r="D32" i="1"/>
  <c r="D33" i="1"/>
  <c r="C30" i="1"/>
  <c r="C31" i="1"/>
  <c r="C32" i="1"/>
  <c r="C33" i="1"/>
  <c r="E32" i="1"/>
  <c r="E31" i="1"/>
  <c r="E30" i="1"/>
  <c r="D29" i="1"/>
  <c r="C29" i="1"/>
  <c r="E29" i="1"/>
  <c r="E33" i="1"/>
  <c r="D26" i="1"/>
  <c r="E1" i="1"/>
  <c r="F17" i="1"/>
  <c r="D17" i="1"/>
  <c r="B5" i="1"/>
  <c r="D5" i="1"/>
  <c r="E5" i="1" s="1"/>
  <c r="C5" i="1" s="1"/>
  <c r="AR5" i="1"/>
  <c r="B17" i="1"/>
</calcChain>
</file>

<file path=xl/sharedStrings.xml><?xml version="1.0" encoding="utf-8"?>
<sst xmlns="http://schemas.openxmlformats.org/spreadsheetml/2006/main" count="109" uniqueCount="53">
  <si>
    <t>Ownership</t>
  </si>
  <si>
    <t>Submit</t>
  </si>
  <si>
    <t>Reject</t>
  </si>
  <si>
    <t>}tp_workflow__own__classic_approval</t>
  </si>
  <si>
    <t>}tp_workflow__submit__classic_approval</t>
  </si>
  <si>
    <t>}tp_workflow__reject__classic_approval</t>
  </si>
  <si>
    <t>0f309cd0-4215-4482-8471-80ef000fcbb3</t>
  </si>
  <si>
    <t>STATUS</t>
  </si>
  <si>
    <t>WORKFLOW</t>
  </si>
  <si>
    <t>CURRENT OWNER</t>
  </si>
  <si>
    <t>Server</t>
  </si>
  <si>
    <t>Smartco</t>
  </si>
  <si>
    <t>App</t>
  </si>
  <si>
    <t>Update with your app ID&gt;&gt;&gt;</t>
  </si>
  <si>
    <t>[Custom Workflow for Smartco.xlsx]Sheet1'!C9</t>
  </si>
  <si>
    <t>Total Company</t>
  </si>
  <si>
    <t>100</t>
  </si>
  <si>
    <t>101</t>
  </si>
  <si>
    <t>102</t>
  </si>
  <si>
    <t>103</t>
  </si>
  <si>
    <t>200</t>
  </si>
  <si>
    <t>201</t>
  </si>
  <si>
    <t>202</t>
  </si>
  <si>
    <t>300</t>
  </si>
  <si>
    <t>301</t>
  </si>
  <si>
    <t>302</t>
  </si>
  <si>
    <t>400</t>
  </si>
  <si>
    <t>401</t>
  </si>
  <si>
    <t>402</t>
  </si>
  <si>
    <t>403</t>
  </si>
  <si>
    <t>smartCo:incomeStatement</t>
  </si>
  <si>
    <t>Local</t>
  </si>
  <si>
    <t>y2</t>
  </si>
  <si>
    <t>Year</t>
  </si>
  <si>
    <t>Target</t>
  </si>
  <si>
    <t>Variance</t>
  </si>
  <si>
    <t>Gross Margin</t>
  </si>
  <si>
    <t>6099 PAYROLL</t>
  </si>
  <si>
    <t>6499 MARKETING</t>
  </si>
  <si>
    <t>6599 DEPRECIATION</t>
  </si>
  <si>
    <t>Net Profit</t>
  </si>
  <si>
    <t>[Custom Workflow for Smartco.xlsx]Sheet1'!D18</t>
  </si>
  <si>
    <t>Budget</t>
  </si>
  <si>
    <t>Actual</t>
  </si>
  <si>
    <t>Variance%</t>
  </si>
  <si>
    <t>Key Metrics:</t>
  </si>
  <si>
    <t>[Custom Workflow for Smartco.xlsx]Sheet1'!D9</t>
  </si>
  <si>
    <t>[Custom Workflow for Smartco.xlsx]Sheet1'!D9:E9</t>
  </si>
  <si>
    <t>Budget Instructions:</t>
  </si>
  <si>
    <t>The following are guidelines in completing the current budget.  We have a strong push to increase revenue</t>
  </si>
  <si>
    <t>and decrease operating expenses for the upcoming year.</t>
  </si>
  <si>
    <t>Workflow: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</si>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</sst>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21" x14ac:knownFonts="1">
    <font>
      <sz val="11"/>
      <color theme="1"/>
      <name val="Calibri"/>
      <family val="2"/>
      <scheme val="minor"/>
    </font>
    <font>
      <b/>
      <sz val="10.5"/>
      <color rgb="FF165D81"/>
      <name val="Roboto"/>
    </font>
    <font>
      <b/>
      <sz val="10.5"/>
      <color theme="1" tint="0.24994659260841701"/>
      <name val="Roboto"/>
    </font>
    <font>
      <b/>
      <sz val="10.5"/>
      <color theme="1" tint="0.34998626667073579"/>
      <name val="Roboto"/>
    </font>
    <font>
      <b/>
      <sz val="10.5"/>
      <color theme="4"/>
      <name val="Roboto"/>
    </font>
    <font>
      <b/>
      <sz val="10.5"/>
      <color theme="7"/>
      <name val="Roboto"/>
    </font>
    <font>
      <b/>
      <sz val="10.5"/>
      <color theme="5" tint="0.39994506668294322"/>
      <name val="Roboto"/>
    </font>
    <font>
      <b/>
      <sz val="10.5"/>
      <color rgb="FF336577"/>
      <name val="Roboto"/>
    </font>
    <font>
      <b/>
      <sz val="10.5"/>
      <color theme="6" tint="-0.24994659260841701"/>
      <name val="Roboto"/>
    </font>
    <font>
      <b/>
      <sz val="10.5"/>
      <color theme="3" tint="0.39994506668294322"/>
      <name val="Roboto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rgb="FFFF0000"/>
      <name val="Roboto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color theme="1" tint="0.499984740745262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9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1" fillId="0" borderId="1" applyAlignment="0" applyProtection="0"/>
    <xf numFmtId="0" fontId="1" fillId="0" borderId="3" applyNumberFormat="0" applyAlignment="0" applyProtection="0"/>
    <xf numFmtId="3" fontId="1" fillId="0" borderId="1" applyAlignment="0" applyProtection="0"/>
    <xf numFmtId="0" fontId="1" fillId="0" borderId="1" applyNumberFormat="0" applyAlignment="0" applyProtection="0"/>
    <xf numFmtId="0" fontId="1" fillId="0" borderId="3" applyNumberFormat="0" applyAlignment="0" applyProtection="0"/>
    <xf numFmtId="0" fontId="1" fillId="0" borderId="1" applyNumberFormat="0" applyAlignment="0" applyProtection="0"/>
    <xf numFmtId="0" fontId="1" fillId="0" borderId="1" applyNumberFormat="0" applyAlignment="0" applyProtection="0"/>
    <xf numFmtId="0" fontId="1" fillId="0" borderId="1" applyNumberFormat="0" applyFill="0" applyAlignment="0" applyProtection="0"/>
    <xf numFmtId="3" fontId="2" fillId="0" borderId="0" applyFill="0" applyBorder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164" fontId="3" fillId="0" borderId="4">
      <alignment horizontal="center" vertical="center"/>
    </xf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1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1">
      <alignment horizontal="left" vertical="top"/>
    </xf>
    <xf numFmtId="0" fontId="6" fillId="0" borderId="2"/>
    <xf numFmtId="0" fontId="1" fillId="0" borderId="1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1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43" fontId="10" fillId="0" borderId="0" applyFont="0" applyFill="0" applyBorder="0" applyAlignment="0" applyProtection="0"/>
    <xf numFmtId="0" fontId="15" fillId="4" borderId="0" applyNumberFormat="0" applyBorder="0" applyAlignment="0" applyProtection="0"/>
  </cellStyleXfs>
  <cellXfs count="30">
    <xf numFmtId="0" fontId="0" fillId="0" borderId="0" xfId="0"/>
    <xf numFmtId="0" fontId="11" fillId="0" borderId="0" xfId="0" applyFont="1"/>
    <xf numFmtId="1" fontId="11" fillId="0" borderId="0" xfId="0" applyNumberFormat="1" applyFont="1"/>
    <xf numFmtId="22" fontId="11" fillId="0" borderId="0" xfId="0" applyNumberFormat="1" applyFont="1"/>
    <xf numFmtId="165" fontId="11" fillId="0" borderId="0" xfId="57" applyNumberFormat="1" applyFont="1"/>
    <xf numFmtId="43" fontId="11" fillId="0" borderId="0" xfId="57" applyFont="1"/>
    <xf numFmtId="2" fontId="11" fillId="0" borderId="0" xfId="0" applyNumberFormat="1" applyFont="1"/>
    <xf numFmtId="0" fontId="13" fillId="0" borderId="0" xfId="0" applyFont="1"/>
    <xf numFmtId="0" fontId="0" fillId="0" borderId="0" xfId="0" quotePrefix="1"/>
    <xf numFmtId="0" fontId="11" fillId="0" borderId="0" xfId="0" applyNumberFormat="1" applyFont="1"/>
    <xf numFmtId="0" fontId="16" fillId="0" borderId="0" xfId="58" applyFont="1" applyFill="1" applyBorder="1" applyAlignment="1">
      <alignment horizontal="left" vertical="center"/>
    </xf>
    <xf numFmtId="0" fontId="17" fillId="0" borderId="0" xfId="58" applyFont="1" applyFill="1" applyBorder="1" applyAlignment="1">
      <alignment horizontal="left" vertical="center"/>
    </xf>
    <xf numFmtId="164" fontId="0" fillId="0" borderId="0" xfId="57" applyNumberFormat="1" applyFont="1"/>
    <xf numFmtId="0" fontId="18" fillId="0" borderId="7" xfId="0" applyNumberFormat="1" applyFont="1" applyBorder="1" applyAlignment="1">
      <alignment horizontal="right"/>
    </xf>
    <xf numFmtId="164" fontId="14" fillId="0" borderId="0" xfId="57" applyNumberFormat="1" applyFont="1"/>
    <xf numFmtId="0" fontId="18" fillId="0" borderId="7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164" fontId="12" fillId="0" borderId="8" xfId="28" applyFont="1" applyBorder="1">
      <alignment horizontal="center" vertical="center"/>
    </xf>
    <xf numFmtId="164" fontId="12" fillId="0" borderId="0" xfId="28" applyFont="1" applyBorder="1">
      <alignment horizontal="center" vertical="center"/>
    </xf>
    <xf numFmtId="0" fontId="18" fillId="0" borderId="0" xfId="0" applyNumberFormat="1" applyFont="1" applyBorder="1" applyAlignment="1">
      <alignment horizontal="left"/>
    </xf>
    <xf numFmtId="164" fontId="3" fillId="0" borderId="13" xfId="28" applyBorder="1" applyProtection="1">
      <alignment horizontal="center" vertical="center"/>
    </xf>
    <xf numFmtId="0" fontId="1" fillId="0" borderId="5" xfId="1" applyBorder="1" applyProtection="1">
      <alignment horizontal="center" vertical="center"/>
    </xf>
    <xf numFmtId="0" fontId="20" fillId="0" borderId="0" xfId="0" applyFont="1"/>
    <xf numFmtId="0" fontId="1" fillId="0" borderId="9" xfId="1" applyBorder="1" applyAlignment="1" applyProtection="1">
      <alignment horizontal="center" vertical="center"/>
    </xf>
    <xf numFmtId="0" fontId="1" fillId="0" borderId="10" xfId="1" applyBorder="1" applyAlignment="1" applyProtection="1">
      <alignment horizontal="center" vertical="center"/>
    </xf>
    <xf numFmtId="164" fontId="3" fillId="0" borderId="11" xfId="28" applyBorder="1" applyAlignment="1" applyProtection="1">
      <alignment horizontal="center" vertical="center"/>
    </xf>
    <xf numFmtId="164" fontId="3" fillId="0" borderId="12" xfId="28" applyBorder="1" applyAlignment="1" applyProtection="1">
      <alignment horizontal="center" vertical="center"/>
    </xf>
    <xf numFmtId="164" fontId="3" fillId="0" borderId="11" xfId="28" applyBorder="1" applyAlignment="1" applyProtection="1">
      <alignment horizontal="center" vertical="center"/>
      <protection locked="0"/>
    </xf>
    <xf numFmtId="164" fontId="3" fillId="0" borderId="12" xfId="28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</cellXfs>
  <cellStyles count="59">
    <cellStyle name="Accent1" xfId="58" builtinId="29"/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FE Subnm Parameter" xfId="28"/>
    <cellStyle name="Calculated Column - IBM Cognos" xfId="29"/>
    <cellStyle name="Calculated Column Name - IBM Cognos" xfId="30"/>
    <cellStyle name="Calculated Row - IBM Cognos" xfId="31"/>
    <cellStyle name="Calculated Row Name - IBM Cognos" xfId="32"/>
    <cellStyle name="Column Name - IBM Cognos" xfId="33"/>
    <cellStyle name="Column Template - IBM Cognos" xfId="34"/>
    <cellStyle name="Comma" xfId="57" builtinId="3"/>
    <cellStyle name="Differs From Base - IBM Cognos" xfId="35"/>
    <cellStyle name="Edit - IBM Cognos" xfId="36"/>
    <cellStyle name="Formula - IBM Cognos" xfId="37"/>
    <cellStyle name="Group Name - IBM Cognos" xfId="38"/>
    <cellStyle name="Hold Values - IBM Cognos" xfId="39"/>
    <cellStyle name="List Name - IBM Cognos" xfId="40"/>
    <cellStyle name="Locked - IBM Cognos" xfId="41"/>
    <cellStyle name="Measure - IBM Cognos" xfId="42"/>
    <cellStyle name="Measure Header - IBM Cognos" xfId="43"/>
    <cellStyle name="Measure Name - IBM Cognos" xfId="44"/>
    <cellStyle name="Measure Summary - IBM Cognos" xfId="45"/>
    <cellStyle name="Measure Summary TM1 - IBM Cognos" xfId="46"/>
    <cellStyle name="Measure Template - IBM Cognos" xfId="47"/>
    <cellStyle name="More - IBM Cognos" xfId="48"/>
    <cellStyle name="Normal" xfId="0" builtinId="0"/>
    <cellStyle name="Pending Change - IBM Cognos" xfId="49"/>
    <cellStyle name="Row Name - IBM Cognos" xfId="50"/>
    <cellStyle name="Row Template - IBM Cognos" xfId="51"/>
    <cellStyle name="Summary Column Name - IBM Cognos" xfId="52"/>
    <cellStyle name="Summary Column Name TM1 - IBM Cognos" xfId="53"/>
    <cellStyle name="Summary Row Name - IBM Cognos" xfId="54"/>
    <cellStyle name="Summary Row Name TM1 - IBM Cognos" xfId="55"/>
    <cellStyle name="Unsaved Change - IBM Cognos" xfId="56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159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4117994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Take Ownership"/>
  <ax:ocxPr ax:name="UseFormula" ax:value="-1"/>
  <ax:ocxPr ax:name="ProcessNameFormula" ax:value="='Sheet1'!$B$3"/>
  <ax:ocxPr ax:name="ProcessParamFormula" ax:value="='Sheet1'!$C$4:$C$7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You're the current owner of this node. Please review Targets before you make changes."/>
  <ax:ocxPr ax:name="FailureMessage" ax:value="Please contact your administrator to access this node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133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5097619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ubmit"/>
  <ax:ocxPr ax:name="UseFormula" ax:value="-1"/>
  <ax:ocxPr ax:name="ProcessNameFormula" ax:value="='Sheet1'!$C$3"/>
  <ax:ocxPr ax:name="ProcessParamFormula" ax:value="='Sheet1'!$C$4:$C$7"/>
  <ax:ocxPr ax:name="UseImage" ax:value="0"/>
  <ax:ocxPr ax:name="ImageName" ax:value=""/>
  <ax:ocxPr ax:name="AutoRacalc" ax:value="-1"/>
  <ax:ocxPr ax:name="ConfirmMessage" ax:value="Are you sure you want to Submit this node?"/>
  <ax:ocxPr ax:name="SuccessMessage" ax:value="This node is now submitted."/>
  <ax:ocxPr ax:name="FailureMessage" ax:value="Please contact your administrator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159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4460226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ject"/>
  <ax:ocxPr ax:name="UseFormula" ax:value="-1"/>
  <ax:ocxPr ax:name="ProcessNameFormula" ax:value="='Sheet1'!$D$3"/>
  <ax:ocxPr ax:name="ProcessParamFormula" ax:value="='Sheet1'!$C$4:$C$7"/>
  <ax:ocxPr ax:name="UseImage" ax:value="0"/>
  <ax:ocxPr ax:name="ImageName" ax:value=""/>
  <ax:ocxPr ax:name="AutoRacalc" ax:value="-1"/>
  <ax:ocxPr ax:name="ConfirmMessage" ax:value="Are you sure you want to reject this node?"/>
  <ax:ocxPr ax:name="SuccessMessage" ax:value="This node is successfully rejected."/>
  <ax:ocxPr ax:name="FailureMessage" ax:value="Please contact your administrator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18</xdr:row>
          <xdr:rowOff>9525</xdr:rowOff>
        </xdr:from>
        <xdr:to>
          <xdr:col>2</xdr:col>
          <xdr:colOff>800100</xdr:colOff>
          <xdr:row>18</xdr:row>
          <xdr:rowOff>342900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4</xdr:col>
          <xdr:colOff>809625</xdr:colOff>
          <xdr:row>18</xdr:row>
          <xdr:rowOff>342900</xdr:rowOff>
        </xdr:to>
        <xdr:sp macro="" textlink="">
          <xdr:nvSpPr>
            <xdr:cNvPr id="1026" name="TI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9525</xdr:rowOff>
        </xdr:from>
        <xdr:to>
          <xdr:col>6</xdr:col>
          <xdr:colOff>247650</xdr:colOff>
          <xdr:row>18</xdr:row>
          <xdr:rowOff>342900</xdr:rowOff>
        </xdr:to>
        <xdr:sp macro="" textlink="">
          <xdr:nvSpPr>
            <xdr:cNvPr id="1027" name="TI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3</xdr:col>
      <xdr:colOff>0</xdr:colOff>
      <xdr:row>16</xdr:row>
      <xdr:rowOff>0</xdr:rowOff>
    </xdr:from>
    <xdr:to>
      <xdr:col>3</xdr:col>
      <xdr:colOff>342900</xdr:colOff>
      <xdr:row>16</xdr:row>
      <xdr:rowOff>342900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105727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638175</xdr:colOff>
      <xdr:row>9</xdr:row>
      <xdr:rowOff>39687</xdr:rowOff>
    </xdr:to>
    <xdr:pic>
      <xdr:nvPicPr>
        <xdr:cNvPr id="7" name="Picture 6" descr="IBM_Smarter_Planet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81050" cy="666750"/>
        </a:xfrm>
        <a:prstGeom prst="rect">
          <a:avLst/>
        </a:prstGeom>
      </xdr:spPr>
    </xdr:pic>
    <xdr:clientData/>
  </xdr:twoCellAnchor>
  <xdr:twoCellAnchor>
    <xdr:from>
      <xdr:col>2</xdr:col>
      <xdr:colOff>206374</xdr:colOff>
      <xdr:row>7</xdr:row>
      <xdr:rowOff>158750</xdr:rowOff>
    </xdr:from>
    <xdr:to>
      <xdr:col>3</xdr:col>
      <xdr:colOff>46037</xdr:colOff>
      <xdr:row>9</xdr:row>
      <xdr:rowOff>55562</xdr:rowOff>
    </xdr:to>
    <xdr:sp macro="" textlink="">
      <xdr:nvSpPr>
        <xdr:cNvPr id="8" name="TextBox 7"/>
        <xdr:cNvSpPr txBox="1"/>
      </xdr:nvSpPr>
      <xdr:spPr>
        <a:xfrm>
          <a:off x="1531937" y="158750"/>
          <a:ext cx="7524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2500" b="1" i="0" baseline="0">
              <a:solidFill>
                <a:srgbClr val="66CBFD"/>
              </a:solidFill>
              <a:latin typeface="Arial" pitchFamily="34" charset="0"/>
            </a:rPr>
            <a:t>Co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s="8" t="s">
        <v>14</v>
      </c>
      <c r="B1" s="8" t="s">
        <v>41</v>
      </c>
      <c r="C1" s="8" t="s">
        <v>14</v>
      </c>
      <c r="D1" s="8" t="s">
        <v>46</v>
      </c>
      <c r="E1" s="8" t="s">
        <v>47</v>
      </c>
    </row>
    <row r="2" spans="1:5" x14ac:dyDescent="0.25">
      <c r="A2" s="8" t="s">
        <v>15</v>
      </c>
      <c r="B2" s="8" t="s">
        <v>42</v>
      </c>
      <c r="C2" s="8" t="s">
        <v>15</v>
      </c>
      <c r="D2" s="8" t="s">
        <v>15</v>
      </c>
      <c r="E2" s="8" t="s">
        <v>15</v>
      </c>
    </row>
    <row r="3" spans="1:5" x14ac:dyDescent="0.25">
      <c r="A3" s="8" t="s">
        <v>16</v>
      </c>
      <c r="B3" s="8" t="s">
        <v>43</v>
      </c>
      <c r="C3" s="8" t="s">
        <v>16</v>
      </c>
      <c r="D3" s="8" t="s">
        <v>16</v>
      </c>
      <c r="E3" s="8" t="s">
        <v>16</v>
      </c>
    </row>
    <row r="4" spans="1:5" x14ac:dyDescent="0.25">
      <c r="A4" s="8" t="s">
        <v>17</v>
      </c>
      <c r="B4" s="8" t="s">
        <v>35</v>
      </c>
      <c r="C4" s="8" t="s">
        <v>17</v>
      </c>
      <c r="D4" s="8" t="s">
        <v>17</v>
      </c>
      <c r="E4" s="8" t="s">
        <v>17</v>
      </c>
    </row>
    <row r="5" spans="1:5" x14ac:dyDescent="0.25">
      <c r="A5" s="8" t="s">
        <v>18</v>
      </c>
      <c r="B5" s="8" t="s">
        <v>44</v>
      </c>
      <c r="C5" s="8" t="s">
        <v>18</v>
      </c>
      <c r="D5" s="8" t="s">
        <v>18</v>
      </c>
      <c r="E5" s="8" t="s">
        <v>18</v>
      </c>
    </row>
    <row r="6" spans="1:5" x14ac:dyDescent="0.25">
      <c r="A6" s="8" t="s">
        <v>19</v>
      </c>
      <c r="C6" s="8" t="s">
        <v>19</v>
      </c>
      <c r="D6" s="8" t="s">
        <v>19</v>
      </c>
      <c r="E6" s="8" t="s">
        <v>19</v>
      </c>
    </row>
    <row r="7" spans="1:5" x14ac:dyDescent="0.25">
      <c r="A7" s="8" t="s">
        <v>20</v>
      </c>
      <c r="C7" s="8" t="s">
        <v>20</v>
      </c>
      <c r="D7" s="8" t="s">
        <v>20</v>
      </c>
      <c r="E7" s="8" t="s">
        <v>20</v>
      </c>
    </row>
    <row r="8" spans="1:5" x14ac:dyDescent="0.25">
      <c r="A8" s="8" t="s">
        <v>21</v>
      </c>
      <c r="C8" s="8" t="s">
        <v>21</v>
      </c>
      <c r="D8" s="8" t="s">
        <v>21</v>
      </c>
      <c r="E8" s="8" t="s">
        <v>21</v>
      </c>
    </row>
    <row r="9" spans="1:5" x14ac:dyDescent="0.25">
      <c r="A9" s="8" t="s">
        <v>22</v>
      </c>
      <c r="C9" s="8" t="s">
        <v>22</v>
      </c>
      <c r="D9" s="8" t="s">
        <v>22</v>
      </c>
      <c r="E9" s="8" t="s">
        <v>22</v>
      </c>
    </row>
    <row r="10" spans="1:5" x14ac:dyDescent="0.25">
      <c r="A10" s="8" t="s">
        <v>23</v>
      </c>
      <c r="C10" s="8" t="s">
        <v>23</v>
      </c>
      <c r="D10" s="8" t="s">
        <v>23</v>
      </c>
      <c r="E10" s="8" t="s">
        <v>23</v>
      </c>
    </row>
    <row r="11" spans="1:5" x14ac:dyDescent="0.25">
      <c r="A11" s="8" t="s">
        <v>24</v>
      </c>
      <c r="C11" s="8" t="s">
        <v>24</v>
      </c>
      <c r="D11" s="8" t="s">
        <v>24</v>
      </c>
      <c r="E11" s="8" t="s">
        <v>24</v>
      </c>
    </row>
    <row r="12" spans="1:5" x14ac:dyDescent="0.25">
      <c r="A12" s="8" t="s">
        <v>25</v>
      </c>
      <c r="C12" s="8" t="s">
        <v>25</v>
      </c>
      <c r="D12" s="8" t="s">
        <v>25</v>
      </c>
      <c r="E12" s="8" t="s">
        <v>25</v>
      </c>
    </row>
    <row r="13" spans="1:5" x14ac:dyDescent="0.25">
      <c r="A13" s="8" t="s">
        <v>26</v>
      </c>
      <c r="C13" s="8" t="s">
        <v>26</v>
      </c>
      <c r="D13" s="8" t="s">
        <v>26</v>
      </c>
      <c r="E13" s="8" t="s">
        <v>26</v>
      </c>
    </row>
    <row r="14" spans="1:5" x14ac:dyDescent="0.25">
      <c r="A14" s="8" t="s">
        <v>27</v>
      </c>
      <c r="C14" s="8" t="s">
        <v>27</v>
      </c>
      <c r="D14" s="8" t="s">
        <v>27</v>
      </c>
      <c r="E14" s="8" t="s">
        <v>27</v>
      </c>
    </row>
    <row r="15" spans="1:5" x14ac:dyDescent="0.25">
      <c r="A15" s="8" t="s">
        <v>28</v>
      </c>
      <c r="C15" s="8" t="s">
        <v>28</v>
      </c>
      <c r="D15" s="8" t="s">
        <v>28</v>
      </c>
      <c r="E15" s="8" t="s">
        <v>28</v>
      </c>
    </row>
    <row r="16" spans="1:5" x14ac:dyDescent="0.25">
      <c r="A16" s="8" t="s">
        <v>29</v>
      </c>
      <c r="C16" s="8" t="s">
        <v>29</v>
      </c>
      <c r="D16" s="8" t="s">
        <v>29</v>
      </c>
      <c r="E16" s="8" t="s">
        <v>29</v>
      </c>
    </row>
  </sheetData>
  <pageMargins left="0.7" right="0.7" top="0.75" bottom="0.75" header="0.3" footer="0.3"/>
  <customProperties>
    <customPr name="LastTupleSet_COR_Mappings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U33"/>
  <sheetViews>
    <sheetView showGridLines="0" tabSelected="1" topLeftCell="A8" zoomScale="120" zoomScaleNormal="120" workbookViewId="0"/>
  </sheetViews>
  <sheetFormatPr defaultRowHeight="15" x14ac:dyDescent="0.25"/>
  <cols>
    <col min="1" max="1" width="2.140625" customWidth="1"/>
    <col min="2" max="2" width="17.7109375" customWidth="1"/>
    <col min="3" max="3" width="13.7109375" customWidth="1"/>
    <col min="4" max="4" width="15.7109375" customWidth="1"/>
    <col min="5" max="5" width="14.5703125" customWidth="1"/>
    <col min="6" max="6" width="24.140625" customWidth="1"/>
    <col min="7" max="7" width="8" customWidth="1"/>
    <col min="8" max="23" width="24.140625" hidden="1" customWidth="1"/>
    <col min="24" max="43" width="9.140625" hidden="1" customWidth="1"/>
    <col min="44" max="44" width="11" hidden="1" customWidth="1"/>
    <col min="45" max="45" width="21.85546875" hidden="1" customWidth="1"/>
    <col min="46" max="47" width="9.140625" hidden="1" customWidth="1"/>
    <col min="48" max="253" width="9.140625" customWidth="1"/>
    <col min="254" max="254" width="1.5703125" customWidth="1"/>
  </cols>
  <sheetData>
    <row r="1" spans="2:46" s="1" customFormat="1" ht="7.5" hidden="1" customHeight="1" x14ac:dyDescent="0.25">
      <c r="B1" s="1" t="s">
        <v>10</v>
      </c>
      <c r="C1" s="1" t="s">
        <v>11</v>
      </c>
      <c r="D1" s="1" t="s">
        <v>12</v>
      </c>
      <c r="E1" s="1" t="str">
        <f>$C$1&amp;":}tp_application_state}"&amp;$C$6</f>
        <v>Smartco:}tp_application_state}0f309cd0-4215-4482-8471-80ef000fcbb3</v>
      </c>
    </row>
    <row r="2" spans="2:46" s="1" customFormat="1" ht="7.5" hidden="1" customHeight="1" x14ac:dyDescent="0.25">
      <c r="B2" s="1" t="s">
        <v>0</v>
      </c>
      <c r="C2" s="1" t="s">
        <v>1</v>
      </c>
      <c r="D2" s="1" t="s">
        <v>2</v>
      </c>
      <c r="E2" s="1" t="str">
        <f>$C$1&amp;":}tp_tasks}"&amp;$C$6</f>
        <v>Smartco:}tp_tasks}0f309cd0-4215-4482-8471-80ef000fcbb3</v>
      </c>
    </row>
    <row r="3" spans="2:46" s="1" customFormat="1" ht="7.5" hidden="1" customHeight="1" x14ac:dyDescent="0.25">
      <c r="B3" s="1" t="s">
        <v>3</v>
      </c>
      <c r="C3" s="1" t="s">
        <v>4</v>
      </c>
      <c r="D3" s="1" t="s">
        <v>5</v>
      </c>
    </row>
    <row r="4" spans="2:46" s="1" customFormat="1" ht="7.5" hidden="1" customHeight="1" x14ac:dyDescent="0.25"/>
    <row r="5" spans="2:46" s="1" customFormat="1" ht="27.95" hidden="1" customHeight="1" x14ac:dyDescent="0.25">
      <c r="B5" s="1" t="str">
        <f>_xll.DBRW($E$1,D17,"State")</f>
        <v>2</v>
      </c>
      <c r="C5" s="2" t="str">
        <f ca="1">TEXT(E5,0)</f>
        <v>1494511899970</v>
      </c>
      <c r="D5" s="3">
        <f ca="1">NOW()</f>
        <v>42866.591434837967</v>
      </c>
      <c r="E5" s="4">
        <f ca="1">(((D5-DATE(1970,1,1))*86400000))</f>
        <v>1494511899970.0002</v>
      </c>
      <c r="AR5" s="5">
        <f>60*60*3</f>
        <v>10800</v>
      </c>
    </row>
    <row r="6" spans="2:46" s="1" customFormat="1" ht="27.95" hidden="1" customHeight="1" x14ac:dyDescent="0.25">
      <c r="B6" s="7" t="s">
        <v>13</v>
      </c>
      <c r="C6" s="1" t="s">
        <v>6</v>
      </c>
      <c r="E6" s="2"/>
      <c r="F6" s="9"/>
      <c r="G6" s="9"/>
      <c r="H6" s="9"/>
      <c r="I6" s="9"/>
      <c r="AS6" s="6"/>
      <c r="AT6" s="6"/>
    </row>
    <row r="7" spans="2:46" s="1" customFormat="1" ht="27.95" hidden="1" customHeight="1" x14ac:dyDescent="0.25">
      <c r="C7" s="17" t="str">
        <f>_xll.SUBNM($E$2,"Workflow",D17,"Caption_default")</f>
        <v>Massachusetts</v>
      </c>
    </row>
    <row r="8" spans="2:46" s="1" customFormat="1" ht="15.75" x14ac:dyDescent="0.25">
      <c r="C8" s="18"/>
    </row>
    <row r="9" spans="2:46" s="1" customFormat="1" ht="33.75" x14ac:dyDescent="0.25">
      <c r="B9" s="29" t="s">
        <v>52</v>
      </c>
      <c r="C9" s="29"/>
    </row>
    <row r="10" spans="2:46" s="1" customFormat="1" x14ac:dyDescent="0.25"/>
    <row r="11" spans="2:46" s="1" customFormat="1" ht="15.75" x14ac:dyDescent="0.25">
      <c r="B11" s="19" t="s">
        <v>48</v>
      </c>
      <c r="C11" s="18"/>
    </row>
    <row r="12" spans="2:46" s="1" customFormat="1" ht="15.75" x14ac:dyDescent="0.25">
      <c r="B12" s="22" t="s">
        <v>49</v>
      </c>
      <c r="C12" s="18"/>
    </row>
    <row r="13" spans="2:46" s="1" customFormat="1" ht="15.75" x14ac:dyDescent="0.25">
      <c r="B13" s="22" t="s">
        <v>50</v>
      </c>
      <c r="C13" s="18"/>
    </row>
    <row r="14" spans="2:46" s="1" customFormat="1" ht="15.75" x14ac:dyDescent="0.25">
      <c r="C14" s="18"/>
    </row>
    <row r="15" spans="2:46" s="1" customFormat="1" ht="15.75" x14ac:dyDescent="0.25">
      <c r="B15" s="15" t="s">
        <v>51</v>
      </c>
      <c r="C15" s="18"/>
    </row>
    <row r="16" spans="2:46" ht="27.95" customHeight="1" x14ac:dyDescent="0.25">
      <c r="B16" s="23" t="s">
        <v>7</v>
      </c>
      <c r="C16" s="24"/>
      <c r="D16" s="23" t="s">
        <v>8</v>
      </c>
      <c r="E16" s="24"/>
      <c r="F16" s="21" t="s">
        <v>9</v>
      </c>
    </row>
    <row r="17" spans="2:6" ht="27.95" customHeight="1" x14ac:dyDescent="0.25">
      <c r="B17" s="25" t="str">
        <f>IF(B5="1","Incomplete",IF(B5="2","Reserved",IF(B5="0","Not Started",IF(B5="4","Locked"))))</f>
        <v>Reserved</v>
      </c>
      <c r="C17" s="26"/>
      <c r="D17" s="27" t="str">
        <f>_xll.SUBNM("smartco:organization","Default","101","Caption_default")</f>
        <v>Massachusetts</v>
      </c>
      <c r="E17" s="28"/>
      <c r="F17" s="20" t="str">
        <f>_xll.DBRW(E1,D17,"CurrentOwner")</f>
        <v>Harmony LDAP/pm</v>
      </c>
    </row>
    <row r="18" spans="2:6" ht="11.25" customHeight="1" x14ac:dyDescent="0.25"/>
    <row r="19" spans="2:6" ht="27.95" customHeight="1" x14ac:dyDescent="0.25"/>
    <row r="21" spans="2:6" hidden="1" x14ac:dyDescent="0.25">
      <c r="C21" t="s">
        <v>30</v>
      </c>
      <c r="D21" t="s">
        <v>30</v>
      </c>
      <c r="E21" t="s">
        <v>30</v>
      </c>
    </row>
    <row r="22" spans="2:6" hidden="1" x14ac:dyDescent="0.25">
      <c r="C22" t="s">
        <v>31</v>
      </c>
      <c r="D22" t="s">
        <v>31</v>
      </c>
      <c r="E22" t="s">
        <v>31</v>
      </c>
    </row>
    <row r="23" spans="2:6" hidden="1" x14ac:dyDescent="0.25">
      <c r="C23" t="s">
        <v>32</v>
      </c>
      <c r="D23" t="s">
        <v>32</v>
      </c>
      <c r="E23" t="s">
        <v>32</v>
      </c>
    </row>
    <row r="24" spans="2:6" hidden="1" x14ac:dyDescent="0.25">
      <c r="C24" t="str">
        <f>_xll.DBRA("smartco:year",C$23,"caption_default")</f>
        <v>2015</v>
      </c>
      <c r="D24" t="str">
        <f>_xll.DBRA("smartco:year",D$23,"caption_default")</f>
        <v>2015</v>
      </c>
      <c r="E24" t="str">
        <f>_xll.DBRA("smartco:year",E$23,"caption_default")</f>
        <v>2015</v>
      </c>
    </row>
    <row r="25" spans="2:6" hidden="1" x14ac:dyDescent="0.25">
      <c r="C25" t="s">
        <v>33</v>
      </c>
      <c r="D25" t="s">
        <v>33</v>
      </c>
      <c r="E25" t="s">
        <v>33</v>
      </c>
    </row>
    <row r="26" spans="2:6" hidden="1" x14ac:dyDescent="0.25">
      <c r="C26" t="s">
        <v>34</v>
      </c>
      <c r="D26" t="str">
        <f>_xll.SUBNM("smartco:Version","Current",_xll.DBR("smartco:Calendar","Current Version","String"),"Caption_Default")</f>
        <v>Version1</v>
      </c>
      <c r="E26" t="s">
        <v>35</v>
      </c>
    </row>
    <row r="28" spans="2:6" ht="27" customHeight="1" x14ac:dyDescent="0.25">
      <c r="B28" s="19" t="s">
        <v>45</v>
      </c>
      <c r="C28" s="13" t="str">
        <f>C$24&amp;" "&amp;C26</f>
        <v>2015 Target</v>
      </c>
      <c r="D28" s="13" t="str">
        <f>D$24&amp;" "&amp;D$26</f>
        <v>2015 Version1</v>
      </c>
      <c r="E28" s="13" t="s">
        <v>35</v>
      </c>
    </row>
    <row r="29" spans="2:6" x14ac:dyDescent="0.25">
      <c r="B29" s="16" t="s">
        <v>36</v>
      </c>
      <c r="C29" s="12">
        <f>_xll.DBRW(C$21,C$22,$C$7,C$23,C$25,$B29,C$26)</f>
        <v>1781439.6657131889</v>
      </c>
      <c r="D29" s="12">
        <f>_xll.DBRW(D$21,D$22,$C$7,D$23,D$25,$B29,D$26)</f>
        <v>3864369.4403517852</v>
      </c>
      <c r="E29" s="12">
        <f>+D29-C29</f>
        <v>2082929.7746385962</v>
      </c>
    </row>
    <row r="30" spans="2:6" x14ac:dyDescent="0.25">
      <c r="B30" s="10" t="s">
        <v>37</v>
      </c>
      <c r="C30" s="12">
        <f>_xll.DBRW(C$21,C$22,$C$7,C$23,C$25,$B30,C$26)</f>
        <v>710411.91797512444</v>
      </c>
      <c r="D30" s="12">
        <f>_xll.DBRW(D$21,D$22,$C$7,D$23,D$25,$B30,D$26)</f>
        <v>645575.92690977664</v>
      </c>
      <c r="E30" s="12">
        <f>+C30-D30</f>
        <v>64835.9910653478</v>
      </c>
    </row>
    <row r="31" spans="2:6" x14ac:dyDescent="0.25">
      <c r="B31" s="10" t="s">
        <v>38</v>
      </c>
      <c r="C31" s="12">
        <f>_xll.DBRW(C$21,C$22,$C$7,C$23,C$25,$B31,C$26)</f>
        <v>99851.303968334934</v>
      </c>
      <c r="D31" s="12">
        <f>_xll.DBRW(D$21,D$22,$C$7,D$23,D$25,$B31,D$26)</f>
        <v>141614.79999999999</v>
      </c>
      <c r="E31" s="12">
        <f>+C31-D31</f>
        <v>-41763.496031665054</v>
      </c>
    </row>
    <row r="32" spans="2:6" x14ac:dyDescent="0.25">
      <c r="B32" s="10" t="s">
        <v>39</v>
      </c>
      <c r="C32" s="12">
        <f>_xll.DBRW(C$21,C$22,$C$7,C$23,C$25,$B32,C$26)</f>
        <v>134270.06256135</v>
      </c>
      <c r="D32" s="12">
        <f>_xll.DBRW(D$21,D$22,$C$7,D$23,D$25,$B32,D$26)</f>
        <v>18000</v>
      </c>
      <c r="E32" s="12">
        <f>+C32-D32</f>
        <v>116270.06256135</v>
      </c>
    </row>
    <row r="33" spans="2:5" x14ac:dyDescent="0.25">
      <c r="B33" s="11" t="s">
        <v>40</v>
      </c>
      <c r="C33" s="14">
        <f>_xll.DBRW(C$21,C$22,$C$7,C$23,C$25,$B33,C$26)</f>
        <v>187716.61913720041</v>
      </c>
      <c r="D33" s="14">
        <f>_xll.DBRW(D$21,D$22,$C$7,D$23,D$25,$B33,D$26)</f>
        <v>2626955.9534420078</v>
      </c>
      <c r="E33" s="14">
        <f>+D33-C33</f>
        <v>2439239.3343048072</v>
      </c>
    </row>
  </sheetData>
  <sheetProtection selectLockedCells="1"/>
  <mergeCells count="5">
    <mergeCell ref="B16:C16"/>
    <mergeCell ref="B17:C17"/>
    <mergeCell ref="D16:E16"/>
    <mergeCell ref="D17:E17"/>
    <mergeCell ref="B9:C9"/>
  </mergeCells>
  <conditionalFormatting sqref="E29:E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1</xdr:col>
                <xdr:colOff>123825</xdr:colOff>
                <xdr:row>18</xdr:row>
                <xdr:rowOff>9525</xdr:rowOff>
              </from>
              <to>
                <xdr:col>2</xdr:col>
                <xdr:colOff>800100</xdr:colOff>
                <xdr:row>18</xdr:row>
                <xdr:rowOff>342900</xdr:rowOff>
              </to>
            </anchor>
          </controlPr>
        </control>
      </mc:Choice>
      <mc:Fallback>
        <control shapeId="1025" r:id="rId4" name="TIButton1"/>
      </mc:Fallback>
    </mc:AlternateContent>
    <mc:AlternateContent xmlns:mc="http://schemas.openxmlformats.org/markup-compatibility/2006">
      <mc:Choice Requires="x14">
        <control shapeId="1026" r:id="rId6" name="TIButton2">
          <controlPr defaultSize="0" print="0" autoLine="0" r:id="rId7">
            <anchor moveWithCells="1">
              <from>
                <xdr:col>3</xdr:col>
                <xdr:colOff>9525</xdr:colOff>
                <xdr:row>18</xdr:row>
                <xdr:rowOff>9525</xdr:rowOff>
              </from>
              <to>
                <xdr:col>4</xdr:col>
                <xdr:colOff>809625</xdr:colOff>
                <xdr:row>18</xdr:row>
                <xdr:rowOff>342900</xdr:rowOff>
              </to>
            </anchor>
          </controlPr>
        </control>
      </mc:Choice>
      <mc:Fallback>
        <control shapeId="1026" r:id="rId6" name="TIButton2"/>
      </mc:Fallback>
    </mc:AlternateContent>
    <mc:AlternateContent xmlns:mc="http://schemas.openxmlformats.org/markup-compatibility/2006">
      <mc:Choice Requires="x14">
        <control shapeId="1027" r:id="rId8" name="TIButton3">
          <controlPr defaultSize="0" print="0" autoLine="0" r:id="rId9">
            <anchor moveWithCells="1">
              <from>
                <xdr:col>5</xdr:col>
                <xdr:colOff>0</xdr:colOff>
                <xdr:row>18</xdr:row>
                <xdr:rowOff>9525</xdr:rowOff>
              </from>
              <to>
                <xdr:col>6</xdr:col>
                <xdr:colOff>247650</xdr:colOff>
                <xdr:row>18</xdr:row>
                <xdr:rowOff>342900</xdr:rowOff>
              </to>
            </anchor>
          </controlPr>
        </control>
      </mc:Choice>
      <mc:Fallback>
        <control shapeId="1027" r:id="rId8" name="TIButton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2016-06-22T22:11:06Z</dcterms:created>
  <dcterms:modified xsi:type="dcterms:W3CDTF">2017-05-11T19:20:27Z</dcterms:modified>
</cp:coreProperties>
</file>