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AFE Workshop\"/>
    </mc:Choice>
  </mc:AlternateContent>
  <bookViews>
    <workbookView xWindow="0" yWindow="0" windowWidth="28800" windowHeight="12435" firstSheet="1" activeTab="1"/>
  </bookViews>
  <sheets>
    <sheet name="Cognos_Office_Connection_Cache" sheetId="2" state="veryHidden" r:id="rId1"/>
    <sheet name="Sheet1" sheetId="1" r:id="rId2"/>
  </sheets>
  <definedNames>
    <definedName name="ID" localSheetId="0" hidden="1">"db582379-b0a9-4b13-a4d7-07992377a0ee"</definedName>
    <definedName name="ID" localSheetId="1" hidden="1">"e67d963c-189a-4304-8aa3-ae1a2498199a"</definedName>
    <definedName name="TM1RPTDATARNG32548782" localSheetId="1">Sheet1!$22:$28</definedName>
    <definedName name="TM1RPTFMTIDCOL" localSheetId="1">Sheet1!$A$1:$A$10</definedName>
    <definedName name="TM1RPTFMTRNG" localSheetId="1">Sheet1!$B$1:$O$10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24" i="1"/>
  <c r="A25" i="1"/>
  <c r="A26" i="1"/>
  <c r="A27" i="1"/>
  <c r="A28" i="1"/>
  <c r="A22" i="1"/>
  <c r="C16" i="1"/>
  <c r="C15" i="1"/>
  <c r="C18" i="1"/>
  <c r="C17" i="1"/>
  <c r="C14" i="1"/>
  <c r="B12" i="1" s="1"/>
  <c r="B22" i="1"/>
  <c r="I22" i="1"/>
  <c r="C22" i="1"/>
  <c r="J22" i="1"/>
  <c r="H22" i="1"/>
  <c r="O22" i="1"/>
  <c r="G22" i="1"/>
  <c r="N22" i="1"/>
  <c r="F22" i="1"/>
  <c r="M22" i="1"/>
  <c r="E22" i="1"/>
  <c r="L22" i="1"/>
  <c r="D22" i="1"/>
  <c r="K22" i="1"/>
  <c r="H28" i="1"/>
  <c r="F27" i="1"/>
  <c r="E26" i="1"/>
  <c r="O27" i="1"/>
  <c r="N26" i="1"/>
  <c r="J28" i="1"/>
  <c r="O26" i="1"/>
  <c r="K27" i="1"/>
  <c r="D26" i="1"/>
  <c r="N27" i="1"/>
  <c r="I28" i="1"/>
  <c r="C28" i="1"/>
  <c r="F28" i="1"/>
  <c r="L26" i="1"/>
  <c r="M26" i="1"/>
  <c r="G27" i="1"/>
  <c r="F26" i="1"/>
  <c r="H27" i="1"/>
  <c r="G26" i="1"/>
  <c r="I27" i="1"/>
  <c r="K28" i="1"/>
  <c r="H26" i="1"/>
  <c r="J27" i="1"/>
  <c r="D28" i="1"/>
  <c r="L28" i="1"/>
  <c r="I26" i="1"/>
  <c r="C27" i="1"/>
  <c r="E28" i="1"/>
  <c r="M28" i="1"/>
  <c r="J26" i="1"/>
  <c r="D27" i="1"/>
  <c r="L27" i="1"/>
  <c r="N28" i="1"/>
  <c r="C26" i="1"/>
  <c r="K26" i="1"/>
  <c r="E27" i="1"/>
  <c r="M27" i="1"/>
  <c r="G28" i="1"/>
  <c r="O28" i="1"/>
  <c r="N24" i="1"/>
  <c r="M23" i="1"/>
  <c r="G23" i="1"/>
  <c r="D23" i="1"/>
  <c r="H25" i="1"/>
  <c r="O24" i="1"/>
  <c r="N23" i="1"/>
  <c r="J25" i="1"/>
  <c r="M25" i="1"/>
  <c r="L23" i="1"/>
  <c r="E23" i="1"/>
  <c r="I25" i="1"/>
  <c r="O23" i="1"/>
  <c r="K25" i="1"/>
  <c r="D25" i="1"/>
  <c r="I23" i="1"/>
  <c r="K24" i="1"/>
  <c r="D24" i="1"/>
  <c r="L24" i="1"/>
  <c r="F25" i="1"/>
  <c r="N25" i="1"/>
  <c r="F24" i="1"/>
  <c r="G24" i="1"/>
  <c r="F23" i="1"/>
  <c r="H24" i="1"/>
  <c r="I24" i="1"/>
  <c r="C25" i="1"/>
  <c r="H23" i="1"/>
  <c r="J24" i="1"/>
  <c r="L25" i="1"/>
  <c r="C24" i="1"/>
  <c r="E25" i="1"/>
  <c r="J23" i="1"/>
  <c r="C23" i="1"/>
  <c r="K23" i="1"/>
  <c r="E24" i="1"/>
  <c r="M24" i="1"/>
  <c r="G25" i="1"/>
  <c r="O25" i="1"/>
</calcChain>
</file>

<file path=xl/sharedStrings.xml><?xml version="1.0" encoding="utf-8"?>
<sst xmlns="http://schemas.openxmlformats.org/spreadsheetml/2006/main" count="29" uniqueCount="28">
  <si>
    <t>[Begin Format Range]</t>
  </si>
  <si>
    <t>Default</t>
  </si>
  <si>
    <t>Leaf</t>
  </si>
  <si>
    <t>[End Format Range]</t>
  </si>
  <si>
    <t>{{[product].[Product Total],[product].[20000],[product].[30000],[product].[40000]}}</t>
  </si>
  <si>
    <t>organization</t>
  </si>
  <si>
    <t>Revenue</t>
  </si>
  <si>
    <t>Channel</t>
  </si>
  <si>
    <t>Year</t>
  </si>
  <si>
    <t>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</si>
  <si>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</si>
  <si>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</si>
  <si>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</si>
  <si>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</si>
  <si>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</si>
  <si>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</si>
  <si>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</si>
  <si>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</si>
  <si>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</si>
  <si>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</si>
  <si>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</si>
  <si>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</si>
  <si>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Phones</t>
  </si>
  <si>
    <t>PCs</t>
  </si>
  <si>
    <t>Tablets</t>
  </si>
  <si>
    <t>3G Smart Phones</t>
  </si>
  <si>
    <t>4G Smart Phones</t>
  </si>
  <si>
    <t>Phone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</si>
</sst>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\-\ @"/>
    <numFmt numFmtId="165" formatCode="\+\ 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b/>
      <sz val="9"/>
      <color rgb="FF4B0082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DDBE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1" fillId="2" borderId="2">
      <alignment horizontal="left" vertical="center"/>
    </xf>
    <xf numFmtId="0" fontId="2" fillId="3" borderId="2">
      <alignment horizontal="left" vertical="center"/>
    </xf>
    <xf numFmtId="0" fontId="2" fillId="4" borderId="2">
      <alignment horizontal="left" vertical="center"/>
    </xf>
    <xf numFmtId="0" fontId="3" fillId="2" borderId="2">
      <alignment horizontal="center" vertical="center"/>
    </xf>
    <xf numFmtId="0" fontId="1" fillId="2" borderId="2">
      <alignment horizontal="center" vertical="center"/>
    </xf>
    <xf numFmtId="0" fontId="2" fillId="3" borderId="2">
      <alignment horizontal="center" vertical="center"/>
    </xf>
    <xf numFmtId="0" fontId="2" fillId="4" borderId="2">
      <alignment horizontal="center" vertical="center"/>
    </xf>
    <xf numFmtId="0" fontId="3" fillId="2" borderId="2">
      <alignment horizontal="center" vertical="center"/>
    </xf>
    <xf numFmtId="0" fontId="4" fillId="0" borderId="2">
      <alignment horizontal="right" vertical="center"/>
    </xf>
    <xf numFmtId="0" fontId="4" fillId="5" borderId="2">
      <alignment horizontal="right" vertical="center"/>
    </xf>
    <xf numFmtId="0" fontId="4" fillId="0" borderId="2">
      <alignment horizontal="center" vertical="center"/>
    </xf>
    <xf numFmtId="0" fontId="3" fillId="3" borderId="2"/>
    <xf numFmtId="0" fontId="3" fillId="0" borderId="2">
      <alignment horizontal="center" vertical="center" wrapText="1"/>
    </xf>
    <xf numFmtId="0" fontId="3" fillId="4" borderId="2"/>
    <xf numFmtId="0" fontId="1" fillId="0" borderId="2">
      <alignment horizontal="left" vertical="center"/>
    </xf>
    <xf numFmtId="0" fontId="1" fillId="0" borderId="2">
      <alignment horizontal="left" vertical="top"/>
    </xf>
    <xf numFmtId="0" fontId="1" fillId="2" borderId="2">
      <alignment horizontal="center" vertical="center"/>
    </xf>
    <xf numFmtId="0" fontId="1" fillId="2" borderId="2">
      <alignment horizontal="left" vertical="center"/>
    </xf>
    <xf numFmtId="0" fontId="4" fillId="0" borderId="2">
      <alignment horizontal="right" vertical="center"/>
    </xf>
    <xf numFmtId="0" fontId="4" fillId="0" borderId="2">
      <alignment horizontal="right" vertical="center"/>
    </xf>
    <xf numFmtId="0" fontId="5" fillId="2" borderId="2">
      <alignment horizontal="left" vertical="center" indent="1"/>
    </xf>
    <xf numFmtId="0" fontId="1" fillId="6" borderId="2"/>
    <xf numFmtId="0" fontId="6" fillId="0" borderId="2"/>
    <xf numFmtId="0" fontId="7" fillId="0" borderId="2"/>
    <xf numFmtId="0" fontId="4" fillId="7" borderId="2"/>
    <xf numFmtId="0" fontId="4" fillId="8" borderId="2"/>
    <xf numFmtId="0" fontId="8" fillId="0" borderId="0"/>
    <xf numFmtId="0" fontId="9" fillId="0" borderId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0" fillId="0" borderId="0" xfId="48" applyFont="1"/>
    <xf numFmtId="0" fontId="0" fillId="0" borderId="0" xfId="49" applyFont="1"/>
    <xf numFmtId="0" fontId="0" fillId="0" borderId="0" xfId="50" applyFont="1"/>
    <xf numFmtId="0" fontId="0" fillId="9" borderId="0" xfId="42" applyFont="1"/>
    <xf numFmtId="0" fontId="0" fillId="0" borderId="0" xfId="51" applyFont="1"/>
    <xf numFmtId="0" fontId="0" fillId="0" borderId="0" xfId="52" applyFont="1"/>
    <xf numFmtId="0" fontId="0" fillId="9" borderId="0" xfId="44" applyFont="1"/>
    <xf numFmtId="0" fontId="0" fillId="0" borderId="0" xfId="53" applyFont="1"/>
    <xf numFmtId="0" fontId="0" fillId="9" borderId="0" xfId="45" applyFont="1"/>
    <xf numFmtId="0" fontId="0" fillId="0" borderId="0" xfId="54" quotePrefix="1" applyFont="1"/>
    <xf numFmtId="0" fontId="0" fillId="0" borderId="0" xfId="55" applyFont="1"/>
    <xf numFmtId="43" fontId="0" fillId="9" borderId="0" xfId="1" applyFont="1" applyFill="1"/>
    <xf numFmtId="0" fontId="0" fillId="0" borderId="0" xfId="0" applyBorder="1" applyAlignment="1">
      <alignment horizontal="center"/>
    </xf>
    <xf numFmtId="0" fontId="0" fillId="9" borderId="2" xfId="42" applyFont="1" applyBorder="1"/>
    <xf numFmtId="43" fontId="0" fillId="9" borderId="2" xfId="1" applyFont="1" applyFill="1" applyBorder="1"/>
    <xf numFmtId="165" fontId="0" fillId="9" borderId="2" xfId="42" applyNumberFormat="1" applyFont="1" applyBorder="1" applyAlignment="1">
      <alignment horizontal="left" indent="2"/>
    </xf>
    <xf numFmtId="0" fontId="1" fillId="12" borderId="1" xfId="41" applyFont="1" applyFill="1" applyBorder="1"/>
    <xf numFmtId="0" fontId="10" fillId="11" borderId="3" xfId="40" applyFont="1" applyFill="1" applyBorder="1"/>
    <xf numFmtId="43" fontId="1" fillId="12" borderId="1" xfId="1" applyFont="1" applyFill="1" applyBorder="1"/>
    <xf numFmtId="43" fontId="10" fillId="11" borderId="3" xfId="1" applyFont="1" applyFill="1" applyBorder="1"/>
    <xf numFmtId="165" fontId="1" fillId="12" borderId="1" xfId="41" applyNumberFormat="1" applyFont="1" applyFill="1" applyBorder="1" applyAlignment="1">
      <alignment horizontal="left" indent="1"/>
    </xf>
    <xf numFmtId="164" fontId="1" fillId="12" borderId="1" xfId="41" applyNumberFormat="1" applyFont="1" applyFill="1" applyBorder="1" applyAlignment="1">
      <alignment horizontal="left" indent="1"/>
    </xf>
    <xf numFmtId="0" fontId="0" fillId="0" borderId="0" xfId="0" applyBorder="1"/>
    <xf numFmtId="164" fontId="10" fillId="11" borderId="4" xfId="40" applyNumberFormat="1" applyFont="1" applyFill="1" applyBorder="1" applyAlignment="1"/>
    <xf numFmtId="43" fontId="10" fillId="11" borderId="4" xfId="1" applyFont="1" applyFill="1" applyBorder="1"/>
    <xf numFmtId="0" fontId="2" fillId="0" borderId="3" xfId="56" quotePrefix="1" applyBorder="1" applyAlignment="1">
      <alignment horizontal="center"/>
    </xf>
  </cellXfs>
  <cellStyles count="57">
    <cellStyle name="AF Column - IBM Cognos" xfId="56"/>
    <cellStyle name="AF Data - IBM Cognos" xfId="30"/>
    <cellStyle name="AF Data 0 - IBM Cognos" xfId="32"/>
    <cellStyle name="AF Data 1 - IBM Cognos" xfId="33"/>
    <cellStyle name="AF Data 2 - IBM Cognos" xfId="34"/>
    <cellStyle name="AF Data 3 - IBM Cognos" xfId="35"/>
    <cellStyle name="AF Data 4 - IBM Cognos" xfId="36"/>
    <cellStyle name="AF Data 5 - IBM Cognos" xfId="37"/>
    <cellStyle name="AF Data Leaf - IBM Cognos" xfId="31"/>
    <cellStyle name="AF Header - IBM Cognos" xfId="38"/>
    <cellStyle name="AF Header 0 - IBM Cognos" xfId="40"/>
    <cellStyle name="AF Header 1 - IBM Cognos" xfId="41"/>
    <cellStyle name="AF Header 2 - IBM Cognos" xfId="42"/>
    <cellStyle name="AF Header 3 - IBM Cognos" xfId="43"/>
    <cellStyle name="AF Header 4 - IBM Cognos" xfId="44"/>
    <cellStyle name="AF Header 5 - IBM Cognos" xfId="45"/>
    <cellStyle name="AF Header Leaf - IBM Cognos" xfId="39"/>
    <cellStyle name="AF Row - IBM Cognos" xfId="46"/>
    <cellStyle name="AF Row 0 - IBM Cognos" xfId="48"/>
    <cellStyle name="AF Row 1 - IBM Cognos" xfId="49"/>
    <cellStyle name="AF Row 2 - IBM Cognos" xfId="50"/>
    <cellStyle name="AF Row 3 - IBM Cognos" xfId="51"/>
    <cellStyle name="AF Row 4 - IBM Cognos" xfId="52"/>
    <cellStyle name="AF Row 5 - IBM Cognos" xfId="53"/>
    <cellStyle name="AF Row Leaf - IBM Cognos" xfId="47"/>
    <cellStyle name="AF Subnm - IBM Cognos" xfId="55"/>
    <cellStyle name="AF Title - IBM Cognos" xfId="54"/>
    <cellStyle name="Calculated Column - IBM Cognos" xfId="20"/>
    <cellStyle name="Calculated Column Name - IBM Cognos" xfId="18"/>
    <cellStyle name="Calculated Row - IBM Cognos" xfId="21"/>
    <cellStyle name="Calculated Row Name - IBM Cognos" xfId="19"/>
    <cellStyle name="Column Name - IBM Cognos" xfId="6"/>
    <cellStyle name="Column Template - IBM Cognos" xfId="9"/>
    <cellStyle name="Comma" xfId="1" builtinId="3"/>
    <cellStyle name="Differs From Base - IBM Cognos" xfId="27"/>
    <cellStyle name="Edit - IBM Cognos" xfId="29"/>
    <cellStyle name="Formula - IBM Cognos" xfId="28"/>
    <cellStyle name="Group Name - IBM Cognos" xfId="17"/>
    <cellStyle name="Hold Values - IBM Cognos" xfId="23"/>
    <cellStyle name="List Name - IBM Cognos" xfId="16"/>
    <cellStyle name="Locked - IBM Cognos" xfId="26"/>
    <cellStyle name="Measure - IBM Cognos" xfId="10"/>
    <cellStyle name="Measure Header - IBM Cognos" xfId="11"/>
    <cellStyle name="Measure Name - IBM Cognos" xfId="12"/>
    <cellStyle name="Measure Summary - IBM Cognos" xfId="13"/>
    <cellStyle name="Measure Summary TM1 - IBM Cognos" xfId="15"/>
    <cellStyle name="Measure Template - IBM Cognos" xfId="14"/>
    <cellStyle name="More - IBM Cognos" xfId="22"/>
    <cellStyle name="Normal" xfId="0" builtinId="0"/>
    <cellStyle name="Pending Change - IBM Cognos" xfId="24"/>
    <cellStyle name="Row Name - IBM Cognos" xfId="2"/>
    <cellStyle name="Row Template - IBM Cognos" xfId="5"/>
    <cellStyle name="Summary Column Name - IBM Cognos" xfId="7"/>
    <cellStyle name="Summary Column Name TM1 - IBM Cognos" xfId="8"/>
    <cellStyle name="Summary Row Name - IBM Cognos" xfId="3"/>
    <cellStyle name="Summary Row Name TM1 - IBM Cognos" xfId="4"/>
    <cellStyle name="Unsaved Change - IBM Cognos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CafeStyleVersion" r:id="rId1"/>
    <customPr name="LastTupleSet_COR_Mappings" r:id="rId2"/>
    <customPr name="MigrateActionButto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topLeftCell="B13" zoomScaleNormal="100" workbookViewId="0">
      <selection activeCell="D18" sqref="D18"/>
    </sheetView>
  </sheetViews>
  <sheetFormatPr defaultRowHeight="15" x14ac:dyDescent="0.25"/>
  <cols>
    <col min="1" max="1" width="25.7109375" hidden="1" customWidth="1"/>
    <col min="2" max="2" width="25.7109375" customWidth="1"/>
    <col min="3" max="3" width="14.42578125" bestFit="1" customWidth="1"/>
    <col min="4" max="12" width="12.28515625" bestFit="1" customWidth="1"/>
    <col min="13" max="14" width="13.85546875" bestFit="1" customWidth="1"/>
    <col min="15" max="15" width="15.140625" bestFit="1" customWidth="1"/>
  </cols>
  <sheetData>
    <row r="1" spans="1:15" hidden="1" x14ac:dyDescent="0.25">
      <c r="A1" s="1" t="s">
        <v>0</v>
      </c>
    </row>
    <row r="2" spans="1:15" s="2" customFormat="1" hidden="1" x14ac:dyDescent="0.25">
      <c r="A2" s="2">
        <v>0</v>
      </c>
      <c r="B2" s="19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s="3" customFormat="1" hidden="1" x14ac:dyDescent="0.25">
      <c r="A3" s="3">
        <v>1</v>
      </c>
      <c r="B3" s="1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4" customFormat="1" hidden="1" x14ac:dyDescent="0.25">
      <c r="A4" s="4">
        <v>2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6" customFormat="1" hidden="1" x14ac:dyDescent="0.25">
      <c r="A5" s="6">
        <v>3</v>
      </c>
      <c r="B5" s="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s="7" customFormat="1" hidden="1" x14ac:dyDescent="0.25">
      <c r="A6" s="7">
        <v>4</v>
      </c>
      <c r="B6" s="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s="9" customFormat="1" hidden="1" x14ac:dyDescent="0.25">
      <c r="A7" s="9">
        <v>5</v>
      </c>
      <c r="B7" s="1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idden="1" x14ac:dyDescent="0.25">
      <c r="A8" s="1" t="s">
        <v>1</v>
      </c>
    </row>
    <row r="9" spans="1:15" hidden="1" x14ac:dyDescent="0.25">
      <c r="A9" s="1" t="s">
        <v>2</v>
      </c>
    </row>
    <row r="10" spans="1:15" hidden="1" x14ac:dyDescent="0.25">
      <c r="A10" s="1" t="s">
        <v>3</v>
      </c>
    </row>
    <row r="11" spans="1:15" hidden="1" x14ac:dyDescent="0.25">
      <c r="B11" s="1" t="s">
        <v>4</v>
      </c>
    </row>
    <row r="12" spans="1:15" hidden="1" x14ac:dyDescent="0.25">
      <c r="B12" t="str">
        <f>_xll.TM1RPTVIEW("smartco:Revenue:32548782",0,_xll.TM1RPTTITLE("smartco:organization",$C$14),_xll.TM1RPTTITLE("smartco:Revenue",$C$15),_xll.TM1RPTTITLE("smartco:Channel",$C$16),_xll.TM1RPTTITLE("smartco:Year",$C$17),_xll.TM1RPTTITLE("smartco:Version",$C$18),TM1RPTFMTRNG,TM1RPTFMTIDCOL)</f>
        <v>smartco:Revenue:32548782</v>
      </c>
    </row>
    <row r="14" spans="1:15" x14ac:dyDescent="0.25">
      <c r="B14" s="11" t="s">
        <v>5</v>
      </c>
      <c r="C14" s="12" t="str">
        <f>_xll.SUBNM("smartco:organization",,"Massachusetts","Caption_Default")</f>
        <v>Massachusetts</v>
      </c>
    </row>
    <row r="15" spans="1:15" x14ac:dyDescent="0.25">
      <c r="B15" s="11" t="s">
        <v>6</v>
      </c>
      <c r="C15" s="12" t="str">
        <f>_xll.SUBNM("smartco:Revenue",,"Gross Revenue","Caption_Default")</f>
        <v>Gross Revenue</v>
      </c>
    </row>
    <row r="16" spans="1:15" x14ac:dyDescent="0.25">
      <c r="B16" s="11" t="s">
        <v>7</v>
      </c>
      <c r="C16" s="12" t="str">
        <f>_xll.SUBNM("smartco:Channel",,"Channel Total","Caption_Default")</f>
        <v>Channel Total</v>
      </c>
    </row>
    <row r="17" spans="1:15" x14ac:dyDescent="0.25">
      <c r="B17" s="11" t="s">
        <v>8</v>
      </c>
      <c r="C17" s="12" t="str">
        <f>_xll.SUBNM("smartco:Year",,"2015","Caption_Default")</f>
        <v>2015</v>
      </c>
    </row>
    <row r="18" spans="1:15" x14ac:dyDescent="0.25">
      <c r="B18" s="11" t="s">
        <v>9</v>
      </c>
      <c r="C18" s="12" t="str">
        <f>_xll.SUBNM("smartco:Version",,"Budget","Caption_Default")</f>
        <v>Budget</v>
      </c>
    </row>
    <row r="21" spans="1:15" s="14" customFormat="1" x14ac:dyDescent="0.25">
      <c r="C21" s="27" t="s">
        <v>10</v>
      </c>
      <c r="D21" s="27" t="s">
        <v>11</v>
      </c>
      <c r="E21" s="27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27" t="s">
        <v>17</v>
      </c>
      <c r="K21" s="27" t="s">
        <v>18</v>
      </c>
      <c r="L21" s="27" t="s">
        <v>19</v>
      </c>
      <c r="M21" s="27" t="s">
        <v>20</v>
      </c>
      <c r="N21" s="27" t="s">
        <v>21</v>
      </c>
      <c r="O21" s="27" t="s">
        <v>8</v>
      </c>
    </row>
    <row r="22" spans="1:15" s="2" customFormat="1" x14ac:dyDescent="0.25">
      <c r="A22" s="2">
        <f>IF(_xll.TM1RPTELISCONSOLIDATED($B$22,$B22),IF(_xll.TM1RPTELLEV($B$22,$B22)&lt;=5,_xll.TM1RPTELLEV($B$22,$B22),"Default"),"Leaf")</f>
        <v>0</v>
      </c>
      <c r="B22" s="25" t="str">
        <f>_xll.TM1RPTROW($B$12,"smartco:product",,,"Caption_Default",,B$11)</f>
        <v>Product Total</v>
      </c>
      <c r="C22" s="26">
        <f>_xll.DBRW($B$12,$C$14,$C$16,$B22,C$21,$C$17,$C$18,$C$15)</f>
        <v>2274942.6377011919</v>
      </c>
      <c r="D22" s="26">
        <f>_xll.DBRW($B$12,$C$14,$C$16,$B22,D$21,$C$17,$C$18,$C$15)</f>
        <v>919906.69837893033</v>
      </c>
      <c r="E22" s="26">
        <f>_xll.DBRW($B$12,$C$14,$C$16,$B22,E$21,$C$17,$C$18,$C$15)</f>
        <v>807296.73576040834</v>
      </c>
      <c r="F22" s="26">
        <f>_xll.DBRW($B$12,$C$14,$C$16,$B22,F$21,$C$17,$C$18,$C$15)</f>
        <v>812693.33285196871</v>
      </c>
      <c r="G22" s="26">
        <f>_xll.DBRW($B$12,$C$14,$C$16,$B22,G$21,$C$17,$C$18,$C$15)</f>
        <v>860186.9850642751</v>
      </c>
      <c r="H22" s="26">
        <f>_xll.DBRW($B$12,$C$14,$C$16,$B22,H$21,$C$17,$C$18,$C$15)</f>
        <v>840280.4389061305</v>
      </c>
      <c r="I22" s="26">
        <f>_xll.DBRW($B$12,$C$14,$C$16,$B22,I$21,$C$17,$C$18,$C$15)</f>
        <v>851480.91340747732</v>
      </c>
      <c r="J22" s="26">
        <f>_xll.DBRW($B$12,$C$14,$C$16,$B22,J$21,$C$17,$C$18,$C$15)</f>
        <v>857515.64283646434</v>
      </c>
      <c r="K22" s="26">
        <f>_xll.DBRW($B$12,$C$14,$C$16,$B22,K$21,$C$17,$C$18,$C$15)</f>
        <v>876165.8438056343</v>
      </c>
      <c r="L22" s="26">
        <f>_xll.DBRW($B$12,$C$14,$C$16,$B22,L$21,$C$17,$C$18,$C$15)</f>
        <v>993742.09590662632</v>
      </c>
      <c r="M22" s="26">
        <f>_xll.DBRW($B$12,$C$14,$C$16,$B22,M$21,$C$17,$C$18,$C$15)</f>
        <v>1038382.564863016</v>
      </c>
      <c r="N22" s="26">
        <f>_xll.DBRW($B$12,$C$14,$C$16,$B22,N$21,$C$17,$C$18,$C$15)</f>
        <v>1045585.1202257239</v>
      </c>
      <c r="O22" s="26">
        <f>_xll.DBRW($B$12,$C$14,$C$16,$B22,O$21,$C$17,$C$18,$C$15)</f>
        <v>12178179.009707849</v>
      </c>
    </row>
    <row r="23" spans="1:15" s="3" customFormat="1" x14ac:dyDescent="0.25">
      <c r="A23" s="3">
        <f>IF(_xll.TM1RPTELISCONSOLIDATED($B$22,$B23),IF(_xll.TM1RPTELLEV($B$22,$B23)&lt;=5,_xll.TM1RPTELLEV($B$22,$B23),"Default"),"Leaf")</f>
        <v>1</v>
      </c>
      <c r="B23" s="23" t="s">
        <v>22</v>
      </c>
      <c r="C23" s="20">
        <f>_xll.DBRW($B$12,$C$14,$C$16,$B23,C$21,$C$17,$C$18,$C$15)</f>
        <v>1890642.6377011919</v>
      </c>
      <c r="D23" s="20">
        <f>_xll.DBRW($B$12,$C$14,$C$16,$B23,D$21,$C$17,$C$18,$C$15)</f>
        <v>498372.29837893031</v>
      </c>
      <c r="E23" s="20">
        <f>_xll.DBRW($B$12,$C$14,$C$16,$B23,E$21,$C$17,$C$18,$C$15)</f>
        <v>374680.31576040841</v>
      </c>
      <c r="F23" s="20">
        <f>_xll.DBRW($B$12,$C$14,$C$16,$B23,F$21,$C$17,$C$18,$C$15)</f>
        <v>372804.0826519687</v>
      </c>
      <c r="G23" s="20">
        <f>_xll.DBRW($B$12,$C$14,$C$16,$B23,G$21,$C$17,$C$18,$C$15)</f>
        <v>413640.18357427511</v>
      </c>
      <c r="H23" s="20">
        <f>_xll.DBRW($B$12,$C$14,$C$16,$B23,H$21,$C$17,$C$18,$C$15)</f>
        <v>387162.29381279048</v>
      </c>
      <c r="I23" s="20">
        <f>_xll.DBRW($B$12,$C$14,$C$16,$B23,I$21,$C$17,$C$18,$C$15)</f>
        <v>413924.51133871172</v>
      </c>
      <c r="J23" s="20">
        <f>_xll.DBRW($B$12,$C$14,$C$16,$B23,J$21,$C$17,$C$18,$C$15)</f>
        <v>418346.88272124121</v>
      </c>
      <c r="K23" s="20">
        <f>_xll.DBRW($B$12,$C$14,$C$16,$B23,K$21,$C$17,$C$18,$C$15)</f>
        <v>427303.45970995678</v>
      </c>
      <c r="L23" s="20">
        <f>_xll.DBRW($B$12,$C$14,$C$16,$B23,L$21,$C$17,$C$18,$C$15)</f>
        <v>535348.84805235127</v>
      </c>
      <c r="M23" s="20">
        <f>_xll.DBRW($B$12,$C$14,$C$16,$B23,M$21,$C$17,$C$18,$C$15)</f>
        <v>579064.96641623252</v>
      </c>
      <c r="N23" s="20">
        <f>_xll.DBRW($B$12,$C$14,$C$16,$B23,N$21,$C$17,$C$18,$C$15)</f>
        <v>563052.57807288761</v>
      </c>
      <c r="O23" s="20">
        <f>_xll.DBRW($B$12,$C$14,$C$16,$B23,O$21,$C$17,$C$18,$C$15)</f>
        <v>6874343.0581909446</v>
      </c>
    </row>
    <row r="24" spans="1:15" s="4" customFormat="1" x14ac:dyDescent="0.25">
      <c r="A24" s="4">
        <f>IF(_xll.TM1RPTELISCONSOLIDATED($B$22,$B24),IF(_xll.TM1RPTELLEV($B$22,$B24)&lt;=5,_xll.TM1RPTELLEV($B$22,$B24),"Default"),"Leaf")</f>
        <v>2</v>
      </c>
      <c r="B24" s="17" t="s">
        <v>25</v>
      </c>
      <c r="C24" s="16">
        <f>_xll.DBRW($B$12,$C$14,$C$16,$B24,C$21,$C$17,$C$18,$C$15)</f>
        <v>1618596.0418162041</v>
      </c>
      <c r="D24" s="16">
        <f>_xll.DBRW($B$12,$C$14,$C$16,$B24,D$21,$C$17,$C$18,$C$15)</f>
        <v>220425.03133228919</v>
      </c>
      <c r="E24" s="16">
        <f>_xll.DBRW($B$12,$C$14,$C$16,$B24,E$21,$C$17,$C$18,$C$15)</f>
        <v>93939.334660626482</v>
      </c>
      <c r="F24" s="16">
        <f>_xll.DBRW($B$12,$C$14,$C$16,$B24,F$21,$C$17,$C$18,$C$15)</f>
        <v>66406.024082439661</v>
      </c>
      <c r="G24" s="16">
        <f>_xll.DBRW($B$12,$C$14,$C$16,$B24,G$21,$C$17,$C$18,$C$15)</f>
        <v>96591.282681440949</v>
      </c>
      <c r="H24" s="16">
        <f>_xll.DBRW($B$12,$C$14,$C$16,$B24,H$21,$C$17,$C$18,$C$15)</f>
        <v>58312.050596651243</v>
      </c>
      <c r="I24" s="16">
        <f>_xll.DBRW($B$12,$C$14,$C$16,$B24,I$21,$C$17,$C$18,$C$15)</f>
        <v>55078.198261168778</v>
      </c>
      <c r="J24" s="16">
        <f>_xll.DBRW($B$12,$C$14,$C$16,$B24,J$21,$C$17,$C$18,$C$15)</f>
        <v>51956.68442890486</v>
      </c>
      <c r="K24" s="16">
        <f>_xll.DBRW($B$12,$C$14,$C$16,$B24,K$21,$C$17,$C$18,$C$15)</f>
        <v>50359.919094315388</v>
      </c>
      <c r="L24" s="16">
        <f>_xll.DBRW($B$12,$C$14,$C$16,$B24,L$21,$C$17,$C$18,$C$15)</f>
        <v>132782.4516284469</v>
      </c>
      <c r="M24" s="16">
        <f>_xll.DBRW($B$12,$C$14,$C$16,$B24,M$21,$C$17,$C$18,$C$15)</f>
        <v>165544.65384994549</v>
      </c>
      <c r="N24" s="16">
        <f>_xll.DBRW($B$12,$C$14,$C$16,$B24,N$21,$C$17,$C$18,$C$15)</f>
        <v>135209.35417923619</v>
      </c>
      <c r="O24" s="16">
        <f>_xll.DBRW($B$12,$C$14,$C$16,$B24,O$21,$C$17,$C$18,$C$15)</f>
        <v>2745201.0266116681</v>
      </c>
    </row>
    <row r="25" spans="1:15" s="4" customFormat="1" x14ac:dyDescent="0.25">
      <c r="A25" s="4">
        <f>IF(_xll.TM1RPTELISCONSOLIDATED($B$22,$B25),IF(_xll.TM1RPTELLEV($B$22,$B25)&lt;=5,_xll.TM1RPTELLEV($B$22,$B25),"Default"),"Leaf")</f>
        <v>2</v>
      </c>
      <c r="B25" s="17" t="s">
        <v>26</v>
      </c>
      <c r="C25" s="16">
        <f>_xll.DBRW($B$12,$C$14,$C$16,$B25,C$21,$C$17,$C$18,$C$15)</f>
        <v>201912.4502029671</v>
      </c>
      <c r="D25" s="16">
        <f>_xll.DBRW($B$12,$C$14,$C$16,$B25,D$21,$C$17,$C$18,$C$15)</f>
        <v>207813.1213646197</v>
      </c>
      <c r="E25" s="16">
        <f>_xll.DBRW($B$12,$C$14,$C$16,$B25,E$21,$C$17,$C$18,$C$15)</f>
        <v>212563.2925262723</v>
      </c>
      <c r="F25" s="16">
        <f>_xll.DBRW($B$12,$C$14,$C$16,$B25,F$21,$C$17,$C$18,$C$15)</f>
        <v>239765.64833453519</v>
      </c>
      <c r="G25" s="16">
        <f>_xll.DBRW($B$12,$C$14,$C$16,$B25,G$21,$C$17,$C$18,$C$15)</f>
        <v>250416.4906578403</v>
      </c>
      <c r="H25" s="16">
        <f>_xll.DBRW($B$12,$C$14,$C$16,$B25,H$21,$C$17,$C$18,$C$15)</f>
        <v>262217.83298114548</v>
      </c>
      <c r="I25" s="16">
        <f>_xll.DBRW($B$12,$C$14,$C$16,$B25,I$21,$C$17,$C$18,$C$15)</f>
        <v>294170.35995106102</v>
      </c>
      <c r="J25" s="16">
        <f>_xll.DBRW($B$12,$C$14,$C$16,$B25,J$21,$C$17,$C$18,$C$15)</f>
        <v>303670.70227436622</v>
      </c>
      <c r="K25" s="16">
        <f>_xll.DBRW($B$12,$C$14,$C$16,$B25,K$21,$C$17,$C$18,$C$15)</f>
        <v>314224.04459767131</v>
      </c>
      <c r="L25" s="16">
        <f>_xll.DBRW($B$12,$C$14,$C$16,$B25,L$21,$C$17,$C$18,$C$15)</f>
        <v>339846.9004059342</v>
      </c>
      <c r="M25" s="16">
        <f>_xll.DBRW($B$12,$C$14,$C$16,$B25,M$21,$C$17,$C$18,$C$15)</f>
        <v>352346.09488683258</v>
      </c>
      <c r="N25" s="16">
        <f>_xll.DBRW($B$12,$C$14,$C$16,$B25,N$21,$C$17,$C$18,$C$15)</f>
        <v>366669.00621419708</v>
      </c>
      <c r="O25" s="16">
        <f>_xll.DBRW($B$12,$C$14,$C$16,$B25,O$21,$C$17,$C$18,$C$15)</f>
        <v>3345615.944397442</v>
      </c>
    </row>
    <row r="26" spans="1:15" s="4" customFormat="1" x14ac:dyDescent="0.25">
      <c r="A26" s="4">
        <f>IF(_xll.TM1RPTELISCONSOLIDATED($B$22,$B26),IF(_xll.TM1RPTELLEV($B$22,$B26)&lt;=5,_xll.TM1RPTELLEV($B$22,$B26),"Default"),"Leaf")</f>
        <v>2</v>
      </c>
      <c r="B26" s="17" t="s">
        <v>27</v>
      </c>
      <c r="C26" s="16">
        <f>_xll.DBRW($B$12,$C$14,$C$16,$B26,C$21,$C$17,$C$18,$C$15)</f>
        <v>70134.145682021466</v>
      </c>
      <c r="D26" s="16">
        <f>_xll.DBRW($B$12,$C$14,$C$16,$B26,D$21,$C$17,$C$18,$C$15)</f>
        <v>70134.145682021466</v>
      </c>
      <c r="E26" s="16">
        <f>_xll.DBRW($B$12,$C$14,$C$16,$B26,E$21,$C$17,$C$18,$C$15)</f>
        <v>68177.688573509629</v>
      </c>
      <c r="F26" s="16">
        <f>_xll.DBRW($B$12,$C$14,$C$16,$B26,F$21,$C$17,$C$18,$C$15)</f>
        <v>66632.410234993818</v>
      </c>
      <c r="G26" s="16">
        <f>_xll.DBRW($B$12,$C$14,$C$16,$B26,G$21,$C$17,$C$18,$C$15)</f>
        <v>66632.410234993818</v>
      </c>
      <c r="H26" s="16">
        <f>_xll.DBRW($B$12,$C$14,$C$16,$B26,H$21,$C$17,$C$18,$C$15)</f>
        <v>66632.410234993818</v>
      </c>
      <c r="I26" s="16">
        <f>_xll.DBRW($B$12,$C$14,$C$16,$B26,I$21,$C$17,$C$18,$C$15)</f>
        <v>64675.953126481967</v>
      </c>
      <c r="J26" s="16">
        <f>_xll.DBRW($B$12,$C$14,$C$16,$B26,J$21,$C$17,$C$18,$C$15)</f>
        <v>62719.49601797013</v>
      </c>
      <c r="K26" s="16">
        <f>_xll.DBRW($B$12,$C$14,$C$16,$B26,K$21,$C$17,$C$18,$C$15)</f>
        <v>62719.49601797013</v>
      </c>
      <c r="L26" s="16">
        <f>_xll.DBRW($B$12,$C$14,$C$16,$B26,L$21,$C$17,$C$18,$C$15)</f>
        <v>62719.49601797013</v>
      </c>
      <c r="M26" s="16">
        <f>_xll.DBRW($B$12,$C$14,$C$16,$B26,M$21,$C$17,$C$18,$C$15)</f>
        <v>61174.217679454312</v>
      </c>
      <c r="N26" s="16">
        <f>_xll.DBRW($B$12,$C$14,$C$16,$B26,N$21,$C$17,$C$18,$C$15)</f>
        <v>61174.217679454312</v>
      </c>
      <c r="O26" s="16">
        <f>_xll.DBRW($B$12,$C$14,$C$16,$B26,O$21,$C$17,$C$18,$C$15)</f>
        <v>783526.08718183497</v>
      </c>
    </row>
    <row r="27" spans="1:15" s="3" customFormat="1" x14ac:dyDescent="0.25">
      <c r="A27" s="3">
        <f>IF(_xll.TM1RPTELISCONSOLIDATED($B$22,$B27),IF(_xll.TM1RPTELLEV($B$22,$B27)&lt;=5,_xll.TM1RPTELLEV($B$22,$B27),"Default"),"Leaf")</f>
        <v>1</v>
      </c>
      <c r="B27" s="22" t="s">
        <v>23</v>
      </c>
      <c r="C27" s="20">
        <f>_xll.DBRW($B$12,$C$14,$C$16,$B27,C$21,$C$17,$C$18,$C$15)</f>
        <v>294700</v>
      </c>
      <c r="D27" s="20">
        <f>_xll.DBRW($B$12,$C$14,$C$16,$B27,D$21,$C$17,$C$18,$C$15)</f>
        <v>327874.40000000002</v>
      </c>
      <c r="E27" s="20">
        <f>_xll.DBRW($B$12,$C$14,$C$16,$B27,E$21,$C$17,$C$18,$C$15)</f>
        <v>338956.42</v>
      </c>
      <c r="F27" s="20">
        <f>_xll.DBRW($B$12,$C$14,$C$16,$B27,F$21,$C$17,$C$18,$C$15)</f>
        <v>347351.75020000001</v>
      </c>
      <c r="G27" s="20">
        <f>_xll.DBRW($B$12,$C$14,$C$16,$B27,G$21,$C$17,$C$18,$C$15)</f>
        <v>351259.30148999998</v>
      </c>
      <c r="H27" s="20">
        <f>_xll.DBRW($B$12,$C$14,$C$16,$B27,H$21,$C$17,$C$18,$C$15)</f>
        <v>353911.89509334002</v>
      </c>
      <c r="I27" s="20">
        <f>_xll.DBRW($B$12,$C$14,$C$16,$B27,I$21,$C$17,$C$18,$C$15)</f>
        <v>337250.1520687656</v>
      </c>
      <c r="J27" s="20">
        <f>_xll.DBRW($B$12,$C$14,$C$16,$B27,J$21,$C$17,$C$18,$C$15)</f>
        <v>330010.76011522341</v>
      </c>
      <c r="K27" s="20">
        <f>_xll.DBRW($B$12,$C$14,$C$16,$B27,K$21,$C$17,$C$18,$C$15)</f>
        <v>336725.16809567739</v>
      </c>
      <c r="L27" s="20">
        <f>_xll.DBRW($B$12,$C$14,$C$16,$B27,L$21,$C$17,$C$18,$C$15)</f>
        <v>342336.54385427502</v>
      </c>
      <c r="M27" s="20">
        <f>_xll.DBRW($B$12,$C$14,$C$16,$B27,M$21,$C$17,$C$18,$C$15)</f>
        <v>343260.89444678358</v>
      </c>
      <c r="N27" s="20">
        <f>_xll.DBRW($B$12,$C$14,$C$16,$B27,N$21,$C$17,$C$18,$C$15)</f>
        <v>365678.65415283683</v>
      </c>
      <c r="O27" s="20">
        <f>_xll.DBRW($B$12,$C$14,$C$16,$B27,O$21,$C$17,$C$18,$C$15)</f>
        <v>4069315.939516901</v>
      </c>
    </row>
    <row r="28" spans="1:15" s="3" customFormat="1" x14ac:dyDescent="0.25">
      <c r="A28" s="3">
        <f>IF(_xll.TM1RPTELISCONSOLIDATED($B$22,$B28),IF(_xll.TM1RPTELLEV($B$22,$B28)&lt;=5,_xll.TM1RPTELLEV($B$22,$B28),"Default"),"Leaf")</f>
        <v>1</v>
      </c>
      <c r="B28" s="22" t="s">
        <v>24</v>
      </c>
      <c r="C28" s="20">
        <f>_xll.DBRW($B$12,$C$14,$C$16,$B28,C$21,$C$17,$C$18,$C$15)</f>
        <v>89600</v>
      </c>
      <c r="D28" s="20">
        <f>_xll.DBRW($B$12,$C$14,$C$16,$B28,D$21,$C$17,$C$18,$C$15)</f>
        <v>93660</v>
      </c>
      <c r="E28" s="20">
        <f>_xll.DBRW($B$12,$C$14,$C$16,$B28,E$21,$C$17,$C$18,$C$15)</f>
        <v>93660</v>
      </c>
      <c r="F28" s="20">
        <f>_xll.DBRW($B$12,$C$14,$C$16,$B28,F$21,$C$17,$C$18,$C$15)</f>
        <v>92537.5</v>
      </c>
      <c r="G28" s="20">
        <f>_xll.DBRW($B$12,$C$14,$C$16,$B28,G$21,$C$17,$C$18,$C$15)</f>
        <v>95287.5</v>
      </c>
      <c r="H28" s="20">
        <f>_xll.DBRW($B$12,$C$14,$C$16,$B28,H$21,$C$17,$C$18,$C$15)</f>
        <v>99206.25</v>
      </c>
      <c r="I28" s="20">
        <f>_xll.DBRW($B$12,$C$14,$C$16,$B28,I$21,$C$17,$C$18,$C$15)</f>
        <v>100306.25</v>
      </c>
      <c r="J28" s="20">
        <f>_xll.DBRW($B$12,$C$14,$C$16,$B28,J$21,$C$17,$C$18,$C$15)</f>
        <v>109158</v>
      </c>
      <c r="K28" s="20">
        <f>_xll.DBRW($B$12,$C$14,$C$16,$B28,K$21,$C$17,$C$18,$C$15)</f>
        <v>112137.216</v>
      </c>
      <c r="L28" s="20">
        <f>_xll.DBRW($B$12,$C$14,$C$16,$B28,L$21,$C$17,$C$18,$C$15)</f>
        <v>116056.704</v>
      </c>
      <c r="M28" s="20">
        <f>_xll.DBRW($B$12,$C$14,$C$16,$B28,M$21,$C$17,$C$18,$C$15)</f>
        <v>116056.704</v>
      </c>
      <c r="N28" s="20">
        <f>_xll.DBRW($B$12,$C$14,$C$16,$B28,N$21,$C$17,$C$18,$C$15)</f>
        <v>116853.88800000001</v>
      </c>
      <c r="O28" s="20">
        <f>_xll.DBRW($B$12,$C$14,$C$16,$B28,O$21,$C$17,$C$18,$C$15)</f>
        <v>1234520.0120000001</v>
      </c>
    </row>
    <row r="33" spans="8:8" x14ac:dyDescent="0.25">
      <c r="H3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Sheet1!TM1RPTDATARNG32548782</vt:lpstr>
      <vt:lpstr>Sheet1!TM1RPTFMTIDCOL</vt:lpstr>
      <vt:lpstr>Sheet1!TM1RPTFMTRNG</vt:lpstr>
    </vt:vector>
  </TitlesOfParts>
  <Company>NetworkLayer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NetworkLayer</dc:creator>
  <cp:lastModifiedBy>NetworkLayer</cp:lastModifiedBy>
  <dcterms:created xsi:type="dcterms:W3CDTF">2016-01-11T19:31:05Z</dcterms:created>
  <dcterms:modified xsi:type="dcterms:W3CDTF">2016-01-11T20:30:20Z</dcterms:modified>
</cp:coreProperties>
</file>