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20" windowWidth="15600" windowHeight="9150"/>
  </bookViews>
  <sheets>
    <sheet name="Summary" sheetId="3" r:id="rId1"/>
  </sheets>
  <definedNames>
    <definedName name="ID" localSheetId="0">"46892e99-803a-4c27-ba30-2894123d3743"</definedName>
    <definedName name="TM1REBUILDOPTION">1</definedName>
  </definedNames>
  <calcPr calcId="144525" calcMode="manual" concurrentCalc="0"/>
</workbook>
</file>

<file path=xl/calcChain.xml><?xml version="1.0" encoding="utf-8"?>
<calcChain xmlns="http://schemas.openxmlformats.org/spreadsheetml/2006/main">
  <c r="F8" i="3" l="1"/>
  <c r="G6" i="3"/>
  <c r="E6" i="3"/>
  <c r="D6" i="3"/>
  <c r="B6" i="3"/>
  <c r="D1" i="3"/>
  <c r="D11" i="3"/>
  <c r="E27" i="3"/>
  <c r="G23" i="3"/>
  <c r="H21" i="3"/>
  <c r="D21" i="3"/>
  <c r="E20" i="3"/>
  <c r="G18" i="3"/>
  <c r="H17" i="3"/>
  <c r="D17" i="3"/>
  <c r="E16" i="3"/>
  <c r="G13" i="3"/>
  <c r="H12" i="3"/>
  <c r="D12" i="3"/>
  <c r="E11" i="3"/>
  <c r="E12" i="3"/>
  <c r="D13" i="3"/>
  <c r="H13" i="3"/>
  <c r="G15" i="3"/>
  <c r="E17" i="3"/>
  <c r="D18" i="3"/>
  <c r="H18" i="3"/>
  <c r="G19" i="3"/>
  <c r="E21" i="3"/>
  <c r="D23" i="3"/>
  <c r="H23" i="3"/>
  <c r="G25" i="3"/>
  <c r="G11" i="3"/>
  <c r="E13" i="3"/>
  <c r="D15" i="3"/>
  <c r="H15" i="3"/>
  <c r="G16" i="3"/>
  <c r="E18" i="3"/>
  <c r="D19" i="3"/>
  <c r="H19" i="3"/>
  <c r="G20" i="3"/>
  <c r="E23" i="3"/>
  <c r="D25" i="3"/>
  <c r="H25" i="3"/>
  <c r="G27" i="3"/>
  <c r="H11" i="3"/>
  <c r="G12" i="3"/>
  <c r="E15" i="3"/>
  <c r="D16" i="3"/>
  <c r="H16" i="3"/>
  <c r="G17" i="3"/>
  <c r="E19" i="3"/>
  <c r="D20" i="3"/>
  <c r="H20" i="3"/>
  <c r="G21" i="3"/>
  <c r="E25" i="3"/>
  <c r="D27" i="3"/>
  <c r="H27" i="3"/>
  <c r="F9" i="3"/>
  <c r="F23" i="3"/>
  <c r="F18" i="3"/>
  <c r="F13" i="3"/>
  <c r="F21" i="3"/>
  <c r="F17" i="3"/>
  <c r="F12" i="3"/>
  <c r="F27" i="3"/>
  <c r="F20" i="3"/>
  <c r="F16" i="3"/>
  <c r="F11" i="3"/>
  <c r="F15" i="3"/>
  <c r="F19" i="3"/>
  <c r="F25" i="3"/>
</calcChain>
</file>

<file path=xl/sharedStrings.xml><?xml version="1.0" encoding="utf-8"?>
<sst xmlns="http://schemas.openxmlformats.org/spreadsheetml/2006/main" count="42" uniqueCount="36">
  <si>
    <t>CUBE:</t>
  </si>
  <si>
    <t>Year</t>
  </si>
  <si>
    <t>4999 Gross Revenue</t>
  </si>
  <si>
    <t>5999 Cost of Sales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</si>
  <si>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</si>
  <si>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</si>
  <si>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</si>
  <si>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</si>
  <si>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</si>
  <si>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</si>
  <si>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</si>
  <si>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</si>
  <si>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</si>
  <si>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</si>
  <si>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</si>
  <si>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Allocations</t>
  </si>
  <si>
    <t>Operating Expense</t>
  </si>
  <si>
    <t>Cost of Sales</t>
  </si>
  <si>
    <t>Gross Revenue</t>
  </si>
  <si>
    <t>Payroll</t>
  </si>
  <si>
    <t>Office Expense</t>
  </si>
  <si>
    <t>Travel</t>
  </si>
  <si>
    <t>Occupancy</t>
  </si>
  <si>
    <t>Marketing</t>
  </si>
  <si>
    <t>Depreciation</t>
  </si>
  <si>
    <t>Currency</t>
  </si>
  <si>
    <t>Organization</t>
  </si>
  <si>
    <t>Month</t>
  </si>
  <si>
    <t>Prior Year Actual</t>
  </si>
  <si>
    <t>Target</t>
  </si>
  <si>
    <t>Variance</t>
  </si>
  <si>
    <t>Variance%</t>
  </si>
  <si>
    <t>PY Actuals</t>
  </si>
  <si>
    <t>Var</t>
  </si>
  <si>
    <t>Var %</t>
  </si>
  <si>
    <t>Summary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</si>
</sst>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\%;\-0.0\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12"/>
      <name val="Calibri"/>
      <family val="2"/>
    </font>
    <font>
      <sz val="11"/>
      <color indexed="44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4"/>
      <color indexed="63"/>
      <name val="Arial"/>
      <family val="2"/>
    </font>
    <font>
      <sz val="11"/>
      <color indexed="44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b/>
      <sz val="11"/>
      <color indexed="8"/>
      <name val="Arial"/>
      <family val="2"/>
    </font>
    <font>
      <b/>
      <u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77111117893"/>
      </right>
      <top/>
      <bottom style="thick">
        <color rgb="FF0066F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4">
    <xf numFmtId="0" fontId="0" fillId="0" borderId="0"/>
    <xf numFmtId="43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1">
      <alignment horizontal="right" vertical="center"/>
    </xf>
    <xf numFmtId="0" fontId="9" fillId="2" borderId="1">
      <alignment horizontal="center" vertical="center"/>
    </xf>
    <xf numFmtId="0" fontId="10" fillId="0" borderId="1">
      <alignment horizontal="right" vertical="center"/>
    </xf>
    <xf numFmtId="0" fontId="9" fillId="2" borderId="1">
      <alignment horizontal="left" vertical="center"/>
    </xf>
    <xf numFmtId="0" fontId="9" fillId="2" borderId="1">
      <alignment horizontal="center" vertical="center"/>
    </xf>
    <xf numFmtId="0" fontId="11" fillId="2" borderId="1">
      <alignment horizontal="center" vertical="center"/>
    </xf>
    <xf numFmtId="0" fontId="9" fillId="0" borderId="1">
      <alignment horizontal="left" vertical="top"/>
    </xf>
    <xf numFmtId="0" fontId="9" fillId="0" borderId="1">
      <alignment horizontal="left" vertical="center"/>
    </xf>
    <xf numFmtId="0" fontId="10" fillId="0" borderId="1">
      <alignment horizontal="right" vertical="center"/>
    </xf>
    <xf numFmtId="0" fontId="10" fillId="0" borderId="1">
      <alignment horizontal="center" vertical="center"/>
    </xf>
    <xf numFmtId="0" fontId="11" fillId="3" borderId="1"/>
    <xf numFmtId="0" fontId="11" fillId="0" borderId="1">
      <alignment horizontal="center" vertical="center" wrapText="1"/>
    </xf>
    <xf numFmtId="0" fontId="6" fillId="2" borderId="1">
      <alignment horizontal="left" vertical="center" indent="1"/>
    </xf>
    <xf numFmtId="0" fontId="9" fillId="2" borderId="1">
      <alignment horizontal="left" vertical="center"/>
    </xf>
    <xf numFmtId="0" fontId="11" fillId="2" borderId="1">
      <alignment horizontal="center" vertical="center"/>
    </xf>
    <xf numFmtId="0" fontId="12" fillId="3" borderId="1">
      <alignment horizontal="center" vertical="center"/>
    </xf>
    <xf numFmtId="0" fontId="12" fillId="3" borderId="1">
      <alignment horizontal="left" vertical="center"/>
    </xf>
    <xf numFmtId="0" fontId="1" fillId="0" borderId="0"/>
    <xf numFmtId="0" fontId="1" fillId="0" borderId="0"/>
    <xf numFmtId="0" fontId="1" fillId="0" borderId="0"/>
    <xf numFmtId="0" fontId="3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 vertical="center"/>
    </xf>
    <xf numFmtId="9" fontId="5" fillId="0" borderId="0" xfId="30" applyFont="1"/>
    <xf numFmtId="9" fontId="5" fillId="0" borderId="0" xfId="30" applyFont="1" applyBorder="1"/>
    <xf numFmtId="0" fontId="7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/>
    <xf numFmtId="0" fontId="19" fillId="0" borderId="0" xfId="0" applyFont="1" applyFill="1" applyBorder="1" applyAlignment="1"/>
    <xf numFmtId="0" fontId="13" fillId="0" borderId="2" xfId="0" applyFont="1" applyBorder="1"/>
    <xf numFmtId="49" fontId="13" fillId="0" borderId="2" xfId="0" applyNumberFormat="1" applyFont="1" applyBorder="1"/>
    <xf numFmtId="0" fontId="20" fillId="0" borderId="0" xfId="0" applyFont="1" applyFill="1" applyBorder="1" applyAlignment="1"/>
    <xf numFmtId="0" fontId="21" fillId="0" borderId="0" xfId="0" applyFont="1" applyFill="1" applyBorder="1" applyAlignment="1"/>
    <xf numFmtId="49" fontId="22" fillId="0" borderId="0" xfId="26" applyNumberFormat="1" applyFont="1" applyFill="1" applyBorder="1" applyAlignment="1">
      <alignment horizontal="left" vertical="center" indent="1"/>
    </xf>
    <xf numFmtId="0" fontId="21" fillId="0" borderId="0" xfId="0" applyFont="1" applyBorder="1" applyAlignment="1">
      <alignment horizontal="left"/>
    </xf>
    <xf numFmtId="49" fontId="21" fillId="0" borderId="0" xfId="26" applyNumberFormat="1" applyFont="1" applyFill="1" applyBorder="1" applyAlignment="1">
      <alignment horizontal="left" vertical="center" indent="2"/>
    </xf>
    <xf numFmtId="49" fontId="21" fillId="0" borderId="0" xfId="26" applyNumberFormat="1" applyFont="1" applyFill="1" applyBorder="1" applyAlignment="1">
      <alignment horizontal="left" vertical="center" indent="1"/>
    </xf>
    <xf numFmtId="49" fontId="21" fillId="0" borderId="0" xfId="26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7" fillId="0" borderId="3" xfId="0" applyNumberFormat="1" applyFont="1" applyFill="1" applyBorder="1" applyAlignment="1" applyProtection="1">
      <alignment horizontal="center" vertical="center"/>
    </xf>
    <xf numFmtId="0" fontId="18" fillId="0" borderId="4" xfId="0" applyFont="1" applyBorder="1" applyAlignment="1">
      <alignment horizontal="center" vertical="center"/>
    </xf>
    <xf numFmtId="49" fontId="17" fillId="5" borderId="4" xfId="0" applyNumberFormat="1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49" fontId="21" fillId="0" borderId="5" xfId="0" applyNumberFormat="1" applyFont="1" applyFill="1" applyBorder="1" applyAlignment="1">
      <alignment horizontal="center" vertical="center"/>
    </xf>
    <xf numFmtId="49" fontId="21" fillId="4" borderId="5" xfId="0" applyNumberFormat="1" applyFont="1" applyFill="1" applyBorder="1" applyAlignment="1">
      <alignment horizontal="center" vertical="center"/>
    </xf>
    <xf numFmtId="9" fontId="21" fillId="0" borderId="5" xfId="30" applyFont="1" applyFill="1" applyBorder="1" applyAlignment="1">
      <alignment horizontal="center" vertical="center"/>
    </xf>
    <xf numFmtId="164" fontId="23" fillId="0" borderId="6" xfId="1" applyNumberFormat="1" applyFont="1" applyFill="1" applyBorder="1"/>
    <xf numFmtId="164" fontId="23" fillId="4" borderId="6" xfId="1" applyNumberFormat="1" applyFont="1" applyFill="1" applyBorder="1"/>
    <xf numFmtId="165" fontId="23" fillId="0" borderId="6" xfId="30" applyNumberFormat="1" applyFont="1" applyFill="1" applyBorder="1"/>
    <xf numFmtId="164" fontId="21" fillId="0" borderId="6" xfId="1" applyNumberFormat="1" applyFont="1" applyFill="1" applyBorder="1"/>
    <xf numFmtId="164" fontId="21" fillId="4" borderId="6" xfId="1" applyNumberFormat="1" applyFont="1" applyFill="1" applyBorder="1"/>
    <xf numFmtId="9" fontId="21" fillId="0" borderId="6" xfId="30" applyFont="1" applyFill="1" applyBorder="1"/>
    <xf numFmtId="164" fontId="24" fillId="0" borderId="6" xfId="1" applyNumberFormat="1" applyFont="1" applyFill="1" applyBorder="1"/>
    <xf numFmtId="164" fontId="24" fillId="4" borderId="6" xfId="1" applyNumberFormat="1" applyFont="1" applyFill="1" applyBorder="1"/>
    <xf numFmtId="9" fontId="24" fillId="0" borderId="6" xfId="30" applyFont="1" applyFill="1" applyBorder="1"/>
    <xf numFmtId="164" fontId="24" fillId="4" borderId="7" xfId="1" applyNumberFormat="1" applyFont="1" applyFill="1" applyBorder="1" applyAlignment="1">
      <alignment vertical="center"/>
    </xf>
    <xf numFmtId="165" fontId="24" fillId="4" borderId="7" xfId="30" applyNumberFormat="1" applyFont="1" applyFill="1" applyBorder="1" applyAlignment="1">
      <alignment vertical="center"/>
    </xf>
    <xf numFmtId="164" fontId="24" fillId="4" borderId="8" xfId="1" applyNumberFormat="1" applyFont="1" applyFill="1" applyBorder="1"/>
    <xf numFmtId="165" fontId="24" fillId="4" borderId="8" xfId="30" applyNumberFormat="1" applyFont="1" applyFill="1" applyBorder="1"/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/>
    <xf numFmtId="49" fontId="17" fillId="5" borderId="4" xfId="0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</cellXfs>
  <cellStyles count="34"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urrency 2" xfId="8"/>
    <cellStyle name="IBM Cognos - Calculated Column" xfId="9"/>
    <cellStyle name="IBM Cognos - Calculated Column Name" xfId="10"/>
    <cellStyle name="IBM Cognos - Calculated Row" xfId="11"/>
    <cellStyle name="IBM Cognos - Calculated Row Name" xfId="12"/>
    <cellStyle name="IBM Cognos - Column Name" xfId="13"/>
    <cellStyle name="IBM Cognos - Column Template" xfId="14"/>
    <cellStyle name="IBM Cognos - Group Name" xfId="15"/>
    <cellStyle name="IBM Cognos - List Name" xfId="16"/>
    <cellStyle name="IBM Cognos - Measure" xfId="17"/>
    <cellStyle name="IBM Cognos - Measure Name" xfId="18"/>
    <cellStyle name="IBM Cognos - Measure Summary" xfId="19"/>
    <cellStyle name="IBM Cognos - Measure Template" xfId="20"/>
    <cellStyle name="IBM Cognos - More" xfId="21"/>
    <cellStyle name="IBM Cognos - Row Name" xfId="22"/>
    <cellStyle name="IBM Cognos - Row Template" xfId="23"/>
    <cellStyle name="IBM Cognos - Summary Column Name" xfId="24"/>
    <cellStyle name="IBM Cognos - Summary Row Name" xfId="25"/>
    <cellStyle name="Normal" xfId="0" builtinId="0"/>
    <cellStyle name="Normal 2" xfId="26"/>
    <cellStyle name="Normal 3" xfId="27"/>
    <cellStyle name="Normal 4" xfId="28"/>
    <cellStyle name="Normal 5" xfId="29"/>
    <cellStyle name="Percent" xfId="30" builtinId="5"/>
    <cellStyle name="Percent 2" xfId="31"/>
    <cellStyle name="Percent 3" xfId="32"/>
    <cellStyle name="Percent 4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923925</xdr:colOff>
      <xdr:row>2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66700"/>
          <a:ext cx="63341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tabSelected="1" topLeftCell="A2" workbookViewId="0"/>
  </sheetViews>
  <sheetFormatPr defaultRowHeight="15" x14ac:dyDescent="0.25"/>
  <cols>
    <col min="1" max="1" width="2" customWidth="1"/>
    <col min="2" max="2" width="29" customWidth="1"/>
    <col min="3" max="3" width="25.5703125" hidden="1" customWidth="1"/>
    <col min="4" max="6" width="12.7109375" customWidth="1"/>
    <col min="7" max="8" width="14" customWidth="1"/>
    <col min="9" max="16" width="9.140625" style="1"/>
  </cols>
  <sheetData>
    <row r="1" spans="1:16" hidden="1" x14ac:dyDescent="0.25">
      <c r="B1" t="s">
        <v>0</v>
      </c>
      <c r="D1" t="str">
        <f ca="1">_xll.VIEW("smartco:Income Statement",$D$6,$B$6,$G$6,$E$6,"!","!")</f>
        <v>smartco:Income Statement</v>
      </c>
    </row>
    <row r="2" spans="1:16" ht="21" customHeight="1" x14ac:dyDescent="0.25">
      <c r="A2" s="10"/>
      <c r="B2" s="42" t="s">
        <v>35</v>
      </c>
      <c r="C2" s="43"/>
      <c r="D2" s="43"/>
      <c r="E2" s="44"/>
      <c r="F2" s="44"/>
      <c r="G2" s="44"/>
      <c r="H2" s="44"/>
      <c r="I2" s="6"/>
      <c r="J2" s="6"/>
      <c r="K2" s="6"/>
      <c r="L2" s="6"/>
      <c r="M2" s="6"/>
      <c r="N2" s="6"/>
      <c r="O2" s="6"/>
      <c r="P2" s="6"/>
    </row>
    <row r="3" spans="1:16" ht="21" customHeight="1" x14ac:dyDescent="0.25">
      <c r="A3" s="10"/>
      <c r="B3" s="42"/>
      <c r="C3" s="43"/>
      <c r="D3" s="43"/>
      <c r="E3" s="44"/>
      <c r="F3" s="44"/>
      <c r="G3" s="44"/>
      <c r="H3" s="44"/>
      <c r="I3" s="6"/>
      <c r="J3" s="6"/>
      <c r="K3" s="6"/>
      <c r="L3" s="6"/>
      <c r="M3" s="6"/>
      <c r="N3" s="6"/>
      <c r="O3" s="6"/>
      <c r="P3" s="6"/>
    </row>
    <row r="4" spans="1:16" ht="6.75" customHeight="1" x14ac:dyDescent="0.25">
      <c r="A4" s="8"/>
      <c r="B4" s="8"/>
      <c r="C4" s="8"/>
      <c r="D4" s="8"/>
      <c r="E4" s="8"/>
      <c r="F4" s="8"/>
      <c r="G4" s="8"/>
      <c r="H4" s="8"/>
    </row>
    <row r="5" spans="1:16" s="3" customFormat="1" x14ac:dyDescent="0.25">
      <c r="A5" s="9"/>
      <c r="B5" s="24" t="s">
        <v>26</v>
      </c>
      <c r="C5" s="25"/>
      <c r="D5" s="24" t="s">
        <v>25</v>
      </c>
      <c r="E5" s="45" t="s">
        <v>27</v>
      </c>
      <c r="F5" s="45"/>
      <c r="G5" s="45" t="s">
        <v>1</v>
      </c>
      <c r="H5" s="45"/>
      <c r="I5" s="7"/>
      <c r="J5" s="7"/>
      <c r="K5" s="7"/>
      <c r="L5" s="7"/>
      <c r="M5" s="7"/>
      <c r="N5" s="7"/>
      <c r="O5" s="7"/>
      <c r="P5" s="7"/>
    </row>
    <row r="6" spans="1:16" s="3" customFormat="1" x14ac:dyDescent="0.25">
      <c r="A6" s="9"/>
      <c r="B6" s="23" t="str">
        <f ca="1">_xll.SUBNM("smartco:organization","Workflow","101","Caption_Default")</f>
        <v>Massachusetts</v>
      </c>
      <c r="C6" s="23"/>
      <c r="D6" s="23" t="str">
        <f ca="1">_xll.SUBNM("smartco:Currency Calc","","Local")</f>
        <v>Local</v>
      </c>
      <c r="E6" s="46" t="str">
        <f ca="1">_xll.SUBNM("smartco:Month","MY","Year")</f>
        <v>Year</v>
      </c>
      <c r="F6" s="46"/>
      <c r="G6" s="46" t="str">
        <f ca="1">_xll.SUBNM("smartco:Year","Default","Y2","Caption_Default")</f>
        <v>2012</v>
      </c>
      <c r="H6" s="46"/>
      <c r="I6" s="7"/>
      <c r="J6" s="7"/>
      <c r="K6" s="7"/>
      <c r="L6" s="7"/>
      <c r="M6" s="7"/>
      <c r="N6" s="7"/>
      <c r="O6" s="7"/>
      <c r="P6" s="7"/>
    </row>
    <row r="7" spans="1:16" x14ac:dyDescent="0.25">
      <c r="A7" s="8"/>
      <c r="B7" s="8"/>
      <c r="C7" s="8"/>
      <c r="D7" s="8"/>
      <c r="E7" s="8"/>
      <c r="F7" s="8"/>
      <c r="G7" s="8"/>
      <c r="H7" s="8"/>
    </row>
    <row r="8" spans="1:16" s="1" customFormat="1" ht="15" customHeight="1" thickBot="1" x14ac:dyDescent="0.3">
      <c r="A8" s="10"/>
      <c r="B8" s="10"/>
      <c r="C8" s="11"/>
      <c r="D8" s="22" t="s">
        <v>32</v>
      </c>
      <c r="E8" s="22" t="s">
        <v>29</v>
      </c>
      <c r="F8" s="22" t="str">
        <f ca="1">_xll.SUBNM("smartco:Version","Current",_xll.DBR("smartco:Calendar","Current Version","String"),"Caption_Default")</f>
        <v>Budget</v>
      </c>
      <c r="G8" s="22" t="s">
        <v>33</v>
      </c>
      <c r="H8" s="22" t="s">
        <v>34</v>
      </c>
    </row>
    <row r="9" spans="1:16" ht="15.75" hidden="1" thickBot="1" x14ac:dyDescent="0.3">
      <c r="A9" s="8"/>
      <c r="B9" s="8"/>
      <c r="C9" s="8"/>
      <c r="D9" s="12" t="s">
        <v>28</v>
      </c>
      <c r="E9" s="12" t="s">
        <v>29</v>
      </c>
      <c r="F9" s="13" t="str">
        <f ca="1">F8</f>
        <v>Budget</v>
      </c>
      <c r="G9" s="12" t="s">
        <v>30</v>
      </c>
      <c r="H9" s="12" t="s">
        <v>31</v>
      </c>
    </row>
    <row r="10" spans="1:16" s="1" customFormat="1" ht="19.5" customHeight="1" thickTop="1" x14ac:dyDescent="0.25">
      <c r="A10" s="10"/>
      <c r="B10" s="14" t="s">
        <v>4</v>
      </c>
      <c r="C10" s="15"/>
      <c r="D10" s="26"/>
      <c r="E10" s="27"/>
      <c r="F10" s="26"/>
      <c r="G10" s="26"/>
      <c r="H10" s="28"/>
    </row>
    <row r="11" spans="1:16" x14ac:dyDescent="0.25">
      <c r="A11" s="8"/>
      <c r="B11" s="16" t="s">
        <v>18</v>
      </c>
      <c r="C11" s="17" t="s">
        <v>2</v>
      </c>
      <c r="D11" s="29">
        <f ca="1">_xll.DBRW($D$1,$D$6,$B$6,$G$6,$E$6,$C11,D$9)</f>
        <v>11140980.536328187</v>
      </c>
      <c r="E11" s="30">
        <f ca="1">_xll.DBRW($D$1,$D$6,$B$6,$G$6,$E$6,$C11,E$9)</f>
        <v>0</v>
      </c>
      <c r="F11" s="29">
        <f ca="1">_xll.DBRW($D$1,$D$6,$B$6,$G$6,$E$6,$C11,F$9)</f>
        <v>7322097.3930229079</v>
      </c>
      <c r="G11" s="29">
        <f ca="1">_xll.DBRW($D$1,$D$6,$B$6,$G$6,$E$6,$C11,G$9)</f>
        <v>-140341.20769972447</v>
      </c>
      <c r="H11" s="31">
        <f ca="1">_xll.DBRW($D$1,$D$6,$B$6,$G$6,$E$6,$C11,H$9)</f>
        <v>-1.9166804286631454</v>
      </c>
    </row>
    <row r="12" spans="1:16" x14ac:dyDescent="0.25">
      <c r="A12" s="8"/>
      <c r="B12" s="16" t="s">
        <v>17</v>
      </c>
      <c r="C12" s="17" t="s">
        <v>3</v>
      </c>
      <c r="D12" s="29">
        <f ca="1">_xll.DBRW($D$1,$D$6,$B$6,$G$6,$E$6,$C12,D$9)</f>
        <v>8715117.7899999991</v>
      </c>
      <c r="E12" s="30">
        <f ca="1">_xll.DBRW($D$1,$D$6,$B$6,$G$6,$E$6,$C12,E$9)</f>
        <v>0</v>
      </c>
      <c r="F12" s="29">
        <f ca="1">_xll.DBRW($D$1,$D$6,$B$6,$G$6,$E$6,$C12,F$9)</f>
        <v>5819832.6193877552</v>
      </c>
      <c r="G12" s="29">
        <f ca="1">_xll.DBRW($D$1,$D$6,$B$6,$G$6,$E$6,$C12,G$9)</f>
        <v>125788.25173626281</v>
      </c>
      <c r="H12" s="31">
        <f ca="1">_xll.DBRW($D$1,$D$6,$B$6,$G$6,$E$6,$C12,H$9)</f>
        <v>2.1613723273968608</v>
      </c>
    </row>
    <row r="13" spans="1:16" x14ac:dyDescent="0.25">
      <c r="A13" s="8"/>
      <c r="B13" s="18" t="s">
        <v>4</v>
      </c>
      <c r="C13" s="17" t="s">
        <v>4</v>
      </c>
      <c r="D13" s="40">
        <f ca="1">_xll.DBRW($D$1,$D$6,$B$6,$G$6,$E$6,$C13,D$9)</f>
        <v>2425862.7463281872</v>
      </c>
      <c r="E13" s="40">
        <f ca="1">_xll.DBRW($D$1,$D$6,$B$6,$G$6,$E$6,$C13,E$9)</f>
        <v>0</v>
      </c>
      <c r="F13" s="40">
        <f ca="1">_xll.DBRW($D$1,$D$6,$B$6,$G$6,$E$6,$C13,F$9)</f>
        <v>1502264.7736351541</v>
      </c>
      <c r="G13" s="40">
        <f ca="1">_xll.DBRW($D$1,$D$6,$B$6,$G$6,$E$6,$C13,G$9)</f>
        <v>-14552.95596346166</v>
      </c>
      <c r="H13" s="41">
        <f ca="1">_xll.DBRW($D$1,$D$6,$B$6,$G$6,$E$6,$C13,H$9)</f>
        <v>-0.96873442144600685</v>
      </c>
    </row>
    <row r="14" spans="1:16" s="1" customFormat="1" ht="19.5" customHeight="1" x14ac:dyDescent="0.25">
      <c r="A14" s="10"/>
      <c r="B14" s="14" t="s">
        <v>16</v>
      </c>
      <c r="C14" s="15"/>
      <c r="D14" s="32"/>
      <c r="E14" s="33"/>
      <c r="F14" s="32"/>
      <c r="G14" s="32"/>
      <c r="H14" s="34"/>
    </row>
    <row r="15" spans="1:16" x14ac:dyDescent="0.25">
      <c r="A15" s="8"/>
      <c r="B15" s="16" t="s">
        <v>19</v>
      </c>
      <c r="C15" s="17" t="s">
        <v>5</v>
      </c>
      <c r="D15" s="29">
        <f ca="1">_xll.DBRW($D$1,$D$6,$B$6,$G$6,$E$6,$C15,D$9)</f>
        <v>710411.91797512444</v>
      </c>
      <c r="E15" s="30">
        <f ca="1">_xll.DBRW($D$1,$D$6,$B$6,$G$6,$E$6,$C15,E$9)</f>
        <v>0</v>
      </c>
      <c r="F15" s="29">
        <f ca="1">_xll.DBRW($D$1,$D$6,$B$6,$G$6,$E$6,$C15,F$9)</f>
        <v>669755.39337687381</v>
      </c>
      <c r="G15" s="29">
        <f ca="1">_xll.DBRW($D$1,$D$6,$B$6,$G$6,$E$6,$C15,G$9)</f>
        <v>-10962.837987998151</v>
      </c>
      <c r="H15" s="31">
        <f ca="1">_xll.DBRW($D$1,$D$6,$B$6,$G$6,$E$6,$C15,H$9)</f>
        <v>-1.6368420615060761</v>
      </c>
    </row>
    <row r="16" spans="1:16" x14ac:dyDescent="0.25">
      <c r="A16" s="8"/>
      <c r="B16" s="16" t="s">
        <v>20</v>
      </c>
      <c r="C16" s="17" t="s">
        <v>6</v>
      </c>
      <c r="D16" s="29">
        <f ca="1">_xll.DBRW($D$1,$D$6,$B$6,$G$6,$E$6,$C16,D$9)</f>
        <v>67120.542625874237</v>
      </c>
      <c r="E16" s="30">
        <f ca="1">_xll.DBRW($D$1,$D$6,$B$6,$G$6,$E$6,$C16,E$9)</f>
        <v>0</v>
      </c>
      <c r="F16" s="29">
        <f ca="1">_xll.DBRW($D$1,$D$6,$B$6,$G$6,$E$6,$C16,F$9)</f>
        <v>66994.75999999998</v>
      </c>
      <c r="G16" s="29">
        <f ca="1">_xll.DBRW($D$1,$D$6,$B$6,$G$6,$E$6,$C16,G$9)</f>
        <v>1090.7599999999948</v>
      </c>
      <c r="H16" s="31">
        <f ca="1">_xll.DBRW($D$1,$D$6,$B$6,$G$6,$E$6,$C16,H$9)</f>
        <v>1.6281273341377669</v>
      </c>
    </row>
    <row r="17" spans="1:8" x14ac:dyDescent="0.25">
      <c r="A17" s="8"/>
      <c r="B17" s="16" t="s">
        <v>21</v>
      </c>
      <c r="C17" s="17" t="s">
        <v>7</v>
      </c>
      <c r="D17" s="29">
        <f ca="1">_xll.DBRW($D$1,$D$6,$B$6,$G$6,$E$6,$C17,D$9)</f>
        <v>45415.518284643775</v>
      </c>
      <c r="E17" s="30">
        <f ca="1">_xll.DBRW($D$1,$D$6,$B$6,$G$6,$E$6,$C17,E$9)</f>
        <v>0</v>
      </c>
      <c r="F17" s="29">
        <f ca="1">_xll.DBRW($D$1,$D$6,$B$6,$G$6,$E$6,$C17,F$9)</f>
        <v>45228</v>
      </c>
      <c r="G17" s="29">
        <f ca="1">_xll.DBRW($D$1,$D$6,$B$6,$G$6,$E$6,$C17,G$9)</f>
        <v>2280</v>
      </c>
      <c r="H17" s="31">
        <f ca="1">_xll.DBRW($D$1,$D$6,$B$6,$G$6,$E$6,$C17,H$9)</f>
        <v>5.0411249668347047</v>
      </c>
    </row>
    <row r="18" spans="1:8" x14ac:dyDescent="0.25">
      <c r="A18" s="8"/>
      <c r="B18" s="16" t="s">
        <v>22</v>
      </c>
      <c r="C18" s="17" t="s">
        <v>8</v>
      </c>
      <c r="D18" s="29">
        <f ca="1">_xll.DBRW($D$1,$D$6,$B$6,$G$6,$E$6,$C18,D$9)</f>
        <v>536653.70116066164</v>
      </c>
      <c r="E18" s="30">
        <f ca="1">_xll.DBRW($D$1,$D$6,$B$6,$G$6,$E$6,$C18,E$9)</f>
        <v>0</v>
      </c>
      <c r="F18" s="29">
        <f ca="1">_xll.DBRW($D$1,$D$6,$B$6,$G$6,$E$6,$C18,F$9)</f>
        <v>319999.99999999994</v>
      </c>
      <c r="G18" s="29">
        <f ca="1">_xll.DBRW($D$1,$D$6,$B$6,$G$6,$E$6,$C18,G$9)</f>
        <v>-185796.99999999994</v>
      </c>
      <c r="H18" s="31">
        <f ca="1">_xll.DBRW($D$1,$D$6,$B$6,$G$6,$E$6,$C18,H$9)</f>
        <v>-58.061562499999987</v>
      </c>
    </row>
    <row r="19" spans="1:8" x14ac:dyDescent="0.25">
      <c r="A19" s="8"/>
      <c r="B19" s="16" t="s">
        <v>23</v>
      </c>
      <c r="C19" s="17" t="s">
        <v>9</v>
      </c>
      <c r="D19" s="29">
        <f ca="1">_xll.DBRW($D$1,$D$6,$B$6,$G$6,$E$6,$C19,D$9)</f>
        <v>99851.30396833492</v>
      </c>
      <c r="E19" s="30">
        <f ca="1">_xll.DBRW($D$1,$D$6,$B$6,$G$6,$E$6,$C19,E$9)</f>
        <v>0</v>
      </c>
      <c r="F19" s="29">
        <f ca="1">_xll.DBRW($D$1,$D$6,$B$6,$G$6,$E$6,$C19,F$9)</f>
        <v>131984.91999999998</v>
      </c>
      <c r="G19" s="29">
        <f ca="1">_xll.DBRW($D$1,$D$6,$B$6,$G$6,$E$6,$C19,G$9)</f>
        <v>31760.920000000013</v>
      </c>
      <c r="H19" s="31">
        <f ca="1">_xll.DBRW($D$1,$D$6,$B$6,$G$6,$E$6,$C19,H$9)</f>
        <v>24.064052165959573</v>
      </c>
    </row>
    <row r="20" spans="1:8" x14ac:dyDescent="0.25">
      <c r="A20" s="8"/>
      <c r="B20" s="16" t="s">
        <v>24</v>
      </c>
      <c r="C20" s="17" t="s">
        <v>10</v>
      </c>
      <c r="D20" s="29">
        <f ca="1">_xll.DBRW($D$1,$D$6,$B$6,$G$6,$E$6,$C20,D$9)</f>
        <v>134270.06256135003</v>
      </c>
      <c r="E20" s="30">
        <f ca="1">_xll.DBRW($D$1,$D$6,$B$6,$G$6,$E$6,$C20,E$9)</f>
        <v>0</v>
      </c>
      <c r="F20" s="29">
        <f ca="1">_xll.DBRW($D$1,$D$6,$B$6,$G$6,$E$6,$C20,F$9)</f>
        <v>85000</v>
      </c>
      <c r="G20" s="29">
        <f ca="1">_xll.DBRW($D$1,$D$6,$B$6,$G$6,$E$6,$C20,G$9)</f>
        <v>-59000</v>
      </c>
      <c r="H20" s="31">
        <f ca="1">_xll.DBRW($D$1,$D$6,$B$6,$G$6,$E$6,$C20,H$9)</f>
        <v>-69.411764705882348</v>
      </c>
    </row>
    <row r="21" spans="1:8" x14ac:dyDescent="0.25">
      <c r="A21" s="8"/>
      <c r="B21" s="18" t="s">
        <v>11</v>
      </c>
      <c r="C21" s="17" t="s">
        <v>11</v>
      </c>
      <c r="D21" s="40">
        <f ca="1">_xll.DBRW($D$1,$D$6,$B$6,$G$6,$E$6,$C21,D$9)</f>
        <v>1593723.0465759889</v>
      </c>
      <c r="E21" s="40">
        <f ca="1">_xll.DBRW($D$1,$D$6,$B$6,$G$6,$E$6,$C21,E$9)</f>
        <v>0</v>
      </c>
      <c r="F21" s="40">
        <f ca="1">_xll.DBRW($D$1,$D$6,$B$6,$G$6,$E$6,$C21,F$9)</f>
        <v>1318963.0733768737</v>
      </c>
      <c r="G21" s="40">
        <f ca="1">_xll.DBRW($D$1,$D$6,$B$6,$G$6,$E$6,$C21,G$9)</f>
        <v>-220628.15798799833</v>
      </c>
      <c r="H21" s="41">
        <f ca="1">_xll.DBRW($D$1,$D$6,$B$6,$G$6,$E$6,$C21,H$9)</f>
        <v>-16.727394605759155</v>
      </c>
    </row>
    <row r="22" spans="1:8" s="1" customFormat="1" ht="9" customHeight="1" x14ac:dyDescent="0.25">
      <c r="A22" s="10"/>
      <c r="B22" s="15"/>
      <c r="C22" s="15"/>
      <c r="D22" s="32"/>
      <c r="E22" s="33"/>
      <c r="F22" s="32"/>
      <c r="G22" s="32"/>
      <c r="H22" s="34"/>
    </row>
    <row r="23" spans="1:8" x14ac:dyDescent="0.25">
      <c r="A23" s="8"/>
      <c r="B23" s="19" t="s">
        <v>12</v>
      </c>
      <c r="C23" s="17" t="s">
        <v>12</v>
      </c>
      <c r="D23" s="40">
        <f ca="1">_xll.DBRW($D$1,$D$6,$B$6,$G$6,$E$6,$C23,D$9)</f>
        <v>832139.69975219853</v>
      </c>
      <c r="E23" s="40">
        <f ca="1">_xll.DBRW($D$1,$D$6,$B$6,$G$6,$E$6,$C23,E$9)</f>
        <v>0</v>
      </c>
      <c r="F23" s="40">
        <f ca="1">_xll.DBRW($D$1,$D$6,$B$6,$G$6,$E$6,$C23,F$9)</f>
        <v>183301.70025827995</v>
      </c>
      <c r="G23" s="40">
        <f ca="1">_xll.DBRW($D$1,$D$6,$B$6,$G$6,$E$6,$C23,G$9)</f>
        <v>-235181.11395145979</v>
      </c>
      <c r="H23" s="41">
        <f ca="1">_xll.DBRW($D$1,$D$6,$B$6,$G$6,$E$6,$C23,H$9)</f>
        <v>-128.30274548467409</v>
      </c>
    </row>
    <row r="24" spans="1:8" x14ac:dyDescent="0.25">
      <c r="A24" s="8"/>
      <c r="B24" s="19"/>
      <c r="C24" s="17"/>
      <c r="D24" s="35"/>
      <c r="E24" s="36"/>
      <c r="F24" s="35"/>
      <c r="G24" s="35"/>
      <c r="H24" s="37"/>
    </row>
    <row r="25" spans="1:8" x14ac:dyDescent="0.25">
      <c r="A25" s="8"/>
      <c r="B25" s="19" t="s">
        <v>15</v>
      </c>
      <c r="C25" s="17" t="s">
        <v>13</v>
      </c>
      <c r="D25" s="40">
        <f ca="1">_xll.DBRW($D$1,$D$6,$B$6,$G$6,$E$6,$C25,D$9)</f>
        <v>18219.105728589391</v>
      </c>
      <c r="E25" s="40">
        <f ca="1">_xll.DBRW($D$1,$D$6,$B$6,$G$6,$E$6,$C25,E$9)</f>
        <v>0</v>
      </c>
      <c r="F25" s="40">
        <f ca="1">_xll.DBRW($D$1,$D$6,$B$6,$G$6,$E$6,$C25,F$9)</f>
        <v>29053.467724371731</v>
      </c>
      <c r="G25" s="40">
        <f ca="1">_xll.DBRW($D$1,$D$6,$B$6,$G$6,$E$6,$C25,G$9)</f>
        <v>-6633.1100118007744</v>
      </c>
      <c r="H25" s="41">
        <f ca="1">_xll.DBRW($D$1,$D$6,$B$6,$G$6,$E$6,$C25,H$9)</f>
        <v>-22.830699848736259</v>
      </c>
    </row>
    <row r="26" spans="1:8" s="1" customFormat="1" ht="9" customHeight="1" x14ac:dyDescent="0.25">
      <c r="A26" s="10"/>
      <c r="B26" s="15"/>
      <c r="C26" s="15"/>
      <c r="D26" s="32"/>
      <c r="E26" s="33"/>
      <c r="F26" s="32"/>
      <c r="G26" s="32"/>
      <c r="H26" s="34"/>
    </row>
    <row r="27" spans="1:8" ht="21" customHeight="1" thickBot="1" x14ac:dyDescent="0.3">
      <c r="A27" s="8"/>
      <c r="B27" s="20" t="s">
        <v>14</v>
      </c>
      <c r="C27" s="21" t="s">
        <v>14</v>
      </c>
      <c r="D27" s="38">
        <f ca="1">_xll.DBRW($D$1,$D$6,$B$6,$G$6,$E$6,$C27,D$9)</f>
        <v>813920.59402360907</v>
      </c>
      <c r="E27" s="38">
        <f ca="1">_xll.DBRW($D$1,$D$6,$B$6,$G$6,$E$6,$C27,E$9)</f>
        <v>0</v>
      </c>
      <c r="F27" s="38">
        <f ca="1">_xll.DBRW($D$1,$D$6,$B$6,$G$6,$E$6,$C27,F$9)</f>
        <v>154248.2325339083</v>
      </c>
      <c r="G27" s="38">
        <f ca="1">_xll.DBRW($D$1,$D$6,$B$6,$G$6,$E$6,$C27,G$9)</f>
        <v>-241814.22396326053</v>
      </c>
      <c r="H27" s="39">
        <f ca="1">_xll.DBRW($D$1,$D$6,$B$6,$G$6,$E$6,$C27,H$9)</f>
        <v>-156.7695266200891</v>
      </c>
    </row>
    <row r="28" spans="1:8" ht="12.75" customHeight="1" thickTop="1" x14ac:dyDescent="0.25">
      <c r="D28" s="2"/>
      <c r="E28" s="2"/>
      <c r="F28" s="2"/>
      <c r="G28" s="2"/>
      <c r="H28" s="5"/>
    </row>
    <row r="29" spans="1:8" x14ac:dyDescent="0.25">
      <c r="H29" s="4"/>
    </row>
  </sheetData>
  <mergeCells count="4">
    <mergeCell ref="G5:H5"/>
    <mergeCell ref="G6:H6"/>
    <mergeCell ref="E5:F5"/>
    <mergeCell ref="E6:F6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2011-12-02T19:15:02Z</dcterms:created>
  <dcterms:modified xsi:type="dcterms:W3CDTF">2014-05-21T17:44:37Z</dcterms:modified>
</cp:coreProperties>
</file>