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375" windowWidth="15600" windowHeight="6375"/>
  </bookViews>
  <sheets>
    <sheet name="OpEx" sheetId="7" r:id="rId1"/>
    <sheet name="LineItemDetail" sheetId="8" r:id="rId2"/>
    <sheet name="PhasedCosts" sheetId="10" r:id="rId3"/>
    <sheet name="Lookup" sheetId="2" state="hidden" r:id="rId4"/>
    <sheet name="{PL}PickLst" sheetId="11" state="hidden" r:id="rId5"/>
    <sheet name="Report" sheetId="12" r:id="rId6"/>
  </sheets>
  <definedNames>
    <definedName name="OpExSubsets">Lookup!$A$2:$A$9</definedName>
    <definedName name="Organization">OpEx!$C$13</definedName>
    <definedName name="RowFilter">Lookup!$B$2:$B$3</definedName>
    <definedName name="SelectYesNo">Lookup!$D$2:$D$3</definedName>
    <definedName name="TM1REBUILDOPTION">1</definedName>
    <definedName name="TM1RPTDATARNG1" localSheetId="1">LineItemDetail!$17:$26</definedName>
    <definedName name="TM1RPTDATARNG3" localSheetId="0">OpEx!$19:$25</definedName>
    <definedName name="TM1RPTFMTIDCOL" localSheetId="1">LineItemDetail!$A$1:$A$8</definedName>
    <definedName name="TM1RPTFMTIDCOL" localSheetId="0">OpEx!$A$1:$A$8</definedName>
    <definedName name="TM1RPTFMTRNG" localSheetId="1">LineItemDetail!$C$1:$R$8</definedName>
    <definedName name="TM1RPTFMTRNG" localSheetId="0">OpEx!$C$1:$P$8</definedName>
  </definedNames>
  <calcPr calcId="145621" concurrentCalc="0"/>
</workbook>
</file>

<file path=xl/calcChain.xml><?xml version="1.0" encoding="utf-8"?>
<calcChain xmlns="http://schemas.openxmlformats.org/spreadsheetml/2006/main">
  <c r="A26" i="8" l="1"/>
  <c r="A25" i="8"/>
  <c r="A24" i="8"/>
  <c r="A23" i="8"/>
  <c r="A22" i="8"/>
  <c r="A21" i="8"/>
  <c r="A20" i="8"/>
  <c r="A19" i="8"/>
  <c r="A18" i="8"/>
  <c r="C9" i="8"/>
  <c r="C13" i="7"/>
  <c r="C13" i="8"/>
  <c r="F13" i="8"/>
  <c r="I13" i="8"/>
  <c r="K13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F8" i="7"/>
  <c r="D1" i="12"/>
  <c r="D5" i="12"/>
  <c r="C5" i="12"/>
  <c r="F5" i="12"/>
  <c r="G5" i="12"/>
  <c r="F8" i="12"/>
  <c r="C9" i="7"/>
  <c r="D13" i="7"/>
  <c r="F13" i="7"/>
  <c r="H13" i="7"/>
  <c r="A25" i="7"/>
  <c r="A24" i="7"/>
  <c r="A23" i="7"/>
  <c r="A22" i="7"/>
  <c r="A21" i="7"/>
  <c r="A20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7" i="10"/>
  <c r="G8" i="7"/>
  <c r="A4" i="7"/>
  <c r="A3" i="7"/>
  <c r="A2" i="7"/>
  <c r="C12" i="12"/>
  <c r="C9" i="12"/>
  <c r="C11" i="10"/>
  <c r="F7" i="10"/>
  <c r="C11" i="12"/>
  <c r="C13" i="10"/>
  <c r="H7" i="10"/>
  <c r="C19" i="10"/>
  <c r="E14" i="12"/>
  <c r="D13" i="12"/>
  <c r="H11" i="12"/>
  <c r="G10" i="12"/>
  <c r="F9" i="12"/>
  <c r="C14" i="12"/>
  <c r="C8" i="12"/>
  <c r="C18" i="10"/>
  <c r="C10" i="10"/>
  <c r="D8" i="12"/>
  <c r="D14" i="12"/>
  <c r="H12" i="12"/>
  <c r="F10" i="12"/>
  <c r="E9" i="12"/>
  <c r="C13" i="12"/>
  <c r="D3" i="10"/>
  <c r="C17" i="10"/>
  <c r="G12" i="12"/>
  <c r="F11" i="12"/>
  <c r="D9" i="12"/>
  <c r="D2" i="10"/>
  <c r="H18" i="10"/>
  <c r="G17" i="10"/>
  <c r="C16" i="10"/>
  <c r="C10" i="12"/>
  <c r="L18" i="10"/>
  <c r="E17" i="10"/>
  <c r="C12" i="10"/>
  <c r="D1" i="10"/>
  <c r="F14" i="12"/>
  <c r="E13" i="12"/>
  <c r="H10" i="12"/>
  <c r="E8" i="12"/>
  <c r="F19" i="10"/>
  <c r="E18" i="10"/>
  <c r="I16" i="10"/>
  <c r="J11" i="10"/>
  <c r="M13" i="8"/>
  <c r="C17" i="8"/>
  <c r="L16" i="8"/>
  <c r="R16" i="8"/>
  <c r="D17" i="8"/>
  <c r="A17" i="8"/>
  <c r="M17" i="8"/>
  <c r="G17" i="8"/>
  <c r="L15" i="7"/>
  <c r="N15" i="7"/>
  <c r="C19" i="7"/>
  <c r="P19" i="7"/>
  <c r="J19" i="7"/>
  <c r="D19" i="7"/>
  <c r="K19" i="7"/>
  <c r="E19" i="7"/>
  <c r="O19" i="7"/>
  <c r="A19" i="7"/>
  <c r="L19" i="7"/>
  <c r="M19" i="7"/>
  <c r="G19" i="7"/>
  <c r="N19" i="7"/>
  <c r="H19" i="7"/>
  <c r="F19" i="7"/>
  <c r="I19" i="7"/>
  <c r="F17" i="8"/>
  <c r="L17" i="8"/>
  <c r="R17" i="8"/>
  <c r="E17" i="8"/>
  <c r="K17" i="8"/>
  <c r="Q17" i="8"/>
  <c r="N16" i="8"/>
  <c r="H16" i="8"/>
  <c r="F16" i="8"/>
  <c r="M16" i="8"/>
  <c r="G16" i="8"/>
  <c r="J17" i="8"/>
  <c r="P17" i="8"/>
  <c r="O16" i="8"/>
  <c r="I16" i="8"/>
  <c r="P16" i="8"/>
  <c r="J16" i="8"/>
  <c r="I17" i="8"/>
  <c r="O17" i="8"/>
  <c r="H17" i="8"/>
  <c r="N17" i="8"/>
  <c r="Q16" i="8"/>
  <c r="K16" i="8"/>
  <c r="H9" i="12"/>
  <c r="D11" i="12"/>
  <c r="E12" i="12"/>
  <c r="F13" i="12"/>
  <c r="G14" i="12"/>
  <c r="H8" i="12"/>
  <c r="D10" i="12"/>
  <c r="E11" i="12"/>
  <c r="F12" i="12"/>
  <c r="G13" i="12"/>
  <c r="H14" i="12"/>
  <c r="G9" i="12"/>
  <c r="D12" i="12"/>
  <c r="G8" i="12"/>
  <c r="E10" i="12"/>
  <c r="H13" i="12"/>
  <c r="G11" i="12"/>
  <c r="M16" i="10"/>
  <c r="N17" i="10"/>
  <c r="I18" i="10"/>
  <c r="J19" i="10"/>
  <c r="H16" i="10"/>
  <c r="N16" i="10"/>
  <c r="I17" i="10"/>
  <c r="D18" i="10"/>
  <c r="J18" i="10"/>
  <c r="E19" i="10"/>
  <c r="K19" i="10"/>
  <c r="J17" i="10"/>
  <c r="L19" i="10"/>
  <c r="F16" i="10"/>
  <c r="K17" i="10"/>
  <c r="G19" i="10"/>
  <c r="M19" i="10"/>
  <c r="D16" i="10"/>
  <c r="K16" i="10"/>
  <c r="F17" i="10"/>
  <c r="L17" i="10"/>
  <c r="G18" i="10"/>
  <c r="M18" i="10"/>
  <c r="H19" i="10"/>
  <c r="N19" i="10"/>
  <c r="D17" i="10"/>
  <c r="K18" i="10"/>
  <c r="J16" i="10"/>
  <c r="F18" i="10"/>
  <c r="E16" i="10"/>
  <c r="L16" i="10"/>
  <c r="M17" i="10"/>
  <c r="N18" i="10"/>
  <c r="I19" i="10"/>
  <c r="G16" i="10"/>
  <c r="H17" i="10"/>
  <c r="D19" i="10"/>
  <c r="J10" i="10"/>
  <c r="J12" i="10"/>
  <c r="H11" i="10"/>
  <c r="F10" i="10"/>
  <c r="H10" i="10"/>
  <c r="F12" i="10"/>
  <c r="H13" i="10"/>
  <c r="H12" i="10"/>
  <c r="F11" i="10"/>
  <c r="O15" i="7"/>
</calcChain>
</file>

<file path=xl/sharedStrings.xml><?xml version="1.0" encoding="utf-8"?>
<sst xmlns="http://schemas.openxmlformats.org/spreadsheetml/2006/main" count="150" uniqueCount="90">
  <si>
    <t>Year</t>
  </si>
  <si>
    <t>Version</t>
  </si>
  <si>
    <t>D</t>
  </si>
  <si>
    <t>N</t>
  </si>
  <si>
    <t>[Begin Format Range]</t>
  </si>
  <si>
    <t>[End Format Range]</t>
  </si>
  <si>
    <t>Organization</t>
  </si>
  <si>
    <t>Row Filter</t>
  </si>
  <si>
    <t>Suppress Zero</t>
  </si>
  <si>
    <t>Yes</t>
  </si>
  <si>
    <t>SelectYesNo</t>
  </si>
  <si>
    <t>No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</si>
  <si>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</si>
  <si>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</si>
  <si>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</si>
  <si>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</si>
  <si>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</si>
  <si>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</si>
  <si>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</si>
  <si>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</si>
  <si>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</si>
  <si>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</si>
  <si>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</si>
  <si>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</si>
  <si>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Currency Calc</t>
  </si>
  <si>
    <t>6199 OFFICE EXPENSE</t>
  </si>
  <si>
    <t>6299 TRAVEL</t>
  </si>
  <si>
    <t>6399 OCCUPANCY</t>
  </si>
  <si>
    <t>6499 MARKETING</t>
  </si>
  <si>
    <t>6599 DEPRECIATION</t>
  </si>
  <si>
    <t>Depreciation</t>
  </si>
  <si>
    <t>Marketing</t>
  </si>
  <si>
    <t>Occupancy</t>
  </si>
  <si>
    <t>Office Expense</t>
  </si>
  <si>
    <t>OpEx All</t>
  </si>
  <si>
    <t>Payroll</t>
  </si>
  <si>
    <t>Travel</t>
  </si>
  <si>
    <t>OpEx</t>
  </si>
  <si>
    <t>OpExSubsets</t>
  </si>
  <si>
    <t>T</t>
  </si>
  <si>
    <t>S</t>
  </si>
  <si>
    <t>I</t>
  </si>
  <si>
    <t>C</t>
  </si>
  <si>
    <t>Account</t>
  </si>
  <si>
    <t>Item</t>
  </si>
  <si>
    <t>Description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</si>
  <si>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</si>
  <si>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</si>
  <si>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</si>
  <si>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</si>
  <si>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</si>
  <si>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</si>
  <si>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</si>
  <si>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</si>
  <si>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</si>
  <si>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Driver</t>
  </si>
  <si>
    <t>RowFilter</t>
  </si>
  <si>
    <t>CUBE:</t>
  </si>
  <si>
    <t>Spread Method</t>
  </si>
  <si>
    <t>Full Year Cost</t>
  </si>
  <si>
    <t>Flat</t>
  </si>
  <si>
    <t>445</t>
  </si>
  <si>
    <t>Christmas Peak</t>
  </si>
  <si>
    <t>Business Cycle</t>
  </si>
  <si>
    <t>Even on Qtr End</t>
  </si>
  <si>
    <t>Even on Qtr Start</t>
  </si>
  <si>
    <t>Even on Q1</t>
  </si>
  <si>
    <t>Even on Q2</t>
  </si>
  <si>
    <t>Even on Q3</t>
  </si>
  <si>
    <t>Even on Q4</t>
  </si>
  <si>
    <t>Account Total</t>
  </si>
  <si>
    <t>Total Operating Expense</t>
  </si>
  <si>
    <t>Q1</t>
  </si>
  <si>
    <t>Q2</t>
  </si>
  <si>
    <t>Q3</t>
  </si>
  <si>
    <t>Q4</t>
  </si>
  <si>
    <t>6300</t>
  </si>
  <si>
    <t>6310</t>
  </si>
  <si>
    <t>6320</t>
  </si>
  <si>
    <t>6399</t>
  </si>
  <si>
    <t>6099</t>
  </si>
  <si>
    <t>6199</t>
  </si>
  <si>
    <t>6299</t>
  </si>
  <si>
    <t>6499</t>
  </si>
  <si>
    <t>6599</t>
  </si>
  <si>
    <t>Target</t>
  </si>
  <si>
    <t>Rent</t>
  </si>
  <si>
    <t>Utilities</t>
  </si>
  <si>
    <t>Maintenance</t>
  </si>
  <si>
    <t>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</si>
</sst>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&quot;- &quot;@"/>
    <numFmt numFmtId="166" formatCode="&quot;+ &quot;@"/>
    <numFmt numFmtId="167" formatCode="_(* #,##0_);_(* \(#,##0\);_(* &quot; &quot;??_);_(@_)"/>
  </numFmts>
  <fonts count="3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9"/>
      <name val="Arial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color indexed="63"/>
      <name val="Arial"/>
      <family val="2"/>
    </font>
    <font>
      <sz val="9"/>
      <color rgb="FFFF0000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sz val="9"/>
      <color indexed="9"/>
      <name val="Arial"/>
      <family val="2"/>
    </font>
    <font>
      <b/>
      <sz val="12"/>
      <color theme="0"/>
      <name val="Arial"/>
      <family val="2"/>
    </font>
    <font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9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b/>
      <sz val="8"/>
      <color theme="0" tint="-0.34998626667073579"/>
      <name val="Arial"/>
      <family val="2"/>
    </font>
    <font>
      <b/>
      <sz val="9"/>
      <color rgb="FF8BC43F"/>
      <name val="Arial"/>
      <family val="2"/>
    </font>
    <font>
      <b/>
      <sz val="9"/>
      <color rgb="FFF3AB40"/>
      <name val="Arial"/>
      <family val="2"/>
    </font>
    <font>
      <b/>
      <sz val="9"/>
      <color theme="0" tint="-0.499984740745262"/>
      <name val="Arial"/>
      <family val="2"/>
    </font>
    <font>
      <b/>
      <sz val="9"/>
      <color theme="1" tint="0.499984740745262"/>
      <name val="Arial"/>
      <family val="2"/>
    </font>
    <font>
      <b/>
      <sz val="9"/>
      <color theme="1"/>
      <name val="Arial"/>
      <family val="2"/>
    </font>
    <font>
      <b/>
      <sz val="9"/>
      <color rgb="FF0296D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/>
      <bottom style="thick">
        <color rgb="FF0296D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/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6" fillId="0" borderId="0" xfId="0" quotePrefix="1" applyFont="1"/>
    <xf numFmtId="0" fontId="6" fillId="2" borderId="1" xfId="0" applyFont="1" applyFill="1" applyBorder="1"/>
    <xf numFmtId="0" fontId="8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Border="1"/>
    <xf numFmtId="0" fontId="9" fillId="0" borderId="0" xfId="0" applyFont="1"/>
    <xf numFmtId="0" fontId="10" fillId="0" borderId="0" xfId="0" applyFont="1"/>
    <xf numFmtId="0" fontId="11" fillId="0" borderId="0" xfId="0" applyFont="1" applyFill="1" applyAlignment="1">
      <alignment horizontal="center" vertical="top" wrapText="1"/>
    </xf>
    <xf numFmtId="0" fontId="12" fillId="0" borderId="0" xfId="0" applyFont="1"/>
    <xf numFmtId="0" fontId="10" fillId="0" borderId="0" xfId="0" applyFont="1" applyAlignment="1"/>
    <xf numFmtId="164" fontId="10" fillId="0" borderId="0" xfId="1" applyNumberFormat="1" applyFont="1"/>
    <xf numFmtId="0" fontId="6" fillId="0" borderId="0" xfId="0" applyFont="1" applyBorder="1"/>
    <xf numFmtId="0" fontId="6" fillId="0" borderId="0" xfId="0" quotePrefix="1" applyFont="1" applyFill="1" applyBorder="1"/>
    <xf numFmtId="0" fontId="13" fillId="4" borderId="0" xfId="0" applyFont="1" applyFill="1" applyBorder="1"/>
    <xf numFmtId="0" fontId="4" fillId="0" borderId="0" xfId="0" applyFont="1" applyFill="1"/>
    <xf numFmtId="0" fontId="7" fillId="0" borderId="0" xfId="0" applyFont="1" applyFill="1" applyBorder="1"/>
    <xf numFmtId="0" fontId="16" fillId="0" borderId="0" xfId="0" applyFont="1" applyFill="1" applyBorder="1"/>
    <xf numFmtId="0" fontId="7" fillId="0" borderId="0" xfId="0" applyFont="1" applyFill="1"/>
    <xf numFmtId="0" fontId="17" fillId="0" borderId="0" xfId="0" applyFont="1" applyFill="1" applyBorder="1"/>
    <xf numFmtId="164" fontId="18" fillId="0" borderId="0" xfId="1" applyNumberFormat="1" applyFont="1" applyFill="1" applyBorder="1"/>
    <xf numFmtId="0" fontId="18" fillId="0" borderId="0" xfId="0" applyFont="1" applyFill="1" applyBorder="1"/>
    <xf numFmtId="0" fontId="19" fillId="0" borderId="0" xfId="0" applyFont="1"/>
    <xf numFmtId="0" fontId="19" fillId="0" borderId="0" xfId="0" applyFont="1" applyAlignment="1">
      <alignment vertical="center"/>
    </xf>
    <xf numFmtId="0" fontId="18" fillId="0" borderId="5" xfId="0" applyFont="1" applyFill="1" applyBorder="1"/>
    <xf numFmtId="0" fontId="6" fillId="0" borderId="0" xfId="0" applyFont="1" applyAlignment="1">
      <alignment vertical="center"/>
    </xf>
    <xf numFmtId="49" fontId="7" fillId="3" borderId="0" xfId="0" applyNumberFormat="1" applyFont="1" applyFill="1" applyBorder="1" applyAlignment="1">
      <alignment horizontal="center" vertical="center"/>
    </xf>
    <xf numFmtId="49" fontId="7" fillId="3" borderId="2" xfId="0" applyNumberFormat="1" applyFont="1" applyFill="1" applyBorder="1" applyAlignment="1">
      <alignment horizontal="center" vertical="center"/>
    </xf>
    <xf numFmtId="9" fontId="22" fillId="0" borderId="0" xfId="2" applyFont="1" applyAlignment="1">
      <alignment horizontal="left" vertical="center"/>
    </xf>
    <xf numFmtId="164" fontId="23" fillId="0" borderId="0" xfId="1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vertical="center"/>
    </xf>
    <xf numFmtId="0" fontId="21" fillId="0" borderId="0" xfId="0" applyFont="1" applyAlignment="1">
      <alignment vertical="center"/>
    </xf>
    <xf numFmtId="49" fontId="7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/>
    <xf numFmtId="49" fontId="24" fillId="0" borderId="0" xfId="0" applyNumberFormat="1" applyFont="1" applyFill="1" applyBorder="1" applyAlignment="1"/>
    <xf numFmtId="0" fontId="24" fillId="0" borderId="5" xfId="0" applyFont="1" applyFill="1" applyBorder="1"/>
    <xf numFmtId="0" fontId="25" fillId="0" borderId="0" xfId="0" applyFont="1"/>
    <xf numFmtId="0" fontId="26" fillId="0" borderId="0" xfId="0" applyFont="1"/>
    <xf numFmtId="0" fontId="13" fillId="0" borderId="0" xfId="0" applyFont="1" applyFill="1" applyBorder="1" applyAlignment="1">
      <alignment vertical="center"/>
    </xf>
    <xf numFmtId="0" fontId="14" fillId="0" borderId="0" xfId="0" applyFont="1" applyFill="1" applyBorder="1"/>
    <xf numFmtId="0" fontId="13" fillId="0" borderId="0" xfId="0" applyFont="1" applyFill="1" applyBorder="1"/>
    <xf numFmtId="0" fontId="27" fillId="0" borderId="0" xfId="0" applyFont="1" applyBorder="1" applyAlignment="1">
      <alignment horizontal="center" vertical="center"/>
    </xf>
    <xf numFmtId="49" fontId="7" fillId="5" borderId="0" xfId="0" applyNumberFormat="1" applyFont="1" applyFill="1" applyBorder="1" applyAlignment="1">
      <alignment horizontal="right" vertical="center"/>
    </xf>
    <xf numFmtId="49" fontId="7" fillId="5" borderId="4" xfId="0" applyNumberFormat="1" applyFont="1" applyFill="1" applyBorder="1" applyAlignment="1">
      <alignment horizontal="left" vertical="center"/>
    </xf>
    <xf numFmtId="49" fontId="7" fillId="5" borderId="3" xfId="0" applyNumberFormat="1" applyFont="1" applyFill="1" applyBorder="1" applyAlignment="1">
      <alignment horizontal="left" vertical="center"/>
    </xf>
    <xf numFmtId="164" fontId="21" fillId="5" borderId="0" xfId="1" applyNumberFormat="1" applyFont="1" applyFill="1" applyAlignment="1">
      <alignment horizontal="left" vertical="center"/>
    </xf>
    <xf numFmtId="0" fontId="28" fillId="5" borderId="0" xfId="0" applyFont="1" applyFill="1" applyBorder="1"/>
    <xf numFmtId="166" fontId="28" fillId="5" borderId="0" xfId="0" applyNumberFormat="1" applyFont="1" applyFill="1" applyBorder="1" applyAlignment="1">
      <alignment horizontal="left" indent="1"/>
    </xf>
    <xf numFmtId="165" fontId="28" fillId="5" borderId="0" xfId="0" applyNumberFormat="1" applyFont="1" applyFill="1" applyBorder="1" applyAlignment="1"/>
    <xf numFmtId="164" fontId="4" fillId="0" borderId="0" xfId="1" applyNumberFormat="1" applyFont="1" applyFill="1" applyBorder="1"/>
    <xf numFmtId="0" fontId="4" fillId="0" borderId="0" xfId="0" applyFont="1" applyFill="1" applyBorder="1"/>
    <xf numFmtId="164" fontId="7" fillId="0" borderId="0" xfId="1" applyNumberFormat="1" applyFont="1" applyFill="1" applyBorder="1"/>
    <xf numFmtId="0" fontId="7" fillId="3" borderId="0" xfId="0" applyFont="1" applyFill="1"/>
    <xf numFmtId="164" fontId="7" fillId="3" borderId="0" xfId="1" applyNumberFormat="1" applyFont="1" applyFill="1" applyBorder="1"/>
    <xf numFmtId="164" fontId="7" fillId="0" borderId="5" xfId="1" applyNumberFormat="1" applyFont="1" applyFill="1" applyBorder="1"/>
    <xf numFmtId="0" fontId="29" fillId="0" borderId="0" xfId="0" applyFont="1"/>
    <xf numFmtId="164" fontId="4" fillId="0" borderId="5" xfId="1" applyNumberFormat="1" applyFont="1" applyFill="1" applyBorder="1"/>
    <xf numFmtId="0" fontId="28" fillId="0" borderId="0" xfId="0" applyFont="1" applyFill="1" applyBorder="1"/>
    <xf numFmtId="0" fontId="28" fillId="0" borderId="5" xfId="0" applyFont="1" applyFill="1" applyBorder="1"/>
    <xf numFmtId="0" fontId="28" fillId="4" borderId="0" xfId="0" applyFont="1" applyFill="1" applyBorder="1"/>
    <xf numFmtId="164" fontId="7" fillId="5" borderId="0" xfId="1" applyNumberFormat="1" applyFont="1" applyFill="1" applyBorder="1" applyAlignment="1">
      <alignment horizontal="right" vertical="center"/>
    </xf>
    <xf numFmtId="167" fontId="7" fillId="0" borderId="0" xfId="1" applyNumberFormat="1" applyFont="1" applyFill="1" applyBorder="1" applyAlignment="1">
      <alignment vertical="center"/>
    </xf>
    <xf numFmtId="167" fontId="7" fillId="0" borderId="0" xfId="1" applyNumberFormat="1" applyFont="1" applyFill="1" applyBorder="1"/>
    <xf numFmtId="0" fontId="7" fillId="0" borderId="0" xfId="1" applyNumberFormat="1" applyFont="1" applyFill="1" applyBorder="1" applyAlignment="1">
      <alignment horizontal="left" vertical="center"/>
    </xf>
    <xf numFmtId="0" fontId="4" fillId="0" borderId="0" xfId="1" applyNumberFormat="1" applyFont="1" applyFill="1" applyBorder="1" applyAlignment="1">
      <alignment horizontal="left" indent="1"/>
    </xf>
    <xf numFmtId="167" fontId="4" fillId="0" borderId="0" xfId="1" applyNumberFormat="1" applyFont="1" applyFill="1" applyBorder="1"/>
    <xf numFmtId="0" fontId="5" fillId="0" borderId="0" xfId="0" quotePrefix="1" applyFont="1" applyAlignment="1">
      <alignment vertical="center"/>
    </xf>
    <xf numFmtId="0" fontId="7" fillId="0" borderId="6" xfId="0" applyNumberFormat="1" applyFont="1" applyFill="1" applyBorder="1" applyAlignment="1" applyProtection="1">
      <alignment horizontal="center" vertical="center"/>
    </xf>
    <xf numFmtId="0" fontId="7" fillId="3" borderId="6" xfId="0" applyNumberFormat="1" applyFont="1" applyFill="1" applyBorder="1" applyAlignment="1" applyProtection="1">
      <alignment horizontal="center" vertical="center"/>
    </xf>
    <xf numFmtId="0" fontId="30" fillId="0" borderId="0" xfId="0" applyFont="1"/>
    <xf numFmtId="49" fontId="7" fillId="3" borderId="2" xfId="0" applyNumberFormat="1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49" fontId="7" fillId="3" borderId="0" xfId="0" applyNumberFormat="1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left" vertical="center" indent="1"/>
    </xf>
    <xf numFmtId="164" fontId="27" fillId="0" borderId="0" xfId="1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4" fontId="27" fillId="0" borderId="0" xfId="1" applyNumberFormat="1" applyFont="1" applyFill="1" applyBorder="1" applyAlignment="1">
      <alignment horizontal="left" vertical="center"/>
    </xf>
    <xf numFmtId="0" fontId="7" fillId="0" borderId="6" xfId="0" applyNumberFormat="1" applyFont="1" applyFill="1" applyBorder="1" applyAlignment="1" applyProtection="1">
      <alignment horizontal="center" vertical="center"/>
    </xf>
    <xf numFmtId="49" fontId="7" fillId="3" borderId="4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left" vertical="center" indent="1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C00000"/>
      </font>
    </dxf>
    <dxf>
      <font>
        <color rgb="FF00B05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A589C"/>
      <rgbColor rgb="00888FAC"/>
      <rgbColor rgb="000000FF"/>
      <rgbColor rgb="00830E17"/>
      <rgbColor rgb="00CDB79E"/>
      <rgbColor rgb="0095B3D7"/>
      <rgbColor rgb="00800000"/>
      <rgbColor rgb="000F3F6A"/>
      <rgbColor rgb="00000080"/>
      <rgbColor rgb="00808000"/>
      <rgbColor rgb="00800080"/>
      <rgbColor rgb="00DBE5F1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8F8F8"/>
      <rgbColor rgb="00B7D2EC"/>
      <rgbColor rgb="00E7E5E5"/>
      <rgbColor rgb="003366FF"/>
      <rgbColor rgb="00B8CCE4"/>
      <rgbColor rgb="00E5E5E5"/>
      <rgbColor rgb="00B6DDF1"/>
      <rgbColor rgb="0099AACC"/>
      <rgbColor rgb="00E56565"/>
      <rgbColor rgb="00666699"/>
      <rgbColor rgb="00969696"/>
      <rgbColor rgb="0039CF08"/>
      <rgbColor rgb="00FFFAFA"/>
      <rgbColor rgb="00D6595A"/>
      <rgbColor rgb="00DAD8D8"/>
      <rgbColor rgb="00993300"/>
      <rgbColor rgb="00DFEEFA"/>
      <rgbColor rgb="00333399"/>
      <rgbColor rgb="00333333"/>
    </indexedColors>
    <mruColors>
      <color rgb="FF0296DF"/>
      <color rgb="FF0071BC"/>
      <color rgb="FFB6A1CB"/>
      <color rgb="FFB6D3EB"/>
      <color rgb="FF8BC43F"/>
      <color rgb="FFF3AB40"/>
      <color rgb="FF66CBFD"/>
      <color rgb="FF515153"/>
      <color rgb="FFC1272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3307"/>
  <ax:ocxPr ax:name="_ExtentY" ax:value="635"/>
  <ax:ocxPr ax:name="_StockProps" ax:value="0"/>
  <ax:ocxPr ax:name="ServerName" ax:value="smartco"/>
  <ax:ocxPr ax:name="ProcessName" ax:value="load_jc_asmpt"/>
  <ax:ocxPr ax:name="Name" ax:value=""/>
  <ax:ocxPr ax:name="Type" ax:value=""/>
  <ax:ocxPr ax:name="Value" ax:value=""/>
  <ax:ocxPr ax:name="Prompt" ax:value=""/>
  <ax:ocxPr ax:name="BackColor" ax:value="14652930"/>
  <ax:ocxPr ax:name="ForeColor" ax:value="16777215"/>
  <ax:ocxPr ax:name="Font">
    <ax:font ax:persistence="persistPropertyBag">
      <ax:ocxPr ax:name="Name" ax:value="Arial"/>
      <ax:ocxPr ax:name="Size" ax:value="9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Refresh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Input\Contributor"/>
  <ax:ocxPr ax:name="TargetWorksheetName" ax:value="AllocationRates"/>
  <ax:ocxPr ax:name="AutoTitles" ax:value="-1"/>
  <ax:ocxPr ax:name="ReplaceWindow" ax:value="0"/>
  <ax:ocxPr ax:name="IsMappingFormula" ax:value="0"/>
  <ax:ocxPr ax:name="TargetTypes" ax:value="0"/>
  <ax:ocxPr ax:name="TargetObjects" ax:value="Employee"/>
  <ax:ocxPr ax:name="TargetSubsets" ax:value=""/>
  <ax:ocxPr ax:name="TargetAliases" ax:value=""/>
  <ax:ocxPr ax:name="TargetValues" ax:value=""/>
  <ax:ocxPr ax:name="SourceTypes" ax:value="1"/>
  <ax:ocxPr ax:name="SourceObjects" ax:value="Employee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0"/>
  <ax:ocxPr ax:name="UseApporg" ax:value="-1"/>
  <ax:ocxPr ax:name="Version" ax:value="5"/>
  <ax:ocxPr ax:name="PreRecalc" ax:value="2"/>
  <ax:ocxPr ax:name="WorkSheetRecalc" ax:value="2"/>
  <ax:ocxPr ax:name="ProcessRecalc" ax:value="1"/>
  <ax:ocxPr ax:name="DoReCalcOnly" ax:value="-1"/>
  <ax:ocxPr ax:name="UseReferenceForServerName" ax:value="0"/>
  <ax:ocxPr ax:name="ResizeButtonToCaption" ax:value="0"/>
</ax:ocx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542890898228521E-2"/>
          <c:y val="2.5564980343122344E-2"/>
          <c:w val="0.90911184055957195"/>
          <c:h val="0.829690108478929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PhasedCosts!$C$16</c:f>
              <c:strCache>
                <c:ptCount val="1"/>
                <c:pt idx="0">
                  <c:v>6300 Rent</c:v>
                </c:pt>
              </c:strCache>
            </c:strRef>
          </c:tx>
          <c:spPr>
            <a:solidFill>
              <a:srgbClr val="8BC43F"/>
            </a:solidFill>
            <a:ln w="25400">
              <a:noFill/>
            </a:ln>
          </c:spPr>
          <c:invertIfNegative val="0"/>
          <c:cat>
            <c:strRef>
              <c:f>PhasedCosts!$D$15:$N$15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PhasedCosts!$D$16:$N$16</c:f>
              <c:numCache>
                <c:formatCode>_(* #,##0_);_(* \(#,##0\);_(* "-"??_);_(@_)</c:formatCode>
                <c:ptCount val="11"/>
                <c:pt idx="0">
                  <c:v>3214.2857142857133</c:v>
                </c:pt>
                <c:pt idx="1">
                  <c:v>3214.2857142857133</c:v>
                </c:pt>
                <c:pt idx="2">
                  <c:v>6428.5714285714257</c:v>
                </c:pt>
                <c:pt idx="3">
                  <c:v>3214.2857142857133</c:v>
                </c:pt>
                <c:pt idx="4">
                  <c:v>6428.5714285714257</c:v>
                </c:pt>
                <c:pt idx="5">
                  <c:v>9642.8571428571449</c:v>
                </c:pt>
                <c:pt idx="6">
                  <c:v>6428.5714285714257</c:v>
                </c:pt>
                <c:pt idx="7">
                  <c:v>6428.5714285714257</c:v>
                </c:pt>
                <c:pt idx="8">
                  <c:v>9642.8571428571449</c:v>
                </c:pt>
                <c:pt idx="9">
                  <c:v>9642.8571428571449</c:v>
                </c:pt>
                <c:pt idx="10">
                  <c:v>9642.8571428571449</c:v>
                </c:pt>
              </c:numCache>
            </c:numRef>
          </c:val>
        </c:ser>
        <c:ser>
          <c:idx val="1"/>
          <c:order val="1"/>
          <c:tx>
            <c:strRef>
              <c:f>PhasedCosts!$C$17</c:f>
              <c:strCache>
                <c:ptCount val="1"/>
                <c:pt idx="0">
                  <c:v>6310 Utilities</c:v>
                </c:pt>
              </c:strCache>
            </c:strRef>
          </c:tx>
          <c:spPr>
            <a:solidFill>
              <a:srgbClr val="F3AB40"/>
            </a:solidFill>
            <a:ln w="25400">
              <a:noFill/>
            </a:ln>
          </c:spPr>
          <c:invertIfNegative val="0"/>
          <c:cat>
            <c:strRef>
              <c:f>PhasedCosts!$D$15:$N$15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PhasedCosts!$D$17:$N$17</c:f>
              <c:numCache>
                <c:formatCode>_(* #,##0_);_(* \(#,##0\);_(* "-"??_);_(@_)</c:formatCode>
                <c:ptCount val="11"/>
                <c:pt idx="0">
                  <c:v>15384.615384615377</c:v>
                </c:pt>
                <c:pt idx="1">
                  <c:v>12307.692307692309</c:v>
                </c:pt>
                <c:pt idx="2">
                  <c:v>9230.7692307692305</c:v>
                </c:pt>
                <c:pt idx="3">
                  <c:v>6153.8461538461534</c:v>
                </c:pt>
                <c:pt idx="4">
                  <c:v>6153.8461538461534</c:v>
                </c:pt>
                <c:pt idx="5">
                  <c:v>6153.8461538461534</c:v>
                </c:pt>
                <c:pt idx="6">
                  <c:v>6153.8461538461534</c:v>
                </c:pt>
                <c:pt idx="7">
                  <c:v>6153.8461538461534</c:v>
                </c:pt>
                <c:pt idx="8">
                  <c:v>6153.8461538461534</c:v>
                </c:pt>
                <c:pt idx="9">
                  <c:v>9230.7692307692305</c:v>
                </c:pt>
                <c:pt idx="10">
                  <c:v>15384.615384615377</c:v>
                </c:pt>
              </c:numCache>
            </c:numRef>
          </c:val>
        </c:ser>
        <c:ser>
          <c:idx val="2"/>
          <c:order val="2"/>
          <c:tx>
            <c:strRef>
              <c:f>PhasedCosts!$C$18</c:f>
              <c:strCache>
                <c:ptCount val="1"/>
                <c:pt idx="0">
                  <c:v>6320 Maintenance</c:v>
                </c:pt>
              </c:strCache>
            </c:strRef>
          </c:tx>
          <c:spPr>
            <a:solidFill>
              <a:srgbClr val="0296DF"/>
            </a:solidFill>
            <a:ln w="25400">
              <a:noFill/>
            </a:ln>
          </c:spPr>
          <c:invertIfNegative val="0"/>
          <c:cat>
            <c:strRef>
              <c:f>PhasedCosts!$D$15:$N$15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</c:strCache>
            </c:strRef>
          </c:cat>
          <c:val>
            <c:numRef>
              <c:f>PhasedCosts!$D$18:$N$18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27500</c:v>
                </c:pt>
                <c:pt idx="3">
                  <c:v>0</c:v>
                </c:pt>
                <c:pt idx="4">
                  <c:v>0</c:v>
                </c:pt>
                <c:pt idx="5">
                  <c:v>27500</c:v>
                </c:pt>
                <c:pt idx="6">
                  <c:v>0</c:v>
                </c:pt>
                <c:pt idx="7">
                  <c:v>0</c:v>
                </c:pt>
                <c:pt idx="8">
                  <c:v>27500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205888"/>
        <c:axId val="612344960"/>
      </c:barChart>
      <c:catAx>
        <c:axId val="61520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800" b="1" i="0" baseline="0">
                <a:solidFill>
                  <a:schemeClr val="bg1">
                    <a:lumMod val="50000"/>
                  </a:schemeClr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12344960"/>
        <c:crosses val="autoZero"/>
        <c:auto val="1"/>
        <c:lblAlgn val="ctr"/>
        <c:lblOffset val="50"/>
        <c:noMultiLvlLbl val="0"/>
      </c:catAx>
      <c:valAx>
        <c:axId val="6123449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800" b="1" i="0" baseline="0">
                <a:solidFill>
                  <a:schemeClr val="bg1">
                    <a:lumMod val="50000"/>
                  </a:schemeClr>
                </a:solidFill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6152058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54028127220131"/>
          <c:y val="0.11682269645949653"/>
          <c:w val="0.67041853272154206"/>
          <c:h val="0.691590363040219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Report!$C$9</c:f>
              <c:strCache>
                <c:ptCount val="1"/>
                <c:pt idx="0">
                  <c:v>6099 PAYROLL</c:v>
                </c:pt>
              </c:strCache>
            </c:strRef>
          </c:tx>
          <c:spPr>
            <a:solidFill>
              <a:srgbClr val="F3AB40"/>
            </a:solidFill>
            <a:ln w="12700">
              <a:noFill/>
              <a:prstDash val="solid"/>
            </a:ln>
          </c:spPr>
          <c:invertIfNegative val="0"/>
          <c:cat>
            <c:strRef>
              <c:f>Report!$D$7:$G$7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Report!$D$9:$G$9</c:f>
              <c:numCache>
                <c:formatCode>_(* #,##0_);_(* \(#,##0\);_(* " "??_);_(@_)</c:formatCode>
                <c:ptCount val="4"/>
                <c:pt idx="0">
                  <c:v>158910.85345917766</c:v>
                </c:pt>
                <c:pt idx="1">
                  <c:v>168532.25146568671</c:v>
                </c:pt>
                <c:pt idx="2">
                  <c:v>172279.05446568673</c:v>
                </c:pt>
                <c:pt idx="3">
                  <c:v>170033.23398632274</c:v>
                </c:pt>
              </c:numCache>
            </c:numRef>
          </c:val>
        </c:ser>
        <c:ser>
          <c:idx val="1"/>
          <c:order val="1"/>
          <c:tx>
            <c:strRef>
              <c:f>Report!$C$10</c:f>
              <c:strCache>
                <c:ptCount val="1"/>
                <c:pt idx="0">
                  <c:v>6199 OFFICE EXPENSE</c:v>
                </c:pt>
              </c:strCache>
            </c:strRef>
          </c:tx>
          <c:spPr>
            <a:solidFill>
              <a:srgbClr val="B6A1CB"/>
            </a:solidFill>
            <a:ln w="12700">
              <a:noFill/>
              <a:prstDash val="solid"/>
            </a:ln>
          </c:spPr>
          <c:invertIfNegative val="0"/>
          <c:cat>
            <c:strRef>
              <c:f>Report!$D$7:$G$7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Report!$D$10:$G$10</c:f>
              <c:numCache>
                <c:formatCode>_(* #,##0_);_(* \(#,##0\);_(* " "??_);_(@_)</c:formatCode>
                <c:ptCount val="4"/>
                <c:pt idx="0">
                  <c:v>16693.939999999999</c:v>
                </c:pt>
                <c:pt idx="1">
                  <c:v>16766.939999999999</c:v>
                </c:pt>
                <c:pt idx="2">
                  <c:v>16766.939999999999</c:v>
                </c:pt>
                <c:pt idx="3">
                  <c:v>16766.939999999999</c:v>
                </c:pt>
              </c:numCache>
            </c:numRef>
          </c:val>
        </c:ser>
        <c:ser>
          <c:idx val="2"/>
          <c:order val="2"/>
          <c:tx>
            <c:strRef>
              <c:f>Report!$C$11</c:f>
              <c:strCache>
                <c:ptCount val="1"/>
                <c:pt idx="0">
                  <c:v>6299 TRAVEL</c:v>
                </c:pt>
              </c:strCache>
            </c:strRef>
          </c:tx>
          <c:spPr>
            <a:solidFill>
              <a:srgbClr val="B6D3EB"/>
            </a:solidFill>
            <a:ln w="12700">
              <a:noFill/>
              <a:prstDash val="solid"/>
            </a:ln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cat>
            <c:strRef>
              <c:f>Report!$D$7:$G$7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Report!$D$11:$G$11</c:f>
              <c:numCache>
                <c:formatCode>_(* #,##0_);_(* \(#,##0\);_(* " "??_);_(@_)</c:formatCode>
                <c:ptCount val="4"/>
                <c:pt idx="0">
                  <c:v>11307</c:v>
                </c:pt>
                <c:pt idx="1">
                  <c:v>11307</c:v>
                </c:pt>
                <c:pt idx="2">
                  <c:v>11307</c:v>
                </c:pt>
                <c:pt idx="3">
                  <c:v>11307</c:v>
                </c:pt>
              </c:numCache>
            </c:numRef>
          </c:val>
        </c:ser>
        <c:ser>
          <c:idx val="3"/>
          <c:order val="3"/>
          <c:tx>
            <c:strRef>
              <c:f>Report!$C$12</c:f>
              <c:strCache>
                <c:ptCount val="1"/>
                <c:pt idx="0">
                  <c:v>6399 OCCUPANCY</c:v>
                </c:pt>
              </c:strCache>
            </c:strRef>
          </c:tx>
          <c:spPr>
            <a:solidFill>
              <a:srgbClr val="8BC43F"/>
            </a:solidFill>
            <a:ln w="12700">
              <a:noFill/>
              <a:prstDash val="solid"/>
            </a:ln>
          </c:spPr>
          <c:invertIfNegative val="0"/>
          <c:cat>
            <c:strRef>
              <c:f>Report!$D$7:$G$7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Report!$D$12:$G$12</c:f>
              <c:numCache>
                <c:formatCode>_(* #,##0_);_(* \(#,##0\);_(* " "??_);_(@_)</c:formatCode>
                <c:ptCount val="4"/>
                <c:pt idx="0">
                  <c:v>77280.219780219762</c:v>
                </c:pt>
                <c:pt idx="1">
                  <c:v>65247.252747252744</c:v>
                </c:pt>
                <c:pt idx="2">
                  <c:v>68461.538461538468</c:v>
                </c:pt>
                <c:pt idx="3">
                  <c:v>109010.989010989</c:v>
                </c:pt>
              </c:numCache>
            </c:numRef>
          </c:val>
        </c:ser>
        <c:ser>
          <c:idx val="4"/>
          <c:order val="4"/>
          <c:tx>
            <c:strRef>
              <c:f>Report!$C$13</c:f>
              <c:strCache>
                <c:ptCount val="1"/>
                <c:pt idx="0">
                  <c:v>6499 MARKETING</c:v>
                </c:pt>
              </c:strCache>
            </c:strRef>
          </c:tx>
          <c:spPr>
            <a:solidFill>
              <a:srgbClr val="0071BC"/>
            </a:solidFill>
            <a:ln w="12700">
              <a:noFill/>
              <a:prstDash val="solid"/>
            </a:ln>
          </c:spPr>
          <c:invertIfNegative val="0"/>
          <c:cat>
            <c:strRef>
              <c:f>Report!$D$7:$G$7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Report!$D$13:$G$13</c:f>
              <c:numCache>
                <c:formatCode>_(* #,##0_);_(* \(#,##0\);_(* " "??_);_(@_)</c:formatCode>
                <c:ptCount val="4"/>
                <c:pt idx="0">
                  <c:v>34558.07</c:v>
                </c:pt>
                <c:pt idx="1">
                  <c:v>38418.950000000004</c:v>
                </c:pt>
                <c:pt idx="2">
                  <c:v>32494.949999999997</c:v>
                </c:pt>
                <c:pt idx="3">
                  <c:v>32512.949999999997</c:v>
                </c:pt>
              </c:numCache>
            </c:numRef>
          </c:val>
        </c:ser>
        <c:ser>
          <c:idx val="5"/>
          <c:order val="5"/>
          <c:tx>
            <c:strRef>
              <c:f>Report!$C$14</c:f>
              <c:strCache>
                <c:ptCount val="1"/>
                <c:pt idx="0">
                  <c:v>6599 DEPRECIATION</c:v>
                </c:pt>
              </c:strCache>
            </c:strRef>
          </c:tx>
          <c:spPr>
            <a:solidFill>
              <a:srgbClr val="66CBFD"/>
            </a:solidFill>
            <a:ln w="12700">
              <a:noFill/>
              <a:prstDash val="solid"/>
            </a:ln>
          </c:spPr>
          <c:invertIfNegative val="0"/>
          <c:cat>
            <c:strRef>
              <c:f>Report!$D$7:$G$7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Report!$D$14:$G$14</c:f>
              <c:numCache>
                <c:formatCode>_(* #,##0_);_(* \(#,##0\);_(* " "??_);_(@_)</c:formatCode>
                <c:ptCount val="4"/>
                <c:pt idx="0">
                  <c:v>1.4821969375237396E-323</c:v>
                </c:pt>
                <c:pt idx="1">
                  <c:v>10000</c:v>
                </c:pt>
                <c:pt idx="2">
                  <c:v>37500</c:v>
                </c:pt>
                <c:pt idx="3">
                  <c:v>37500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5242240"/>
        <c:axId val="612347840"/>
      </c:barChart>
      <c:catAx>
        <c:axId val="615242240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Calibri"/>
                <a:cs typeface="Calibri"/>
              </a:defRPr>
            </a:pPr>
            <a:endParaRPr lang="en-US"/>
          </a:p>
        </c:txPr>
        <c:crossAx val="612347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12347840"/>
        <c:scaling>
          <c:orientation val="minMax"/>
        </c:scaling>
        <c:delete val="0"/>
        <c:axPos val="l"/>
        <c:majorGridlines>
          <c:spPr>
            <a:ln w="3175">
              <a:noFill/>
              <a:prstDash val="solid"/>
            </a:ln>
          </c:spPr>
        </c:majorGridlines>
        <c:numFmt formatCode="_(* #,##0_);_(* \(#,##0\);_(* &quot; &quot;??_);_(@_)" sourceLinked="1"/>
        <c:majorTickMark val="out"/>
        <c:minorTickMark val="none"/>
        <c:tickLblPos val="nextTo"/>
        <c:spPr>
          <a:ln w="3175">
            <a:solidFill>
              <a:schemeClr val="bg1">
                <a:lumMod val="75000"/>
              </a:schemeClr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Calibri"/>
                <a:cs typeface="Calibri"/>
              </a:defRPr>
            </a:pPr>
            <a:endParaRPr lang="en-US"/>
          </a:p>
        </c:txPr>
        <c:crossAx val="615242240"/>
        <c:crosses val="autoZero"/>
        <c:crossBetween val="between"/>
      </c:valAx>
      <c:spPr>
        <a:noFill/>
        <a:ln w="12700">
          <a:noFill/>
          <a:prstDash val="solid"/>
        </a:ln>
      </c:spPr>
    </c:plotArea>
    <c:legend>
      <c:legendPos val="r"/>
      <c:layout>
        <c:manualLayout>
          <c:xMode val="edge"/>
          <c:yMode val="edge"/>
          <c:x val="0.74762488022330553"/>
          <c:y val="0.12436673357006846"/>
          <c:w val="0.24797983585385155"/>
          <c:h val="0.75424724409448818"/>
        </c:manualLayout>
      </c:layout>
      <c:overlay val="0"/>
      <c:spPr>
        <a:solidFill>
          <a:schemeClr val="bg1">
            <a:lumMod val="95000"/>
          </a:schemeClr>
        </a:solidFill>
        <a:ln w="3175">
          <a:noFill/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19049</xdr:colOff>
      <xdr:row>8</xdr:row>
      <xdr:rowOff>0</xdr:rowOff>
    </xdr:from>
    <xdr:ext cx="9134475" cy="298800"/>
    <xdr:sp macro="" textlink="">
      <xdr:nvSpPr>
        <xdr:cNvPr id="2" name="Rectangle 1"/>
        <xdr:cNvSpPr/>
      </xdr:nvSpPr>
      <xdr:spPr>
        <a:xfrm>
          <a:off x="295274" y="1276350"/>
          <a:ext cx="9134475" cy="29880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Operating Expense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247650</xdr:colOff>
          <xdr:row>10</xdr:row>
          <xdr:rowOff>142875</xdr:rowOff>
        </xdr:from>
        <xdr:to>
          <xdr:col>18</xdr:col>
          <xdr:colOff>38100</xdr:colOff>
          <xdr:row>10</xdr:row>
          <xdr:rowOff>371475</xdr:rowOff>
        </xdr:to>
        <xdr:sp macro="" textlink="">
          <xdr:nvSpPr>
            <xdr:cNvPr id="12289" name="TIButton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xdr:oneCellAnchor>
    <xdr:from>
      <xdr:col>1</xdr:col>
      <xdr:colOff>66674</xdr:colOff>
      <xdr:row>9</xdr:row>
      <xdr:rowOff>38100</xdr:rowOff>
    </xdr:from>
    <xdr:ext cx="8963025" cy="298800"/>
    <xdr:sp macro="" textlink="">
      <xdr:nvSpPr>
        <xdr:cNvPr id="3" name="Rectangle 2"/>
        <xdr:cNvSpPr/>
      </xdr:nvSpPr>
      <xdr:spPr>
        <a:xfrm>
          <a:off x="66674" y="38100"/>
          <a:ext cx="8963025" cy="29880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Line Items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13</xdr:row>
      <xdr:rowOff>114300</xdr:rowOff>
    </xdr:from>
    <xdr:to>
      <xdr:col>14</xdr:col>
      <xdr:colOff>9525</xdr:colOff>
      <xdr:row>29</xdr:row>
      <xdr:rowOff>47625</xdr:rowOff>
    </xdr:to>
    <xdr:graphicFrame macro="">
      <xdr:nvGraphicFramePr>
        <xdr:cNvPr id="112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3</xdr:row>
      <xdr:rowOff>38100</xdr:rowOff>
    </xdr:from>
    <xdr:ext cx="7448550" cy="298800"/>
    <xdr:sp macro="" textlink="">
      <xdr:nvSpPr>
        <xdr:cNvPr id="3" name="Rectangle 2"/>
        <xdr:cNvSpPr/>
      </xdr:nvSpPr>
      <xdr:spPr>
        <a:xfrm>
          <a:off x="95250" y="38100"/>
          <a:ext cx="7448550" cy="29880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Phased Costs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15</xdr:row>
      <xdr:rowOff>19050</xdr:rowOff>
    </xdr:from>
    <xdr:to>
      <xdr:col>8</xdr:col>
      <xdr:colOff>114300</xdr:colOff>
      <xdr:row>27</xdr:row>
      <xdr:rowOff>95250</xdr:rowOff>
    </xdr:to>
    <xdr:graphicFrame macro="">
      <xdr:nvGraphicFramePr>
        <xdr:cNvPr id="256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0</xdr:row>
      <xdr:rowOff>0</xdr:rowOff>
    </xdr:from>
    <xdr:ext cx="5934075" cy="298800"/>
    <xdr:sp macro="" textlink="">
      <xdr:nvSpPr>
        <xdr:cNvPr id="3" name="Rectangle 2"/>
        <xdr:cNvSpPr/>
      </xdr:nvSpPr>
      <xdr:spPr>
        <a:xfrm>
          <a:off x="95250" y="0"/>
          <a:ext cx="5934075" cy="298800"/>
        </a:xfrm>
        <a:prstGeom prst="rect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Operating Expense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LL49"/>
  <sheetViews>
    <sheetView showGridLines="0" showRowColHeaders="0" tabSelected="1" topLeftCell="B10" workbookViewId="0">
      <selection activeCell="C25" sqref="C25"/>
    </sheetView>
  </sheetViews>
  <sheetFormatPr defaultRowHeight="12" x14ac:dyDescent="0.2"/>
  <cols>
    <col min="1" max="1" width="2.7109375" style="5" hidden="1" customWidth="1"/>
    <col min="2" max="2" width="1.42578125" style="5" customWidth="1"/>
    <col min="3" max="3" width="27" style="5" bestFit="1" customWidth="1"/>
    <col min="4" max="4" width="10.7109375" style="5" customWidth="1"/>
    <col min="5" max="6" width="7.85546875" style="5" customWidth="1"/>
    <col min="7" max="7" width="8.85546875" style="5" customWidth="1"/>
    <col min="8" max="9" width="7.85546875" style="5" customWidth="1"/>
    <col min="10" max="10" width="8.85546875" style="5" customWidth="1"/>
    <col min="11" max="11" width="8.7109375" style="5" customWidth="1"/>
    <col min="12" max="12" width="9" style="5" customWidth="1"/>
    <col min="13" max="13" width="8.42578125" style="5" customWidth="1"/>
    <col min="14" max="14" width="9" style="5" bestFit="1" customWidth="1"/>
    <col min="15" max="16" width="8.28515625" style="5" customWidth="1"/>
    <col min="17" max="16384" width="9.140625" style="5"/>
  </cols>
  <sheetData>
    <row r="1" spans="1:16" s="21" customFormat="1" hidden="1" x14ac:dyDescent="0.2">
      <c r="A1" s="21" t="s">
        <v>4</v>
      </c>
      <c r="C1" s="22"/>
      <c r="D1" s="60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6" s="24" customFormat="1" hidden="1" x14ac:dyDescent="0.2">
      <c r="A2" s="24">
        <f>0</f>
        <v>0</v>
      </c>
      <c r="C2" s="55"/>
      <c r="D2" s="61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16" s="24" customFormat="1" hidden="1" x14ac:dyDescent="0.2">
      <c r="A3" s="24">
        <f>1</f>
        <v>1</v>
      </c>
      <c r="C3" s="55"/>
      <c r="D3" s="62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</row>
    <row r="4" spans="1:16" s="24" customFormat="1" hidden="1" x14ac:dyDescent="0.2">
      <c r="A4" s="24">
        <f>2</f>
        <v>2</v>
      </c>
      <c r="C4" s="55"/>
      <c r="D4" s="62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</row>
    <row r="5" spans="1:16" s="21" customFormat="1" hidden="1" x14ac:dyDescent="0.2">
      <c r="A5" s="21">
        <v>-1</v>
      </c>
      <c r="C5" s="55"/>
      <c r="D5" s="62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</row>
    <row r="6" spans="1:16" s="21" customFormat="1" hidden="1" x14ac:dyDescent="0.2">
      <c r="A6" s="21" t="s">
        <v>2</v>
      </c>
      <c r="C6" s="55"/>
      <c r="D6" s="62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</row>
    <row r="7" spans="1:16" s="21" customFormat="1" hidden="1" x14ac:dyDescent="0.2">
      <c r="A7" s="21" t="s">
        <v>3</v>
      </c>
      <c r="C7" s="55"/>
      <c r="D7" s="62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</row>
    <row r="8" spans="1:16" s="21" customFormat="1" ht="16.5" hidden="1" customHeight="1" x14ac:dyDescent="0.2">
      <c r="A8" s="21" t="s">
        <v>5</v>
      </c>
      <c r="C8" s="55"/>
      <c r="D8" s="62"/>
      <c r="E8" s="59"/>
      <c r="F8" s="59">
        <f>VLOOKUP($J$13,Lookup!$D$2:$E$3,2,0)</f>
        <v>0</v>
      </c>
      <c r="G8" s="59" t="str">
        <f>IF(C16&lt;&gt;"","{TM1FILTERBYPATTERN( {TM1SUBSETALL( [Account] )}, """&amp;$C$16&amp;""")}","")</f>
        <v/>
      </c>
      <c r="H8" s="59"/>
      <c r="I8" s="59"/>
      <c r="J8" s="59"/>
      <c r="K8" s="59"/>
      <c r="L8" s="59"/>
      <c r="M8" s="59"/>
      <c r="N8" s="59"/>
      <c r="O8" s="59"/>
      <c r="P8" s="59"/>
    </row>
    <row r="9" spans="1:16" s="21" customFormat="1" hidden="1" x14ac:dyDescent="0.2">
      <c r="C9" s="22" t="str">
        <f ca="1">_xll.TM1RPTVIEW("smartco:Income Statement:3", $F$8, _xll.TM1RPTTITLE("smartco:Currency Calc",$D$13), _xll.TM1RPTTITLE("smartco:organization",$C$13), _xll.TM1RPTTITLE("smartco:Year",$F$13), _xll.TM1RPTTITLE("smartco:Version",$H$13),TM1RPTFMTRNG,TM1RPTFMTIDCOL)</f>
        <v>smartco:Income Statement:3</v>
      </c>
      <c r="D9" s="23"/>
      <c r="E9" s="23"/>
      <c r="F9" s="22"/>
      <c r="G9" s="23"/>
      <c r="H9" s="23"/>
      <c r="I9" s="22"/>
      <c r="J9" s="23"/>
      <c r="K9" s="23"/>
      <c r="L9" s="22"/>
      <c r="M9" s="23"/>
      <c r="N9" s="23"/>
      <c r="O9" s="22"/>
      <c r="P9" s="23"/>
    </row>
    <row r="10" spans="1:16" ht="24" customHeight="1" x14ac:dyDescent="0.25">
      <c r="A10" s="11"/>
      <c r="B10" s="8"/>
      <c r="C10" s="47"/>
      <c r="D10" s="48"/>
      <c r="E10" s="48"/>
      <c r="F10" s="49"/>
      <c r="G10" s="48"/>
      <c r="H10" s="48"/>
      <c r="I10" s="49"/>
      <c r="J10" s="49"/>
      <c r="K10" s="48"/>
      <c r="L10" s="49"/>
      <c r="M10" s="48"/>
      <c r="N10" s="48"/>
      <c r="O10" s="49"/>
      <c r="P10" s="48"/>
    </row>
    <row r="11" spans="1:16" ht="9.75" customHeight="1" x14ac:dyDescent="0.2"/>
    <row r="12" spans="1:16" s="9" customFormat="1" ht="15" customHeight="1" x14ac:dyDescent="0.25">
      <c r="C12" s="32" t="s">
        <v>6</v>
      </c>
      <c r="D12" s="79" t="s">
        <v>89</v>
      </c>
      <c r="E12" s="79"/>
      <c r="F12" s="79" t="s">
        <v>0</v>
      </c>
      <c r="G12" s="79"/>
      <c r="H12" s="79" t="s">
        <v>1</v>
      </c>
      <c r="I12" s="79"/>
      <c r="J12" s="81" t="s">
        <v>8</v>
      </c>
      <c r="K12" s="82"/>
    </row>
    <row r="13" spans="1:16" s="38" customFormat="1" ht="15" customHeight="1" x14ac:dyDescent="0.25">
      <c r="C13" s="50" t="str">
        <f ca="1">_xll.SUBNM("smartco:organization","Workflow","101","Caption_Default")</f>
        <v>Massachusetts</v>
      </c>
      <c r="D13" s="80" t="str">
        <f ca="1">_xll.SUBNM("smartco:Currency Calc","","Local")</f>
        <v>Local</v>
      </c>
      <c r="E13" s="80"/>
      <c r="F13" s="80" t="str">
        <f ca="1">_xll.SUBNM("smartco:Year","","Y2","Caption_Default")</f>
        <v>2015</v>
      </c>
      <c r="G13" s="80"/>
      <c r="H13" s="80" t="str">
        <f ca="1">_xll.SUBNM("smartco:Version","Current",_xll.DBR("smartco:Calendar","Current Version","String"),"Caption_Default")</f>
        <v>Budget</v>
      </c>
      <c r="I13" s="80"/>
      <c r="J13" s="80" t="s">
        <v>11</v>
      </c>
      <c r="K13" s="80"/>
    </row>
    <row r="14" spans="1:16" s="3" customFormat="1" ht="6.75" customHeight="1" x14ac:dyDescent="0.25">
      <c r="C14" s="2"/>
      <c r="D14" s="2"/>
      <c r="E14" s="2"/>
      <c r="F14" s="2"/>
      <c r="G14" s="2"/>
    </row>
    <row r="15" spans="1:16" s="4" customFormat="1" ht="15" customHeight="1" x14ac:dyDescent="0.25">
      <c r="C15" s="41"/>
      <c r="H15" s="51" t="s">
        <v>85</v>
      </c>
      <c r="I15" s="52" t="s">
        <v>71</v>
      </c>
      <c r="J15" s="53"/>
      <c r="K15" s="53"/>
      <c r="L15" s="54">
        <f ca="1">_xll.DBRW("Smartco:Income Statement",$D$13,$C$13,$F$13,D$18,$I$15,$H$15)</f>
        <v>1754713.2747225121</v>
      </c>
      <c r="M15" s="34">
        <v>0.05</v>
      </c>
      <c r="N15" s="35">
        <f ca="1">_xll.DBRW("Smartco:Income Statement",$D$13,$C$13,$F$13,D$18,$I$15,$H$13)</f>
        <v>1324963.0733768737</v>
      </c>
      <c r="O15" s="34">
        <f ca="1">(N15-L15)/L15</f>
        <v>-0.24491192238435563</v>
      </c>
    </row>
    <row r="16" spans="1:16" s="36" customFormat="1" ht="6" customHeight="1" x14ac:dyDescent="0.25">
      <c r="C16" s="37"/>
    </row>
    <row r="17" spans="1:1000" ht="7.5" customHeight="1" x14ac:dyDescent="0.2"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8" spans="1:1000" ht="12.75" thickBot="1" x14ac:dyDescent="0.25">
      <c r="C18" s="76"/>
      <c r="D18" s="77" t="s">
        <v>0</v>
      </c>
      <c r="E18" s="76" t="s">
        <v>12</v>
      </c>
      <c r="F18" s="76" t="s">
        <v>13</v>
      </c>
      <c r="G18" s="76" t="s">
        <v>14</v>
      </c>
      <c r="H18" s="76" t="s">
        <v>15</v>
      </c>
      <c r="I18" s="76" t="s">
        <v>16</v>
      </c>
      <c r="J18" s="76" t="s">
        <v>17</v>
      </c>
      <c r="K18" s="76" t="s">
        <v>18</v>
      </c>
      <c r="L18" s="76" t="s">
        <v>19</v>
      </c>
      <c r="M18" s="76" t="s">
        <v>20</v>
      </c>
      <c r="N18" s="76" t="s">
        <v>21</v>
      </c>
      <c r="O18" s="76" t="s">
        <v>22</v>
      </c>
      <c r="P18" s="76" t="s">
        <v>23</v>
      </c>
    </row>
    <row r="19" spans="1:1000" ht="15" customHeight="1" thickTop="1" x14ac:dyDescent="0.2">
      <c r="A19" s="24">
        <f ca="1">_xll.DBR($C$9,$D$13,$C$13,$F$13,"RowFormat",$C19,$H$13)</f>
        <v>1</v>
      </c>
      <c r="B19" s="24"/>
      <c r="C19" s="56" t="str">
        <f ca="1">_xll.TM1RPTROW($C$9,"smartco:Account","OpEx",,"Caption_Default",1)</f>
        <v>6099 PAYROLL</v>
      </c>
      <c r="D19" s="62">
        <f ca="1">_xll.DBRW($C$9,$D$13,$C$13,$F$13,D$18,$C19,$H$13)</f>
        <v>669755.39337687381</v>
      </c>
      <c r="E19" s="58">
        <f ca="1">_xll.DBRW($C$9,$D$13,$C$13,$F$13,E$18,$C19,$H$13)</f>
        <v>57873.726478646204</v>
      </c>
      <c r="F19" s="58">
        <f ca="1">_xll.DBRW($C$9,$D$13,$C$13,$F$13,F$18,$C19,$H$13)</f>
        <v>45339.126478646205</v>
      </c>
      <c r="G19" s="58">
        <f ca="1">_xll.DBRW($C$9,$D$13,$C$13,$F$13,G$18,$C19,$H$13)</f>
        <v>55698.000501885253</v>
      </c>
      <c r="H19" s="58">
        <f ca="1">_xll.DBRW($C$9,$D$13,$C$13,$F$13,H$18,$C19,$H$13)</f>
        <v>56177.417155228904</v>
      </c>
      <c r="I19" s="58">
        <f ca="1">_xll.DBRW($C$9,$D$13,$C$13,$F$13,I$18,$C19,$H$13)</f>
        <v>56177.417155228904</v>
      </c>
      <c r="J19" s="58">
        <f ca="1">_xll.DBRW($C$9,$D$13,$C$13,$F$13,J$18,$C19,$H$13)</f>
        <v>56177.417155228904</v>
      </c>
      <c r="K19" s="58">
        <f ca="1">_xll.DBRW($C$9,$D$13,$C$13,$F$13,K$18,$C19,$H$13)</f>
        <v>57426.351488562243</v>
      </c>
      <c r="L19" s="58">
        <f ca="1">_xll.DBRW($C$9,$D$13,$C$13,$F$13,L$18,$C19,$H$13)</f>
        <v>57426.351488562243</v>
      </c>
      <c r="M19" s="58">
        <f ca="1">_xll.DBRW($C$9,$D$13,$C$13,$F$13,M$18,$C19,$H$13)</f>
        <v>57426.351488562243</v>
      </c>
      <c r="N19" s="58">
        <f ca="1">_xll.DBRW($C$9,$D$13,$C$13,$F$13,N$18,$C19,$H$13)</f>
        <v>57295.820821895577</v>
      </c>
      <c r="O19" s="58">
        <f ca="1">_xll.DBRW($C$9,$D$13,$C$13,$F$13,O$18,$C19,$H$13)</f>
        <v>56641.613455249033</v>
      </c>
      <c r="P19" s="58">
        <f ca="1">_xll.DBRW($C$9,$D$13,$C$13,$F$13,P$18,$C19,$H$13)</f>
        <v>56095.799709178129</v>
      </c>
    </row>
    <row r="20" spans="1:1000" customFormat="1" ht="15" customHeight="1" x14ac:dyDescent="0.25">
      <c r="A20" s="24">
        <f ca="1">_xll.DBR($C$9,$D$13,$C$13,$F$13,"RowFormat",$C20,$H$13)</f>
        <v>1</v>
      </c>
      <c r="B20" s="24"/>
      <c r="C20" s="56" t="s">
        <v>25</v>
      </c>
      <c r="D20" s="62">
        <f ca="1">_xll.DBRW($C$9,$D$13,$C$13,$F$13,D$18,$C20,$H$13)</f>
        <v>66994.75999999998</v>
      </c>
      <c r="E20" s="58">
        <f ca="1">_xll.DBRW($C$9,$D$13,$C$13,$F$13,E$18,$C20,$H$13)</f>
        <v>5515.98</v>
      </c>
      <c r="F20" s="58">
        <f ca="1">_xll.DBRW($C$9,$D$13,$C$13,$F$13,F$18,$C20,$H$13)</f>
        <v>5588.98</v>
      </c>
      <c r="G20" s="58">
        <f ca="1">_xll.DBRW($C$9,$D$13,$C$13,$F$13,G$18,$C20,$H$13)</f>
        <v>5588.98</v>
      </c>
      <c r="H20" s="58">
        <f ca="1">_xll.DBRW($C$9,$D$13,$C$13,$F$13,H$18,$C20,$H$13)</f>
        <v>5588.98</v>
      </c>
      <c r="I20" s="58">
        <f ca="1">_xll.DBRW($C$9,$D$13,$C$13,$F$13,I$18,$C20,$H$13)</f>
        <v>5588.98</v>
      </c>
      <c r="J20" s="58">
        <f ca="1">_xll.DBRW($C$9,$D$13,$C$13,$F$13,J$18,$C20,$H$13)</f>
        <v>5588.98</v>
      </c>
      <c r="K20" s="58">
        <f ca="1">_xll.DBRW($C$9,$D$13,$C$13,$F$13,K$18,$C20,$H$13)</f>
        <v>5588.98</v>
      </c>
      <c r="L20" s="58">
        <f ca="1">_xll.DBRW($C$9,$D$13,$C$13,$F$13,L$18,$C20,$H$13)</f>
        <v>5588.98</v>
      </c>
      <c r="M20" s="58">
        <f ca="1">_xll.DBRW($C$9,$D$13,$C$13,$F$13,M$18,$C20,$H$13)</f>
        <v>5588.98</v>
      </c>
      <c r="N20" s="58">
        <f ca="1">_xll.DBRW($C$9,$D$13,$C$13,$F$13,N$18,$C20,$H$13)</f>
        <v>5588.98</v>
      </c>
      <c r="O20" s="58">
        <f ca="1">_xll.DBRW($C$9,$D$13,$C$13,$F$13,O$18,$C20,$H$13)</f>
        <v>5588.98</v>
      </c>
      <c r="P20" s="58">
        <f ca="1">_xll.DBRW($C$9,$D$13,$C$13,$F$13,P$18,$C20,$H$13)</f>
        <v>5588.98</v>
      </c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  <c r="IW20" s="5"/>
      <c r="IX20" s="5"/>
      <c r="IY20" s="5"/>
      <c r="IZ20" s="5"/>
      <c r="JA20" s="5"/>
      <c r="JB20" s="5"/>
      <c r="JC20" s="5"/>
      <c r="JD20" s="5"/>
      <c r="JE20" s="5"/>
      <c r="JF20" s="5"/>
      <c r="JG20" s="5"/>
      <c r="JH20" s="5"/>
      <c r="JI20" s="5"/>
      <c r="JJ20" s="5"/>
      <c r="JK20" s="5"/>
      <c r="JL20" s="5"/>
      <c r="JM20" s="5"/>
      <c r="JN20" s="5"/>
      <c r="JO20" s="5"/>
      <c r="JP20" s="5"/>
      <c r="JQ20" s="5"/>
      <c r="JR20" s="5"/>
      <c r="JS20" s="5"/>
      <c r="JT20" s="5"/>
      <c r="JU20" s="5"/>
      <c r="JV20" s="5"/>
      <c r="JW20" s="5"/>
      <c r="JX20" s="5"/>
      <c r="JY20" s="5"/>
      <c r="JZ20" s="5"/>
      <c r="KA20" s="5"/>
      <c r="KB20" s="5"/>
      <c r="KC20" s="5"/>
      <c r="KD20" s="5"/>
      <c r="KE20" s="5"/>
      <c r="KF20" s="5"/>
      <c r="KG20" s="5"/>
      <c r="KH20" s="5"/>
      <c r="KI20" s="5"/>
      <c r="KJ20" s="5"/>
      <c r="KK20" s="5"/>
      <c r="KL20" s="5"/>
      <c r="KM20" s="5"/>
      <c r="KN20" s="5"/>
      <c r="KO20" s="5"/>
      <c r="KP20" s="5"/>
      <c r="KQ20" s="5"/>
      <c r="KR20" s="5"/>
      <c r="KS20" s="5"/>
      <c r="KT20" s="5"/>
      <c r="KU20" s="5"/>
      <c r="KV20" s="5"/>
      <c r="KW20" s="5"/>
      <c r="KX20" s="5"/>
      <c r="KY20" s="5"/>
      <c r="KZ20" s="5"/>
      <c r="LA20" s="5"/>
      <c r="LB20" s="5"/>
      <c r="LC20" s="5"/>
      <c r="LD20" s="5"/>
      <c r="LE20" s="5"/>
      <c r="LF20" s="5"/>
      <c r="LG20" s="5"/>
      <c r="LH20" s="5"/>
      <c r="LI20" s="5"/>
      <c r="LJ20" s="5"/>
      <c r="LK20" s="5"/>
      <c r="LL20" s="5"/>
      <c r="LM20" s="5"/>
      <c r="LN20" s="5"/>
      <c r="LO20" s="5"/>
      <c r="LP20" s="5"/>
      <c r="LQ20" s="5"/>
      <c r="LR20" s="5"/>
      <c r="LS20" s="5"/>
      <c r="LT20" s="5"/>
      <c r="LU20" s="5"/>
      <c r="LV20" s="5"/>
      <c r="LW20" s="5"/>
      <c r="LX20" s="5"/>
      <c r="LY20" s="5"/>
      <c r="LZ20" s="5"/>
      <c r="MA20" s="5"/>
      <c r="MB20" s="5"/>
      <c r="MC20" s="5"/>
      <c r="MD20" s="5"/>
      <c r="ME20" s="5"/>
      <c r="MF20" s="5"/>
      <c r="MG20" s="5"/>
      <c r="MH20" s="5"/>
      <c r="MI20" s="5"/>
      <c r="MJ20" s="5"/>
      <c r="MK20" s="5"/>
      <c r="ML20" s="5"/>
      <c r="MM20" s="5"/>
      <c r="MN20" s="5"/>
      <c r="MO20" s="5"/>
      <c r="MP20" s="5"/>
      <c r="MQ20" s="5"/>
      <c r="MR20" s="5"/>
      <c r="MS20" s="5"/>
      <c r="MT20" s="5"/>
      <c r="MU20" s="5"/>
      <c r="MV20" s="5"/>
      <c r="MW20" s="5"/>
      <c r="MX20" s="5"/>
      <c r="MY20" s="5"/>
      <c r="MZ20" s="5"/>
      <c r="NA20" s="5"/>
      <c r="NB20" s="5"/>
      <c r="NC20" s="5"/>
      <c r="ND20" s="5"/>
      <c r="NE20" s="5"/>
      <c r="NF20" s="5"/>
      <c r="NG20" s="5"/>
      <c r="NH20" s="5"/>
      <c r="NI20" s="5"/>
      <c r="NJ20" s="5"/>
      <c r="NK20" s="5"/>
      <c r="NL20" s="5"/>
      <c r="NM20" s="5"/>
      <c r="NN20" s="5"/>
      <c r="NO20" s="5"/>
      <c r="NP20" s="5"/>
      <c r="NQ20" s="5"/>
      <c r="NR20" s="5"/>
      <c r="NS20" s="5"/>
      <c r="NT20" s="5"/>
      <c r="NU20" s="5"/>
      <c r="NV20" s="5"/>
      <c r="NW20" s="5"/>
      <c r="NX20" s="5"/>
      <c r="NY20" s="5"/>
      <c r="NZ20" s="5"/>
      <c r="OA20" s="5"/>
      <c r="OB20" s="5"/>
      <c r="OC20" s="5"/>
      <c r="OD20" s="5"/>
      <c r="OE20" s="5"/>
      <c r="OF20" s="5"/>
      <c r="OG20" s="5"/>
      <c r="OH20" s="5"/>
      <c r="OI20" s="5"/>
      <c r="OJ20" s="5"/>
      <c r="OK20" s="5"/>
      <c r="OL20" s="5"/>
      <c r="OM20" s="5"/>
      <c r="ON20" s="5"/>
      <c r="OO20" s="5"/>
      <c r="OP20" s="5"/>
      <c r="OQ20" s="5"/>
      <c r="OR20" s="5"/>
      <c r="OS20" s="5"/>
      <c r="OT20" s="5"/>
      <c r="OU20" s="5"/>
      <c r="OV20" s="5"/>
      <c r="OW20" s="5"/>
      <c r="OX20" s="5"/>
      <c r="OY20" s="5"/>
      <c r="OZ20" s="5"/>
      <c r="PA20" s="5"/>
      <c r="PB20" s="5"/>
      <c r="PC20" s="5"/>
      <c r="PD20" s="5"/>
      <c r="PE20" s="5"/>
      <c r="PF20" s="5"/>
      <c r="PG20" s="5"/>
      <c r="PH20" s="5"/>
      <c r="PI20" s="5"/>
      <c r="PJ20" s="5"/>
      <c r="PK20" s="5"/>
      <c r="PL20" s="5"/>
      <c r="PM20" s="5"/>
      <c r="PN20" s="5"/>
      <c r="PO20" s="5"/>
      <c r="PP20" s="5"/>
      <c r="PQ20" s="5"/>
      <c r="PR20" s="5"/>
      <c r="PS20" s="5"/>
      <c r="PT20" s="5"/>
      <c r="PU20" s="5"/>
      <c r="PV20" s="5"/>
      <c r="PW20" s="5"/>
      <c r="PX20" s="5"/>
      <c r="PY20" s="5"/>
      <c r="PZ20" s="5"/>
      <c r="QA20" s="5"/>
      <c r="QB20" s="5"/>
      <c r="QC20" s="5"/>
      <c r="QD20" s="5"/>
      <c r="QE20" s="5"/>
      <c r="QF20" s="5"/>
      <c r="QG20" s="5"/>
      <c r="QH20" s="5"/>
      <c r="QI20" s="5"/>
      <c r="QJ20" s="5"/>
      <c r="QK20" s="5"/>
      <c r="QL20" s="5"/>
      <c r="QM20" s="5"/>
      <c r="QN20" s="5"/>
      <c r="QO20" s="5"/>
      <c r="QP20" s="5"/>
      <c r="QQ20" s="5"/>
      <c r="QR20" s="5"/>
      <c r="QS20" s="5"/>
      <c r="QT20" s="5"/>
      <c r="QU20" s="5"/>
      <c r="QV20" s="5"/>
      <c r="QW20" s="5"/>
      <c r="QX20" s="5"/>
      <c r="QY20" s="5"/>
      <c r="QZ20" s="5"/>
      <c r="RA20" s="5"/>
      <c r="RB20" s="5"/>
      <c r="RC20" s="5"/>
      <c r="RD20" s="5"/>
      <c r="RE20" s="5"/>
      <c r="RF20" s="5"/>
      <c r="RG20" s="5"/>
      <c r="RH20" s="5"/>
      <c r="RI20" s="5"/>
      <c r="RJ20" s="5"/>
      <c r="RK20" s="5"/>
      <c r="RL20" s="5"/>
      <c r="RM20" s="5"/>
      <c r="RN20" s="5"/>
      <c r="RO20" s="5"/>
      <c r="RP20" s="5"/>
      <c r="RQ20" s="5"/>
      <c r="RR20" s="5"/>
      <c r="RS20" s="5"/>
      <c r="RT20" s="5"/>
      <c r="RU20" s="5"/>
      <c r="RV20" s="5"/>
      <c r="RW20" s="5"/>
      <c r="RX20" s="5"/>
      <c r="RY20" s="5"/>
      <c r="RZ20" s="5"/>
      <c r="SA20" s="5"/>
      <c r="SB20" s="5"/>
      <c r="SC20" s="5"/>
      <c r="SD20" s="5"/>
      <c r="SE20" s="5"/>
      <c r="SF20" s="5"/>
      <c r="SG20" s="5"/>
      <c r="SH20" s="5"/>
      <c r="SI20" s="5"/>
      <c r="SJ20" s="5"/>
      <c r="SK20" s="5"/>
      <c r="SL20" s="5"/>
      <c r="SM20" s="5"/>
      <c r="SN20" s="5"/>
      <c r="SO20" s="5"/>
      <c r="SP20" s="5"/>
      <c r="SQ20" s="5"/>
      <c r="SR20" s="5"/>
      <c r="SS20" s="5"/>
      <c r="ST20" s="5"/>
      <c r="SU20" s="5"/>
      <c r="SV20" s="5"/>
      <c r="SW20" s="5"/>
      <c r="SX20" s="5"/>
      <c r="SY20" s="5"/>
      <c r="SZ20" s="5"/>
      <c r="TA20" s="5"/>
      <c r="TB20" s="5"/>
      <c r="TC20" s="5"/>
      <c r="TD20" s="5"/>
      <c r="TE20" s="5"/>
      <c r="TF20" s="5"/>
      <c r="TG20" s="5"/>
      <c r="TH20" s="5"/>
      <c r="TI20" s="5"/>
      <c r="TJ20" s="5"/>
      <c r="TK20" s="5"/>
      <c r="TL20" s="5"/>
      <c r="TM20" s="5"/>
      <c r="TN20" s="5"/>
      <c r="TO20" s="5"/>
      <c r="TP20" s="5"/>
      <c r="TQ20" s="5"/>
      <c r="TR20" s="5"/>
      <c r="TS20" s="5"/>
      <c r="TT20" s="5"/>
      <c r="TU20" s="5"/>
      <c r="TV20" s="5"/>
      <c r="TW20" s="5"/>
      <c r="TX20" s="5"/>
      <c r="TY20" s="5"/>
      <c r="TZ20" s="5"/>
      <c r="UA20" s="5"/>
      <c r="UB20" s="5"/>
      <c r="UC20" s="5"/>
      <c r="UD20" s="5"/>
      <c r="UE20" s="5"/>
      <c r="UF20" s="5"/>
      <c r="UG20" s="5"/>
      <c r="UH20" s="5"/>
      <c r="UI20" s="5"/>
      <c r="UJ20" s="5"/>
      <c r="UK20" s="5"/>
      <c r="UL20" s="5"/>
      <c r="UM20" s="5"/>
      <c r="UN20" s="5"/>
      <c r="UO20" s="5"/>
      <c r="UP20" s="5"/>
      <c r="UQ20" s="5"/>
      <c r="UR20" s="5"/>
      <c r="US20" s="5"/>
      <c r="UT20" s="5"/>
      <c r="UU20" s="5"/>
      <c r="UV20" s="5"/>
      <c r="UW20" s="5"/>
      <c r="UX20" s="5"/>
      <c r="UY20" s="5"/>
      <c r="UZ20" s="5"/>
      <c r="VA20" s="5"/>
      <c r="VB20" s="5"/>
      <c r="VC20" s="5"/>
      <c r="VD20" s="5"/>
      <c r="VE20" s="5"/>
      <c r="VF20" s="5"/>
      <c r="VG20" s="5"/>
      <c r="VH20" s="5"/>
      <c r="VI20" s="5"/>
      <c r="VJ20" s="5"/>
      <c r="VK20" s="5"/>
      <c r="VL20" s="5"/>
      <c r="VM20" s="5"/>
      <c r="VN20" s="5"/>
      <c r="VO20" s="5"/>
      <c r="VP20" s="5"/>
      <c r="VQ20" s="5"/>
      <c r="VR20" s="5"/>
      <c r="VS20" s="5"/>
      <c r="VT20" s="5"/>
      <c r="VU20" s="5"/>
      <c r="VV20" s="5"/>
      <c r="VW20" s="5"/>
      <c r="VX20" s="5"/>
      <c r="VY20" s="5"/>
      <c r="VZ20" s="5"/>
      <c r="WA20" s="5"/>
      <c r="WB20" s="5"/>
      <c r="WC20" s="5"/>
      <c r="WD20" s="5"/>
      <c r="WE20" s="5"/>
      <c r="WF20" s="5"/>
      <c r="WG20" s="5"/>
      <c r="WH20" s="5"/>
      <c r="WI20" s="5"/>
      <c r="WJ20" s="5"/>
      <c r="WK20" s="5"/>
      <c r="WL20" s="5"/>
      <c r="WM20" s="5"/>
      <c r="WN20" s="5"/>
      <c r="WO20" s="5"/>
      <c r="WP20" s="5"/>
      <c r="WQ20" s="5"/>
      <c r="WR20" s="5"/>
      <c r="WS20" s="5"/>
      <c r="WT20" s="5"/>
      <c r="WU20" s="5"/>
      <c r="WV20" s="5"/>
      <c r="WW20" s="5"/>
      <c r="WX20" s="5"/>
      <c r="WY20" s="5"/>
      <c r="WZ20" s="5"/>
      <c r="XA20" s="5"/>
      <c r="XB20" s="5"/>
      <c r="XC20" s="5"/>
      <c r="XD20" s="5"/>
      <c r="XE20" s="5"/>
      <c r="XF20" s="5"/>
      <c r="XG20" s="5"/>
      <c r="XH20" s="5"/>
      <c r="XI20" s="5"/>
      <c r="XJ20" s="5"/>
      <c r="XK20" s="5"/>
      <c r="XL20" s="5"/>
      <c r="XM20" s="5"/>
      <c r="XN20" s="5"/>
      <c r="XO20" s="5"/>
      <c r="XP20" s="5"/>
      <c r="XQ20" s="5"/>
      <c r="XR20" s="5"/>
      <c r="XS20" s="5"/>
      <c r="XT20" s="5"/>
      <c r="XU20" s="5"/>
      <c r="XV20" s="5"/>
      <c r="XW20" s="5"/>
      <c r="XX20" s="5"/>
      <c r="XY20" s="5"/>
      <c r="XZ20" s="5"/>
      <c r="YA20" s="5"/>
      <c r="YB20" s="5"/>
      <c r="YC20" s="5"/>
      <c r="YD20" s="5"/>
      <c r="YE20" s="5"/>
      <c r="YF20" s="5"/>
      <c r="YG20" s="5"/>
      <c r="YH20" s="5"/>
      <c r="YI20" s="5"/>
      <c r="YJ20" s="5"/>
      <c r="YK20" s="5"/>
      <c r="YL20" s="5"/>
      <c r="YM20" s="5"/>
      <c r="YN20" s="5"/>
      <c r="YO20" s="5"/>
      <c r="YP20" s="5"/>
      <c r="YQ20" s="5"/>
      <c r="YR20" s="5"/>
      <c r="YS20" s="5"/>
      <c r="YT20" s="5"/>
      <c r="YU20" s="5"/>
      <c r="YV20" s="5"/>
      <c r="YW20" s="5"/>
      <c r="YX20" s="5"/>
      <c r="YY20" s="5"/>
      <c r="YZ20" s="5"/>
      <c r="ZA20" s="5"/>
      <c r="ZB20" s="5"/>
      <c r="ZC20" s="5"/>
      <c r="ZD20" s="5"/>
      <c r="ZE20" s="5"/>
      <c r="ZF20" s="5"/>
      <c r="ZG20" s="5"/>
      <c r="ZH20" s="5"/>
      <c r="ZI20" s="5"/>
      <c r="ZJ20" s="5"/>
      <c r="ZK20" s="5"/>
      <c r="ZL20" s="5"/>
      <c r="ZM20" s="5"/>
      <c r="ZN20" s="5"/>
      <c r="ZO20" s="5"/>
      <c r="ZP20" s="5"/>
      <c r="ZQ20" s="5"/>
      <c r="ZR20" s="5"/>
      <c r="ZS20" s="5"/>
      <c r="ZT20" s="5"/>
      <c r="ZU20" s="5"/>
      <c r="ZV20" s="5"/>
      <c r="ZW20" s="5"/>
      <c r="ZX20" s="5"/>
      <c r="ZY20" s="5"/>
      <c r="ZZ20" s="5"/>
      <c r="AAA20" s="5"/>
      <c r="AAB20" s="5"/>
      <c r="AAC20" s="5"/>
      <c r="AAD20" s="5"/>
      <c r="AAE20" s="5"/>
      <c r="AAF20" s="5"/>
      <c r="AAG20" s="5"/>
      <c r="AAH20" s="5"/>
      <c r="AAI20" s="5"/>
      <c r="AAJ20" s="5"/>
      <c r="AAK20" s="5"/>
      <c r="AAL20" s="5"/>
      <c r="AAM20" s="5"/>
      <c r="AAN20" s="5"/>
      <c r="AAO20" s="5"/>
      <c r="AAP20" s="5"/>
      <c r="AAQ20" s="5"/>
      <c r="AAR20" s="5"/>
      <c r="AAS20" s="5"/>
      <c r="AAT20" s="5"/>
      <c r="AAU20" s="5"/>
      <c r="AAV20" s="5"/>
      <c r="AAW20" s="5"/>
      <c r="AAX20" s="5"/>
      <c r="AAY20" s="5"/>
      <c r="AAZ20" s="5"/>
      <c r="ABA20" s="5"/>
      <c r="ABB20" s="5"/>
      <c r="ABC20" s="5"/>
      <c r="ABD20" s="5"/>
      <c r="ABE20" s="5"/>
      <c r="ABF20" s="5"/>
      <c r="ABG20" s="5"/>
      <c r="ABH20" s="5"/>
      <c r="ABI20" s="5"/>
      <c r="ABJ20" s="5"/>
      <c r="ABK20" s="5"/>
      <c r="ABL20" s="5"/>
      <c r="ABM20" s="5"/>
      <c r="ABN20" s="5"/>
      <c r="ABO20" s="5"/>
      <c r="ABP20" s="5"/>
      <c r="ABQ20" s="5"/>
      <c r="ABR20" s="5"/>
      <c r="ABS20" s="5"/>
      <c r="ABT20" s="5"/>
      <c r="ABU20" s="5"/>
      <c r="ABV20" s="5"/>
      <c r="ABW20" s="5"/>
      <c r="ABX20" s="5"/>
      <c r="ABY20" s="5"/>
      <c r="ABZ20" s="5"/>
      <c r="ACA20" s="5"/>
      <c r="ACB20" s="5"/>
      <c r="ACC20" s="5"/>
      <c r="ACD20" s="5"/>
      <c r="ACE20" s="5"/>
      <c r="ACF20" s="5"/>
      <c r="ACG20" s="5"/>
      <c r="ACH20" s="5"/>
      <c r="ACI20" s="5"/>
      <c r="ACJ20" s="5"/>
      <c r="ACK20" s="5"/>
      <c r="ACL20" s="5"/>
      <c r="ACM20" s="5"/>
      <c r="ACN20" s="5"/>
      <c r="ACO20" s="5"/>
      <c r="ACP20" s="5"/>
      <c r="ACQ20" s="5"/>
      <c r="ACR20" s="5"/>
      <c r="ACS20" s="5"/>
      <c r="ACT20" s="5"/>
      <c r="ACU20" s="5"/>
      <c r="ACV20" s="5"/>
      <c r="ACW20" s="5"/>
      <c r="ACX20" s="5"/>
      <c r="ACY20" s="5"/>
      <c r="ACZ20" s="5"/>
      <c r="ADA20" s="5"/>
      <c r="ADB20" s="5"/>
      <c r="ADC20" s="5"/>
      <c r="ADD20" s="5"/>
      <c r="ADE20" s="5"/>
      <c r="ADF20" s="5"/>
      <c r="ADG20" s="5"/>
      <c r="ADH20" s="5"/>
      <c r="ADI20" s="5"/>
      <c r="ADJ20" s="5"/>
      <c r="ADK20" s="5"/>
      <c r="ADL20" s="5"/>
      <c r="ADM20" s="5"/>
      <c r="ADN20" s="5"/>
      <c r="ADO20" s="5"/>
      <c r="ADP20" s="5"/>
      <c r="ADQ20" s="5"/>
      <c r="ADR20" s="5"/>
      <c r="ADS20" s="5"/>
      <c r="ADT20" s="5"/>
      <c r="ADU20" s="5"/>
      <c r="ADV20" s="5"/>
      <c r="ADW20" s="5"/>
      <c r="ADX20" s="5"/>
      <c r="ADY20" s="5"/>
      <c r="ADZ20" s="5"/>
      <c r="AEA20" s="5"/>
      <c r="AEB20" s="5"/>
      <c r="AEC20" s="5"/>
      <c r="AED20" s="5"/>
      <c r="AEE20" s="5"/>
      <c r="AEF20" s="5"/>
      <c r="AEG20" s="5"/>
      <c r="AEH20" s="5"/>
      <c r="AEI20" s="5"/>
      <c r="AEJ20" s="5"/>
      <c r="AEK20" s="5"/>
      <c r="AEL20" s="5"/>
      <c r="AEM20" s="5"/>
      <c r="AEN20" s="5"/>
      <c r="AEO20" s="5"/>
      <c r="AEP20" s="5"/>
      <c r="AEQ20" s="5"/>
      <c r="AER20" s="5"/>
      <c r="AES20" s="5"/>
      <c r="AET20" s="5"/>
      <c r="AEU20" s="5"/>
      <c r="AEV20" s="5"/>
      <c r="AEW20" s="5"/>
      <c r="AEX20" s="5"/>
      <c r="AEY20" s="5"/>
      <c r="AEZ20" s="5"/>
      <c r="AFA20" s="5"/>
      <c r="AFB20" s="5"/>
      <c r="AFC20" s="5"/>
      <c r="AFD20" s="5"/>
      <c r="AFE20" s="5"/>
      <c r="AFF20" s="5"/>
      <c r="AFG20" s="5"/>
      <c r="AFH20" s="5"/>
      <c r="AFI20" s="5"/>
      <c r="AFJ20" s="5"/>
      <c r="AFK20" s="5"/>
      <c r="AFL20" s="5"/>
      <c r="AFM20" s="5"/>
      <c r="AFN20" s="5"/>
      <c r="AFO20" s="5"/>
      <c r="AFP20" s="5"/>
      <c r="AFQ20" s="5"/>
      <c r="AFR20" s="5"/>
      <c r="AFS20" s="5"/>
      <c r="AFT20" s="5"/>
      <c r="AFU20" s="5"/>
      <c r="AFV20" s="5"/>
      <c r="AFW20" s="5"/>
      <c r="AFX20" s="5"/>
      <c r="AFY20" s="5"/>
      <c r="AFZ20" s="5"/>
      <c r="AGA20" s="5"/>
      <c r="AGB20" s="5"/>
      <c r="AGC20" s="5"/>
      <c r="AGD20" s="5"/>
      <c r="AGE20" s="5"/>
      <c r="AGF20" s="5"/>
      <c r="AGG20" s="5"/>
      <c r="AGH20" s="5"/>
      <c r="AGI20" s="5"/>
      <c r="AGJ20" s="5"/>
      <c r="AGK20" s="5"/>
      <c r="AGL20" s="5"/>
      <c r="AGM20" s="5"/>
      <c r="AGN20" s="5"/>
      <c r="AGO20" s="5"/>
      <c r="AGP20" s="5"/>
      <c r="AGQ20" s="5"/>
      <c r="AGR20" s="5"/>
      <c r="AGS20" s="5"/>
      <c r="AGT20" s="5"/>
      <c r="AGU20" s="5"/>
      <c r="AGV20" s="5"/>
      <c r="AGW20" s="5"/>
      <c r="AGX20" s="5"/>
      <c r="AGY20" s="5"/>
      <c r="AGZ20" s="5"/>
      <c r="AHA20" s="5"/>
      <c r="AHB20" s="5"/>
      <c r="AHC20" s="5"/>
      <c r="AHD20" s="5"/>
      <c r="AHE20" s="5"/>
      <c r="AHF20" s="5"/>
      <c r="AHG20" s="5"/>
      <c r="AHH20" s="5"/>
      <c r="AHI20" s="5"/>
      <c r="AHJ20" s="5"/>
      <c r="AHK20" s="5"/>
      <c r="AHL20" s="5"/>
      <c r="AHM20" s="5"/>
      <c r="AHN20" s="5"/>
      <c r="AHO20" s="5"/>
      <c r="AHP20" s="5"/>
      <c r="AHQ20" s="5"/>
      <c r="AHR20" s="5"/>
      <c r="AHS20" s="5"/>
      <c r="AHT20" s="5"/>
      <c r="AHU20" s="5"/>
      <c r="AHV20" s="5"/>
      <c r="AHW20" s="5"/>
      <c r="AHX20" s="5"/>
      <c r="AHY20" s="5"/>
      <c r="AHZ20" s="5"/>
      <c r="AIA20" s="5"/>
      <c r="AIB20" s="5"/>
      <c r="AIC20" s="5"/>
      <c r="AID20" s="5"/>
      <c r="AIE20" s="5"/>
      <c r="AIF20" s="5"/>
      <c r="AIG20" s="5"/>
      <c r="AIH20" s="5"/>
      <c r="AII20" s="5"/>
      <c r="AIJ20" s="5"/>
      <c r="AIK20" s="5"/>
      <c r="AIL20" s="5"/>
      <c r="AIM20" s="5"/>
      <c r="AIN20" s="5"/>
      <c r="AIO20" s="5"/>
      <c r="AIP20" s="5"/>
      <c r="AIQ20" s="5"/>
      <c r="AIR20" s="5"/>
      <c r="AIS20" s="5"/>
      <c r="AIT20" s="5"/>
      <c r="AIU20" s="5"/>
      <c r="AIV20" s="5"/>
      <c r="AIW20" s="5"/>
      <c r="AIX20" s="5"/>
      <c r="AIY20" s="5"/>
      <c r="AIZ20" s="5"/>
      <c r="AJA20" s="5"/>
      <c r="AJB20" s="5"/>
      <c r="AJC20" s="5"/>
      <c r="AJD20" s="5"/>
      <c r="AJE20" s="5"/>
      <c r="AJF20" s="5"/>
      <c r="AJG20" s="5"/>
      <c r="AJH20" s="5"/>
      <c r="AJI20" s="5"/>
      <c r="AJJ20" s="5"/>
      <c r="AJK20" s="5"/>
      <c r="AJL20" s="5"/>
      <c r="AJM20" s="5"/>
      <c r="AJN20" s="5"/>
      <c r="AJO20" s="5"/>
      <c r="AJP20" s="5"/>
      <c r="AJQ20" s="5"/>
      <c r="AJR20" s="5"/>
      <c r="AJS20" s="5"/>
      <c r="AJT20" s="5"/>
      <c r="AJU20" s="5"/>
      <c r="AJV20" s="5"/>
      <c r="AJW20" s="5"/>
      <c r="AJX20" s="5"/>
      <c r="AJY20" s="5"/>
      <c r="AJZ20" s="5"/>
      <c r="AKA20" s="5"/>
      <c r="AKB20" s="5"/>
      <c r="AKC20" s="5"/>
      <c r="AKD20" s="5"/>
      <c r="AKE20" s="5"/>
      <c r="AKF20" s="5"/>
      <c r="AKG20" s="5"/>
      <c r="AKH20" s="5"/>
      <c r="AKI20" s="5"/>
      <c r="AKJ20" s="5"/>
      <c r="AKK20" s="5"/>
      <c r="AKL20" s="5"/>
      <c r="AKM20" s="5"/>
      <c r="AKN20" s="5"/>
      <c r="AKO20" s="5"/>
      <c r="AKP20" s="5"/>
      <c r="AKQ20" s="5"/>
      <c r="AKR20" s="5"/>
      <c r="AKS20" s="5"/>
      <c r="AKT20" s="5"/>
      <c r="AKU20" s="5"/>
      <c r="AKV20" s="5"/>
      <c r="AKW20" s="5"/>
      <c r="AKX20" s="5"/>
      <c r="AKY20" s="5"/>
      <c r="AKZ20" s="5"/>
      <c r="ALA20" s="5"/>
      <c r="ALB20" s="5"/>
      <c r="ALC20" s="5"/>
      <c r="ALD20" s="5"/>
      <c r="ALE20" s="5"/>
      <c r="ALF20" s="5"/>
      <c r="ALG20" s="5"/>
      <c r="ALH20" s="5"/>
      <c r="ALI20" s="5"/>
      <c r="ALJ20" s="5"/>
      <c r="ALK20" s="5"/>
      <c r="ALL20" s="5"/>
    </row>
    <row r="21" spans="1:1000" customFormat="1" ht="15" customHeight="1" x14ac:dyDescent="0.25">
      <c r="A21" s="24">
        <f ca="1">_xll.DBR($C$9,$D$13,$C$13,$F$13,"RowFormat",$C21,$H$13)</f>
        <v>1</v>
      </c>
      <c r="B21" s="24"/>
      <c r="C21" s="56" t="s">
        <v>26</v>
      </c>
      <c r="D21" s="62">
        <f ca="1">_xll.DBRW($C$9,$D$13,$C$13,$F$13,D$18,$C21,$H$13)</f>
        <v>45228</v>
      </c>
      <c r="E21" s="58">
        <f ca="1">_xll.DBRW($C$9,$D$13,$C$13,$F$13,E$18,$C21,$H$13)</f>
        <v>3769</v>
      </c>
      <c r="F21" s="58">
        <f ca="1">_xll.DBRW($C$9,$D$13,$C$13,$F$13,F$18,$C21,$H$13)</f>
        <v>3769</v>
      </c>
      <c r="G21" s="58">
        <f ca="1">_xll.DBRW($C$9,$D$13,$C$13,$F$13,G$18,$C21,$H$13)</f>
        <v>3769</v>
      </c>
      <c r="H21" s="58">
        <f ca="1">_xll.DBRW($C$9,$D$13,$C$13,$F$13,H$18,$C21,$H$13)</f>
        <v>3769</v>
      </c>
      <c r="I21" s="58">
        <f ca="1">_xll.DBRW($C$9,$D$13,$C$13,$F$13,I$18,$C21,$H$13)</f>
        <v>3769</v>
      </c>
      <c r="J21" s="58">
        <f ca="1">_xll.DBRW($C$9,$D$13,$C$13,$F$13,J$18,$C21,$H$13)</f>
        <v>3769</v>
      </c>
      <c r="K21" s="58">
        <f ca="1">_xll.DBRW($C$9,$D$13,$C$13,$F$13,K$18,$C21,$H$13)</f>
        <v>3769</v>
      </c>
      <c r="L21" s="58">
        <f ca="1">_xll.DBRW($C$9,$D$13,$C$13,$F$13,L$18,$C21,$H$13)</f>
        <v>3769</v>
      </c>
      <c r="M21" s="58">
        <f ca="1">_xll.DBRW($C$9,$D$13,$C$13,$F$13,M$18,$C21,$H$13)</f>
        <v>3769</v>
      </c>
      <c r="N21" s="58">
        <f ca="1">_xll.DBRW($C$9,$D$13,$C$13,$F$13,N$18,$C21,$H$13)</f>
        <v>3769</v>
      </c>
      <c r="O21" s="58">
        <f ca="1">_xll.DBRW($C$9,$D$13,$C$13,$F$13,O$18,$C21,$H$13)</f>
        <v>3769</v>
      </c>
      <c r="P21" s="58">
        <f ca="1">_xll.DBRW($C$9,$D$13,$C$13,$F$13,P$18,$C21,$H$13)</f>
        <v>3769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5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  <c r="KG21" s="5"/>
      <c r="KH21" s="5"/>
      <c r="KI21" s="5"/>
      <c r="KJ21" s="5"/>
      <c r="KK21" s="5"/>
      <c r="KL21" s="5"/>
      <c r="KM21" s="5"/>
      <c r="KN21" s="5"/>
      <c r="KO21" s="5"/>
      <c r="KP21" s="5"/>
      <c r="KQ21" s="5"/>
      <c r="KR21" s="5"/>
      <c r="KS21" s="5"/>
      <c r="KT21" s="5"/>
      <c r="KU21" s="5"/>
      <c r="KV21" s="5"/>
      <c r="KW21" s="5"/>
      <c r="KX21" s="5"/>
      <c r="KY21" s="5"/>
      <c r="KZ21" s="5"/>
      <c r="LA21" s="5"/>
      <c r="LB21" s="5"/>
      <c r="LC21" s="5"/>
      <c r="LD21" s="5"/>
      <c r="LE21" s="5"/>
      <c r="LF21" s="5"/>
      <c r="LG21" s="5"/>
      <c r="LH21" s="5"/>
      <c r="LI21" s="5"/>
      <c r="LJ21" s="5"/>
      <c r="LK21" s="5"/>
      <c r="LL21" s="5"/>
      <c r="LM21" s="5"/>
      <c r="LN21" s="5"/>
      <c r="LO21" s="5"/>
      <c r="LP21" s="5"/>
      <c r="LQ21" s="5"/>
      <c r="LR21" s="5"/>
      <c r="LS21" s="5"/>
      <c r="LT21" s="5"/>
      <c r="LU21" s="5"/>
      <c r="LV21" s="5"/>
      <c r="LW21" s="5"/>
      <c r="LX21" s="5"/>
      <c r="LY21" s="5"/>
      <c r="LZ21" s="5"/>
      <c r="MA21" s="5"/>
      <c r="MB21" s="5"/>
      <c r="MC21" s="5"/>
      <c r="MD21" s="5"/>
      <c r="ME21" s="5"/>
      <c r="MF21" s="5"/>
      <c r="MG21" s="5"/>
      <c r="MH21" s="5"/>
      <c r="MI21" s="5"/>
      <c r="MJ21" s="5"/>
      <c r="MK21" s="5"/>
      <c r="ML21" s="5"/>
      <c r="MM21" s="5"/>
      <c r="MN21" s="5"/>
      <c r="MO21" s="5"/>
      <c r="MP21" s="5"/>
      <c r="MQ21" s="5"/>
      <c r="MR21" s="5"/>
      <c r="MS21" s="5"/>
      <c r="MT21" s="5"/>
      <c r="MU21" s="5"/>
      <c r="MV21" s="5"/>
      <c r="MW21" s="5"/>
      <c r="MX21" s="5"/>
      <c r="MY21" s="5"/>
      <c r="MZ21" s="5"/>
      <c r="NA21" s="5"/>
      <c r="NB21" s="5"/>
      <c r="NC21" s="5"/>
      <c r="ND21" s="5"/>
      <c r="NE21" s="5"/>
      <c r="NF21" s="5"/>
      <c r="NG21" s="5"/>
      <c r="NH21" s="5"/>
      <c r="NI21" s="5"/>
      <c r="NJ21" s="5"/>
      <c r="NK21" s="5"/>
      <c r="NL21" s="5"/>
      <c r="NM21" s="5"/>
      <c r="NN21" s="5"/>
      <c r="NO21" s="5"/>
      <c r="NP21" s="5"/>
      <c r="NQ21" s="5"/>
      <c r="NR21" s="5"/>
      <c r="NS21" s="5"/>
      <c r="NT21" s="5"/>
      <c r="NU21" s="5"/>
      <c r="NV21" s="5"/>
      <c r="NW21" s="5"/>
      <c r="NX21" s="5"/>
      <c r="NY21" s="5"/>
      <c r="NZ21" s="5"/>
      <c r="OA21" s="5"/>
      <c r="OB21" s="5"/>
      <c r="OC21" s="5"/>
      <c r="OD21" s="5"/>
      <c r="OE21" s="5"/>
      <c r="OF21" s="5"/>
      <c r="OG21" s="5"/>
      <c r="OH21" s="5"/>
      <c r="OI21" s="5"/>
      <c r="OJ21" s="5"/>
      <c r="OK21" s="5"/>
      <c r="OL21" s="5"/>
      <c r="OM21" s="5"/>
      <c r="ON21" s="5"/>
      <c r="OO21" s="5"/>
      <c r="OP21" s="5"/>
      <c r="OQ21" s="5"/>
      <c r="OR21" s="5"/>
      <c r="OS21" s="5"/>
      <c r="OT21" s="5"/>
      <c r="OU21" s="5"/>
      <c r="OV21" s="5"/>
      <c r="OW21" s="5"/>
      <c r="OX21" s="5"/>
      <c r="OY21" s="5"/>
      <c r="OZ21" s="5"/>
      <c r="PA21" s="5"/>
      <c r="PB21" s="5"/>
      <c r="PC21" s="5"/>
      <c r="PD21" s="5"/>
      <c r="PE21" s="5"/>
      <c r="PF21" s="5"/>
      <c r="PG21" s="5"/>
      <c r="PH21" s="5"/>
      <c r="PI21" s="5"/>
      <c r="PJ21" s="5"/>
      <c r="PK21" s="5"/>
      <c r="PL21" s="5"/>
      <c r="PM21" s="5"/>
      <c r="PN21" s="5"/>
      <c r="PO21" s="5"/>
      <c r="PP21" s="5"/>
      <c r="PQ21" s="5"/>
      <c r="PR21" s="5"/>
      <c r="PS21" s="5"/>
      <c r="PT21" s="5"/>
      <c r="PU21" s="5"/>
      <c r="PV21" s="5"/>
      <c r="PW21" s="5"/>
      <c r="PX21" s="5"/>
      <c r="PY21" s="5"/>
      <c r="PZ21" s="5"/>
      <c r="QA21" s="5"/>
      <c r="QB21" s="5"/>
      <c r="QC21" s="5"/>
      <c r="QD21" s="5"/>
      <c r="QE21" s="5"/>
      <c r="QF21" s="5"/>
      <c r="QG21" s="5"/>
      <c r="QH21" s="5"/>
      <c r="QI21" s="5"/>
      <c r="QJ21" s="5"/>
      <c r="QK21" s="5"/>
      <c r="QL21" s="5"/>
      <c r="QM21" s="5"/>
      <c r="QN21" s="5"/>
      <c r="QO21" s="5"/>
      <c r="QP21" s="5"/>
      <c r="QQ21" s="5"/>
      <c r="QR21" s="5"/>
      <c r="QS21" s="5"/>
      <c r="QT21" s="5"/>
      <c r="QU21" s="5"/>
      <c r="QV21" s="5"/>
      <c r="QW21" s="5"/>
      <c r="QX21" s="5"/>
      <c r="QY21" s="5"/>
      <c r="QZ21" s="5"/>
      <c r="RA21" s="5"/>
      <c r="RB21" s="5"/>
      <c r="RC21" s="5"/>
      <c r="RD21" s="5"/>
      <c r="RE21" s="5"/>
      <c r="RF21" s="5"/>
      <c r="RG21" s="5"/>
      <c r="RH21" s="5"/>
      <c r="RI21" s="5"/>
      <c r="RJ21" s="5"/>
      <c r="RK21" s="5"/>
      <c r="RL21" s="5"/>
      <c r="RM21" s="5"/>
      <c r="RN21" s="5"/>
      <c r="RO21" s="5"/>
      <c r="RP21" s="5"/>
      <c r="RQ21" s="5"/>
      <c r="RR21" s="5"/>
      <c r="RS21" s="5"/>
      <c r="RT21" s="5"/>
      <c r="RU21" s="5"/>
      <c r="RV21" s="5"/>
      <c r="RW21" s="5"/>
      <c r="RX21" s="5"/>
      <c r="RY21" s="5"/>
      <c r="RZ21" s="5"/>
      <c r="SA21" s="5"/>
      <c r="SB21" s="5"/>
      <c r="SC21" s="5"/>
      <c r="SD21" s="5"/>
      <c r="SE21" s="5"/>
      <c r="SF21" s="5"/>
      <c r="SG21" s="5"/>
      <c r="SH21" s="5"/>
      <c r="SI21" s="5"/>
      <c r="SJ21" s="5"/>
      <c r="SK21" s="5"/>
      <c r="SL21" s="5"/>
      <c r="SM21" s="5"/>
      <c r="SN21" s="5"/>
      <c r="SO21" s="5"/>
      <c r="SP21" s="5"/>
      <c r="SQ21" s="5"/>
      <c r="SR21" s="5"/>
      <c r="SS21" s="5"/>
      <c r="ST21" s="5"/>
      <c r="SU21" s="5"/>
      <c r="SV21" s="5"/>
      <c r="SW21" s="5"/>
      <c r="SX21" s="5"/>
      <c r="SY21" s="5"/>
      <c r="SZ21" s="5"/>
      <c r="TA21" s="5"/>
      <c r="TB21" s="5"/>
      <c r="TC21" s="5"/>
      <c r="TD21" s="5"/>
      <c r="TE21" s="5"/>
      <c r="TF21" s="5"/>
      <c r="TG21" s="5"/>
      <c r="TH21" s="5"/>
      <c r="TI21" s="5"/>
      <c r="TJ21" s="5"/>
      <c r="TK21" s="5"/>
      <c r="TL21" s="5"/>
      <c r="TM21" s="5"/>
      <c r="TN21" s="5"/>
      <c r="TO21" s="5"/>
      <c r="TP21" s="5"/>
      <c r="TQ21" s="5"/>
      <c r="TR21" s="5"/>
      <c r="TS21" s="5"/>
      <c r="TT21" s="5"/>
      <c r="TU21" s="5"/>
      <c r="TV21" s="5"/>
      <c r="TW21" s="5"/>
      <c r="TX21" s="5"/>
      <c r="TY21" s="5"/>
      <c r="TZ21" s="5"/>
      <c r="UA21" s="5"/>
      <c r="UB21" s="5"/>
      <c r="UC21" s="5"/>
      <c r="UD21" s="5"/>
      <c r="UE21" s="5"/>
      <c r="UF21" s="5"/>
      <c r="UG21" s="5"/>
      <c r="UH21" s="5"/>
      <c r="UI21" s="5"/>
      <c r="UJ21" s="5"/>
      <c r="UK21" s="5"/>
      <c r="UL21" s="5"/>
      <c r="UM21" s="5"/>
      <c r="UN21" s="5"/>
      <c r="UO21" s="5"/>
      <c r="UP21" s="5"/>
      <c r="UQ21" s="5"/>
      <c r="UR21" s="5"/>
      <c r="US21" s="5"/>
      <c r="UT21" s="5"/>
      <c r="UU21" s="5"/>
      <c r="UV21" s="5"/>
      <c r="UW21" s="5"/>
      <c r="UX21" s="5"/>
      <c r="UY21" s="5"/>
      <c r="UZ21" s="5"/>
      <c r="VA21" s="5"/>
      <c r="VB21" s="5"/>
      <c r="VC21" s="5"/>
      <c r="VD21" s="5"/>
      <c r="VE21" s="5"/>
      <c r="VF21" s="5"/>
      <c r="VG21" s="5"/>
      <c r="VH21" s="5"/>
      <c r="VI21" s="5"/>
      <c r="VJ21" s="5"/>
      <c r="VK21" s="5"/>
      <c r="VL21" s="5"/>
      <c r="VM21" s="5"/>
      <c r="VN21" s="5"/>
      <c r="VO21" s="5"/>
      <c r="VP21" s="5"/>
      <c r="VQ21" s="5"/>
      <c r="VR21" s="5"/>
      <c r="VS21" s="5"/>
      <c r="VT21" s="5"/>
      <c r="VU21" s="5"/>
      <c r="VV21" s="5"/>
      <c r="VW21" s="5"/>
      <c r="VX21" s="5"/>
      <c r="VY21" s="5"/>
      <c r="VZ21" s="5"/>
      <c r="WA21" s="5"/>
      <c r="WB21" s="5"/>
      <c r="WC21" s="5"/>
      <c r="WD21" s="5"/>
      <c r="WE21" s="5"/>
      <c r="WF21" s="5"/>
      <c r="WG21" s="5"/>
      <c r="WH21" s="5"/>
      <c r="WI21" s="5"/>
      <c r="WJ21" s="5"/>
      <c r="WK21" s="5"/>
      <c r="WL21" s="5"/>
      <c r="WM21" s="5"/>
      <c r="WN21" s="5"/>
      <c r="WO21" s="5"/>
      <c r="WP21" s="5"/>
      <c r="WQ21" s="5"/>
      <c r="WR21" s="5"/>
      <c r="WS21" s="5"/>
      <c r="WT21" s="5"/>
      <c r="WU21" s="5"/>
      <c r="WV21" s="5"/>
      <c r="WW21" s="5"/>
      <c r="WX21" s="5"/>
      <c r="WY21" s="5"/>
      <c r="WZ21" s="5"/>
      <c r="XA21" s="5"/>
      <c r="XB21" s="5"/>
      <c r="XC21" s="5"/>
      <c r="XD21" s="5"/>
      <c r="XE21" s="5"/>
      <c r="XF21" s="5"/>
      <c r="XG21" s="5"/>
      <c r="XH21" s="5"/>
      <c r="XI21" s="5"/>
      <c r="XJ21" s="5"/>
      <c r="XK21" s="5"/>
      <c r="XL21" s="5"/>
      <c r="XM21" s="5"/>
      <c r="XN21" s="5"/>
      <c r="XO21" s="5"/>
      <c r="XP21" s="5"/>
      <c r="XQ21" s="5"/>
      <c r="XR21" s="5"/>
      <c r="XS21" s="5"/>
      <c r="XT21" s="5"/>
      <c r="XU21" s="5"/>
      <c r="XV21" s="5"/>
      <c r="XW21" s="5"/>
      <c r="XX21" s="5"/>
      <c r="XY21" s="5"/>
      <c r="XZ21" s="5"/>
      <c r="YA21" s="5"/>
      <c r="YB21" s="5"/>
      <c r="YC21" s="5"/>
      <c r="YD21" s="5"/>
      <c r="YE21" s="5"/>
      <c r="YF21" s="5"/>
      <c r="YG21" s="5"/>
      <c r="YH21" s="5"/>
      <c r="YI21" s="5"/>
      <c r="YJ21" s="5"/>
      <c r="YK21" s="5"/>
      <c r="YL21" s="5"/>
      <c r="YM21" s="5"/>
      <c r="YN21" s="5"/>
      <c r="YO21" s="5"/>
      <c r="YP21" s="5"/>
      <c r="YQ21" s="5"/>
      <c r="YR21" s="5"/>
      <c r="YS21" s="5"/>
      <c r="YT21" s="5"/>
      <c r="YU21" s="5"/>
      <c r="YV21" s="5"/>
      <c r="YW21" s="5"/>
      <c r="YX21" s="5"/>
      <c r="YY21" s="5"/>
      <c r="YZ21" s="5"/>
      <c r="ZA21" s="5"/>
      <c r="ZB21" s="5"/>
      <c r="ZC21" s="5"/>
      <c r="ZD21" s="5"/>
      <c r="ZE21" s="5"/>
      <c r="ZF21" s="5"/>
      <c r="ZG21" s="5"/>
      <c r="ZH21" s="5"/>
      <c r="ZI21" s="5"/>
      <c r="ZJ21" s="5"/>
      <c r="ZK21" s="5"/>
      <c r="ZL21" s="5"/>
      <c r="ZM21" s="5"/>
      <c r="ZN21" s="5"/>
      <c r="ZO21" s="5"/>
      <c r="ZP21" s="5"/>
      <c r="ZQ21" s="5"/>
      <c r="ZR21" s="5"/>
      <c r="ZS21" s="5"/>
      <c r="ZT21" s="5"/>
      <c r="ZU21" s="5"/>
      <c r="ZV21" s="5"/>
      <c r="ZW21" s="5"/>
      <c r="ZX21" s="5"/>
      <c r="ZY21" s="5"/>
      <c r="ZZ21" s="5"/>
      <c r="AAA21" s="5"/>
      <c r="AAB21" s="5"/>
      <c r="AAC21" s="5"/>
      <c r="AAD21" s="5"/>
      <c r="AAE21" s="5"/>
      <c r="AAF21" s="5"/>
      <c r="AAG21" s="5"/>
      <c r="AAH21" s="5"/>
      <c r="AAI21" s="5"/>
      <c r="AAJ21" s="5"/>
      <c r="AAK21" s="5"/>
      <c r="AAL21" s="5"/>
      <c r="AAM21" s="5"/>
      <c r="AAN21" s="5"/>
      <c r="AAO21" s="5"/>
      <c r="AAP21" s="5"/>
      <c r="AAQ21" s="5"/>
      <c r="AAR21" s="5"/>
      <c r="AAS21" s="5"/>
      <c r="AAT21" s="5"/>
      <c r="AAU21" s="5"/>
      <c r="AAV21" s="5"/>
      <c r="AAW21" s="5"/>
      <c r="AAX21" s="5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  <c r="AIF21" s="5"/>
      <c r="AIG21" s="5"/>
      <c r="AIH21" s="5"/>
      <c r="AII21" s="5"/>
      <c r="AIJ21" s="5"/>
      <c r="AIK21" s="5"/>
      <c r="AIL21" s="5"/>
      <c r="AIM21" s="5"/>
      <c r="AIN21" s="5"/>
      <c r="AIO21" s="5"/>
      <c r="AIP21" s="5"/>
      <c r="AIQ21" s="5"/>
      <c r="AIR21" s="5"/>
      <c r="AIS21" s="5"/>
      <c r="AIT21" s="5"/>
      <c r="AIU21" s="5"/>
      <c r="AIV21" s="5"/>
      <c r="AIW21" s="5"/>
      <c r="AIX21" s="5"/>
      <c r="AIY21" s="5"/>
      <c r="AIZ21" s="5"/>
      <c r="AJA21" s="5"/>
      <c r="AJB21" s="5"/>
      <c r="AJC21" s="5"/>
      <c r="AJD21" s="5"/>
      <c r="AJE21" s="5"/>
      <c r="AJF21" s="5"/>
      <c r="AJG21" s="5"/>
      <c r="AJH21" s="5"/>
      <c r="AJI21" s="5"/>
      <c r="AJJ21" s="5"/>
      <c r="AJK21" s="5"/>
      <c r="AJL21" s="5"/>
      <c r="AJM21" s="5"/>
      <c r="AJN21" s="5"/>
      <c r="AJO21" s="5"/>
      <c r="AJP21" s="5"/>
      <c r="AJQ21" s="5"/>
      <c r="AJR21" s="5"/>
      <c r="AJS21" s="5"/>
      <c r="AJT21" s="5"/>
      <c r="AJU21" s="5"/>
      <c r="AJV21" s="5"/>
      <c r="AJW21" s="5"/>
      <c r="AJX21" s="5"/>
      <c r="AJY21" s="5"/>
      <c r="AJZ21" s="5"/>
      <c r="AKA21" s="5"/>
      <c r="AKB21" s="5"/>
      <c r="AKC21" s="5"/>
      <c r="AKD21" s="5"/>
      <c r="AKE21" s="5"/>
      <c r="AKF21" s="5"/>
      <c r="AKG21" s="5"/>
      <c r="AKH21" s="5"/>
      <c r="AKI21" s="5"/>
      <c r="AKJ21" s="5"/>
      <c r="AKK21" s="5"/>
      <c r="AKL21" s="5"/>
      <c r="AKM21" s="5"/>
      <c r="AKN21" s="5"/>
      <c r="AKO21" s="5"/>
      <c r="AKP21" s="5"/>
      <c r="AKQ21" s="5"/>
      <c r="AKR21" s="5"/>
      <c r="AKS21" s="5"/>
      <c r="AKT21" s="5"/>
      <c r="AKU21" s="5"/>
      <c r="AKV21" s="5"/>
      <c r="AKW21" s="5"/>
      <c r="AKX21" s="5"/>
      <c r="AKY21" s="5"/>
      <c r="AKZ21" s="5"/>
      <c r="ALA21" s="5"/>
      <c r="ALB21" s="5"/>
      <c r="ALC21" s="5"/>
      <c r="ALD21" s="5"/>
      <c r="ALE21" s="5"/>
      <c r="ALF21" s="5"/>
      <c r="ALG21" s="5"/>
      <c r="ALH21" s="5"/>
      <c r="ALI21" s="5"/>
      <c r="ALJ21" s="5"/>
      <c r="ALK21" s="5"/>
      <c r="ALL21" s="5"/>
    </row>
    <row r="22" spans="1:1000" customFormat="1" ht="15" customHeight="1" x14ac:dyDescent="0.25">
      <c r="A22" s="24">
        <f ca="1">_xll.DBR($C$9,$D$13,$C$13,$F$13,"RowFormat",$C22,$H$13)</f>
        <v>1</v>
      </c>
      <c r="B22" s="24"/>
      <c r="C22" s="56" t="s">
        <v>27</v>
      </c>
      <c r="D22" s="62">
        <f ca="1">_xll.DBRW($C$9,$D$13,$C$13,$F$13,D$18,$C22,$H$13)</f>
        <v>319999.99999999994</v>
      </c>
      <c r="E22" s="58">
        <f ca="1">_xll.DBRW($C$9,$D$13,$C$13,$F$13,E$18,$C22,$H$13)</f>
        <v>18598.901098901089</v>
      </c>
      <c r="F22" s="58">
        <f ca="1">_xll.DBRW($C$9,$D$13,$C$13,$F$13,F$18,$C22,$H$13)</f>
        <v>15521.978021978022</v>
      </c>
      <c r="G22" s="58">
        <f ca="1">_xll.DBRW($C$9,$D$13,$C$13,$F$13,G$18,$C22,$H$13)</f>
        <v>43159.340659340654</v>
      </c>
      <c r="H22" s="58">
        <f ca="1">_xll.DBRW($C$9,$D$13,$C$13,$F$13,H$18,$C22,$H$13)</f>
        <v>9368.1318681318662</v>
      </c>
      <c r="I22" s="58">
        <f ca="1">_xll.DBRW($C$9,$D$13,$C$13,$F$13,I$18,$C22,$H$13)</f>
        <v>12582.41758241758</v>
      </c>
      <c r="J22" s="58">
        <f ca="1">_xll.DBRW($C$9,$D$13,$C$13,$F$13,J$18,$C22,$H$13)</f>
        <v>43296.703296703301</v>
      </c>
      <c r="K22" s="58">
        <f ca="1">_xll.DBRW($C$9,$D$13,$C$13,$F$13,K$18,$C22,$H$13)</f>
        <v>12582.41758241758</v>
      </c>
      <c r="L22" s="58">
        <f ca="1">_xll.DBRW($C$9,$D$13,$C$13,$F$13,L$18,$C22,$H$13)</f>
        <v>12582.41758241758</v>
      </c>
      <c r="M22" s="58">
        <f ca="1">_xll.DBRW($C$9,$D$13,$C$13,$F$13,M$18,$C22,$H$13)</f>
        <v>43296.703296703301</v>
      </c>
      <c r="N22" s="58">
        <f ca="1">_xll.DBRW($C$9,$D$13,$C$13,$F$13,N$18,$C22,$H$13)</f>
        <v>18873.626373626375</v>
      </c>
      <c r="O22" s="58">
        <f ca="1">_xll.DBRW($C$9,$D$13,$C$13,$F$13,O$18,$C22,$H$13)</f>
        <v>25027.472527472521</v>
      </c>
      <c r="P22" s="58">
        <f ca="1">_xll.DBRW($C$9,$D$13,$C$13,$F$13,P$18,$C22,$H$13)</f>
        <v>65109.890109890104</v>
      </c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5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  <c r="KK22" s="5"/>
      <c r="KL22" s="5"/>
      <c r="KM22" s="5"/>
      <c r="KN22" s="5"/>
      <c r="KO22" s="5"/>
      <c r="KP22" s="5"/>
      <c r="KQ22" s="5"/>
      <c r="KR22" s="5"/>
      <c r="KS22" s="5"/>
      <c r="KT22" s="5"/>
      <c r="KU22" s="5"/>
      <c r="KV22" s="5"/>
      <c r="KW22" s="5"/>
      <c r="KX22" s="5"/>
      <c r="KY22" s="5"/>
      <c r="KZ22" s="5"/>
      <c r="LA22" s="5"/>
      <c r="LB22" s="5"/>
      <c r="LC22" s="5"/>
      <c r="LD22" s="5"/>
      <c r="LE22" s="5"/>
      <c r="LF22" s="5"/>
      <c r="LG22" s="5"/>
      <c r="LH22" s="5"/>
      <c r="LI22" s="5"/>
      <c r="LJ22" s="5"/>
      <c r="LK22" s="5"/>
      <c r="LL22" s="5"/>
      <c r="LM22" s="5"/>
      <c r="LN22" s="5"/>
      <c r="LO22" s="5"/>
      <c r="LP22" s="5"/>
      <c r="LQ22" s="5"/>
      <c r="LR22" s="5"/>
      <c r="LS22" s="5"/>
      <c r="LT22" s="5"/>
      <c r="LU22" s="5"/>
      <c r="LV22" s="5"/>
      <c r="LW22" s="5"/>
      <c r="LX22" s="5"/>
      <c r="LY22" s="5"/>
      <c r="LZ22" s="5"/>
      <c r="MA22" s="5"/>
      <c r="MB22" s="5"/>
      <c r="MC22" s="5"/>
      <c r="MD22" s="5"/>
      <c r="ME22" s="5"/>
      <c r="MF22" s="5"/>
      <c r="MG22" s="5"/>
      <c r="MH22" s="5"/>
      <c r="MI22" s="5"/>
      <c r="MJ22" s="5"/>
      <c r="MK22" s="5"/>
      <c r="ML22" s="5"/>
      <c r="MM22" s="5"/>
      <c r="MN22" s="5"/>
      <c r="MO22" s="5"/>
      <c r="MP22" s="5"/>
      <c r="MQ22" s="5"/>
      <c r="MR22" s="5"/>
      <c r="MS22" s="5"/>
      <c r="MT22" s="5"/>
      <c r="MU22" s="5"/>
      <c r="MV22" s="5"/>
      <c r="MW22" s="5"/>
      <c r="MX22" s="5"/>
      <c r="MY22" s="5"/>
      <c r="MZ22" s="5"/>
      <c r="NA22" s="5"/>
      <c r="NB22" s="5"/>
      <c r="NC22" s="5"/>
      <c r="ND22" s="5"/>
      <c r="NE22" s="5"/>
      <c r="NF22" s="5"/>
      <c r="NG22" s="5"/>
      <c r="NH22" s="5"/>
      <c r="NI22" s="5"/>
      <c r="NJ22" s="5"/>
      <c r="NK22" s="5"/>
      <c r="NL22" s="5"/>
      <c r="NM22" s="5"/>
      <c r="NN22" s="5"/>
      <c r="NO22" s="5"/>
      <c r="NP22" s="5"/>
      <c r="NQ22" s="5"/>
      <c r="NR22" s="5"/>
      <c r="NS22" s="5"/>
      <c r="NT22" s="5"/>
      <c r="NU22" s="5"/>
      <c r="NV22" s="5"/>
      <c r="NW22" s="5"/>
      <c r="NX22" s="5"/>
      <c r="NY22" s="5"/>
      <c r="NZ22" s="5"/>
      <c r="OA22" s="5"/>
      <c r="OB22" s="5"/>
      <c r="OC22" s="5"/>
      <c r="OD22" s="5"/>
      <c r="OE22" s="5"/>
      <c r="OF22" s="5"/>
      <c r="OG22" s="5"/>
      <c r="OH22" s="5"/>
      <c r="OI22" s="5"/>
      <c r="OJ22" s="5"/>
      <c r="OK22" s="5"/>
      <c r="OL22" s="5"/>
      <c r="OM22" s="5"/>
      <c r="ON22" s="5"/>
      <c r="OO22" s="5"/>
      <c r="OP22" s="5"/>
      <c r="OQ22" s="5"/>
      <c r="OR22" s="5"/>
      <c r="OS22" s="5"/>
      <c r="OT22" s="5"/>
      <c r="OU22" s="5"/>
      <c r="OV22" s="5"/>
      <c r="OW22" s="5"/>
      <c r="OX22" s="5"/>
      <c r="OY22" s="5"/>
      <c r="OZ22" s="5"/>
      <c r="PA22" s="5"/>
      <c r="PB22" s="5"/>
      <c r="PC22" s="5"/>
      <c r="PD22" s="5"/>
      <c r="PE22" s="5"/>
      <c r="PF22" s="5"/>
      <c r="PG22" s="5"/>
      <c r="PH22" s="5"/>
      <c r="PI22" s="5"/>
      <c r="PJ22" s="5"/>
      <c r="PK22" s="5"/>
      <c r="PL22" s="5"/>
      <c r="PM22" s="5"/>
      <c r="PN22" s="5"/>
      <c r="PO22" s="5"/>
      <c r="PP22" s="5"/>
      <c r="PQ22" s="5"/>
      <c r="PR22" s="5"/>
      <c r="PS22" s="5"/>
      <c r="PT22" s="5"/>
      <c r="PU22" s="5"/>
      <c r="PV22" s="5"/>
      <c r="PW22" s="5"/>
      <c r="PX22" s="5"/>
      <c r="PY22" s="5"/>
      <c r="PZ22" s="5"/>
      <c r="QA22" s="5"/>
      <c r="QB22" s="5"/>
      <c r="QC22" s="5"/>
      <c r="QD22" s="5"/>
      <c r="QE22" s="5"/>
      <c r="QF22" s="5"/>
      <c r="QG22" s="5"/>
      <c r="QH22" s="5"/>
      <c r="QI22" s="5"/>
      <c r="QJ22" s="5"/>
      <c r="QK22" s="5"/>
      <c r="QL22" s="5"/>
      <c r="QM22" s="5"/>
      <c r="QN22" s="5"/>
      <c r="QO22" s="5"/>
      <c r="QP22" s="5"/>
      <c r="QQ22" s="5"/>
      <c r="QR22" s="5"/>
      <c r="QS22" s="5"/>
      <c r="QT22" s="5"/>
      <c r="QU22" s="5"/>
      <c r="QV22" s="5"/>
      <c r="QW22" s="5"/>
      <c r="QX22" s="5"/>
      <c r="QY22" s="5"/>
      <c r="QZ22" s="5"/>
      <c r="RA22" s="5"/>
      <c r="RB22" s="5"/>
      <c r="RC22" s="5"/>
      <c r="RD22" s="5"/>
      <c r="RE22" s="5"/>
      <c r="RF22" s="5"/>
      <c r="RG22" s="5"/>
      <c r="RH22" s="5"/>
      <c r="RI22" s="5"/>
      <c r="RJ22" s="5"/>
      <c r="RK22" s="5"/>
      <c r="RL22" s="5"/>
      <c r="RM22" s="5"/>
      <c r="RN22" s="5"/>
      <c r="RO22" s="5"/>
      <c r="RP22" s="5"/>
      <c r="RQ22" s="5"/>
      <c r="RR22" s="5"/>
      <c r="RS22" s="5"/>
      <c r="RT22" s="5"/>
      <c r="RU22" s="5"/>
      <c r="RV22" s="5"/>
      <c r="RW22" s="5"/>
      <c r="RX22" s="5"/>
      <c r="RY22" s="5"/>
      <c r="RZ22" s="5"/>
      <c r="SA22" s="5"/>
      <c r="SB22" s="5"/>
      <c r="SC22" s="5"/>
      <c r="SD22" s="5"/>
      <c r="SE22" s="5"/>
      <c r="SF22" s="5"/>
      <c r="SG22" s="5"/>
      <c r="SH22" s="5"/>
      <c r="SI22" s="5"/>
      <c r="SJ22" s="5"/>
      <c r="SK22" s="5"/>
      <c r="SL22" s="5"/>
      <c r="SM22" s="5"/>
      <c r="SN22" s="5"/>
      <c r="SO22" s="5"/>
      <c r="SP22" s="5"/>
      <c r="SQ22" s="5"/>
      <c r="SR22" s="5"/>
      <c r="SS22" s="5"/>
      <c r="ST22" s="5"/>
      <c r="SU22" s="5"/>
      <c r="SV22" s="5"/>
      <c r="SW22" s="5"/>
      <c r="SX22" s="5"/>
      <c r="SY22" s="5"/>
      <c r="SZ22" s="5"/>
      <c r="TA22" s="5"/>
      <c r="TB22" s="5"/>
      <c r="TC22" s="5"/>
      <c r="TD22" s="5"/>
      <c r="TE22" s="5"/>
      <c r="TF22" s="5"/>
      <c r="TG22" s="5"/>
      <c r="TH22" s="5"/>
      <c r="TI22" s="5"/>
      <c r="TJ22" s="5"/>
      <c r="TK22" s="5"/>
      <c r="TL22" s="5"/>
      <c r="TM22" s="5"/>
      <c r="TN22" s="5"/>
      <c r="TO22" s="5"/>
      <c r="TP22" s="5"/>
      <c r="TQ22" s="5"/>
      <c r="TR22" s="5"/>
      <c r="TS22" s="5"/>
      <c r="TT22" s="5"/>
      <c r="TU22" s="5"/>
      <c r="TV22" s="5"/>
      <c r="TW22" s="5"/>
      <c r="TX22" s="5"/>
      <c r="TY22" s="5"/>
      <c r="TZ22" s="5"/>
      <c r="UA22" s="5"/>
      <c r="UB22" s="5"/>
      <c r="UC22" s="5"/>
      <c r="UD22" s="5"/>
      <c r="UE22" s="5"/>
      <c r="UF22" s="5"/>
      <c r="UG22" s="5"/>
      <c r="UH22" s="5"/>
      <c r="UI22" s="5"/>
      <c r="UJ22" s="5"/>
      <c r="UK22" s="5"/>
      <c r="UL22" s="5"/>
      <c r="UM22" s="5"/>
      <c r="UN22" s="5"/>
      <c r="UO22" s="5"/>
      <c r="UP22" s="5"/>
      <c r="UQ22" s="5"/>
      <c r="UR22" s="5"/>
      <c r="US22" s="5"/>
      <c r="UT22" s="5"/>
      <c r="UU22" s="5"/>
      <c r="UV22" s="5"/>
      <c r="UW22" s="5"/>
      <c r="UX22" s="5"/>
      <c r="UY22" s="5"/>
      <c r="UZ22" s="5"/>
      <c r="VA22" s="5"/>
      <c r="VB22" s="5"/>
      <c r="VC22" s="5"/>
      <c r="VD22" s="5"/>
      <c r="VE22" s="5"/>
      <c r="VF22" s="5"/>
      <c r="VG22" s="5"/>
      <c r="VH22" s="5"/>
      <c r="VI22" s="5"/>
      <c r="VJ22" s="5"/>
      <c r="VK22" s="5"/>
      <c r="VL22" s="5"/>
      <c r="VM22" s="5"/>
      <c r="VN22" s="5"/>
      <c r="VO22" s="5"/>
      <c r="VP22" s="5"/>
      <c r="VQ22" s="5"/>
      <c r="VR22" s="5"/>
      <c r="VS22" s="5"/>
      <c r="VT22" s="5"/>
      <c r="VU22" s="5"/>
      <c r="VV22" s="5"/>
      <c r="VW22" s="5"/>
      <c r="VX22" s="5"/>
      <c r="VY22" s="5"/>
      <c r="VZ22" s="5"/>
      <c r="WA22" s="5"/>
      <c r="WB22" s="5"/>
      <c r="WC22" s="5"/>
      <c r="WD22" s="5"/>
      <c r="WE22" s="5"/>
      <c r="WF22" s="5"/>
      <c r="WG22" s="5"/>
      <c r="WH22" s="5"/>
      <c r="WI22" s="5"/>
      <c r="WJ22" s="5"/>
      <c r="WK22" s="5"/>
      <c r="WL22" s="5"/>
      <c r="WM22" s="5"/>
      <c r="WN22" s="5"/>
      <c r="WO22" s="5"/>
      <c r="WP22" s="5"/>
      <c r="WQ22" s="5"/>
      <c r="WR22" s="5"/>
      <c r="WS22" s="5"/>
      <c r="WT22" s="5"/>
      <c r="WU22" s="5"/>
      <c r="WV22" s="5"/>
      <c r="WW22" s="5"/>
      <c r="WX22" s="5"/>
      <c r="WY22" s="5"/>
      <c r="WZ22" s="5"/>
      <c r="XA22" s="5"/>
      <c r="XB22" s="5"/>
      <c r="XC22" s="5"/>
      <c r="XD22" s="5"/>
      <c r="XE22" s="5"/>
      <c r="XF22" s="5"/>
      <c r="XG22" s="5"/>
      <c r="XH22" s="5"/>
      <c r="XI22" s="5"/>
      <c r="XJ22" s="5"/>
      <c r="XK22" s="5"/>
      <c r="XL22" s="5"/>
      <c r="XM22" s="5"/>
      <c r="XN22" s="5"/>
      <c r="XO22" s="5"/>
      <c r="XP22" s="5"/>
      <c r="XQ22" s="5"/>
      <c r="XR22" s="5"/>
      <c r="XS22" s="5"/>
      <c r="XT22" s="5"/>
      <c r="XU22" s="5"/>
      <c r="XV22" s="5"/>
      <c r="XW22" s="5"/>
      <c r="XX22" s="5"/>
      <c r="XY22" s="5"/>
      <c r="XZ22" s="5"/>
      <c r="YA22" s="5"/>
      <c r="YB22" s="5"/>
      <c r="YC22" s="5"/>
      <c r="YD22" s="5"/>
      <c r="YE22" s="5"/>
      <c r="YF22" s="5"/>
      <c r="YG22" s="5"/>
      <c r="YH22" s="5"/>
      <c r="YI22" s="5"/>
      <c r="YJ22" s="5"/>
      <c r="YK22" s="5"/>
      <c r="YL22" s="5"/>
      <c r="YM22" s="5"/>
      <c r="YN22" s="5"/>
      <c r="YO22" s="5"/>
      <c r="YP22" s="5"/>
      <c r="YQ22" s="5"/>
      <c r="YR22" s="5"/>
      <c r="YS22" s="5"/>
      <c r="YT22" s="5"/>
      <c r="YU22" s="5"/>
      <c r="YV22" s="5"/>
      <c r="YW22" s="5"/>
      <c r="YX22" s="5"/>
      <c r="YY22" s="5"/>
      <c r="YZ22" s="5"/>
      <c r="ZA22" s="5"/>
      <c r="ZB22" s="5"/>
      <c r="ZC22" s="5"/>
      <c r="ZD22" s="5"/>
      <c r="ZE22" s="5"/>
      <c r="ZF22" s="5"/>
      <c r="ZG22" s="5"/>
      <c r="ZH22" s="5"/>
      <c r="ZI22" s="5"/>
      <c r="ZJ22" s="5"/>
      <c r="ZK22" s="5"/>
      <c r="ZL22" s="5"/>
      <c r="ZM22" s="5"/>
      <c r="ZN22" s="5"/>
      <c r="ZO22" s="5"/>
      <c r="ZP22" s="5"/>
      <c r="ZQ22" s="5"/>
      <c r="ZR22" s="5"/>
      <c r="ZS22" s="5"/>
      <c r="ZT22" s="5"/>
      <c r="ZU22" s="5"/>
      <c r="ZV22" s="5"/>
      <c r="ZW22" s="5"/>
      <c r="ZX22" s="5"/>
      <c r="ZY22" s="5"/>
      <c r="ZZ22" s="5"/>
      <c r="AAA22" s="5"/>
      <c r="AAB22" s="5"/>
      <c r="AAC22" s="5"/>
      <c r="AAD22" s="5"/>
      <c r="AAE22" s="5"/>
      <c r="AAF22" s="5"/>
      <c r="AAG22" s="5"/>
      <c r="AAH22" s="5"/>
      <c r="AAI22" s="5"/>
      <c r="AAJ22" s="5"/>
      <c r="AAK22" s="5"/>
      <c r="AAL22" s="5"/>
      <c r="AAM22" s="5"/>
      <c r="AAN22" s="5"/>
      <c r="AAO22" s="5"/>
      <c r="AAP22" s="5"/>
      <c r="AAQ22" s="5"/>
      <c r="AAR22" s="5"/>
      <c r="AAS22" s="5"/>
      <c r="AAT22" s="5"/>
      <c r="AAU22" s="5"/>
      <c r="AAV22" s="5"/>
      <c r="AAW22" s="5"/>
      <c r="AAX22" s="5"/>
      <c r="AAY22" s="5"/>
      <c r="AAZ22" s="5"/>
      <c r="ABA22" s="5"/>
      <c r="ABB22" s="5"/>
      <c r="ABC22" s="5"/>
      <c r="ABD22" s="5"/>
      <c r="ABE22" s="5"/>
      <c r="ABF22" s="5"/>
      <c r="ABG22" s="5"/>
      <c r="ABH22" s="5"/>
      <c r="ABI22" s="5"/>
      <c r="ABJ22" s="5"/>
      <c r="ABK22" s="5"/>
      <c r="ABL22" s="5"/>
      <c r="ABM22" s="5"/>
      <c r="ABN22" s="5"/>
      <c r="ABO22" s="5"/>
      <c r="ABP22" s="5"/>
      <c r="ABQ22" s="5"/>
      <c r="ABR22" s="5"/>
      <c r="ABS22" s="5"/>
      <c r="ABT22" s="5"/>
      <c r="ABU22" s="5"/>
      <c r="ABV22" s="5"/>
      <c r="ABW22" s="5"/>
      <c r="ABX22" s="5"/>
      <c r="ABY22" s="5"/>
      <c r="ABZ22" s="5"/>
      <c r="ACA22" s="5"/>
      <c r="ACB22" s="5"/>
      <c r="ACC22" s="5"/>
      <c r="ACD22" s="5"/>
      <c r="ACE22" s="5"/>
      <c r="ACF22" s="5"/>
      <c r="ACG22" s="5"/>
      <c r="ACH22" s="5"/>
      <c r="ACI22" s="5"/>
      <c r="ACJ22" s="5"/>
      <c r="ACK22" s="5"/>
      <c r="ACL22" s="5"/>
      <c r="ACM22" s="5"/>
      <c r="ACN22" s="5"/>
      <c r="ACO22" s="5"/>
      <c r="ACP22" s="5"/>
      <c r="ACQ22" s="5"/>
      <c r="ACR22" s="5"/>
      <c r="ACS22" s="5"/>
      <c r="ACT22" s="5"/>
      <c r="ACU22" s="5"/>
      <c r="ACV22" s="5"/>
      <c r="ACW22" s="5"/>
      <c r="ACX22" s="5"/>
      <c r="ACY22" s="5"/>
      <c r="ACZ22" s="5"/>
      <c r="ADA22" s="5"/>
      <c r="ADB22" s="5"/>
      <c r="ADC22" s="5"/>
      <c r="ADD22" s="5"/>
      <c r="ADE22" s="5"/>
      <c r="ADF22" s="5"/>
      <c r="ADG22" s="5"/>
      <c r="ADH22" s="5"/>
      <c r="ADI22" s="5"/>
      <c r="ADJ22" s="5"/>
      <c r="ADK22" s="5"/>
      <c r="ADL22" s="5"/>
      <c r="ADM22" s="5"/>
      <c r="ADN22" s="5"/>
      <c r="ADO22" s="5"/>
      <c r="ADP22" s="5"/>
      <c r="ADQ22" s="5"/>
      <c r="ADR22" s="5"/>
      <c r="ADS22" s="5"/>
      <c r="ADT22" s="5"/>
      <c r="ADU22" s="5"/>
      <c r="ADV22" s="5"/>
      <c r="ADW22" s="5"/>
      <c r="ADX22" s="5"/>
      <c r="ADY22" s="5"/>
      <c r="ADZ22" s="5"/>
      <c r="AEA22" s="5"/>
      <c r="AEB22" s="5"/>
      <c r="AEC22" s="5"/>
      <c r="AED22" s="5"/>
      <c r="AEE22" s="5"/>
      <c r="AEF22" s="5"/>
      <c r="AEG22" s="5"/>
      <c r="AEH22" s="5"/>
      <c r="AEI22" s="5"/>
      <c r="AEJ22" s="5"/>
      <c r="AEK22" s="5"/>
      <c r="AEL22" s="5"/>
      <c r="AEM22" s="5"/>
      <c r="AEN22" s="5"/>
      <c r="AEO22" s="5"/>
      <c r="AEP22" s="5"/>
      <c r="AEQ22" s="5"/>
      <c r="AER22" s="5"/>
      <c r="AES22" s="5"/>
      <c r="AET22" s="5"/>
      <c r="AEU22" s="5"/>
      <c r="AEV22" s="5"/>
      <c r="AEW22" s="5"/>
      <c r="AEX22" s="5"/>
      <c r="AEY22" s="5"/>
      <c r="AEZ22" s="5"/>
      <c r="AFA22" s="5"/>
      <c r="AFB22" s="5"/>
      <c r="AFC22" s="5"/>
      <c r="AFD22" s="5"/>
      <c r="AFE22" s="5"/>
      <c r="AFF22" s="5"/>
      <c r="AFG22" s="5"/>
      <c r="AFH22" s="5"/>
      <c r="AFI22" s="5"/>
      <c r="AFJ22" s="5"/>
      <c r="AFK22" s="5"/>
      <c r="AFL22" s="5"/>
      <c r="AFM22" s="5"/>
      <c r="AFN22" s="5"/>
      <c r="AFO22" s="5"/>
      <c r="AFP22" s="5"/>
      <c r="AFQ22" s="5"/>
      <c r="AFR22" s="5"/>
      <c r="AFS22" s="5"/>
      <c r="AFT22" s="5"/>
      <c r="AFU22" s="5"/>
      <c r="AFV22" s="5"/>
      <c r="AFW22" s="5"/>
      <c r="AFX22" s="5"/>
      <c r="AFY22" s="5"/>
      <c r="AFZ22" s="5"/>
      <c r="AGA22" s="5"/>
      <c r="AGB22" s="5"/>
      <c r="AGC22" s="5"/>
      <c r="AGD22" s="5"/>
      <c r="AGE22" s="5"/>
      <c r="AGF22" s="5"/>
      <c r="AGG22" s="5"/>
      <c r="AGH22" s="5"/>
      <c r="AGI22" s="5"/>
      <c r="AGJ22" s="5"/>
      <c r="AGK22" s="5"/>
      <c r="AGL22" s="5"/>
      <c r="AGM22" s="5"/>
      <c r="AGN22" s="5"/>
      <c r="AGO22" s="5"/>
      <c r="AGP22" s="5"/>
      <c r="AGQ22" s="5"/>
      <c r="AGR22" s="5"/>
      <c r="AGS22" s="5"/>
      <c r="AGT22" s="5"/>
      <c r="AGU22" s="5"/>
      <c r="AGV22" s="5"/>
      <c r="AGW22" s="5"/>
      <c r="AGX22" s="5"/>
      <c r="AGY22" s="5"/>
      <c r="AGZ22" s="5"/>
      <c r="AHA22" s="5"/>
      <c r="AHB22" s="5"/>
      <c r="AHC22" s="5"/>
      <c r="AHD22" s="5"/>
      <c r="AHE22" s="5"/>
      <c r="AHF22" s="5"/>
      <c r="AHG22" s="5"/>
      <c r="AHH22" s="5"/>
      <c r="AHI22" s="5"/>
      <c r="AHJ22" s="5"/>
      <c r="AHK22" s="5"/>
      <c r="AHL22" s="5"/>
      <c r="AHM22" s="5"/>
      <c r="AHN22" s="5"/>
      <c r="AHO22" s="5"/>
      <c r="AHP22" s="5"/>
      <c r="AHQ22" s="5"/>
      <c r="AHR22" s="5"/>
      <c r="AHS22" s="5"/>
      <c r="AHT22" s="5"/>
      <c r="AHU22" s="5"/>
      <c r="AHV22" s="5"/>
      <c r="AHW22" s="5"/>
      <c r="AHX22" s="5"/>
      <c r="AHY22" s="5"/>
      <c r="AHZ22" s="5"/>
      <c r="AIA22" s="5"/>
      <c r="AIB22" s="5"/>
      <c r="AIC22" s="5"/>
      <c r="AID22" s="5"/>
      <c r="AIE22" s="5"/>
      <c r="AIF22" s="5"/>
      <c r="AIG22" s="5"/>
      <c r="AIH22" s="5"/>
      <c r="AII22" s="5"/>
      <c r="AIJ22" s="5"/>
      <c r="AIK22" s="5"/>
      <c r="AIL22" s="5"/>
      <c r="AIM22" s="5"/>
      <c r="AIN22" s="5"/>
      <c r="AIO22" s="5"/>
      <c r="AIP22" s="5"/>
      <c r="AIQ22" s="5"/>
      <c r="AIR22" s="5"/>
      <c r="AIS22" s="5"/>
      <c r="AIT22" s="5"/>
      <c r="AIU22" s="5"/>
      <c r="AIV22" s="5"/>
      <c r="AIW22" s="5"/>
      <c r="AIX22" s="5"/>
      <c r="AIY22" s="5"/>
      <c r="AIZ22" s="5"/>
      <c r="AJA22" s="5"/>
      <c r="AJB22" s="5"/>
      <c r="AJC22" s="5"/>
      <c r="AJD22" s="5"/>
      <c r="AJE22" s="5"/>
      <c r="AJF22" s="5"/>
      <c r="AJG22" s="5"/>
      <c r="AJH22" s="5"/>
      <c r="AJI22" s="5"/>
      <c r="AJJ22" s="5"/>
      <c r="AJK22" s="5"/>
      <c r="AJL22" s="5"/>
      <c r="AJM22" s="5"/>
      <c r="AJN22" s="5"/>
      <c r="AJO22" s="5"/>
      <c r="AJP22" s="5"/>
      <c r="AJQ22" s="5"/>
      <c r="AJR22" s="5"/>
      <c r="AJS22" s="5"/>
      <c r="AJT22" s="5"/>
      <c r="AJU22" s="5"/>
      <c r="AJV22" s="5"/>
      <c r="AJW22" s="5"/>
      <c r="AJX22" s="5"/>
      <c r="AJY22" s="5"/>
      <c r="AJZ22" s="5"/>
      <c r="AKA22" s="5"/>
      <c r="AKB22" s="5"/>
      <c r="AKC22" s="5"/>
      <c r="AKD22" s="5"/>
      <c r="AKE22" s="5"/>
      <c r="AKF22" s="5"/>
      <c r="AKG22" s="5"/>
      <c r="AKH22" s="5"/>
      <c r="AKI22" s="5"/>
      <c r="AKJ22" s="5"/>
      <c r="AKK22" s="5"/>
      <c r="AKL22" s="5"/>
      <c r="AKM22" s="5"/>
      <c r="AKN22" s="5"/>
      <c r="AKO22" s="5"/>
      <c r="AKP22" s="5"/>
      <c r="AKQ22" s="5"/>
      <c r="AKR22" s="5"/>
      <c r="AKS22" s="5"/>
      <c r="AKT22" s="5"/>
      <c r="AKU22" s="5"/>
      <c r="AKV22" s="5"/>
      <c r="AKW22" s="5"/>
      <c r="AKX22" s="5"/>
      <c r="AKY22" s="5"/>
      <c r="AKZ22" s="5"/>
      <c r="ALA22" s="5"/>
      <c r="ALB22" s="5"/>
      <c r="ALC22" s="5"/>
      <c r="ALD22" s="5"/>
      <c r="ALE22" s="5"/>
      <c r="ALF22" s="5"/>
      <c r="ALG22" s="5"/>
      <c r="ALH22" s="5"/>
      <c r="ALI22" s="5"/>
      <c r="ALJ22" s="5"/>
      <c r="ALK22" s="5"/>
      <c r="ALL22" s="5"/>
    </row>
    <row r="23" spans="1:1000" customFormat="1" ht="15" customHeight="1" x14ac:dyDescent="0.25">
      <c r="A23" s="24">
        <f ca="1">_xll.DBR($C$9,$D$13,$C$13,$F$13,"RowFormat",$C23,$H$13)</f>
        <v>1</v>
      </c>
      <c r="B23" s="24"/>
      <c r="C23" s="56" t="s">
        <v>28</v>
      </c>
      <c r="D23" s="62">
        <f ca="1">_xll.DBRW($C$9,$D$13,$C$13,$F$13,D$18,$C23,$H$13)</f>
        <v>137984.91999999998</v>
      </c>
      <c r="E23" s="58">
        <f ca="1">_xll.DBRW($C$9,$D$13,$C$13,$F$13,E$18,$C23,$H$13)</f>
        <v>13026.71</v>
      </c>
      <c r="F23" s="58">
        <f ca="1">_xll.DBRW($C$9,$D$13,$C$13,$F$13,F$18,$C23,$H$13)</f>
        <v>10752.71</v>
      </c>
      <c r="G23" s="58">
        <f ca="1">_xll.DBRW($C$9,$D$13,$C$13,$F$13,G$18,$C23,$H$13)</f>
        <v>10778.65</v>
      </c>
      <c r="H23" s="58">
        <f ca="1">_xll.DBRW($C$9,$D$13,$C$13,$F$13,H$18,$C23,$H$13)</f>
        <v>16798.650000000001</v>
      </c>
      <c r="I23" s="58">
        <f ca="1">_xll.DBRW($C$9,$D$13,$C$13,$F$13,I$18,$C23,$H$13)</f>
        <v>10802.65</v>
      </c>
      <c r="J23" s="58">
        <f ca="1">_xll.DBRW($C$9,$D$13,$C$13,$F$13,J$18,$C23,$H$13)</f>
        <v>10817.65</v>
      </c>
      <c r="K23" s="58">
        <f ca="1">_xll.DBRW($C$9,$D$13,$C$13,$F$13,K$18,$C23,$H$13)</f>
        <v>10831.65</v>
      </c>
      <c r="L23" s="58">
        <f ca="1">_xll.DBRW($C$9,$D$13,$C$13,$F$13,L$18,$C23,$H$13)</f>
        <v>10831.65</v>
      </c>
      <c r="M23" s="58">
        <f ca="1">_xll.DBRW($C$9,$D$13,$C$13,$F$13,M$18,$C23,$H$13)</f>
        <v>10831.65</v>
      </c>
      <c r="N23" s="58">
        <f ca="1">_xll.DBRW($C$9,$D$13,$C$13,$F$13,N$18,$C23,$H$13)</f>
        <v>10837.65</v>
      </c>
      <c r="O23" s="58">
        <f ca="1">_xll.DBRW($C$9,$D$13,$C$13,$F$13,O$18,$C23,$H$13)</f>
        <v>10837.65</v>
      </c>
      <c r="P23" s="58">
        <f ca="1">_xll.DBRW($C$9,$D$13,$C$13,$F$13,P$18,$C23,$H$13)</f>
        <v>10837.65</v>
      </c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5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  <c r="KO23" s="5"/>
      <c r="KP23" s="5"/>
      <c r="KQ23" s="5"/>
      <c r="KR23" s="5"/>
      <c r="KS23" s="5"/>
      <c r="KT23" s="5"/>
      <c r="KU23" s="5"/>
      <c r="KV23" s="5"/>
      <c r="KW23" s="5"/>
      <c r="KX23" s="5"/>
      <c r="KY23" s="5"/>
      <c r="KZ23" s="5"/>
      <c r="LA23" s="5"/>
      <c r="LB23" s="5"/>
      <c r="LC23" s="5"/>
      <c r="LD23" s="5"/>
      <c r="LE23" s="5"/>
      <c r="LF23" s="5"/>
      <c r="LG23" s="5"/>
      <c r="LH23" s="5"/>
      <c r="LI23" s="5"/>
      <c r="LJ23" s="5"/>
      <c r="LK23" s="5"/>
      <c r="LL23" s="5"/>
      <c r="LM23" s="5"/>
      <c r="LN23" s="5"/>
      <c r="LO23" s="5"/>
      <c r="LP23" s="5"/>
      <c r="LQ23" s="5"/>
      <c r="LR23" s="5"/>
      <c r="LS23" s="5"/>
      <c r="LT23" s="5"/>
      <c r="LU23" s="5"/>
      <c r="LV23" s="5"/>
      <c r="LW23" s="5"/>
      <c r="LX23" s="5"/>
      <c r="LY23" s="5"/>
      <c r="LZ23" s="5"/>
      <c r="MA23" s="5"/>
      <c r="MB23" s="5"/>
      <c r="MC23" s="5"/>
      <c r="MD23" s="5"/>
      <c r="ME23" s="5"/>
      <c r="MF23" s="5"/>
      <c r="MG23" s="5"/>
      <c r="MH23" s="5"/>
      <c r="MI23" s="5"/>
      <c r="MJ23" s="5"/>
      <c r="MK23" s="5"/>
      <c r="ML23" s="5"/>
      <c r="MM23" s="5"/>
      <c r="MN23" s="5"/>
      <c r="MO23" s="5"/>
      <c r="MP23" s="5"/>
      <c r="MQ23" s="5"/>
      <c r="MR23" s="5"/>
      <c r="MS23" s="5"/>
      <c r="MT23" s="5"/>
      <c r="MU23" s="5"/>
      <c r="MV23" s="5"/>
      <c r="MW23" s="5"/>
      <c r="MX23" s="5"/>
      <c r="MY23" s="5"/>
      <c r="MZ23" s="5"/>
      <c r="NA23" s="5"/>
      <c r="NB23" s="5"/>
      <c r="NC23" s="5"/>
      <c r="ND23" s="5"/>
      <c r="NE23" s="5"/>
      <c r="NF23" s="5"/>
      <c r="NG23" s="5"/>
      <c r="NH23" s="5"/>
      <c r="NI23" s="5"/>
      <c r="NJ23" s="5"/>
      <c r="NK23" s="5"/>
      <c r="NL23" s="5"/>
      <c r="NM23" s="5"/>
      <c r="NN23" s="5"/>
      <c r="NO23" s="5"/>
      <c r="NP23" s="5"/>
      <c r="NQ23" s="5"/>
      <c r="NR23" s="5"/>
      <c r="NS23" s="5"/>
      <c r="NT23" s="5"/>
      <c r="NU23" s="5"/>
      <c r="NV23" s="5"/>
      <c r="NW23" s="5"/>
      <c r="NX23" s="5"/>
      <c r="NY23" s="5"/>
      <c r="NZ23" s="5"/>
      <c r="OA23" s="5"/>
      <c r="OB23" s="5"/>
      <c r="OC23" s="5"/>
      <c r="OD23" s="5"/>
      <c r="OE23" s="5"/>
      <c r="OF23" s="5"/>
      <c r="OG23" s="5"/>
      <c r="OH23" s="5"/>
      <c r="OI23" s="5"/>
      <c r="OJ23" s="5"/>
      <c r="OK23" s="5"/>
      <c r="OL23" s="5"/>
      <c r="OM23" s="5"/>
      <c r="ON23" s="5"/>
      <c r="OO23" s="5"/>
      <c r="OP23" s="5"/>
      <c r="OQ23" s="5"/>
      <c r="OR23" s="5"/>
      <c r="OS23" s="5"/>
      <c r="OT23" s="5"/>
      <c r="OU23" s="5"/>
      <c r="OV23" s="5"/>
      <c r="OW23" s="5"/>
      <c r="OX23" s="5"/>
      <c r="OY23" s="5"/>
      <c r="OZ23" s="5"/>
      <c r="PA23" s="5"/>
      <c r="PB23" s="5"/>
      <c r="PC23" s="5"/>
      <c r="PD23" s="5"/>
      <c r="PE23" s="5"/>
      <c r="PF23" s="5"/>
      <c r="PG23" s="5"/>
      <c r="PH23" s="5"/>
      <c r="PI23" s="5"/>
      <c r="PJ23" s="5"/>
      <c r="PK23" s="5"/>
      <c r="PL23" s="5"/>
      <c r="PM23" s="5"/>
      <c r="PN23" s="5"/>
      <c r="PO23" s="5"/>
      <c r="PP23" s="5"/>
      <c r="PQ23" s="5"/>
      <c r="PR23" s="5"/>
      <c r="PS23" s="5"/>
      <c r="PT23" s="5"/>
      <c r="PU23" s="5"/>
      <c r="PV23" s="5"/>
      <c r="PW23" s="5"/>
      <c r="PX23" s="5"/>
      <c r="PY23" s="5"/>
      <c r="PZ23" s="5"/>
      <c r="QA23" s="5"/>
      <c r="QB23" s="5"/>
      <c r="QC23" s="5"/>
      <c r="QD23" s="5"/>
      <c r="QE23" s="5"/>
      <c r="QF23" s="5"/>
      <c r="QG23" s="5"/>
      <c r="QH23" s="5"/>
      <c r="QI23" s="5"/>
      <c r="QJ23" s="5"/>
      <c r="QK23" s="5"/>
      <c r="QL23" s="5"/>
      <c r="QM23" s="5"/>
      <c r="QN23" s="5"/>
      <c r="QO23" s="5"/>
      <c r="QP23" s="5"/>
      <c r="QQ23" s="5"/>
      <c r="QR23" s="5"/>
      <c r="QS23" s="5"/>
      <c r="QT23" s="5"/>
      <c r="QU23" s="5"/>
      <c r="QV23" s="5"/>
      <c r="QW23" s="5"/>
      <c r="QX23" s="5"/>
      <c r="QY23" s="5"/>
      <c r="QZ23" s="5"/>
      <c r="RA23" s="5"/>
      <c r="RB23" s="5"/>
      <c r="RC23" s="5"/>
      <c r="RD23" s="5"/>
      <c r="RE23" s="5"/>
      <c r="RF23" s="5"/>
      <c r="RG23" s="5"/>
      <c r="RH23" s="5"/>
      <c r="RI23" s="5"/>
      <c r="RJ23" s="5"/>
      <c r="RK23" s="5"/>
      <c r="RL23" s="5"/>
      <c r="RM23" s="5"/>
      <c r="RN23" s="5"/>
      <c r="RO23" s="5"/>
      <c r="RP23" s="5"/>
      <c r="RQ23" s="5"/>
      <c r="RR23" s="5"/>
      <c r="RS23" s="5"/>
      <c r="RT23" s="5"/>
      <c r="RU23" s="5"/>
      <c r="RV23" s="5"/>
      <c r="RW23" s="5"/>
      <c r="RX23" s="5"/>
      <c r="RY23" s="5"/>
      <c r="RZ23" s="5"/>
      <c r="SA23" s="5"/>
      <c r="SB23" s="5"/>
      <c r="SC23" s="5"/>
      <c r="SD23" s="5"/>
      <c r="SE23" s="5"/>
      <c r="SF23" s="5"/>
      <c r="SG23" s="5"/>
      <c r="SH23" s="5"/>
      <c r="SI23" s="5"/>
      <c r="SJ23" s="5"/>
      <c r="SK23" s="5"/>
      <c r="SL23" s="5"/>
      <c r="SM23" s="5"/>
      <c r="SN23" s="5"/>
      <c r="SO23" s="5"/>
      <c r="SP23" s="5"/>
      <c r="SQ23" s="5"/>
      <c r="SR23" s="5"/>
      <c r="SS23" s="5"/>
      <c r="ST23" s="5"/>
      <c r="SU23" s="5"/>
      <c r="SV23" s="5"/>
      <c r="SW23" s="5"/>
      <c r="SX23" s="5"/>
      <c r="SY23" s="5"/>
      <c r="SZ23" s="5"/>
      <c r="TA23" s="5"/>
      <c r="TB23" s="5"/>
      <c r="TC23" s="5"/>
      <c r="TD23" s="5"/>
      <c r="TE23" s="5"/>
      <c r="TF23" s="5"/>
      <c r="TG23" s="5"/>
      <c r="TH23" s="5"/>
      <c r="TI23" s="5"/>
      <c r="TJ23" s="5"/>
      <c r="TK23" s="5"/>
      <c r="TL23" s="5"/>
      <c r="TM23" s="5"/>
      <c r="TN23" s="5"/>
      <c r="TO23" s="5"/>
      <c r="TP23" s="5"/>
      <c r="TQ23" s="5"/>
      <c r="TR23" s="5"/>
      <c r="TS23" s="5"/>
      <c r="TT23" s="5"/>
      <c r="TU23" s="5"/>
      <c r="TV23" s="5"/>
      <c r="TW23" s="5"/>
      <c r="TX23" s="5"/>
      <c r="TY23" s="5"/>
      <c r="TZ23" s="5"/>
      <c r="UA23" s="5"/>
      <c r="UB23" s="5"/>
      <c r="UC23" s="5"/>
      <c r="UD23" s="5"/>
      <c r="UE23" s="5"/>
      <c r="UF23" s="5"/>
      <c r="UG23" s="5"/>
      <c r="UH23" s="5"/>
      <c r="UI23" s="5"/>
      <c r="UJ23" s="5"/>
      <c r="UK23" s="5"/>
      <c r="UL23" s="5"/>
      <c r="UM23" s="5"/>
      <c r="UN23" s="5"/>
      <c r="UO23" s="5"/>
      <c r="UP23" s="5"/>
      <c r="UQ23" s="5"/>
      <c r="UR23" s="5"/>
      <c r="US23" s="5"/>
      <c r="UT23" s="5"/>
      <c r="UU23" s="5"/>
      <c r="UV23" s="5"/>
      <c r="UW23" s="5"/>
      <c r="UX23" s="5"/>
      <c r="UY23" s="5"/>
      <c r="UZ23" s="5"/>
      <c r="VA23" s="5"/>
      <c r="VB23" s="5"/>
      <c r="VC23" s="5"/>
      <c r="VD23" s="5"/>
      <c r="VE23" s="5"/>
      <c r="VF23" s="5"/>
      <c r="VG23" s="5"/>
      <c r="VH23" s="5"/>
      <c r="VI23" s="5"/>
      <c r="VJ23" s="5"/>
      <c r="VK23" s="5"/>
      <c r="VL23" s="5"/>
      <c r="VM23" s="5"/>
      <c r="VN23" s="5"/>
      <c r="VO23" s="5"/>
      <c r="VP23" s="5"/>
      <c r="VQ23" s="5"/>
      <c r="VR23" s="5"/>
      <c r="VS23" s="5"/>
      <c r="VT23" s="5"/>
      <c r="VU23" s="5"/>
      <c r="VV23" s="5"/>
      <c r="VW23" s="5"/>
      <c r="VX23" s="5"/>
      <c r="VY23" s="5"/>
      <c r="VZ23" s="5"/>
      <c r="WA23" s="5"/>
      <c r="WB23" s="5"/>
      <c r="WC23" s="5"/>
      <c r="WD23" s="5"/>
      <c r="WE23" s="5"/>
      <c r="WF23" s="5"/>
      <c r="WG23" s="5"/>
      <c r="WH23" s="5"/>
      <c r="WI23" s="5"/>
      <c r="WJ23" s="5"/>
      <c r="WK23" s="5"/>
      <c r="WL23" s="5"/>
      <c r="WM23" s="5"/>
      <c r="WN23" s="5"/>
      <c r="WO23" s="5"/>
      <c r="WP23" s="5"/>
      <c r="WQ23" s="5"/>
      <c r="WR23" s="5"/>
      <c r="WS23" s="5"/>
      <c r="WT23" s="5"/>
      <c r="WU23" s="5"/>
      <c r="WV23" s="5"/>
      <c r="WW23" s="5"/>
      <c r="WX23" s="5"/>
      <c r="WY23" s="5"/>
      <c r="WZ23" s="5"/>
      <c r="XA23" s="5"/>
      <c r="XB23" s="5"/>
      <c r="XC23" s="5"/>
      <c r="XD23" s="5"/>
      <c r="XE23" s="5"/>
      <c r="XF23" s="5"/>
      <c r="XG23" s="5"/>
      <c r="XH23" s="5"/>
      <c r="XI23" s="5"/>
      <c r="XJ23" s="5"/>
      <c r="XK23" s="5"/>
      <c r="XL23" s="5"/>
      <c r="XM23" s="5"/>
      <c r="XN23" s="5"/>
      <c r="XO23" s="5"/>
      <c r="XP23" s="5"/>
      <c r="XQ23" s="5"/>
      <c r="XR23" s="5"/>
      <c r="XS23" s="5"/>
      <c r="XT23" s="5"/>
      <c r="XU23" s="5"/>
      <c r="XV23" s="5"/>
      <c r="XW23" s="5"/>
      <c r="XX23" s="5"/>
      <c r="XY23" s="5"/>
      <c r="XZ23" s="5"/>
      <c r="YA23" s="5"/>
      <c r="YB23" s="5"/>
      <c r="YC23" s="5"/>
      <c r="YD23" s="5"/>
      <c r="YE23" s="5"/>
      <c r="YF23" s="5"/>
      <c r="YG23" s="5"/>
      <c r="YH23" s="5"/>
      <c r="YI23" s="5"/>
      <c r="YJ23" s="5"/>
      <c r="YK23" s="5"/>
      <c r="YL23" s="5"/>
      <c r="YM23" s="5"/>
      <c r="YN23" s="5"/>
      <c r="YO23" s="5"/>
      <c r="YP23" s="5"/>
      <c r="YQ23" s="5"/>
      <c r="YR23" s="5"/>
      <c r="YS23" s="5"/>
      <c r="YT23" s="5"/>
      <c r="YU23" s="5"/>
      <c r="YV23" s="5"/>
      <c r="YW23" s="5"/>
      <c r="YX23" s="5"/>
      <c r="YY23" s="5"/>
      <c r="YZ23" s="5"/>
      <c r="ZA23" s="5"/>
      <c r="ZB23" s="5"/>
      <c r="ZC23" s="5"/>
      <c r="ZD23" s="5"/>
      <c r="ZE23" s="5"/>
      <c r="ZF23" s="5"/>
      <c r="ZG23" s="5"/>
      <c r="ZH23" s="5"/>
      <c r="ZI23" s="5"/>
      <c r="ZJ23" s="5"/>
      <c r="ZK23" s="5"/>
      <c r="ZL23" s="5"/>
      <c r="ZM23" s="5"/>
      <c r="ZN23" s="5"/>
      <c r="ZO23" s="5"/>
      <c r="ZP23" s="5"/>
      <c r="ZQ23" s="5"/>
      <c r="ZR23" s="5"/>
      <c r="ZS23" s="5"/>
      <c r="ZT23" s="5"/>
      <c r="ZU23" s="5"/>
      <c r="ZV23" s="5"/>
      <c r="ZW23" s="5"/>
      <c r="ZX23" s="5"/>
      <c r="ZY23" s="5"/>
      <c r="ZZ23" s="5"/>
      <c r="AAA23" s="5"/>
      <c r="AAB23" s="5"/>
      <c r="AAC23" s="5"/>
      <c r="AAD23" s="5"/>
      <c r="AAE23" s="5"/>
      <c r="AAF23" s="5"/>
      <c r="AAG23" s="5"/>
      <c r="AAH23" s="5"/>
      <c r="AAI23" s="5"/>
      <c r="AAJ23" s="5"/>
      <c r="AAK23" s="5"/>
      <c r="AAL23" s="5"/>
      <c r="AAM23" s="5"/>
      <c r="AAN23" s="5"/>
      <c r="AAO23" s="5"/>
      <c r="AAP23" s="5"/>
      <c r="AAQ23" s="5"/>
      <c r="AAR23" s="5"/>
      <c r="AAS23" s="5"/>
      <c r="AAT23" s="5"/>
      <c r="AAU23" s="5"/>
      <c r="AAV23" s="5"/>
      <c r="AAW23" s="5"/>
      <c r="AAX23" s="5"/>
      <c r="AAY23" s="5"/>
      <c r="AAZ23" s="5"/>
      <c r="ABA23" s="5"/>
      <c r="ABB23" s="5"/>
      <c r="ABC23" s="5"/>
      <c r="ABD23" s="5"/>
      <c r="ABE23" s="5"/>
      <c r="ABF23" s="5"/>
      <c r="ABG23" s="5"/>
      <c r="ABH23" s="5"/>
      <c r="ABI23" s="5"/>
      <c r="ABJ23" s="5"/>
      <c r="ABK23" s="5"/>
      <c r="ABL23" s="5"/>
      <c r="ABM23" s="5"/>
      <c r="ABN23" s="5"/>
      <c r="ABO23" s="5"/>
      <c r="ABP23" s="5"/>
      <c r="ABQ23" s="5"/>
      <c r="ABR23" s="5"/>
      <c r="ABS23" s="5"/>
      <c r="ABT23" s="5"/>
      <c r="ABU23" s="5"/>
      <c r="ABV23" s="5"/>
      <c r="ABW23" s="5"/>
      <c r="ABX23" s="5"/>
      <c r="ABY23" s="5"/>
      <c r="ABZ23" s="5"/>
      <c r="ACA23" s="5"/>
      <c r="ACB23" s="5"/>
      <c r="ACC23" s="5"/>
      <c r="ACD23" s="5"/>
      <c r="ACE23" s="5"/>
      <c r="ACF23" s="5"/>
      <c r="ACG23" s="5"/>
      <c r="ACH23" s="5"/>
      <c r="ACI23" s="5"/>
      <c r="ACJ23" s="5"/>
      <c r="ACK23" s="5"/>
      <c r="ACL23" s="5"/>
      <c r="ACM23" s="5"/>
      <c r="ACN23" s="5"/>
      <c r="ACO23" s="5"/>
      <c r="ACP23" s="5"/>
      <c r="ACQ23" s="5"/>
      <c r="ACR23" s="5"/>
      <c r="ACS23" s="5"/>
      <c r="ACT23" s="5"/>
      <c r="ACU23" s="5"/>
      <c r="ACV23" s="5"/>
      <c r="ACW23" s="5"/>
      <c r="ACX23" s="5"/>
      <c r="ACY23" s="5"/>
      <c r="ACZ23" s="5"/>
      <c r="ADA23" s="5"/>
      <c r="ADB23" s="5"/>
      <c r="ADC23" s="5"/>
      <c r="ADD23" s="5"/>
      <c r="ADE23" s="5"/>
      <c r="ADF23" s="5"/>
      <c r="ADG23" s="5"/>
      <c r="ADH23" s="5"/>
      <c r="ADI23" s="5"/>
      <c r="ADJ23" s="5"/>
      <c r="ADK23" s="5"/>
      <c r="ADL23" s="5"/>
      <c r="ADM23" s="5"/>
      <c r="ADN23" s="5"/>
      <c r="ADO23" s="5"/>
      <c r="ADP23" s="5"/>
      <c r="ADQ23" s="5"/>
      <c r="ADR23" s="5"/>
      <c r="ADS23" s="5"/>
      <c r="ADT23" s="5"/>
      <c r="ADU23" s="5"/>
      <c r="ADV23" s="5"/>
      <c r="ADW23" s="5"/>
      <c r="ADX23" s="5"/>
      <c r="ADY23" s="5"/>
      <c r="ADZ23" s="5"/>
      <c r="AEA23" s="5"/>
      <c r="AEB23" s="5"/>
      <c r="AEC23" s="5"/>
      <c r="AED23" s="5"/>
      <c r="AEE23" s="5"/>
      <c r="AEF23" s="5"/>
      <c r="AEG23" s="5"/>
      <c r="AEH23" s="5"/>
      <c r="AEI23" s="5"/>
      <c r="AEJ23" s="5"/>
      <c r="AEK23" s="5"/>
      <c r="AEL23" s="5"/>
      <c r="AEM23" s="5"/>
      <c r="AEN23" s="5"/>
      <c r="AEO23" s="5"/>
      <c r="AEP23" s="5"/>
      <c r="AEQ23" s="5"/>
      <c r="AER23" s="5"/>
      <c r="AES23" s="5"/>
      <c r="AET23" s="5"/>
      <c r="AEU23" s="5"/>
      <c r="AEV23" s="5"/>
      <c r="AEW23" s="5"/>
      <c r="AEX23" s="5"/>
      <c r="AEY23" s="5"/>
      <c r="AEZ23" s="5"/>
      <c r="AFA23" s="5"/>
      <c r="AFB23" s="5"/>
      <c r="AFC23" s="5"/>
      <c r="AFD23" s="5"/>
      <c r="AFE23" s="5"/>
      <c r="AFF23" s="5"/>
      <c r="AFG23" s="5"/>
      <c r="AFH23" s="5"/>
      <c r="AFI23" s="5"/>
      <c r="AFJ23" s="5"/>
      <c r="AFK23" s="5"/>
      <c r="AFL23" s="5"/>
      <c r="AFM23" s="5"/>
      <c r="AFN23" s="5"/>
      <c r="AFO23" s="5"/>
      <c r="AFP23" s="5"/>
      <c r="AFQ23" s="5"/>
      <c r="AFR23" s="5"/>
      <c r="AFS23" s="5"/>
      <c r="AFT23" s="5"/>
      <c r="AFU23" s="5"/>
      <c r="AFV23" s="5"/>
      <c r="AFW23" s="5"/>
      <c r="AFX23" s="5"/>
      <c r="AFY23" s="5"/>
      <c r="AFZ23" s="5"/>
      <c r="AGA23" s="5"/>
      <c r="AGB23" s="5"/>
      <c r="AGC23" s="5"/>
      <c r="AGD23" s="5"/>
      <c r="AGE23" s="5"/>
      <c r="AGF23" s="5"/>
      <c r="AGG23" s="5"/>
      <c r="AGH23" s="5"/>
      <c r="AGI23" s="5"/>
      <c r="AGJ23" s="5"/>
      <c r="AGK23" s="5"/>
      <c r="AGL23" s="5"/>
      <c r="AGM23" s="5"/>
      <c r="AGN23" s="5"/>
      <c r="AGO23" s="5"/>
      <c r="AGP23" s="5"/>
      <c r="AGQ23" s="5"/>
      <c r="AGR23" s="5"/>
      <c r="AGS23" s="5"/>
      <c r="AGT23" s="5"/>
      <c r="AGU23" s="5"/>
      <c r="AGV23" s="5"/>
      <c r="AGW23" s="5"/>
      <c r="AGX23" s="5"/>
      <c r="AGY23" s="5"/>
      <c r="AGZ23" s="5"/>
      <c r="AHA23" s="5"/>
      <c r="AHB23" s="5"/>
      <c r="AHC23" s="5"/>
      <c r="AHD23" s="5"/>
      <c r="AHE23" s="5"/>
      <c r="AHF23" s="5"/>
      <c r="AHG23" s="5"/>
      <c r="AHH23" s="5"/>
      <c r="AHI23" s="5"/>
      <c r="AHJ23" s="5"/>
      <c r="AHK23" s="5"/>
      <c r="AHL23" s="5"/>
      <c r="AHM23" s="5"/>
      <c r="AHN23" s="5"/>
      <c r="AHO23" s="5"/>
      <c r="AHP23" s="5"/>
      <c r="AHQ23" s="5"/>
      <c r="AHR23" s="5"/>
      <c r="AHS23" s="5"/>
      <c r="AHT23" s="5"/>
      <c r="AHU23" s="5"/>
      <c r="AHV23" s="5"/>
      <c r="AHW23" s="5"/>
      <c r="AHX23" s="5"/>
      <c r="AHY23" s="5"/>
      <c r="AHZ23" s="5"/>
      <c r="AIA23" s="5"/>
      <c r="AIB23" s="5"/>
      <c r="AIC23" s="5"/>
      <c r="AID23" s="5"/>
      <c r="AIE23" s="5"/>
      <c r="AIF23" s="5"/>
      <c r="AIG23" s="5"/>
      <c r="AIH23" s="5"/>
      <c r="AII23" s="5"/>
      <c r="AIJ23" s="5"/>
      <c r="AIK23" s="5"/>
      <c r="AIL23" s="5"/>
      <c r="AIM23" s="5"/>
      <c r="AIN23" s="5"/>
      <c r="AIO23" s="5"/>
      <c r="AIP23" s="5"/>
      <c r="AIQ23" s="5"/>
      <c r="AIR23" s="5"/>
      <c r="AIS23" s="5"/>
      <c r="AIT23" s="5"/>
      <c r="AIU23" s="5"/>
      <c r="AIV23" s="5"/>
      <c r="AIW23" s="5"/>
      <c r="AIX23" s="5"/>
      <c r="AIY23" s="5"/>
      <c r="AIZ23" s="5"/>
      <c r="AJA23" s="5"/>
      <c r="AJB23" s="5"/>
      <c r="AJC23" s="5"/>
      <c r="AJD23" s="5"/>
      <c r="AJE23" s="5"/>
      <c r="AJF23" s="5"/>
      <c r="AJG23" s="5"/>
      <c r="AJH23" s="5"/>
      <c r="AJI23" s="5"/>
      <c r="AJJ23" s="5"/>
      <c r="AJK23" s="5"/>
      <c r="AJL23" s="5"/>
      <c r="AJM23" s="5"/>
      <c r="AJN23" s="5"/>
      <c r="AJO23" s="5"/>
      <c r="AJP23" s="5"/>
      <c r="AJQ23" s="5"/>
      <c r="AJR23" s="5"/>
      <c r="AJS23" s="5"/>
      <c r="AJT23" s="5"/>
      <c r="AJU23" s="5"/>
      <c r="AJV23" s="5"/>
      <c r="AJW23" s="5"/>
      <c r="AJX23" s="5"/>
      <c r="AJY23" s="5"/>
      <c r="AJZ23" s="5"/>
      <c r="AKA23" s="5"/>
      <c r="AKB23" s="5"/>
      <c r="AKC23" s="5"/>
      <c r="AKD23" s="5"/>
      <c r="AKE23" s="5"/>
      <c r="AKF23" s="5"/>
      <c r="AKG23" s="5"/>
      <c r="AKH23" s="5"/>
      <c r="AKI23" s="5"/>
      <c r="AKJ23" s="5"/>
      <c r="AKK23" s="5"/>
      <c r="AKL23" s="5"/>
      <c r="AKM23" s="5"/>
      <c r="AKN23" s="5"/>
      <c r="AKO23" s="5"/>
      <c r="AKP23" s="5"/>
      <c r="AKQ23" s="5"/>
      <c r="AKR23" s="5"/>
      <c r="AKS23" s="5"/>
      <c r="AKT23" s="5"/>
      <c r="AKU23" s="5"/>
      <c r="AKV23" s="5"/>
      <c r="AKW23" s="5"/>
      <c r="AKX23" s="5"/>
      <c r="AKY23" s="5"/>
      <c r="AKZ23" s="5"/>
      <c r="ALA23" s="5"/>
      <c r="ALB23" s="5"/>
      <c r="ALC23" s="5"/>
      <c r="ALD23" s="5"/>
      <c r="ALE23" s="5"/>
      <c r="ALF23" s="5"/>
      <c r="ALG23" s="5"/>
      <c r="ALH23" s="5"/>
      <c r="ALI23" s="5"/>
      <c r="ALJ23" s="5"/>
      <c r="ALK23" s="5"/>
      <c r="ALL23" s="5"/>
    </row>
    <row r="24" spans="1:1000" customFormat="1" ht="15" customHeight="1" x14ac:dyDescent="0.25">
      <c r="A24" s="24">
        <f ca="1">_xll.DBR($C$9,$D$13,$C$13,$F$13,"RowFormat",$C24,$H$13)</f>
        <v>1</v>
      </c>
      <c r="B24" s="24"/>
      <c r="C24" s="56" t="s">
        <v>29</v>
      </c>
      <c r="D24" s="62">
        <f ca="1">_xll.DBRW($C$9,$D$13,$C$13,$F$13,D$18,$C24,$H$13)</f>
        <v>85000</v>
      </c>
      <c r="E24" s="58" t="str">
        <f ca="1">_xll.DBRW($C$9,$D$13,$C$13,$F$13,E$18,$C24,$H$13)</f>
        <v/>
      </c>
      <c r="F24" s="58" t="str">
        <f ca="1">_xll.DBRW($C$9,$D$13,$C$13,$F$13,F$18,$C24,$H$13)</f>
        <v/>
      </c>
      <c r="G24" s="58" t="str">
        <f ca="1">_xll.DBRW($C$9,$D$13,$C$13,$F$13,G$18,$C24,$H$13)</f>
        <v/>
      </c>
      <c r="H24" s="58" t="str">
        <f ca="1">_xll.DBRW($C$9,$D$13,$C$13,$F$13,H$18,$C24,$H$13)</f>
        <v/>
      </c>
      <c r="I24" s="58" t="str">
        <f ca="1">_xll.DBRW($C$9,$D$13,$C$13,$F$13,I$18,$C24,$H$13)</f>
        <v/>
      </c>
      <c r="J24" s="58">
        <f ca="1">_xll.DBRW($C$9,$D$13,$C$13,$F$13,J$18,$C24,$H$13)</f>
        <v>10000</v>
      </c>
      <c r="K24" s="58">
        <f ca="1">_xll.DBRW($C$9,$D$13,$C$13,$F$13,K$18,$C24,$H$13)</f>
        <v>12500</v>
      </c>
      <c r="L24" s="58">
        <f ca="1">_xll.DBRW($C$9,$D$13,$C$13,$F$13,L$18,$C24,$H$13)</f>
        <v>12500</v>
      </c>
      <c r="M24" s="58">
        <f ca="1">_xll.DBRW($C$9,$D$13,$C$13,$F$13,M$18,$C24,$H$13)</f>
        <v>12500</v>
      </c>
      <c r="N24" s="58">
        <f ca="1">_xll.DBRW($C$9,$D$13,$C$13,$F$13,N$18,$C24,$H$13)</f>
        <v>12500</v>
      </c>
      <c r="O24" s="58">
        <f ca="1">_xll.DBRW($C$9,$D$13,$C$13,$F$13,O$18,$C24,$H$13)</f>
        <v>12500</v>
      </c>
      <c r="P24" s="58">
        <f ca="1">_xll.DBRW($C$9,$D$13,$C$13,$F$13,P$18,$C24,$H$13)</f>
        <v>12500</v>
      </c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5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5"/>
      <c r="KU24" s="5"/>
      <c r="KV24" s="5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/>
      <c r="LL24" s="5"/>
      <c r="LM24" s="5"/>
      <c r="LN24" s="5"/>
      <c r="LO24" s="5"/>
      <c r="LP24" s="5"/>
      <c r="LQ24" s="5"/>
      <c r="LR24" s="5"/>
      <c r="LS24" s="5"/>
      <c r="LT24" s="5"/>
      <c r="LU24" s="5"/>
      <c r="LV24" s="5"/>
      <c r="LW24" s="5"/>
      <c r="LX24" s="5"/>
      <c r="LY24" s="5"/>
      <c r="LZ24" s="5"/>
      <c r="MA24" s="5"/>
      <c r="MB24" s="5"/>
      <c r="MC24" s="5"/>
      <c r="MD24" s="5"/>
      <c r="ME24" s="5"/>
      <c r="MF24" s="5"/>
      <c r="MG24" s="5"/>
      <c r="MH24" s="5"/>
      <c r="MI24" s="5"/>
      <c r="MJ24" s="5"/>
      <c r="MK24" s="5"/>
      <c r="ML24" s="5"/>
      <c r="MM24" s="5"/>
      <c r="MN24" s="5"/>
      <c r="MO24" s="5"/>
      <c r="MP24" s="5"/>
      <c r="MQ24" s="5"/>
      <c r="MR24" s="5"/>
      <c r="MS24" s="5"/>
      <c r="MT24" s="5"/>
      <c r="MU24" s="5"/>
      <c r="MV24" s="5"/>
      <c r="MW24" s="5"/>
      <c r="MX24" s="5"/>
      <c r="MY24" s="5"/>
      <c r="MZ24" s="5"/>
      <c r="NA24" s="5"/>
      <c r="NB24" s="5"/>
      <c r="NC24" s="5"/>
      <c r="ND24" s="5"/>
      <c r="NE24" s="5"/>
      <c r="NF24" s="5"/>
      <c r="NG24" s="5"/>
      <c r="NH24" s="5"/>
      <c r="NI24" s="5"/>
      <c r="NJ24" s="5"/>
      <c r="NK24" s="5"/>
      <c r="NL24" s="5"/>
      <c r="NM24" s="5"/>
      <c r="NN24" s="5"/>
      <c r="NO24" s="5"/>
      <c r="NP24" s="5"/>
      <c r="NQ24" s="5"/>
      <c r="NR24" s="5"/>
      <c r="NS24" s="5"/>
      <c r="NT24" s="5"/>
      <c r="NU24" s="5"/>
      <c r="NV24" s="5"/>
      <c r="NW24" s="5"/>
      <c r="NX24" s="5"/>
      <c r="NY24" s="5"/>
      <c r="NZ24" s="5"/>
      <c r="OA24" s="5"/>
      <c r="OB24" s="5"/>
      <c r="OC24" s="5"/>
      <c r="OD24" s="5"/>
      <c r="OE24" s="5"/>
      <c r="OF24" s="5"/>
      <c r="OG24" s="5"/>
      <c r="OH24" s="5"/>
      <c r="OI24" s="5"/>
      <c r="OJ24" s="5"/>
      <c r="OK24" s="5"/>
      <c r="OL24" s="5"/>
      <c r="OM24" s="5"/>
      <c r="ON24" s="5"/>
      <c r="OO24" s="5"/>
      <c r="OP24" s="5"/>
      <c r="OQ24" s="5"/>
      <c r="OR24" s="5"/>
      <c r="OS24" s="5"/>
      <c r="OT24" s="5"/>
      <c r="OU24" s="5"/>
      <c r="OV24" s="5"/>
      <c r="OW24" s="5"/>
      <c r="OX24" s="5"/>
      <c r="OY24" s="5"/>
      <c r="OZ24" s="5"/>
      <c r="PA24" s="5"/>
      <c r="PB24" s="5"/>
      <c r="PC24" s="5"/>
      <c r="PD24" s="5"/>
      <c r="PE24" s="5"/>
      <c r="PF24" s="5"/>
      <c r="PG24" s="5"/>
      <c r="PH24" s="5"/>
      <c r="PI24" s="5"/>
      <c r="PJ24" s="5"/>
      <c r="PK24" s="5"/>
      <c r="PL24" s="5"/>
      <c r="PM24" s="5"/>
      <c r="PN24" s="5"/>
      <c r="PO24" s="5"/>
      <c r="PP24" s="5"/>
      <c r="PQ24" s="5"/>
      <c r="PR24" s="5"/>
      <c r="PS24" s="5"/>
      <c r="PT24" s="5"/>
      <c r="PU24" s="5"/>
      <c r="PV24" s="5"/>
      <c r="PW24" s="5"/>
      <c r="PX24" s="5"/>
      <c r="PY24" s="5"/>
      <c r="PZ24" s="5"/>
      <c r="QA24" s="5"/>
      <c r="QB24" s="5"/>
      <c r="QC24" s="5"/>
      <c r="QD24" s="5"/>
      <c r="QE24" s="5"/>
      <c r="QF24" s="5"/>
      <c r="QG24" s="5"/>
      <c r="QH24" s="5"/>
      <c r="QI24" s="5"/>
      <c r="QJ24" s="5"/>
      <c r="QK24" s="5"/>
      <c r="QL24" s="5"/>
      <c r="QM24" s="5"/>
      <c r="QN24" s="5"/>
      <c r="QO24" s="5"/>
      <c r="QP24" s="5"/>
      <c r="QQ24" s="5"/>
      <c r="QR24" s="5"/>
      <c r="QS24" s="5"/>
      <c r="QT24" s="5"/>
      <c r="QU24" s="5"/>
      <c r="QV24" s="5"/>
      <c r="QW24" s="5"/>
      <c r="QX24" s="5"/>
      <c r="QY24" s="5"/>
      <c r="QZ24" s="5"/>
      <c r="RA24" s="5"/>
      <c r="RB24" s="5"/>
      <c r="RC24" s="5"/>
      <c r="RD24" s="5"/>
      <c r="RE24" s="5"/>
      <c r="RF24" s="5"/>
      <c r="RG24" s="5"/>
      <c r="RH24" s="5"/>
      <c r="RI24" s="5"/>
      <c r="RJ24" s="5"/>
      <c r="RK24" s="5"/>
      <c r="RL24" s="5"/>
      <c r="RM24" s="5"/>
      <c r="RN24" s="5"/>
      <c r="RO24" s="5"/>
      <c r="RP24" s="5"/>
      <c r="RQ24" s="5"/>
      <c r="RR24" s="5"/>
      <c r="RS24" s="5"/>
      <c r="RT24" s="5"/>
      <c r="RU24" s="5"/>
      <c r="RV24" s="5"/>
      <c r="RW24" s="5"/>
      <c r="RX24" s="5"/>
      <c r="RY24" s="5"/>
      <c r="RZ24" s="5"/>
      <c r="SA24" s="5"/>
      <c r="SB24" s="5"/>
      <c r="SC24" s="5"/>
      <c r="SD24" s="5"/>
      <c r="SE24" s="5"/>
      <c r="SF24" s="5"/>
      <c r="SG24" s="5"/>
      <c r="SH24" s="5"/>
      <c r="SI24" s="5"/>
      <c r="SJ24" s="5"/>
      <c r="SK24" s="5"/>
      <c r="SL24" s="5"/>
      <c r="SM24" s="5"/>
      <c r="SN24" s="5"/>
      <c r="SO24" s="5"/>
      <c r="SP24" s="5"/>
      <c r="SQ24" s="5"/>
      <c r="SR24" s="5"/>
      <c r="SS24" s="5"/>
      <c r="ST24" s="5"/>
      <c r="SU24" s="5"/>
      <c r="SV24" s="5"/>
      <c r="SW24" s="5"/>
      <c r="SX24" s="5"/>
      <c r="SY24" s="5"/>
      <c r="SZ24" s="5"/>
      <c r="TA24" s="5"/>
      <c r="TB24" s="5"/>
      <c r="TC24" s="5"/>
      <c r="TD24" s="5"/>
      <c r="TE24" s="5"/>
      <c r="TF24" s="5"/>
      <c r="TG24" s="5"/>
      <c r="TH24" s="5"/>
      <c r="TI24" s="5"/>
      <c r="TJ24" s="5"/>
      <c r="TK24" s="5"/>
      <c r="TL24" s="5"/>
      <c r="TM24" s="5"/>
      <c r="TN24" s="5"/>
      <c r="TO24" s="5"/>
      <c r="TP24" s="5"/>
      <c r="TQ24" s="5"/>
      <c r="TR24" s="5"/>
      <c r="TS24" s="5"/>
      <c r="TT24" s="5"/>
      <c r="TU24" s="5"/>
      <c r="TV24" s="5"/>
      <c r="TW24" s="5"/>
      <c r="TX24" s="5"/>
      <c r="TY24" s="5"/>
      <c r="TZ24" s="5"/>
      <c r="UA24" s="5"/>
      <c r="UB24" s="5"/>
      <c r="UC24" s="5"/>
      <c r="UD24" s="5"/>
      <c r="UE24" s="5"/>
      <c r="UF24" s="5"/>
      <c r="UG24" s="5"/>
      <c r="UH24" s="5"/>
      <c r="UI24" s="5"/>
      <c r="UJ24" s="5"/>
      <c r="UK24" s="5"/>
      <c r="UL24" s="5"/>
      <c r="UM24" s="5"/>
      <c r="UN24" s="5"/>
      <c r="UO24" s="5"/>
      <c r="UP24" s="5"/>
      <c r="UQ24" s="5"/>
      <c r="UR24" s="5"/>
      <c r="US24" s="5"/>
      <c r="UT24" s="5"/>
      <c r="UU24" s="5"/>
      <c r="UV24" s="5"/>
      <c r="UW24" s="5"/>
      <c r="UX24" s="5"/>
      <c r="UY24" s="5"/>
      <c r="UZ24" s="5"/>
      <c r="VA24" s="5"/>
      <c r="VB24" s="5"/>
      <c r="VC24" s="5"/>
      <c r="VD24" s="5"/>
      <c r="VE24" s="5"/>
      <c r="VF24" s="5"/>
      <c r="VG24" s="5"/>
      <c r="VH24" s="5"/>
      <c r="VI24" s="5"/>
      <c r="VJ24" s="5"/>
      <c r="VK24" s="5"/>
      <c r="VL24" s="5"/>
      <c r="VM24" s="5"/>
      <c r="VN24" s="5"/>
      <c r="VO24" s="5"/>
      <c r="VP24" s="5"/>
      <c r="VQ24" s="5"/>
      <c r="VR24" s="5"/>
      <c r="VS24" s="5"/>
      <c r="VT24" s="5"/>
      <c r="VU24" s="5"/>
      <c r="VV24" s="5"/>
      <c r="VW24" s="5"/>
      <c r="VX24" s="5"/>
      <c r="VY24" s="5"/>
      <c r="VZ24" s="5"/>
      <c r="WA24" s="5"/>
      <c r="WB24" s="5"/>
      <c r="WC24" s="5"/>
      <c r="WD24" s="5"/>
      <c r="WE24" s="5"/>
      <c r="WF24" s="5"/>
      <c r="WG24" s="5"/>
      <c r="WH24" s="5"/>
      <c r="WI24" s="5"/>
      <c r="WJ24" s="5"/>
      <c r="WK24" s="5"/>
      <c r="WL24" s="5"/>
      <c r="WM24" s="5"/>
      <c r="WN24" s="5"/>
      <c r="WO24" s="5"/>
      <c r="WP24" s="5"/>
      <c r="WQ24" s="5"/>
      <c r="WR24" s="5"/>
      <c r="WS24" s="5"/>
      <c r="WT24" s="5"/>
      <c r="WU24" s="5"/>
      <c r="WV24" s="5"/>
      <c r="WW24" s="5"/>
      <c r="WX24" s="5"/>
      <c r="WY24" s="5"/>
      <c r="WZ24" s="5"/>
      <c r="XA24" s="5"/>
      <c r="XB24" s="5"/>
      <c r="XC24" s="5"/>
      <c r="XD24" s="5"/>
      <c r="XE24" s="5"/>
      <c r="XF24" s="5"/>
      <c r="XG24" s="5"/>
      <c r="XH24" s="5"/>
      <c r="XI24" s="5"/>
      <c r="XJ24" s="5"/>
      <c r="XK24" s="5"/>
      <c r="XL24" s="5"/>
      <c r="XM24" s="5"/>
      <c r="XN24" s="5"/>
      <c r="XO24" s="5"/>
      <c r="XP24" s="5"/>
      <c r="XQ24" s="5"/>
      <c r="XR24" s="5"/>
      <c r="XS24" s="5"/>
      <c r="XT24" s="5"/>
      <c r="XU24" s="5"/>
      <c r="XV24" s="5"/>
      <c r="XW24" s="5"/>
      <c r="XX24" s="5"/>
      <c r="XY24" s="5"/>
      <c r="XZ24" s="5"/>
      <c r="YA24" s="5"/>
      <c r="YB24" s="5"/>
      <c r="YC24" s="5"/>
      <c r="YD24" s="5"/>
      <c r="YE24" s="5"/>
      <c r="YF24" s="5"/>
      <c r="YG24" s="5"/>
      <c r="YH24" s="5"/>
      <c r="YI24" s="5"/>
      <c r="YJ24" s="5"/>
      <c r="YK24" s="5"/>
      <c r="YL24" s="5"/>
      <c r="YM24" s="5"/>
      <c r="YN24" s="5"/>
      <c r="YO24" s="5"/>
      <c r="YP24" s="5"/>
      <c r="YQ24" s="5"/>
      <c r="YR24" s="5"/>
      <c r="YS24" s="5"/>
      <c r="YT24" s="5"/>
      <c r="YU24" s="5"/>
      <c r="YV24" s="5"/>
      <c r="YW24" s="5"/>
      <c r="YX24" s="5"/>
      <c r="YY24" s="5"/>
      <c r="YZ24" s="5"/>
      <c r="ZA24" s="5"/>
      <c r="ZB24" s="5"/>
      <c r="ZC24" s="5"/>
      <c r="ZD24" s="5"/>
      <c r="ZE24" s="5"/>
      <c r="ZF24" s="5"/>
      <c r="ZG24" s="5"/>
      <c r="ZH24" s="5"/>
      <c r="ZI24" s="5"/>
      <c r="ZJ24" s="5"/>
      <c r="ZK24" s="5"/>
      <c r="ZL24" s="5"/>
      <c r="ZM24" s="5"/>
      <c r="ZN24" s="5"/>
      <c r="ZO24" s="5"/>
      <c r="ZP24" s="5"/>
      <c r="ZQ24" s="5"/>
      <c r="ZR24" s="5"/>
      <c r="ZS24" s="5"/>
      <c r="ZT24" s="5"/>
      <c r="ZU24" s="5"/>
      <c r="ZV24" s="5"/>
      <c r="ZW24" s="5"/>
      <c r="ZX24" s="5"/>
      <c r="ZY24" s="5"/>
      <c r="ZZ24" s="5"/>
      <c r="AAA24" s="5"/>
      <c r="AAB24" s="5"/>
      <c r="AAC24" s="5"/>
      <c r="AAD24" s="5"/>
      <c r="AAE24" s="5"/>
      <c r="AAF24" s="5"/>
      <c r="AAG24" s="5"/>
      <c r="AAH24" s="5"/>
      <c r="AAI24" s="5"/>
      <c r="AAJ24" s="5"/>
      <c r="AAK24" s="5"/>
      <c r="AAL24" s="5"/>
      <c r="AAM24" s="5"/>
      <c r="AAN24" s="5"/>
      <c r="AAO24" s="5"/>
      <c r="AAP24" s="5"/>
      <c r="AAQ24" s="5"/>
      <c r="AAR24" s="5"/>
      <c r="AAS24" s="5"/>
      <c r="AAT24" s="5"/>
      <c r="AAU24" s="5"/>
      <c r="AAV24" s="5"/>
      <c r="AAW24" s="5"/>
      <c r="AAX24" s="5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  <c r="AIF24" s="5"/>
      <c r="AIG24" s="5"/>
      <c r="AIH24" s="5"/>
      <c r="AII24" s="5"/>
      <c r="AIJ24" s="5"/>
      <c r="AIK24" s="5"/>
      <c r="AIL24" s="5"/>
      <c r="AIM24" s="5"/>
      <c r="AIN24" s="5"/>
      <c r="AIO24" s="5"/>
      <c r="AIP24" s="5"/>
      <c r="AIQ24" s="5"/>
      <c r="AIR24" s="5"/>
      <c r="AIS24" s="5"/>
      <c r="AIT24" s="5"/>
      <c r="AIU24" s="5"/>
      <c r="AIV24" s="5"/>
      <c r="AIW24" s="5"/>
      <c r="AIX24" s="5"/>
      <c r="AIY24" s="5"/>
      <c r="AIZ24" s="5"/>
      <c r="AJA24" s="5"/>
      <c r="AJB24" s="5"/>
      <c r="AJC24" s="5"/>
      <c r="AJD24" s="5"/>
      <c r="AJE24" s="5"/>
      <c r="AJF24" s="5"/>
      <c r="AJG24" s="5"/>
      <c r="AJH24" s="5"/>
      <c r="AJI24" s="5"/>
      <c r="AJJ24" s="5"/>
      <c r="AJK24" s="5"/>
      <c r="AJL24" s="5"/>
      <c r="AJM24" s="5"/>
      <c r="AJN24" s="5"/>
      <c r="AJO24" s="5"/>
      <c r="AJP24" s="5"/>
      <c r="AJQ24" s="5"/>
      <c r="AJR24" s="5"/>
      <c r="AJS24" s="5"/>
      <c r="AJT24" s="5"/>
      <c r="AJU24" s="5"/>
      <c r="AJV24" s="5"/>
      <c r="AJW24" s="5"/>
      <c r="AJX24" s="5"/>
      <c r="AJY24" s="5"/>
      <c r="AJZ24" s="5"/>
      <c r="AKA24" s="5"/>
      <c r="AKB24" s="5"/>
      <c r="AKC24" s="5"/>
      <c r="AKD24" s="5"/>
      <c r="AKE24" s="5"/>
      <c r="AKF24" s="5"/>
      <c r="AKG24" s="5"/>
      <c r="AKH24" s="5"/>
      <c r="AKI24" s="5"/>
      <c r="AKJ24" s="5"/>
      <c r="AKK24" s="5"/>
      <c r="AKL24" s="5"/>
      <c r="AKM24" s="5"/>
      <c r="AKN24" s="5"/>
      <c r="AKO24" s="5"/>
      <c r="AKP24" s="5"/>
      <c r="AKQ24" s="5"/>
      <c r="AKR24" s="5"/>
      <c r="AKS24" s="5"/>
      <c r="AKT24" s="5"/>
      <c r="AKU24" s="5"/>
      <c r="AKV24" s="5"/>
      <c r="AKW24" s="5"/>
      <c r="AKX24" s="5"/>
      <c r="AKY24" s="5"/>
      <c r="AKZ24" s="5"/>
      <c r="ALA24" s="5"/>
      <c r="ALB24" s="5"/>
      <c r="ALC24" s="5"/>
      <c r="ALD24" s="5"/>
      <c r="ALE24" s="5"/>
      <c r="ALF24" s="5"/>
      <c r="ALG24" s="5"/>
      <c r="ALH24" s="5"/>
      <c r="ALI24" s="5"/>
      <c r="ALJ24" s="5"/>
      <c r="ALK24" s="5"/>
      <c r="ALL24" s="5"/>
    </row>
    <row r="25" spans="1:1000" customFormat="1" ht="15" customHeight="1" x14ac:dyDescent="0.25">
      <c r="A25" s="24">
        <f ca="1">_xll.DBR($C$9,$D$13,$C$13,$F$13,"RowFormat",$C25,$H$13)</f>
        <v>2</v>
      </c>
      <c r="B25" s="24"/>
      <c r="C25" s="57" t="s">
        <v>71</v>
      </c>
      <c r="D25" s="62">
        <f ca="1">_xll.DBRW($C$9,$D$13,$C$13,$F$13,D$18,$C25,$H$13)</f>
        <v>1324963.0733768737</v>
      </c>
      <c r="E25" s="60">
        <f ca="1">_xll.DBRW($C$9,$D$13,$C$13,$F$13,E$18,$C25,$H$13)</f>
        <v>98784.317577547306</v>
      </c>
      <c r="F25" s="60">
        <f ca="1">_xll.DBRW($C$9,$D$13,$C$13,$F$13,F$18,$C25,$H$13)</f>
        <v>80971.794500624223</v>
      </c>
      <c r="G25" s="60">
        <f ca="1">_xll.DBRW($C$9,$D$13,$C$13,$F$13,G$18,$C25,$H$13)</f>
        <v>118993.9711612259</v>
      </c>
      <c r="H25" s="60">
        <f ca="1">_xll.DBRW($C$9,$D$13,$C$13,$F$13,H$18,$C25,$H$13)</f>
        <v>91702.179023360775</v>
      </c>
      <c r="I25" s="60">
        <f ca="1">_xll.DBRW($C$9,$D$13,$C$13,$F$13,I$18,$C25,$H$13)</f>
        <v>88920.464737646485</v>
      </c>
      <c r="J25" s="60">
        <f ca="1">_xll.DBRW($C$9,$D$13,$C$13,$F$13,J$18,$C25,$H$13)</f>
        <v>129649.75045193221</v>
      </c>
      <c r="K25" s="60">
        <f ca="1">_xll.DBRW($C$9,$D$13,$C$13,$F$13,K$18,$C25,$H$13)</f>
        <v>102698.39907097982</v>
      </c>
      <c r="L25" s="60">
        <f ca="1">_xll.DBRW($C$9,$D$13,$C$13,$F$13,L$18,$C25,$H$13)</f>
        <v>102698.39907097982</v>
      </c>
      <c r="M25" s="60">
        <f ca="1">_xll.DBRW($C$9,$D$13,$C$13,$F$13,M$18,$C25,$H$13)</f>
        <v>133412.68478526553</v>
      </c>
      <c r="N25" s="60">
        <f ca="1">_xll.DBRW($C$9,$D$13,$C$13,$F$13,N$18,$C25,$H$13)</f>
        <v>108865.07719552195</v>
      </c>
      <c r="O25" s="60">
        <f ca="1">_xll.DBRW($C$9,$D$13,$C$13,$F$13,O$18,$C25,$H$13)</f>
        <v>114364.71598272155</v>
      </c>
      <c r="P25" s="60">
        <f ca="1">_xll.DBRW($C$9,$D$13,$C$13,$F$13,P$18,$C25,$H$13)</f>
        <v>153901.31981906822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5"/>
      <c r="ND25" s="5"/>
      <c r="NE25" s="5"/>
      <c r="NF25" s="5"/>
      <c r="NG25" s="5"/>
      <c r="NH25" s="5"/>
      <c r="NI25" s="5"/>
      <c r="NJ25" s="5"/>
      <c r="NK25" s="5"/>
      <c r="NL25" s="5"/>
      <c r="NM25" s="5"/>
      <c r="NN25" s="5"/>
      <c r="NO25" s="5"/>
      <c r="NP25" s="5"/>
      <c r="NQ25" s="5"/>
      <c r="NR25" s="5"/>
      <c r="NS25" s="5"/>
      <c r="NT25" s="5"/>
      <c r="NU25" s="5"/>
      <c r="NV25" s="5"/>
      <c r="NW25" s="5"/>
      <c r="NX25" s="5"/>
      <c r="NY25" s="5"/>
      <c r="NZ25" s="5"/>
      <c r="OA25" s="5"/>
      <c r="OB25" s="5"/>
      <c r="OC25" s="5"/>
      <c r="OD25" s="5"/>
      <c r="OE25" s="5"/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/>
      <c r="OW25" s="5"/>
      <c r="OX25" s="5"/>
      <c r="OY25" s="5"/>
      <c r="OZ25" s="5"/>
      <c r="PA25" s="5"/>
      <c r="PB25" s="5"/>
      <c r="PC25" s="5"/>
      <c r="PD25" s="5"/>
      <c r="PE25" s="5"/>
      <c r="PF25" s="5"/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5"/>
      <c r="PR25" s="5"/>
      <c r="PS25" s="5"/>
      <c r="PT25" s="5"/>
      <c r="PU25" s="5"/>
      <c r="PV25" s="5"/>
      <c r="PW25" s="5"/>
      <c r="PX25" s="5"/>
      <c r="PY25" s="5"/>
      <c r="PZ25" s="5"/>
      <c r="QA25" s="5"/>
      <c r="QB25" s="5"/>
      <c r="QC25" s="5"/>
      <c r="QD25" s="5"/>
      <c r="QE25" s="5"/>
      <c r="QF25" s="5"/>
      <c r="QG25" s="5"/>
      <c r="QH25" s="5"/>
      <c r="QI25" s="5"/>
      <c r="QJ25" s="5"/>
      <c r="QK25" s="5"/>
      <c r="QL25" s="5"/>
      <c r="QM25" s="5"/>
      <c r="QN25" s="5"/>
      <c r="QO25" s="5"/>
      <c r="QP25" s="5"/>
      <c r="QQ25" s="5"/>
      <c r="QR25" s="5"/>
      <c r="QS25" s="5"/>
      <c r="QT25" s="5"/>
      <c r="QU25" s="5"/>
      <c r="QV25" s="5"/>
      <c r="QW25" s="5"/>
      <c r="QX25" s="5"/>
      <c r="QY25" s="5"/>
      <c r="QZ25" s="5"/>
      <c r="RA25" s="5"/>
      <c r="RB25" s="5"/>
      <c r="RC25" s="5"/>
      <c r="RD25" s="5"/>
      <c r="RE25" s="5"/>
      <c r="RF25" s="5"/>
      <c r="RG25" s="5"/>
      <c r="RH25" s="5"/>
      <c r="RI25" s="5"/>
      <c r="RJ25" s="5"/>
      <c r="RK25" s="5"/>
      <c r="RL25" s="5"/>
      <c r="RM25" s="5"/>
      <c r="RN25" s="5"/>
      <c r="RO25" s="5"/>
      <c r="RP25" s="5"/>
      <c r="RQ25" s="5"/>
      <c r="RR25" s="5"/>
      <c r="RS25" s="5"/>
      <c r="RT25" s="5"/>
      <c r="RU25" s="5"/>
      <c r="RV25" s="5"/>
      <c r="RW25" s="5"/>
      <c r="RX25" s="5"/>
      <c r="RY25" s="5"/>
      <c r="RZ25" s="5"/>
      <c r="SA25" s="5"/>
      <c r="SB25" s="5"/>
      <c r="SC25" s="5"/>
      <c r="SD25" s="5"/>
      <c r="SE25" s="5"/>
      <c r="SF25" s="5"/>
      <c r="SG25" s="5"/>
      <c r="SH25" s="5"/>
      <c r="SI25" s="5"/>
      <c r="SJ25" s="5"/>
      <c r="SK25" s="5"/>
      <c r="SL25" s="5"/>
      <c r="SM25" s="5"/>
      <c r="SN25" s="5"/>
      <c r="SO25" s="5"/>
      <c r="SP25" s="5"/>
      <c r="SQ25" s="5"/>
      <c r="SR25" s="5"/>
      <c r="SS25" s="5"/>
      <c r="ST25" s="5"/>
      <c r="SU25" s="5"/>
      <c r="SV25" s="5"/>
      <c r="SW25" s="5"/>
      <c r="SX25" s="5"/>
      <c r="SY25" s="5"/>
      <c r="SZ25" s="5"/>
      <c r="TA25" s="5"/>
      <c r="TB25" s="5"/>
      <c r="TC25" s="5"/>
      <c r="TD25" s="5"/>
      <c r="TE25" s="5"/>
      <c r="TF25" s="5"/>
      <c r="TG25" s="5"/>
      <c r="TH25" s="5"/>
      <c r="TI25" s="5"/>
      <c r="TJ25" s="5"/>
      <c r="TK25" s="5"/>
      <c r="TL25" s="5"/>
      <c r="TM25" s="5"/>
      <c r="TN25" s="5"/>
      <c r="TO25" s="5"/>
      <c r="TP25" s="5"/>
      <c r="TQ25" s="5"/>
      <c r="TR25" s="5"/>
      <c r="TS25" s="5"/>
      <c r="TT25" s="5"/>
      <c r="TU25" s="5"/>
      <c r="TV25" s="5"/>
      <c r="TW25" s="5"/>
      <c r="TX25" s="5"/>
      <c r="TY25" s="5"/>
      <c r="TZ25" s="5"/>
      <c r="UA25" s="5"/>
      <c r="UB25" s="5"/>
      <c r="UC25" s="5"/>
      <c r="UD25" s="5"/>
      <c r="UE25" s="5"/>
      <c r="UF25" s="5"/>
      <c r="UG25" s="5"/>
      <c r="UH25" s="5"/>
      <c r="UI25" s="5"/>
      <c r="UJ25" s="5"/>
      <c r="UK25" s="5"/>
      <c r="UL25" s="5"/>
      <c r="UM25" s="5"/>
      <c r="UN25" s="5"/>
      <c r="UO25" s="5"/>
      <c r="UP25" s="5"/>
      <c r="UQ25" s="5"/>
      <c r="UR25" s="5"/>
      <c r="US25" s="5"/>
      <c r="UT25" s="5"/>
      <c r="UU25" s="5"/>
      <c r="UV25" s="5"/>
      <c r="UW25" s="5"/>
      <c r="UX25" s="5"/>
      <c r="UY25" s="5"/>
      <c r="UZ25" s="5"/>
      <c r="VA25" s="5"/>
      <c r="VB25" s="5"/>
      <c r="VC25" s="5"/>
      <c r="VD25" s="5"/>
      <c r="VE25" s="5"/>
      <c r="VF25" s="5"/>
      <c r="VG25" s="5"/>
      <c r="VH25" s="5"/>
      <c r="VI25" s="5"/>
      <c r="VJ25" s="5"/>
      <c r="VK25" s="5"/>
      <c r="VL25" s="5"/>
      <c r="VM25" s="5"/>
      <c r="VN25" s="5"/>
      <c r="VO25" s="5"/>
      <c r="VP25" s="5"/>
      <c r="VQ25" s="5"/>
      <c r="VR25" s="5"/>
      <c r="VS25" s="5"/>
      <c r="VT25" s="5"/>
      <c r="VU25" s="5"/>
      <c r="VV25" s="5"/>
      <c r="VW25" s="5"/>
      <c r="VX25" s="5"/>
      <c r="VY25" s="5"/>
      <c r="VZ25" s="5"/>
      <c r="WA25" s="5"/>
      <c r="WB25" s="5"/>
      <c r="WC25" s="5"/>
      <c r="WD25" s="5"/>
      <c r="WE25" s="5"/>
      <c r="WF25" s="5"/>
      <c r="WG25" s="5"/>
      <c r="WH25" s="5"/>
      <c r="WI25" s="5"/>
      <c r="WJ25" s="5"/>
      <c r="WK25" s="5"/>
      <c r="WL25" s="5"/>
      <c r="WM25" s="5"/>
      <c r="WN25" s="5"/>
      <c r="WO25" s="5"/>
      <c r="WP25" s="5"/>
      <c r="WQ25" s="5"/>
      <c r="WR25" s="5"/>
      <c r="WS25" s="5"/>
      <c r="WT25" s="5"/>
      <c r="WU25" s="5"/>
      <c r="WV25" s="5"/>
      <c r="WW25" s="5"/>
      <c r="WX25" s="5"/>
      <c r="WY25" s="5"/>
      <c r="WZ25" s="5"/>
      <c r="XA25" s="5"/>
      <c r="XB25" s="5"/>
      <c r="XC25" s="5"/>
      <c r="XD25" s="5"/>
      <c r="XE25" s="5"/>
      <c r="XF25" s="5"/>
      <c r="XG25" s="5"/>
      <c r="XH25" s="5"/>
      <c r="XI25" s="5"/>
      <c r="XJ25" s="5"/>
      <c r="XK25" s="5"/>
      <c r="XL25" s="5"/>
      <c r="XM25" s="5"/>
      <c r="XN25" s="5"/>
      <c r="XO25" s="5"/>
      <c r="XP25" s="5"/>
      <c r="XQ25" s="5"/>
      <c r="XR25" s="5"/>
      <c r="XS25" s="5"/>
      <c r="XT25" s="5"/>
      <c r="XU25" s="5"/>
      <c r="XV25" s="5"/>
      <c r="XW25" s="5"/>
      <c r="XX25" s="5"/>
      <c r="XY25" s="5"/>
      <c r="XZ25" s="5"/>
      <c r="YA25" s="5"/>
      <c r="YB25" s="5"/>
      <c r="YC25" s="5"/>
      <c r="YD25" s="5"/>
      <c r="YE25" s="5"/>
      <c r="YF25" s="5"/>
      <c r="YG25" s="5"/>
      <c r="YH25" s="5"/>
      <c r="YI25" s="5"/>
      <c r="YJ25" s="5"/>
      <c r="YK25" s="5"/>
      <c r="YL25" s="5"/>
      <c r="YM25" s="5"/>
      <c r="YN25" s="5"/>
      <c r="YO25" s="5"/>
      <c r="YP25" s="5"/>
      <c r="YQ25" s="5"/>
      <c r="YR25" s="5"/>
      <c r="YS25" s="5"/>
      <c r="YT25" s="5"/>
      <c r="YU25" s="5"/>
      <c r="YV25" s="5"/>
      <c r="YW25" s="5"/>
      <c r="YX25" s="5"/>
      <c r="YY25" s="5"/>
      <c r="YZ25" s="5"/>
      <c r="ZA25" s="5"/>
      <c r="ZB25" s="5"/>
      <c r="ZC25" s="5"/>
      <c r="ZD25" s="5"/>
      <c r="ZE25" s="5"/>
      <c r="ZF25" s="5"/>
      <c r="ZG25" s="5"/>
      <c r="ZH25" s="5"/>
      <c r="ZI25" s="5"/>
      <c r="ZJ25" s="5"/>
      <c r="ZK25" s="5"/>
      <c r="ZL25" s="5"/>
      <c r="ZM25" s="5"/>
      <c r="ZN25" s="5"/>
      <c r="ZO25" s="5"/>
      <c r="ZP25" s="5"/>
      <c r="ZQ25" s="5"/>
      <c r="ZR25" s="5"/>
      <c r="ZS25" s="5"/>
      <c r="ZT25" s="5"/>
      <c r="ZU25" s="5"/>
      <c r="ZV25" s="5"/>
      <c r="ZW25" s="5"/>
      <c r="ZX25" s="5"/>
      <c r="ZY25" s="5"/>
      <c r="ZZ25" s="5"/>
      <c r="AAA25" s="5"/>
      <c r="AAB25" s="5"/>
      <c r="AAC25" s="5"/>
      <c r="AAD25" s="5"/>
      <c r="AAE25" s="5"/>
      <c r="AAF25" s="5"/>
      <c r="AAG25" s="5"/>
      <c r="AAH25" s="5"/>
      <c r="AAI25" s="5"/>
      <c r="AAJ25" s="5"/>
      <c r="AAK25" s="5"/>
      <c r="AAL25" s="5"/>
      <c r="AAM25" s="5"/>
      <c r="AAN25" s="5"/>
      <c r="AAO25" s="5"/>
      <c r="AAP25" s="5"/>
      <c r="AAQ25" s="5"/>
      <c r="AAR25" s="5"/>
      <c r="AAS25" s="5"/>
      <c r="AAT25" s="5"/>
      <c r="AAU25" s="5"/>
      <c r="AAV25" s="5"/>
      <c r="AAW25" s="5"/>
      <c r="AAX25" s="5"/>
      <c r="AAY25" s="5"/>
      <c r="AAZ25" s="5"/>
      <c r="ABA25" s="5"/>
      <c r="ABB25" s="5"/>
      <c r="ABC25" s="5"/>
      <c r="ABD25" s="5"/>
      <c r="ABE25" s="5"/>
      <c r="ABF25" s="5"/>
      <c r="ABG25" s="5"/>
      <c r="ABH25" s="5"/>
      <c r="ABI25" s="5"/>
      <c r="ABJ25" s="5"/>
      <c r="ABK25" s="5"/>
      <c r="ABL25" s="5"/>
      <c r="ABM25" s="5"/>
      <c r="ABN25" s="5"/>
      <c r="ABO25" s="5"/>
      <c r="ABP25" s="5"/>
      <c r="ABQ25" s="5"/>
      <c r="ABR25" s="5"/>
      <c r="ABS25" s="5"/>
      <c r="ABT25" s="5"/>
      <c r="ABU25" s="5"/>
      <c r="ABV25" s="5"/>
      <c r="ABW25" s="5"/>
      <c r="ABX25" s="5"/>
      <c r="ABY25" s="5"/>
      <c r="ABZ25" s="5"/>
      <c r="ACA25" s="5"/>
      <c r="ACB25" s="5"/>
      <c r="ACC25" s="5"/>
      <c r="ACD25" s="5"/>
      <c r="ACE25" s="5"/>
      <c r="ACF25" s="5"/>
      <c r="ACG25" s="5"/>
      <c r="ACH25" s="5"/>
      <c r="ACI25" s="5"/>
      <c r="ACJ25" s="5"/>
      <c r="ACK25" s="5"/>
      <c r="ACL25" s="5"/>
      <c r="ACM25" s="5"/>
      <c r="ACN25" s="5"/>
      <c r="ACO25" s="5"/>
      <c r="ACP25" s="5"/>
      <c r="ACQ25" s="5"/>
      <c r="ACR25" s="5"/>
      <c r="ACS25" s="5"/>
      <c r="ACT25" s="5"/>
      <c r="ACU25" s="5"/>
      <c r="ACV25" s="5"/>
      <c r="ACW25" s="5"/>
      <c r="ACX25" s="5"/>
      <c r="ACY25" s="5"/>
      <c r="ACZ25" s="5"/>
      <c r="ADA25" s="5"/>
      <c r="ADB25" s="5"/>
      <c r="ADC25" s="5"/>
      <c r="ADD25" s="5"/>
      <c r="ADE25" s="5"/>
      <c r="ADF25" s="5"/>
      <c r="ADG25" s="5"/>
      <c r="ADH25" s="5"/>
      <c r="ADI25" s="5"/>
      <c r="ADJ25" s="5"/>
      <c r="ADK25" s="5"/>
      <c r="ADL25" s="5"/>
      <c r="ADM25" s="5"/>
      <c r="ADN25" s="5"/>
      <c r="ADO25" s="5"/>
      <c r="ADP25" s="5"/>
      <c r="ADQ25" s="5"/>
      <c r="ADR25" s="5"/>
      <c r="ADS25" s="5"/>
      <c r="ADT25" s="5"/>
      <c r="ADU25" s="5"/>
      <c r="ADV25" s="5"/>
      <c r="ADW25" s="5"/>
      <c r="ADX25" s="5"/>
      <c r="ADY25" s="5"/>
      <c r="ADZ25" s="5"/>
      <c r="AEA25" s="5"/>
      <c r="AEB25" s="5"/>
      <c r="AEC25" s="5"/>
      <c r="AED25" s="5"/>
      <c r="AEE25" s="5"/>
      <c r="AEF25" s="5"/>
      <c r="AEG25" s="5"/>
      <c r="AEH25" s="5"/>
      <c r="AEI25" s="5"/>
      <c r="AEJ25" s="5"/>
      <c r="AEK25" s="5"/>
      <c r="AEL25" s="5"/>
      <c r="AEM25" s="5"/>
      <c r="AEN25" s="5"/>
      <c r="AEO25" s="5"/>
      <c r="AEP25" s="5"/>
      <c r="AEQ25" s="5"/>
      <c r="AER25" s="5"/>
      <c r="AES25" s="5"/>
      <c r="AET25" s="5"/>
      <c r="AEU25" s="5"/>
      <c r="AEV25" s="5"/>
      <c r="AEW25" s="5"/>
      <c r="AEX25" s="5"/>
      <c r="AEY25" s="5"/>
      <c r="AEZ25" s="5"/>
      <c r="AFA25" s="5"/>
      <c r="AFB25" s="5"/>
      <c r="AFC25" s="5"/>
      <c r="AFD25" s="5"/>
      <c r="AFE25" s="5"/>
      <c r="AFF25" s="5"/>
      <c r="AFG25" s="5"/>
      <c r="AFH25" s="5"/>
      <c r="AFI25" s="5"/>
      <c r="AFJ25" s="5"/>
      <c r="AFK25" s="5"/>
      <c r="AFL25" s="5"/>
      <c r="AFM25" s="5"/>
      <c r="AFN25" s="5"/>
      <c r="AFO25" s="5"/>
      <c r="AFP25" s="5"/>
      <c r="AFQ25" s="5"/>
      <c r="AFR25" s="5"/>
      <c r="AFS25" s="5"/>
      <c r="AFT25" s="5"/>
      <c r="AFU25" s="5"/>
      <c r="AFV25" s="5"/>
      <c r="AFW25" s="5"/>
      <c r="AFX25" s="5"/>
      <c r="AFY25" s="5"/>
      <c r="AFZ25" s="5"/>
      <c r="AGA25" s="5"/>
      <c r="AGB25" s="5"/>
      <c r="AGC25" s="5"/>
      <c r="AGD25" s="5"/>
      <c r="AGE25" s="5"/>
      <c r="AGF25" s="5"/>
      <c r="AGG25" s="5"/>
      <c r="AGH25" s="5"/>
      <c r="AGI25" s="5"/>
      <c r="AGJ25" s="5"/>
      <c r="AGK25" s="5"/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</row>
    <row r="26" spans="1:1000" ht="15" customHeight="1" x14ac:dyDescent="0.2"/>
    <row r="27" spans="1:1000" ht="15" customHeight="1" x14ac:dyDescent="0.2"/>
    <row r="28" spans="1:1000" ht="15" customHeight="1" x14ac:dyDescent="0.2"/>
    <row r="29" spans="1:1000" ht="15" customHeight="1" x14ac:dyDescent="0.2"/>
    <row r="30" spans="1:1000" ht="15" customHeight="1" x14ac:dyDescent="0.2"/>
    <row r="31" spans="1:1000" ht="15" customHeight="1" x14ac:dyDescent="0.2"/>
    <row r="32" spans="1:1000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</sheetData>
  <mergeCells count="8">
    <mergeCell ref="D12:E12"/>
    <mergeCell ref="D13:E13"/>
    <mergeCell ref="J12:K12"/>
    <mergeCell ref="J13:K13"/>
    <mergeCell ref="H12:I12"/>
    <mergeCell ref="H13:I13"/>
    <mergeCell ref="F12:G12"/>
    <mergeCell ref="F13:G13"/>
  </mergeCells>
  <phoneticPr fontId="3" type="noConversion"/>
  <conditionalFormatting sqref="L15">
    <cfRule type="expression" dxfId="1" priority="1">
      <formula>$O$15&lt;$M$15</formula>
    </cfRule>
    <cfRule type="expression" dxfId="0" priority="2">
      <formula>$O$15&gt;$M$15</formula>
    </cfRule>
  </conditionalFormatting>
  <dataValidations count="1">
    <dataValidation type="list" allowBlank="1" showInputMessage="1" showErrorMessage="1" sqref="J13:K13">
      <formula1>SelectYesNo</formula1>
    </dataValidation>
  </dataValidations>
  <pageMargins left="0.7" right="0.7" top="0.75" bottom="0.75" header="0.3" footer="0.3"/>
  <pageSetup orientation="portrait" horizont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LL61"/>
  <sheetViews>
    <sheetView showGridLines="0" showRowColHeaders="0" topLeftCell="B10" workbookViewId="0">
      <selection activeCell="B16" sqref="B16"/>
    </sheetView>
  </sheetViews>
  <sheetFormatPr defaultRowHeight="8.25" customHeight="1" x14ac:dyDescent="0.2"/>
  <cols>
    <col min="1" max="1" width="2.28515625" style="5" hidden="1" customWidth="1"/>
    <col min="2" max="2" width="1.42578125" style="5" customWidth="1"/>
    <col min="3" max="3" width="7.28515625" style="5" customWidth="1"/>
    <col min="4" max="4" width="8.7109375" style="5" customWidth="1"/>
    <col min="5" max="5" width="23.28515625" style="5" customWidth="1"/>
    <col min="6" max="6" width="8.42578125" style="5" customWidth="1"/>
    <col min="7" max="7" width="8" style="5" customWidth="1"/>
    <col min="8" max="9" width="7" style="5" customWidth="1"/>
    <col min="10" max="10" width="7.85546875" style="5" customWidth="1"/>
    <col min="11" max="18" width="7" style="5" customWidth="1"/>
    <col min="19" max="16384" width="9.140625" style="5"/>
  </cols>
  <sheetData>
    <row r="1" spans="1:18" ht="0.75" hidden="1" customHeight="1" x14ac:dyDescent="0.2">
      <c r="A1" s="27" t="s">
        <v>4</v>
      </c>
      <c r="B1" s="27"/>
      <c r="C1" s="25"/>
      <c r="D1" s="25"/>
      <c r="E1" s="25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8" ht="0.75" hidden="1" customHeight="1" x14ac:dyDescent="0.2">
      <c r="A2" s="27" t="s">
        <v>39</v>
      </c>
      <c r="B2" s="27"/>
      <c r="C2" s="25"/>
      <c r="D2" s="25"/>
      <c r="E2" s="66"/>
      <c r="F2" s="60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</row>
    <row r="3" spans="1:18" ht="0.75" hidden="1" customHeight="1" x14ac:dyDescent="0.2">
      <c r="A3" s="27" t="s">
        <v>40</v>
      </c>
      <c r="B3" s="27"/>
      <c r="C3" s="25"/>
      <c r="D3" s="25"/>
      <c r="E3" s="66"/>
      <c r="F3" s="60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</row>
    <row r="4" spans="1:18" ht="0.75" hidden="1" customHeight="1" x14ac:dyDescent="0.2">
      <c r="A4" s="27" t="s">
        <v>41</v>
      </c>
      <c r="B4" s="27"/>
      <c r="C4" s="42"/>
      <c r="D4" s="42"/>
      <c r="E4" s="66"/>
      <c r="F4" s="60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</row>
    <row r="5" spans="1:18" ht="0.75" hidden="1" customHeight="1" x14ac:dyDescent="0.2">
      <c r="A5" s="30" t="s">
        <v>42</v>
      </c>
      <c r="B5" s="30"/>
      <c r="C5" s="44"/>
      <c r="D5" s="44"/>
      <c r="E5" s="67"/>
      <c r="F5" s="63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</row>
    <row r="6" spans="1:18" ht="0.75" hidden="1" customHeight="1" x14ac:dyDescent="0.2">
      <c r="A6" s="27" t="s">
        <v>2</v>
      </c>
      <c r="B6" s="27"/>
      <c r="C6" s="42"/>
      <c r="D6" s="42"/>
      <c r="E6" s="66"/>
      <c r="F6" s="60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</row>
    <row r="7" spans="1:18" ht="0.75" hidden="1" customHeight="1" x14ac:dyDescent="0.2">
      <c r="A7" s="27" t="s">
        <v>3</v>
      </c>
      <c r="B7" s="27"/>
      <c r="C7" s="25"/>
      <c r="D7" s="25"/>
      <c r="E7" s="66"/>
      <c r="F7" s="60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</row>
    <row r="8" spans="1:18" ht="0.75" hidden="1" customHeight="1" x14ac:dyDescent="0.25">
      <c r="A8" s="5" t="s">
        <v>5</v>
      </c>
      <c r="C8" s="20"/>
      <c r="D8" s="20"/>
      <c r="E8" s="68"/>
      <c r="F8" s="64"/>
    </row>
    <row r="9" spans="1:18" ht="15" hidden="1" customHeight="1" x14ac:dyDescent="0.25">
      <c r="C9" s="20" t="str">
        <f ca="1">_xll.TM1RPTVIEW("smartco:Line Item Detail:1", 0, _xll.TM1RPTTITLE("smartco:organization",$C$13), _xll.TM1RPTTITLE("smartco:Account",$F$13), _xll.TM1RPTTITLE("smartco:Year",$I$13), _xll.TM1RPTTITLE("smartco:Version",$K$13),TM1RPTFMTRNG,TM1RPTFMTIDCOL)</f>
        <v>smartco:Line Item Detail:1</v>
      </c>
      <c r="D9" s="20"/>
      <c r="E9" s="20"/>
    </row>
    <row r="10" spans="1:18" ht="18.75" customHeight="1" thickBot="1" x14ac:dyDescent="0.3">
      <c r="A10" s="7"/>
      <c r="B10" s="8"/>
      <c r="C10" s="47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</row>
    <row r="11" spans="1:18" ht="37.5" customHeight="1" x14ac:dyDescent="0.2">
      <c r="I11" s="18"/>
      <c r="J11" s="18"/>
      <c r="K11" s="18"/>
      <c r="L11" s="18"/>
    </row>
    <row r="12" spans="1:18" s="9" customFormat="1" ht="15" customHeight="1" x14ac:dyDescent="0.25">
      <c r="C12" s="82" t="s">
        <v>6</v>
      </c>
      <c r="D12" s="82"/>
      <c r="E12" s="82"/>
      <c r="F12" s="79" t="s">
        <v>43</v>
      </c>
      <c r="G12" s="79"/>
      <c r="H12" s="79"/>
      <c r="I12" s="79" t="s">
        <v>0</v>
      </c>
      <c r="J12" s="79"/>
      <c r="K12" s="79" t="s">
        <v>1</v>
      </c>
      <c r="L12" s="79"/>
      <c r="M12" s="82" t="s">
        <v>7</v>
      </c>
      <c r="N12" s="82"/>
    </row>
    <row r="13" spans="1:18" s="9" customFormat="1" ht="15" customHeight="1" x14ac:dyDescent="0.25">
      <c r="C13" s="80" t="str">
        <f ca="1">_xll.SUBNM("smartco:organization","Workflow",Organization,"Caption_Default")</f>
        <v>Massachusetts</v>
      </c>
      <c r="D13" s="80"/>
      <c r="E13" s="80"/>
      <c r="F13" s="80" t="str">
        <f ca="1">_xll.SUBNM("smartco:Account","Line Item Detail Accounts","6400","Caption_Default")</f>
        <v>6400 Sales Promotion</v>
      </c>
      <c r="G13" s="80"/>
      <c r="H13" s="80"/>
      <c r="I13" s="80" t="str">
        <f ca="1">_xll.SUBNM("smartco:Year","Default","Y2","Caption_Default")</f>
        <v>2015</v>
      </c>
      <c r="J13" s="80"/>
      <c r="K13" s="80" t="str">
        <f ca="1">_xll.SUBNM("smartco:Version","Current",_xll.DBR("smartco:Calendar","Current Version","String"),"Caption_Default")</f>
        <v>Budget</v>
      </c>
      <c r="L13" s="80"/>
      <c r="M13" s="80" t="str">
        <f ca="1">_xll.SUBNM("smartco:LineItem_Picklist","Default","Item")</f>
        <v>Item</v>
      </c>
      <c r="N13" s="80"/>
    </row>
    <row r="15" spans="1:18" ht="31.5" customHeight="1" thickBot="1" x14ac:dyDescent="0.25">
      <c r="C15" s="76"/>
      <c r="D15" s="76"/>
      <c r="E15" s="76" t="s">
        <v>45</v>
      </c>
      <c r="F15" s="76" t="s">
        <v>0</v>
      </c>
      <c r="G15" s="76" t="s">
        <v>12</v>
      </c>
      <c r="H15" s="76" t="s">
        <v>13</v>
      </c>
      <c r="I15" s="76" t="s">
        <v>14</v>
      </c>
      <c r="J15" s="76" t="s">
        <v>15</v>
      </c>
      <c r="K15" s="76" t="s">
        <v>16</v>
      </c>
      <c r="L15" s="76" t="s">
        <v>17</v>
      </c>
      <c r="M15" s="76" t="s">
        <v>18</v>
      </c>
      <c r="N15" s="76" t="s">
        <v>19</v>
      </c>
      <c r="O15" s="76" t="s">
        <v>20</v>
      </c>
      <c r="P15" s="76" t="s">
        <v>21</v>
      </c>
      <c r="Q15" s="76" t="s">
        <v>22</v>
      </c>
      <c r="R15" s="76" t="s">
        <v>23</v>
      </c>
    </row>
    <row r="16" spans="1:18" s="29" customFormat="1" ht="15" customHeight="1" thickTop="1" x14ac:dyDescent="0.25">
      <c r="C16" s="83" t="s">
        <v>70</v>
      </c>
      <c r="D16" s="83"/>
      <c r="E16" s="83"/>
      <c r="F16" s="69">
        <f ca="1">_xll.DBRW("smartco:Line Item Detail",$C$13,$F$13,"Total",$I$13,$K$13,"Total",F$15)</f>
        <v>114402</v>
      </c>
      <c r="G16" s="69">
        <f ca="1">_xll.DBRW("smartco:Line Item Detail",$C$13,$F$13,"Total",$I$13,$K$13,"Total",G$15)</f>
        <v>11118</v>
      </c>
      <c r="H16" s="69">
        <f ca="1">_xll.DBRW("smartco:Line Item Detail",$C$13,$F$13,"Total",$I$13,$K$13,"Total",H$15)</f>
        <v>8844</v>
      </c>
      <c r="I16" s="69">
        <f ca="1">_xll.DBRW("smartco:Line Item Detail",$C$13,$F$13,"Total",$I$13,$K$13,"Total",I$15)</f>
        <v>8844</v>
      </c>
      <c r="J16" s="69">
        <f ca="1">_xll.DBRW("smartco:Line Item Detail",$C$13,$F$13,"Total",$I$13,$K$13,"Total",J$15)</f>
        <v>14844</v>
      </c>
      <c r="K16" s="69">
        <f ca="1">_xll.DBRW("smartco:Line Item Detail",$C$13,$F$13,"Total",$I$13,$K$13,"Total",K$15)</f>
        <v>8844</v>
      </c>
      <c r="L16" s="69">
        <f ca="1">_xll.DBRW("smartco:Line Item Detail",$C$13,$F$13,"Total",$I$13,$K$13,"Total",L$15)</f>
        <v>8844</v>
      </c>
      <c r="M16" s="69">
        <f ca="1">_xll.DBRW("smartco:Line Item Detail",$C$13,$F$13,"Total",$I$13,$K$13,"Total",M$15)</f>
        <v>8844</v>
      </c>
      <c r="N16" s="69">
        <f ca="1">_xll.DBRW("smartco:Line Item Detail",$C$13,$F$13,"Total",$I$13,$K$13,"Total",N$15)</f>
        <v>8844</v>
      </c>
      <c r="O16" s="69">
        <f ca="1">_xll.DBRW("smartco:Line Item Detail",$C$13,$F$13,"Total",$I$13,$K$13,"Total",O$15)</f>
        <v>8844</v>
      </c>
      <c r="P16" s="69">
        <f ca="1">_xll.DBRW("smartco:Line Item Detail",$C$13,$F$13,"Total",$I$13,$K$13,"Total",P$15)</f>
        <v>8844</v>
      </c>
      <c r="Q16" s="69">
        <f ca="1">_xll.DBRW("smartco:Line Item Detail",$C$13,$F$13,"Total",$I$13,$K$13,"Total",Q$15)</f>
        <v>8844</v>
      </c>
      <c r="R16" s="69">
        <f ca="1">_xll.DBRW("smartco:Line Item Detail",$C$13,$F$13,"Total",$I$13,$K$13,"Total",R$15)</f>
        <v>8844</v>
      </c>
    </row>
    <row r="17" spans="1:1000" s="28" customFormat="1" ht="15" customHeight="1" x14ac:dyDescent="0.2">
      <c r="A17" s="27" t="str">
        <f ca="1">IF(_xll.TM1RPTELISCONSOLIDATED($C$17,$C17),IF($D17="Total","T","S"),IF($D17="Item","I",IF($D17="Driver","D","C")))</f>
        <v>I</v>
      </c>
      <c r="B17" s="27"/>
      <c r="C17" s="43" t="str">
        <f ca="1">_xll.TM1RPTROW($C$9,"smartco:LineItemList","Default")</f>
        <v>1</v>
      </c>
      <c r="D17" s="43" t="str">
        <f ca="1">_xll.TM1RPTROW($C$9,"smartco:LineItemDetail",$M$13)</f>
        <v>Item</v>
      </c>
      <c r="E17" s="66" t="str">
        <f ca="1">_xll.DBRW($C$9,$C$13,$F$13,$C17,$I$13,$K$13,$D17,E$15)</f>
        <v>Event team expenses</v>
      </c>
      <c r="F17" s="60">
        <f ca="1">_xll.DBRW($C$9,$C$13,$F$13,$C17,$I$13,$K$13,$D17,F$15)</f>
        <v>15662</v>
      </c>
      <c r="G17" s="58">
        <f ca="1">_xll.DBRW($C$9,$C$13,$F$13,$C17,$I$13,$K$13,$D17,G$15)</f>
        <v>2000</v>
      </c>
      <c r="H17" s="58">
        <f ca="1">_xll.DBRW($C$9,$C$13,$F$13,$C17,$I$13,$K$13,$D17,H$15)</f>
        <v>1242</v>
      </c>
      <c r="I17" s="58">
        <f ca="1">_xll.DBRW($C$9,$C$13,$F$13,$C17,$I$13,$K$13,$D17,I$15)</f>
        <v>1242</v>
      </c>
      <c r="J17" s="58">
        <f ca="1">_xll.DBRW($C$9,$C$13,$F$13,$C17,$I$13,$K$13,$D17,J$15)</f>
        <v>1242</v>
      </c>
      <c r="K17" s="58">
        <f ca="1">_xll.DBRW($C$9,$C$13,$F$13,$C17,$I$13,$K$13,$D17,K$15)</f>
        <v>1242</v>
      </c>
      <c r="L17" s="58">
        <f ca="1">_xll.DBRW($C$9,$C$13,$F$13,$C17,$I$13,$K$13,$D17,L$15)</f>
        <v>1242</v>
      </c>
      <c r="M17" s="58">
        <f ca="1">_xll.DBRW($C$9,$C$13,$F$13,$C17,$I$13,$K$13,$D17,M$15)</f>
        <v>1242</v>
      </c>
      <c r="N17" s="58">
        <f ca="1">_xll.DBRW($C$9,$C$13,$F$13,$C17,$I$13,$K$13,$D17,N$15)</f>
        <v>1242</v>
      </c>
      <c r="O17" s="58">
        <f ca="1">_xll.DBRW($C$9,$C$13,$F$13,$C17,$I$13,$K$13,$D17,O$15)</f>
        <v>1242</v>
      </c>
      <c r="P17" s="58">
        <f ca="1">_xll.DBRW($C$9,$C$13,$F$13,$C17,$I$13,$K$13,$D17,P$15)</f>
        <v>1242</v>
      </c>
      <c r="Q17" s="58">
        <f ca="1">_xll.DBRW($C$9,$C$13,$F$13,$C17,$I$13,$K$13,$D17,Q$15)</f>
        <v>1242</v>
      </c>
      <c r="R17" s="58">
        <f ca="1">_xll.DBRW($C$9,$C$13,$F$13,$C17,$I$13,$K$13,$D17,R$15)</f>
        <v>1242</v>
      </c>
    </row>
    <row r="18" spans="1:1000" customFormat="1" ht="15" customHeight="1" x14ac:dyDescent="0.25">
      <c r="A18" s="27" t="str">
        <f ca="1">IF(_xll.TM1RPTELISCONSOLIDATED($C$17,$C18),IF($D18="Total","T","S"),IF($D18="Item","I",IF($D18="Driver","D","C")))</f>
        <v>I</v>
      </c>
      <c r="B18" s="27"/>
      <c r="C18" s="43" t="s">
        <v>46</v>
      </c>
      <c r="D18" s="43" t="s">
        <v>44</v>
      </c>
      <c r="E18" s="66" t="str">
        <f ca="1">_xll.DBRW($C$9,$C$13,$F$13,$C18,$I$13,$K$13,$D18,E$15)</f>
        <v>New Stand Graphics</v>
      </c>
      <c r="F18" s="60">
        <f ca="1">_xll.DBRW($C$9,$C$13,$F$13,$C18,$I$13,$K$13,$D18,F$15)</f>
        <v>14532</v>
      </c>
      <c r="G18" s="58">
        <f ca="1">_xll.DBRW($C$9,$C$13,$F$13,$C18,$I$13,$K$13,$D18,G$15)</f>
        <v>1211</v>
      </c>
      <c r="H18" s="58">
        <f ca="1">_xll.DBRW($C$9,$C$13,$F$13,$C18,$I$13,$K$13,$D18,H$15)</f>
        <v>1211</v>
      </c>
      <c r="I18" s="58">
        <f ca="1">_xll.DBRW($C$9,$C$13,$F$13,$C18,$I$13,$K$13,$D18,I$15)</f>
        <v>1211</v>
      </c>
      <c r="J18" s="58">
        <f ca="1">_xll.DBRW($C$9,$C$13,$F$13,$C18,$I$13,$K$13,$D18,J$15)</f>
        <v>1211</v>
      </c>
      <c r="K18" s="58">
        <f ca="1">_xll.DBRW($C$9,$C$13,$F$13,$C18,$I$13,$K$13,$D18,K$15)</f>
        <v>1211</v>
      </c>
      <c r="L18" s="58">
        <f ca="1">_xll.DBRW($C$9,$C$13,$F$13,$C18,$I$13,$K$13,$D18,L$15)</f>
        <v>1211</v>
      </c>
      <c r="M18" s="58">
        <f ca="1">_xll.DBRW($C$9,$C$13,$F$13,$C18,$I$13,$K$13,$D18,M$15)</f>
        <v>1211</v>
      </c>
      <c r="N18" s="58">
        <f ca="1">_xll.DBRW($C$9,$C$13,$F$13,$C18,$I$13,$K$13,$D18,N$15)</f>
        <v>1211</v>
      </c>
      <c r="O18" s="58">
        <f ca="1">_xll.DBRW($C$9,$C$13,$F$13,$C18,$I$13,$K$13,$D18,O$15)</f>
        <v>1211</v>
      </c>
      <c r="P18" s="58">
        <f ca="1">_xll.DBRW($C$9,$C$13,$F$13,$C18,$I$13,$K$13,$D18,P$15)</f>
        <v>1211</v>
      </c>
      <c r="Q18" s="58">
        <f ca="1">_xll.DBRW($C$9,$C$13,$F$13,$C18,$I$13,$K$13,$D18,Q$15)</f>
        <v>1211</v>
      </c>
      <c r="R18" s="58">
        <f ca="1">_xll.DBRW($C$9,$C$13,$F$13,$C18,$I$13,$K$13,$D18,R$15)</f>
        <v>1211</v>
      </c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  <c r="IK18" s="28"/>
      <c r="IL18" s="28"/>
      <c r="IM18" s="28"/>
      <c r="IN18" s="28"/>
      <c r="IO18" s="28"/>
      <c r="IP18" s="28"/>
      <c r="IQ18" s="28"/>
      <c r="IR18" s="28"/>
      <c r="IS18" s="28"/>
      <c r="IT18" s="28"/>
      <c r="IU18" s="28"/>
      <c r="IV18" s="28"/>
      <c r="IW18" s="28"/>
      <c r="IX18" s="28"/>
      <c r="IY18" s="28"/>
      <c r="IZ18" s="28"/>
      <c r="JA18" s="28"/>
      <c r="JB18" s="28"/>
      <c r="JC18" s="28"/>
      <c r="JD18" s="28"/>
      <c r="JE18" s="28"/>
      <c r="JF18" s="28"/>
      <c r="JG18" s="28"/>
      <c r="JH18" s="28"/>
      <c r="JI18" s="28"/>
      <c r="JJ18" s="28"/>
      <c r="JK18" s="28"/>
      <c r="JL18" s="28"/>
      <c r="JM18" s="28"/>
      <c r="JN18" s="28"/>
      <c r="JO18" s="28"/>
      <c r="JP18" s="28"/>
      <c r="JQ18" s="28"/>
      <c r="JR18" s="28"/>
      <c r="JS18" s="28"/>
      <c r="JT18" s="28"/>
      <c r="JU18" s="28"/>
      <c r="JV18" s="28"/>
      <c r="JW18" s="28"/>
      <c r="JX18" s="28"/>
      <c r="JY18" s="28"/>
      <c r="JZ18" s="28"/>
      <c r="KA18" s="28"/>
      <c r="KB18" s="28"/>
      <c r="KC18" s="28"/>
      <c r="KD18" s="28"/>
      <c r="KE18" s="28"/>
      <c r="KF18" s="28"/>
      <c r="KG18" s="28"/>
      <c r="KH18" s="28"/>
      <c r="KI18" s="28"/>
      <c r="KJ18" s="28"/>
      <c r="KK18" s="28"/>
      <c r="KL18" s="28"/>
      <c r="KM18" s="28"/>
      <c r="KN18" s="28"/>
      <c r="KO18" s="28"/>
      <c r="KP18" s="28"/>
      <c r="KQ18" s="28"/>
      <c r="KR18" s="28"/>
      <c r="KS18" s="28"/>
      <c r="KT18" s="28"/>
      <c r="KU18" s="28"/>
      <c r="KV18" s="28"/>
      <c r="KW18" s="28"/>
      <c r="KX18" s="28"/>
      <c r="KY18" s="28"/>
      <c r="KZ18" s="28"/>
      <c r="LA18" s="28"/>
      <c r="LB18" s="28"/>
      <c r="LC18" s="28"/>
      <c r="LD18" s="28"/>
      <c r="LE18" s="28"/>
      <c r="LF18" s="28"/>
      <c r="LG18" s="28"/>
      <c r="LH18" s="28"/>
      <c r="LI18" s="28"/>
      <c r="LJ18" s="28"/>
      <c r="LK18" s="28"/>
      <c r="LL18" s="28"/>
      <c r="LM18" s="28"/>
      <c r="LN18" s="28"/>
      <c r="LO18" s="28"/>
      <c r="LP18" s="28"/>
      <c r="LQ18" s="28"/>
      <c r="LR18" s="28"/>
      <c r="LS18" s="28"/>
      <c r="LT18" s="28"/>
      <c r="LU18" s="28"/>
      <c r="LV18" s="28"/>
      <c r="LW18" s="28"/>
      <c r="LX18" s="28"/>
      <c r="LY18" s="28"/>
      <c r="LZ18" s="28"/>
      <c r="MA18" s="28"/>
      <c r="MB18" s="28"/>
      <c r="MC18" s="28"/>
      <c r="MD18" s="28"/>
      <c r="ME18" s="28"/>
      <c r="MF18" s="28"/>
      <c r="MG18" s="28"/>
      <c r="MH18" s="28"/>
      <c r="MI18" s="28"/>
      <c r="MJ18" s="28"/>
      <c r="MK18" s="28"/>
      <c r="ML18" s="28"/>
      <c r="MM18" s="28"/>
      <c r="MN18" s="28"/>
      <c r="MO18" s="28"/>
      <c r="MP18" s="28"/>
      <c r="MQ18" s="28"/>
      <c r="MR18" s="28"/>
      <c r="MS18" s="28"/>
      <c r="MT18" s="28"/>
      <c r="MU18" s="28"/>
      <c r="MV18" s="28"/>
      <c r="MW18" s="28"/>
      <c r="MX18" s="28"/>
      <c r="MY18" s="28"/>
      <c r="MZ18" s="28"/>
      <c r="NA18" s="28"/>
      <c r="NB18" s="28"/>
      <c r="NC18" s="28"/>
      <c r="ND18" s="28"/>
      <c r="NE18" s="28"/>
      <c r="NF18" s="28"/>
      <c r="NG18" s="28"/>
      <c r="NH18" s="28"/>
      <c r="NI18" s="28"/>
      <c r="NJ18" s="28"/>
      <c r="NK18" s="28"/>
      <c r="NL18" s="28"/>
      <c r="NM18" s="28"/>
      <c r="NN18" s="28"/>
      <c r="NO18" s="28"/>
      <c r="NP18" s="28"/>
      <c r="NQ18" s="28"/>
      <c r="NR18" s="28"/>
      <c r="NS18" s="28"/>
      <c r="NT18" s="28"/>
      <c r="NU18" s="28"/>
      <c r="NV18" s="28"/>
      <c r="NW18" s="28"/>
      <c r="NX18" s="28"/>
      <c r="NY18" s="28"/>
      <c r="NZ18" s="28"/>
      <c r="OA18" s="28"/>
      <c r="OB18" s="28"/>
      <c r="OC18" s="28"/>
      <c r="OD18" s="28"/>
      <c r="OE18" s="28"/>
      <c r="OF18" s="28"/>
      <c r="OG18" s="28"/>
      <c r="OH18" s="28"/>
      <c r="OI18" s="28"/>
      <c r="OJ18" s="28"/>
      <c r="OK18" s="28"/>
      <c r="OL18" s="28"/>
      <c r="OM18" s="28"/>
      <c r="ON18" s="28"/>
      <c r="OO18" s="28"/>
      <c r="OP18" s="28"/>
      <c r="OQ18" s="28"/>
      <c r="OR18" s="28"/>
      <c r="OS18" s="28"/>
      <c r="OT18" s="28"/>
      <c r="OU18" s="28"/>
      <c r="OV18" s="28"/>
      <c r="OW18" s="28"/>
      <c r="OX18" s="28"/>
      <c r="OY18" s="28"/>
      <c r="OZ18" s="28"/>
      <c r="PA18" s="28"/>
      <c r="PB18" s="28"/>
      <c r="PC18" s="28"/>
      <c r="PD18" s="28"/>
      <c r="PE18" s="28"/>
      <c r="PF18" s="28"/>
      <c r="PG18" s="28"/>
      <c r="PH18" s="28"/>
      <c r="PI18" s="28"/>
      <c r="PJ18" s="28"/>
      <c r="PK18" s="28"/>
      <c r="PL18" s="28"/>
      <c r="PM18" s="28"/>
      <c r="PN18" s="28"/>
      <c r="PO18" s="28"/>
      <c r="PP18" s="28"/>
      <c r="PQ18" s="28"/>
      <c r="PR18" s="28"/>
      <c r="PS18" s="28"/>
      <c r="PT18" s="28"/>
      <c r="PU18" s="28"/>
      <c r="PV18" s="28"/>
      <c r="PW18" s="28"/>
      <c r="PX18" s="28"/>
      <c r="PY18" s="28"/>
      <c r="PZ18" s="28"/>
      <c r="QA18" s="28"/>
      <c r="QB18" s="28"/>
      <c r="QC18" s="28"/>
      <c r="QD18" s="28"/>
      <c r="QE18" s="28"/>
      <c r="QF18" s="28"/>
      <c r="QG18" s="28"/>
      <c r="QH18" s="28"/>
      <c r="QI18" s="28"/>
      <c r="QJ18" s="28"/>
      <c r="QK18" s="28"/>
      <c r="QL18" s="28"/>
      <c r="QM18" s="28"/>
      <c r="QN18" s="28"/>
      <c r="QO18" s="28"/>
      <c r="QP18" s="28"/>
      <c r="QQ18" s="28"/>
      <c r="QR18" s="28"/>
      <c r="QS18" s="28"/>
      <c r="QT18" s="28"/>
      <c r="QU18" s="28"/>
      <c r="QV18" s="28"/>
      <c r="QW18" s="28"/>
      <c r="QX18" s="28"/>
      <c r="QY18" s="28"/>
      <c r="QZ18" s="28"/>
      <c r="RA18" s="28"/>
      <c r="RB18" s="28"/>
      <c r="RC18" s="28"/>
      <c r="RD18" s="28"/>
      <c r="RE18" s="28"/>
      <c r="RF18" s="28"/>
      <c r="RG18" s="28"/>
      <c r="RH18" s="28"/>
      <c r="RI18" s="28"/>
      <c r="RJ18" s="28"/>
      <c r="RK18" s="28"/>
      <c r="RL18" s="28"/>
      <c r="RM18" s="28"/>
      <c r="RN18" s="28"/>
      <c r="RO18" s="28"/>
      <c r="RP18" s="28"/>
      <c r="RQ18" s="28"/>
      <c r="RR18" s="28"/>
      <c r="RS18" s="28"/>
      <c r="RT18" s="28"/>
      <c r="RU18" s="28"/>
      <c r="RV18" s="28"/>
      <c r="RW18" s="28"/>
      <c r="RX18" s="28"/>
      <c r="RY18" s="28"/>
      <c r="RZ18" s="28"/>
      <c r="SA18" s="28"/>
      <c r="SB18" s="28"/>
      <c r="SC18" s="28"/>
      <c r="SD18" s="28"/>
      <c r="SE18" s="28"/>
      <c r="SF18" s="28"/>
      <c r="SG18" s="28"/>
      <c r="SH18" s="28"/>
      <c r="SI18" s="28"/>
      <c r="SJ18" s="28"/>
      <c r="SK18" s="28"/>
      <c r="SL18" s="28"/>
      <c r="SM18" s="28"/>
      <c r="SN18" s="28"/>
      <c r="SO18" s="28"/>
      <c r="SP18" s="28"/>
      <c r="SQ18" s="28"/>
      <c r="SR18" s="28"/>
      <c r="SS18" s="28"/>
      <c r="ST18" s="28"/>
      <c r="SU18" s="28"/>
      <c r="SV18" s="28"/>
      <c r="SW18" s="28"/>
      <c r="SX18" s="28"/>
      <c r="SY18" s="28"/>
      <c r="SZ18" s="28"/>
      <c r="TA18" s="28"/>
      <c r="TB18" s="28"/>
      <c r="TC18" s="28"/>
      <c r="TD18" s="28"/>
      <c r="TE18" s="28"/>
      <c r="TF18" s="28"/>
      <c r="TG18" s="28"/>
      <c r="TH18" s="28"/>
      <c r="TI18" s="28"/>
      <c r="TJ18" s="28"/>
      <c r="TK18" s="28"/>
      <c r="TL18" s="28"/>
      <c r="TM18" s="28"/>
      <c r="TN18" s="28"/>
      <c r="TO18" s="28"/>
      <c r="TP18" s="28"/>
      <c r="TQ18" s="28"/>
      <c r="TR18" s="28"/>
      <c r="TS18" s="28"/>
      <c r="TT18" s="28"/>
      <c r="TU18" s="28"/>
      <c r="TV18" s="28"/>
      <c r="TW18" s="28"/>
      <c r="TX18" s="28"/>
      <c r="TY18" s="28"/>
      <c r="TZ18" s="28"/>
      <c r="UA18" s="28"/>
      <c r="UB18" s="28"/>
      <c r="UC18" s="28"/>
      <c r="UD18" s="28"/>
      <c r="UE18" s="28"/>
      <c r="UF18" s="28"/>
      <c r="UG18" s="28"/>
      <c r="UH18" s="28"/>
      <c r="UI18" s="28"/>
      <c r="UJ18" s="28"/>
      <c r="UK18" s="28"/>
      <c r="UL18" s="28"/>
      <c r="UM18" s="28"/>
      <c r="UN18" s="28"/>
      <c r="UO18" s="28"/>
      <c r="UP18" s="28"/>
      <c r="UQ18" s="28"/>
      <c r="UR18" s="28"/>
      <c r="US18" s="28"/>
      <c r="UT18" s="28"/>
      <c r="UU18" s="28"/>
      <c r="UV18" s="28"/>
      <c r="UW18" s="28"/>
      <c r="UX18" s="28"/>
      <c r="UY18" s="28"/>
      <c r="UZ18" s="28"/>
      <c r="VA18" s="28"/>
      <c r="VB18" s="28"/>
      <c r="VC18" s="28"/>
      <c r="VD18" s="28"/>
      <c r="VE18" s="28"/>
      <c r="VF18" s="28"/>
      <c r="VG18" s="28"/>
      <c r="VH18" s="28"/>
      <c r="VI18" s="28"/>
      <c r="VJ18" s="28"/>
      <c r="VK18" s="28"/>
      <c r="VL18" s="28"/>
      <c r="VM18" s="28"/>
      <c r="VN18" s="28"/>
      <c r="VO18" s="28"/>
      <c r="VP18" s="28"/>
      <c r="VQ18" s="28"/>
      <c r="VR18" s="28"/>
      <c r="VS18" s="28"/>
      <c r="VT18" s="28"/>
      <c r="VU18" s="28"/>
      <c r="VV18" s="28"/>
      <c r="VW18" s="28"/>
      <c r="VX18" s="28"/>
      <c r="VY18" s="28"/>
      <c r="VZ18" s="28"/>
      <c r="WA18" s="28"/>
      <c r="WB18" s="28"/>
      <c r="WC18" s="28"/>
      <c r="WD18" s="28"/>
      <c r="WE18" s="28"/>
      <c r="WF18" s="28"/>
      <c r="WG18" s="28"/>
      <c r="WH18" s="28"/>
      <c r="WI18" s="28"/>
      <c r="WJ18" s="28"/>
      <c r="WK18" s="28"/>
      <c r="WL18" s="28"/>
      <c r="WM18" s="28"/>
      <c r="WN18" s="28"/>
      <c r="WO18" s="28"/>
      <c r="WP18" s="28"/>
      <c r="WQ18" s="28"/>
      <c r="WR18" s="28"/>
      <c r="WS18" s="28"/>
      <c r="WT18" s="28"/>
      <c r="WU18" s="28"/>
      <c r="WV18" s="28"/>
      <c r="WW18" s="28"/>
      <c r="WX18" s="28"/>
      <c r="WY18" s="28"/>
      <c r="WZ18" s="28"/>
      <c r="XA18" s="28"/>
      <c r="XB18" s="28"/>
      <c r="XC18" s="28"/>
      <c r="XD18" s="28"/>
      <c r="XE18" s="28"/>
      <c r="XF18" s="28"/>
      <c r="XG18" s="28"/>
      <c r="XH18" s="28"/>
      <c r="XI18" s="28"/>
      <c r="XJ18" s="28"/>
      <c r="XK18" s="28"/>
      <c r="XL18" s="28"/>
      <c r="XM18" s="28"/>
      <c r="XN18" s="28"/>
      <c r="XO18" s="28"/>
      <c r="XP18" s="28"/>
      <c r="XQ18" s="28"/>
      <c r="XR18" s="28"/>
      <c r="XS18" s="28"/>
      <c r="XT18" s="28"/>
      <c r="XU18" s="28"/>
      <c r="XV18" s="28"/>
      <c r="XW18" s="28"/>
      <c r="XX18" s="28"/>
      <c r="XY18" s="28"/>
      <c r="XZ18" s="28"/>
      <c r="YA18" s="28"/>
      <c r="YB18" s="28"/>
      <c r="YC18" s="28"/>
      <c r="YD18" s="28"/>
      <c r="YE18" s="28"/>
      <c r="YF18" s="28"/>
      <c r="YG18" s="28"/>
      <c r="YH18" s="28"/>
      <c r="YI18" s="28"/>
      <c r="YJ18" s="28"/>
      <c r="YK18" s="28"/>
      <c r="YL18" s="28"/>
      <c r="YM18" s="28"/>
      <c r="YN18" s="28"/>
      <c r="YO18" s="28"/>
      <c r="YP18" s="28"/>
      <c r="YQ18" s="28"/>
      <c r="YR18" s="28"/>
      <c r="YS18" s="28"/>
      <c r="YT18" s="28"/>
      <c r="YU18" s="28"/>
      <c r="YV18" s="28"/>
      <c r="YW18" s="28"/>
      <c r="YX18" s="28"/>
      <c r="YY18" s="28"/>
      <c r="YZ18" s="28"/>
      <c r="ZA18" s="28"/>
      <c r="ZB18" s="28"/>
      <c r="ZC18" s="28"/>
      <c r="ZD18" s="28"/>
      <c r="ZE18" s="28"/>
      <c r="ZF18" s="28"/>
      <c r="ZG18" s="28"/>
      <c r="ZH18" s="28"/>
      <c r="ZI18" s="28"/>
      <c r="ZJ18" s="28"/>
      <c r="ZK18" s="28"/>
      <c r="ZL18" s="28"/>
      <c r="ZM18" s="28"/>
      <c r="ZN18" s="28"/>
      <c r="ZO18" s="28"/>
      <c r="ZP18" s="28"/>
      <c r="ZQ18" s="28"/>
      <c r="ZR18" s="28"/>
      <c r="ZS18" s="28"/>
      <c r="ZT18" s="28"/>
      <c r="ZU18" s="28"/>
      <c r="ZV18" s="28"/>
      <c r="ZW18" s="28"/>
      <c r="ZX18" s="28"/>
      <c r="ZY18" s="28"/>
      <c r="ZZ18" s="28"/>
      <c r="AAA18" s="28"/>
      <c r="AAB18" s="28"/>
      <c r="AAC18" s="28"/>
      <c r="AAD18" s="28"/>
      <c r="AAE18" s="28"/>
      <c r="AAF18" s="28"/>
      <c r="AAG18" s="28"/>
      <c r="AAH18" s="28"/>
      <c r="AAI18" s="28"/>
      <c r="AAJ18" s="28"/>
      <c r="AAK18" s="28"/>
      <c r="AAL18" s="28"/>
      <c r="AAM18" s="28"/>
      <c r="AAN18" s="28"/>
      <c r="AAO18" s="28"/>
      <c r="AAP18" s="28"/>
      <c r="AAQ18" s="28"/>
      <c r="AAR18" s="28"/>
      <c r="AAS18" s="28"/>
      <c r="AAT18" s="28"/>
      <c r="AAU18" s="28"/>
      <c r="AAV18" s="28"/>
      <c r="AAW18" s="28"/>
      <c r="AAX18" s="28"/>
      <c r="AAY18" s="28"/>
      <c r="AAZ18" s="28"/>
      <c r="ABA18" s="28"/>
      <c r="ABB18" s="28"/>
      <c r="ABC18" s="28"/>
      <c r="ABD18" s="28"/>
      <c r="ABE18" s="28"/>
      <c r="ABF18" s="28"/>
      <c r="ABG18" s="28"/>
      <c r="ABH18" s="28"/>
      <c r="ABI18" s="28"/>
      <c r="ABJ18" s="28"/>
      <c r="ABK18" s="28"/>
      <c r="ABL18" s="28"/>
      <c r="ABM18" s="28"/>
      <c r="ABN18" s="28"/>
      <c r="ABO18" s="28"/>
      <c r="ABP18" s="28"/>
      <c r="ABQ18" s="28"/>
      <c r="ABR18" s="28"/>
      <c r="ABS18" s="28"/>
      <c r="ABT18" s="28"/>
      <c r="ABU18" s="28"/>
      <c r="ABV18" s="28"/>
      <c r="ABW18" s="28"/>
      <c r="ABX18" s="28"/>
      <c r="ABY18" s="28"/>
      <c r="ABZ18" s="28"/>
      <c r="ACA18" s="28"/>
      <c r="ACB18" s="28"/>
      <c r="ACC18" s="28"/>
      <c r="ACD18" s="28"/>
      <c r="ACE18" s="28"/>
      <c r="ACF18" s="28"/>
      <c r="ACG18" s="28"/>
      <c r="ACH18" s="28"/>
      <c r="ACI18" s="28"/>
      <c r="ACJ18" s="28"/>
      <c r="ACK18" s="28"/>
      <c r="ACL18" s="28"/>
      <c r="ACM18" s="28"/>
      <c r="ACN18" s="28"/>
      <c r="ACO18" s="28"/>
      <c r="ACP18" s="28"/>
      <c r="ACQ18" s="28"/>
      <c r="ACR18" s="28"/>
      <c r="ACS18" s="28"/>
      <c r="ACT18" s="28"/>
      <c r="ACU18" s="28"/>
      <c r="ACV18" s="28"/>
      <c r="ACW18" s="28"/>
      <c r="ACX18" s="28"/>
      <c r="ACY18" s="28"/>
      <c r="ACZ18" s="28"/>
      <c r="ADA18" s="28"/>
      <c r="ADB18" s="28"/>
      <c r="ADC18" s="28"/>
      <c r="ADD18" s="28"/>
      <c r="ADE18" s="28"/>
      <c r="ADF18" s="28"/>
      <c r="ADG18" s="28"/>
      <c r="ADH18" s="28"/>
      <c r="ADI18" s="28"/>
      <c r="ADJ18" s="28"/>
      <c r="ADK18" s="28"/>
      <c r="ADL18" s="28"/>
      <c r="ADM18" s="28"/>
      <c r="ADN18" s="28"/>
      <c r="ADO18" s="28"/>
      <c r="ADP18" s="28"/>
      <c r="ADQ18" s="28"/>
      <c r="ADR18" s="28"/>
      <c r="ADS18" s="28"/>
      <c r="ADT18" s="28"/>
      <c r="ADU18" s="28"/>
      <c r="ADV18" s="28"/>
      <c r="ADW18" s="28"/>
      <c r="ADX18" s="28"/>
      <c r="ADY18" s="28"/>
      <c r="ADZ18" s="28"/>
      <c r="AEA18" s="28"/>
      <c r="AEB18" s="28"/>
      <c r="AEC18" s="28"/>
      <c r="AED18" s="28"/>
      <c r="AEE18" s="28"/>
      <c r="AEF18" s="28"/>
      <c r="AEG18" s="28"/>
      <c r="AEH18" s="28"/>
      <c r="AEI18" s="28"/>
      <c r="AEJ18" s="28"/>
      <c r="AEK18" s="28"/>
      <c r="AEL18" s="28"/>
      <c r="AEM18" s="28"/>
      <c r="AEN18" s="28"/>
      <c r="AEO18" s="28"/>
      <c r="AEP18" s="28"/>
      <c r="AEQ18" s="28"/>
      <c r="AER18" s="28"/>
      <c r="AES18" s="28"/>
      <c r="AET18" s="28"/>
      <c r="AEU18" s="28"/>
      <c r="AEV18" s="28"/>
      <c r="AEW18" s="28"/>
      <c r="AEX18" s="28"/>
      <c r="AEY18" s="28"/>
      <c r="AEZ18" s="28"/>
      <c r="AFA18" s="28"/>
      <c r="AFB18" s="28"/>
      <c r="AFC18" s="28"/>
      <c r="AFD18" s="28"/>
      <c r="AFE18" s="28"/>
      <c r="AFF18" s="28"/>
      <c r="AFG18" s="28"/>
      <c r="AFH18" s="28"/>
      <c r="AFI18" s="28"/>
      <c r="AFJ18" s="28"/>
      <c r="AFK18" s="28"/>
      <c r="AFL18" s="28"/>
      <c r="AFM18" s="28"/>
      <c r="AFN18" s="28"/>
      <c r="AFO18" s="28"/>
      <c r="AFP18" s="28"/>
      <c r="AFQ18" s="28"/>
      <c r="AFR18" s="28"/>
      <c r="AFS18" s="28"/>
      <c r="AFT18" s="28"/>
      <c r="AFU18" s="28"/>
      <c r="AFV18" s="28"/>
      <c r="AFW18" s="28"/>
      <c r="AFX18" s="28"/>
      <c r="AFY18" s="28"/>
      <c r="AFZ18" s="28"/>
      <c r="AGA18" s="28"/>
      <c r="AGB18" s="28"/>
      <c r="AGC18" s="28"/>
      <c r="AGD18" s="28"/>
      <c r="AGE18" s="28"/>
      <c r="AGF18" s="28"/>
      <c r="AGG18" s="28"/>
      <c r="AGH18" s="28"/>
      <c r="AGI18" s="28"/>
      <c r="AGJ18" s="28"/>
      <c r="AGK18" s="28"/>
      <c r="AGL18" s="28"/>
      <c r="AGM18" s="28"/>
      <c r="AGN18" s="28"/>
      <c r="AGO18" s="28"/>
      <c r="AGP18" s="28"/>
      <c r="AGQ18" s="28"/>
      <c r="AGR18" s="28"/>
      <c r="AGS18" s="28"/>
      <c r="AGT18" s="28"/>
      <c r="AGU18" s="28"/>
      <c r="AGV18" s="28"/>
      <c r="AGW18" s="28"/>
      <c r="AGX18" s="28"/>
      <c r="AGY18" s="28"/>
      <c r="AGZ18" s="28"/>
      <c r="AHA18" s="28"/>
      <c r="AHB18" s="28"/>
      <c r="AHC18" s="28"/>
      <c r="AHD18" s="28"/>
      <c r="AHE18" s="28"/>
      <c r="AHF18" s="28"/>
      <c r="AHG18" s="28"/>
      <c r="AHH18" s="28"/>
      <c r="AHI18" s="28"/>
      <c r="AHJ18" s="28"/>
      <c r="AHK18" s="28"/>
      <c r="AHL18" s="28"/>
      <c r="AHM18" s="28"/>
      <c r="AHN18" s="28"/>
      <c r="AHO18" s="28"/>
      <c r="AHP18" s="28"/>
      <c r="AHQ18" s="28"/>
      <c r="AHR18" s="28"/>
      <c r="AHS18" s="28"/>
      <c r="AHT18" s="28"/>
      <c r="AHU18" s="28"/>
      <c r="AHV18" s="28"/>
      <c r="AHW18" s="28"/>
      <c r="AHX18" s="28"/>
      <c r="AHY18" s="28"/>
      <c r="AHZ18" s="28"/>
      <c r="AIA18" s="28"/>
      <c r="AIB18" s="28"/>
      <c r="AIC18" s="28"/>
      <c r="AID18" s="28"/>
      <c r="AIE18" s="28"/>
      <c r="AIF18" s="28"/>
      <c r="AIG18" s="28"/>
      <c r="AIH18" s="28"/>
      <c r="AII18" s="28"/>
      <c r="AIJ18" s="28"/>
      <c r="AIK18" s="28"/>
      <c r="AIL18" s="28"/>
      <c r="AIM18" s="28"/>
      <c r="AIN18" s="28"/>
      <c r="AIO18" s="28"/>
      <c r="AIP18" s="28"/>
      <c r="AIQ18" s="28"/>
      <c r="AIR18" s="28"/>
      <c r="AIS18" s="28"/>
      <c r="AIT18" s="28"/>
      <c r="AIU18" s="28"/>
      <c r="AIV18" s="28"/>
      <c r="AIW18" s="28"/>
      <c r="AIX18" s="28"/>
      <c r="AIY18" s="28"/>
      <c r="AIZ18" s="28"/>
      <c r="AJA18" s="28"/>
      <c r="AJB18" s="28"/>
      <c r="AJC18" s="28"/>
      <c r="AJD18" s="28"/>
      <c r="AJE18" s="28"/>
      <c r="AJF18" s="28"/>
      <c r="AJG18" s="28"/>
      <c r="AJH18" s="28"/>
      <c r="AJI18" s="28"/>
      <c r="AJJ18" s="28"/>
      <c r="AJK18" s="28"/>
      <c r="AJL18" s="28"/>
      <c r="AJM18" s="28"/>
      <c r="AJN18" s="28"/>
      <c r="AJO18" s="28"/>
      <c r="AJP18" s="28"/>
      <c r="AJQ18" s="28"/>
      <c r="AJR18" s="28"/>
      <c r="AJS18" s="28"/>
      <c r="AJT18" s="28"/>
      <c r="AJU18" s="28"/>
      <c r="AJV18" s="28"/>
      <c r="AJW18" s="28"/>
      <c r="AJX18" s="28"/>
      <c r="AJY18" s="28"/>
      <c r="AJZ18" s="28"/>
      <c r="AKA18" s="28"/>
      <c r="AKB18" s="28"/>
      <c r="AKC18" s="28"/>
      <c r="AKD18" s="28"/>
      <c r="AKE18" s="28"/>
      <c r="AKF18" s="28"/>
      <c r="AKG18" s="28"/>
      <c r="AKH18" s="28"/>
      <c r="AKI18" s="28"/>
      <c r="AKJ18" s="28"/>
      <c r="AKK18" s="28"/>
      <c r="AKL18" s="28"/>
      <c r="AKM18" s="28"/>
      <c r="AKN18" s="28"/>
      <c r="AKO18" s="28"/>
      <c r="AKP18" s="28"/>
      <c r="AKQ18" s="28"/>
      <c r="AKR18" s="28"/>
      <c r="AKS18" s="28"/>
      <c r="AKT18" s="28"/>
      <c r="AKU18" s="28"/>
      <c r="AKV18" s="28"/>
      <c r="AKW18" s="28"/>
      <c r="AKX18" s="28"/>
      <c r="AKY18" s="28"/>
      <c r="AKZ18" s="28"/>
      <c r="ALA18" s="28"/>
      <c r="ALB18" s="28"/>
      <c r="ALC18" s="28"/>
      <c r="ALD18" s="28"/>
      <c r="ALE18" s="28"/>
      <c r="ALF18" s="28"/>
      <c r="ALG18" s="28"/>
      <c r="ALH18" s="28"/>
      <c r="ALI18" s="28"/>
      <c r="ALJ18" s="28"/>
      <c r="ALK18" s="28"/>
      <c r="ALL18" s="28"/>
    </row>
    <row r="19" spans="1:1000" customFormat="1" ht="15" customHeight="1" x14ac:dyDescent="0.25">
      <c r="A19" s="27" t="str">
        <f ca="1">IF(_xll.TM1RPTELISCONSOLIDATED($C$17,$C19),IF($D19="Total","T","S"),IF($D19="Item","I",IF($D19="Driver","D","C")))</f>
        <v>I</v>
      </c>
      <c r="B19" s="27"/>
      <c r="C19" s="43" t="s">
        <v>47</v>
      </c>
      <c r="D19" s="43" t="s">
        <v>44</v>
      </c>
      <c r="E19" s="66" t="str">
        <f ca="1">_xll.DBRW($C$9,$C$13,$F$13,$C19,$I$13,$K$13,$D19,E$15)</f>
        <v>Courier expenses</v>
      </c>
      <c r="F19" s="60">
        <f ca="1">_xll.DBRW($C$9,$C$13,$F$13,$C19,$I$13,$K$13,$D19,F$15)</f>
        <v>1596</v>
      </c>
      <c r="G19" s="58">
        <f ca="1">_xll.DBRW($C$9,$C$13,$F$13,$C19,$I$13,$K$13,$D19,G$15)</f>
        <v>133</v>
      </c>
      <c r="H19" s="58">
        <f ca="1">_xll.DBRW($C$9,$C$13,$F$13,$C19,$I$13,$K$13,$D19,H$15)</f>
        <v>133</v>
      </c>
      <c r="I19" s="58">
        <f ca="1">_xll.DBRW($C$9,$C$13,$F$13,$C19,$I$13,$K$13,$D19,I$15)</f>
        <v>133</v>
      </c>
      <c r="J19" s="58">
        <f ca="1">_xll.DBRW($C$9,$C$13,$F$13,$C19,$I$13,$K$13,$D19,J$15)</f>
        <v>133</v>
      </c>
      <c r="K19" s="58">
        <f ca="1">_xll.DBRW($C$9,$C$13,$F$13,$C19,$I$13,$K$13,$D19,K$15)</f>
        <v>133</v>
      </c>
      <c r="L19" s="58">
        <f ca="1">_xll.DBRW($C$9,$C$13,$F$13,$C19,$I$13,$K$13,$D19,L$15)</f>
        <v>133</v>
      </c>
      <c r="M19" s="58">
        <f ca="1">_xll.DBRW($C$9,$C$13,$F$13,$C19,$I$13,$K$13,$D19,M$15)</f>
        <v>133</v>
      </c>
      <c r="N19" s="58">
        <f ca="1">_xll.DBRW($C$9,$C$13,$F$13,$C19,$I$13,$K$13,$D19,N$15)</f>
        <v>133</v>
      </c>
      <c r="O19" s="58">
        <f ca="1">_xll.DBRW($C$9,$C$13,$F$13,$C19,$I$13,$K$13,$D19,O$15)</f>
        <v>133</v>
      </c>
      <c r="P19" s="58">
        <f ca="1">_xll.DBRW($C$9,$C$13,$F$13,$C19,$I$13,$K$13,$D19,P$15)</f>
        <v>133</v>
      </c>
      <c r="Q19" s="58">
        <f ca="1">_xll.DBRW($C$9,$C$13,$F$13,$C19,$I$13,$K$13,$D19,Q$15)</f>
        <v>133</v>
      </c>
      <c r="R19" s="58">
        <f ca="1">_xll.DBRW($C$9,$C$13,$F$13,$C19,$I$13,$K$13,$D19,R$15)</f>
        <v>133</v>
      </c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  <c r="FM19" s="28"/>
      <c r="FN19" s="28"/>
      <c r="FO19" s="28"/>
      <c r="FP19" s="28"/>
      <c r="FQ19" s="28"/>
      <c r="FR19" s="28"/>
      <c r="FS19" s="28"/>
      <c r="FT19" s="28"/>
      <c r="FU19" s="28"/>
      <c r="FV19" s="28"/>
      <c r="FW19" s="28"/>
      <c r="FX19" s="28"/>
      <c r="FY19" s="28"/>
      <c r="FZ19" s="28"/>
      <c r="GA19" s="28"/>
      <c r="GB19" s="28"/>
      <c r="GC19" s="28"/>
      <c r="GD19" s="28"/>
      <c r="GE19" s="28"/>
      <c r="GF19" s="28"/>
      <c r="GG19" s="28"/>
      <c r="GH19" s="28"/>
      <c r="GI19" s="28"/>
      <c r="GJ19" s="28"/>
      <c r="GK19" s="28"/>
      <c r="GL19" s="28"/>
      <c r="GM19" s="28"/>
      <c r="GN19" s="28"/>
      <c r="GO19" s="28"/>
      <c r="GP19" s="28"/>
      <c r="GQ19" s="28"/>
      <c r="GR19" s="28"/>
      <c r="GS19" s="28"/>
      <c r="GT19" s="28"/>
      <c r="GU19" s="28"/>
      <c r="GV19" s="28"/>
      <c r="GW19" s="28"/>
      <c r="GX19" s="28"/>
      <c r="GY19" s="28"/>
      <c r="GZ19" s="28"/>
      <c r="HA19" s="28"/>
      <c r="HB19" s="28"/>
      <c r="HC19" s="28"/>
      <c r="HD19" s="28"/>
      <c r="HE19" s="28"/>
      <c r="HF19" s="28"/>
      <c r="HG19" s="28"/>
      <c r="HH19" s="28"/>
      <c r="HI19" s="28"/>
      <c r="HJ19" s="28"/>
      <c r="HK19" s="28"/>
      <c r="HL19" s="28"/>
      <c r="HM19" s="28"/>
      <c r="HN19" s="28"/>
      <c r="HO19" s="28"/>
      <c r="HP19" s="28"/>
      <c r="HQ19" s="28"/>
      <c r="HR19" s="28"/>
      <c r="HS19" s="28"/>
      <c r="HT19" s="28"/>
      <c r="HU19" s="28"/>
      <c r="HV19" s="28"/>
      <c r="HW19" s="28"/>
      <c r="HX19" s="28"/>
      <c r="HY19" s="28"/>
      <c r="HZ19" s="28"/>
      <c r="IA19" s="28"/>
      <c r="IB19" s="28"/>
      <c r="IC19" s="28"/>
      <c r="ID19" s="28"/>
      <c r="IE19" s="28"/>
      <c r="IF19" s="28"/>
      <c r="IG19" s="28"/>
      <c r="IH19" s="28"/>
      <c r="II19" s="28"/>
      <c r="IJ19" s="28"/>
      <c r="IK19" s="28"/>
      <c r="IL19" s="28"/>
      <c r="IM19" s="28"/>
      <c r="IN19" s="28"/>
      <c r="IO19" s="28"/>
      <c r="IP19" s="28"/>
      <c r="IQ19" s="28"/>
      <c r="IR19" s="28"/>
      <c r="IS19" s="28"/>
      <c r="IT19" s="28"/>
      <c r="IU19" s="28"/>
      <c r="IV19" s="28"/>
      <c r="IW19" s="28"/>
      <c r="IX19" s="28"/>
      <c r="IY19" s="28"/>
      <c r="IZ19" s="28"/>
      <c r="JA19" s="28"/>
      <c r="JB19" s="28"/>
      <c r="JC19" s="28"/>
      <c r="JD19" s="28"/>
      <c r="JE19" s="28"/>
      <c r="JF19" s="28"/>
      <c r="JG19" s="28"/>
      <c r="JH19" s="28"/>
      <c r="JI19" s="28"/>
      <c r="JJ19" s="28"/>
      <c r="JK19" s="28"/>
      <c r="JL19" s="28"/>
      <c r="JM19" s="28"/>
      <c r="JN19" s="28"/>
      <c r="JO19" s="28"/>
      <c r="JP19" s="28"/>
      <c r="JQ19" s="28"/>
      <c r="JR19" s="28"/>
      <c r="JS19" s="28"/>
      <c r="JT19" s="28"/>
      <c r="JU19" s="28"/>
      <c r="JV19" s="28"/>
      <c r="JW19" s="28"/>
      <c r="JX19" s="28"/>
      <c r="JY19" s="28"/>
      <c r="JZ19" s="28"/>
      <c r="KA19" s="28"/>
      <c r="KB19" s="28"/>
      <c r="KC19" s="28"/>
      <c r="KD19" s="28"/>
      <c r="KE19" s="28"/>
      <c r="KF19" s="28"/>
      <c r="KG19" s="28"/>
      <c r="KH19" s="28"/>
      <c r="KI19" s="28"/>
      <c r="KJ19" s="28"/>
      <c r="KK19" s="28"/>
      <c r="KL19" s="28"/>
      <c r="KM19" s="28"/>
      <c r="KN19" s="28"/>
      <c r="KO19" s="28"/>
      <c r="KP19" s="28"/>
      <c r="KQ19" s="28"/>
      <c r="KR19" s="28"/>
      <c r="KS19" s="28"/>
      <c r="KT19" s="28"/>
      <c r="KU19" s="28"/>
      <c r="KV19" s="28"/>
      <c r="KW19" s="28"/>
      <c r="KX19" s="28"/>
      <c r="KY19" s="28"/>
      <c r="KZ19" s="28"/>
      <c r="LA19" s="28"/>
      <c r="LB19" s="28"/>
      <c r="LC19" s="28"/>
      <c r="LD19" s="28"/>
      <c r="LE19" s="28"/>
      <c r="LF19" s="28"/>
      <c r="LG19" s="28"/>
      <c r="LH19" s="28"/>
      <c r="LI19" s="28"/>
      <c r="LJ19" s="28"/>
      <c r="LK19" s="28"/>
      <c r="LL19" s="28"/>
      <c r="LM19" s="28"/>
      <c r="LN19" s="28"/>
      <c r="LO19" s="28"/>
      <c r="LP19" s="28"/>
      <c r="LQ19" s="28"/>
      <c r="LR19" s="28"/>
      <c r="LS19" s="28"/>
      <c r="LT19" s="28"/>
      <c r="LU19" s="28"/>
      <c r="LV19" s="28"/>
      <c r="LW19" s="28"/>
      <c r="LX19" s="28"/>
      <c r="LY19" s="28"/>
      <c r="LZ19" s="28"/>
      <c r="MA19" s="28"/>
      <c r="MB19" s="28"/>
      <c r="MC19" s="28"/>
      <c r="MD19" s="28"/>
      <c r="ME19" s="28"/>
      <c r="MF19" s="28"/>
      <c r="MG19" s="28"/>
      <c r="MH19" s="28"/>
      <c r="MI19" s="28"/>
      <c r="MJ19" s="28"/>
      <c r="MK19" s="28"/>
      <c r="ML19" s="28"/>
      <c r="MM19" s="28"/>
      <c r="MN19" s="28"/>
      <c r="MO19" s="28"/>
      <c r="MP19" s="28"/>
      <c r="MQ19" s="28"/>
      <c r="MR19" s="28"/>
      <c r="MS19" s="28"/>
      <c r="MT19" s="28"/>
      <c r="MU19" s="28"/>
      <c r="MV19" s="28"/>
      <c r="MW19" s="28"/>
      <c r="MX19" s="28"/>
      <c r="MY19" s="28"/>
      <c r="MZ19" s="28"/>
      <c r="NA19" s="28"/>
      <c r="NB19" s="28"/>
      <c r="NC19" s="28"/>
      <c r="ND19" s="28"/>
      <c r="NE19" s="28"/>
      <c r="NF19" s="28"/>
      <c r="NG19" s="28"/>
      <c r="NH19" s="28"/>
      <c r="NI19" s="28"/>
      <c r="NJ19" s="28"/>
      <c r="NK19" s="28"/>
      <c r="NL19" s="28"/>
      <c r="NM19" s="28"/>
      <c r="NN19" s="28"/>
      <c r="NO19" s="28"/>
      <c r="NP19" s="28"/>
      <c r="NQ19" s="28"/>
      <c r="NR19" s="28"/>
      <c r="NS19" s="28"/>
      <c r="NT19" s="28"/>
      <c r="NU19" s="28"/>
      <c r="NV19" s="28"/>
      <c r="NW19" s="28"/>
      <c r="NX19" s="28"/>
      <c r="NY19" s="28"/>
      <c r="NZ19" s="28"/>
      <c r="OA19" s="28"/>
      <c r="OB19" s="28"/>
      <c r="OC19" s="28"/>
      <c r="OD19" s="28"/>
      <c r="OE19" s="28"/>
      <c r="OF19" s="28"/>
      <c r="OG19" s="28"/>
      <c r="OH19" s="28"/>
      <c r="OI19" s="28"/>
      <c r="OJ19" s="28"/>
      <c r="OK19" s="28"/>
      <c r="OL19" s="28"/>
      <c r="OM19" s="28"/>
      <c r="ON19" s="28"/>
      <c r="OO19" s="28"/>
      <c r="OP19" s="28"/>
      <c r="OQ19" s="28"/>
      <c r="OR19" s="28"/>
      <c r="OS19" s="28"/>
      <c r="OT19" s="28"/>
      <c r="OU19" s="28"/>
      <c r="OV19" s="28"/>
      <c r="OW19" s="28"/>
      <c r="OX19" s="28"/>
      <c r="OY19" s="28"/>
      <c r="OZ19" s="28"/>
      <c r="PA19" s="28"/>
      <c r="PB19" s="28"/>
      <c r="PC19" s="28"/>
      <c r="PD19" s="28"/>
      <c r="PE19" s="28"/>
      <c r="PF19" s="28"/>
      <c r="PG19" s="28"/>
      <c r="PH19" s="28"/>
      <c r="PI19" s="28"/>
      <c r="PJ19" s="28"/>
      <c r="PK19" s="28"/>
      <c r="PL19" s="28"/>
      <c r="PM19" s="28"/>
      <c r="PN19" s="28"/>
      <c r="PO19" s="28"/>
      <c r="PP19" s="28"/>
      <c r="PQ19" s="28"/>
      <c r="PR19" s="28"/>
      <c r="PS19" s="28"/>
      <c r="PT19" s="28"/>
      <c r="PU19" s="28"/>
      <c r="PV19" s="28"/>
      <c r="PW19" s="28"/>
      <c r="PX19" s="28"/>
      <c r="PY19" s="28"/>
      <c r="PZ19" s="28"/>
      <c r="QA19" s="28"/>
      <c r="QB19" s="28"/>
      <c r="QC19" s="28"/>
      <c r="QD19" s="28"/>
      <c r="QE19" s="28"/>
      <c r="QF19" s="28"/>
      <c r="QG19" s="28"/>
      <c r="QH19" s="28"/>
      <c r="QI19" s="28"/>
      <c r="QJ19" s="28"/>
      <c r="QK19" s="28"/>
      <c r="QL19" s="28"/>
      <c r="QM19" s="28"/>
      <c r="QN19" s="28"/>
      <c r="QO19" s="28"/>
      <c r="QP19" s="28"/>
      <c r="QQ19" s="28"/>
      <c r="QR19" s="28"/>
      <c r="QS19" s="28"/>
      <c r="QT19" s="28"/>
      <c r="QU19" s="28"/>
      <c r="QV19" s="28"/>
      <c r="QW19" s="28"/>
      <c r="QX19" s="28"/>
      <c r="QY19" s="28"/>
      <c r="QZ19" s="28"/>
      <c r="RA19" s="28"/>
      <c r="RB19" s="28"/>
      <c r="RC19" s="28"/>
      <c r="RD19" s="28"/>
      <c r="RE19" s="28"/>
      <c r="RF19" s="28"/>
      <c r="RG19" s="28"/>
      <c r="RH19" s="28"/>
      <c r="RI19" s="28"/>
      <c r="RJ19" s="28"/>
      <c r="RK19" s="28"/>
      <c r="RL19" s="28"/>
      <c r="RM19" s="28"/>
      <c r="RN19" s="28"/>
      <c r="RO19" s="28"/>
      <c r="RP19" s="28"/>
      <c r="RQ19" s="28"/>
      <c r="RR19" s="28"/>
      <c r="RS19" s="28"/>
      <c r="RT19" s="28"/>
      <c r="RU19" s="28"/>
      <c r="RV19" s="28"/>
      <c r="RW19" s="28"/>
      <c r="RX19" s="28"/>
      <c r="RY19" s="28"/>
      <c r="RZ19" s="28"/>
      <c r="SA19" s="28"/>
      <c r="SB19" s="28"/>
      <c r="SC19" s="28"/>
      <c r="SD19" s="28"/>
      <c r="SE19" s="28"/>
      <c r="SF19" s="28"/>
      <c r="SG19" s="28"/>
      <c r="SH19" s="28"/>
      <c r="SI19" s="28"/>
      <c r="SJ19" s="28"/>
      <c r="SK19" s="28"/>
      <c r="SL19" s="28"/>
      <c r="SM19" s="28"/>
      <c r="SN19" s="28"/>
      <c r="SO19" s="28"/>
      <c r="SP19" s="28"/>
      <c r="SQ19" s="28"/>
      <c r="SR19" s="28"/>
      <c r="SS19" s="28"/>
      <c r="ST19" s="28"/>
      <c r="SU19" s="28"/>
      <c r="SV19" s="28"/>
      <c r="SW19" s="28"/>
      <c r="SX19" s="28"/>
      <c r="SY19" s="28"/>
      <c r="SZ19" s="28"/>
      <c r="TA19" s="28"/>
      <c r="TB19" s="28"/>
      <c r="TC19" s="28"/>
      <c r="TD19" s="28"/>
      <c r="TE19" s="28"/>
      <c r="TF19" s="28"/>
      <c r="TG19" s="28"/>
      <c r="TH19" s="28"/>
      <c r="TI19" s="28"/>
      <c r="TJ19" s="28"/>
      <c r="TK19" s="28"/>
      <c r="TL19" s="28"/>
      <c r="TM19" s="28"/>
      <c r="TN19" s="28"/>
      <c r="TO19" s="28"/>
      <c r="TP19" s="28"/>
      <c r="TQ19" s="28"/>
      <c r="TR19" s="28"/>
      <c r="TS19" s="28"/>
      <c r="TT19" s="28"/>
      <c r="TU19" s="28"/>
      <c r="TV19" s="28"/>
      <c r="TW19" s="28"/>
      <c r="TX19" s="28"/>
      <c r="TY19" s="28"/>
      <c r="TZ19" s="28"/>
      <c r="UA19" s="28"/>
      <c r="UB19" s="28"/>
      <c r="UC19" s="28"/>
      <c r="UD19" s="28"/>
      <c r="UE19" s="28"/>
      <c r="UF19" s="28"/>
      <c r="UG19" s="28"/>
      <c r="UH19" s="28"/>
      <c r="UI19" s="28"/>
      <c r="UJ19" s="28"/>
      <c r="UK19" s="28"/>
      <c r="UL19" s="28"/>
      <c r="UM19" s="28"/>
      <c r="UN19" s="28"/>
      <c r="UO19" s="28"/>
      <c r="UP19" s="28"/>
      <c r="UQ19" s="28"/>
      <c r="UR19" s="28"/>
      <c r="US19" s="28"/>
      <c r="UT19" s="28"/>
      <c r="UU19" s="28"/>
      <c r="UV19" s="28"/>
      <c r="UW19" s="28"/>
      <c r="UX19" s="28"/>
      <c r="UY19" s="28"/>
      <c r="UZ19" s="28"/>
      <c r="VA19" s="28"/>
      <c r="VB19" s="28"/>
      <c r="VC19" s="28"/>
      <c r="VD19" s="28"/>
      <c r="VE19" s="28"/>
      <c r="VF19" s="28"/>
      <c r="VG19" s="28"/>
      <c r="VH19" s="28"/>
      <c r="VI19" s="28"/>
      <c r="VJ19" s="28"/>
      <c r="VK19" s="28"/>
      <c r="VL19" s="28"/>
      <c r="VM19" s="28"/>
      <c r="VN19" s="28"/>
      <c r="VO19" s="28"/>
      <c r="VP19" s="28"/>
      <c r="VQ19" s="28"/>
      <c r="VR19" s="28"/>
      <c r="VS19" s="28"/>
      <c r="VT19" s="28"/>
      <c r="VU19" s="28"/>
      <c r="VV19" s="28"/>
      <c r="VW19" s="28"/>
      <c r="VX19" s="28"/>
      <c r="VY19" s="28"/>
      <c r="VZ19" s="28"/>
      <c r="WA19" s="28"/>
      <c r="WB19" s="28"/>
      <c r="WC19" s="28"/>
      <c r="WD19" s="28"/>
      <c r="WE19" s="28"/>
      <c r="WF19" s="28"/>
      <c r="WG19" s="28"/>
      <c r="WH19" s="28"/>
      <c r="WI19" s="28"/>
      <c r="WJ19" s="28"/>
      <c r="WK19" s="28"/>
      <c r="WL19" s="28"/>
      <c r="WM19" s="28"/>
      <c r="WN19" s="28"/>
      <c r="WO19" s="28"/>
      <c r="WP19" s="28"/>
      <c r="WQ19" s="28"/>
      <c r="WR19" s="28"/>
      <c r="WS19" s="28"/>
      <c r="WT19" s="28"/>
      <c r="WU19" s="28"/>
      <c r="WV19" s="28"/>
      <c r="WW19" s="28"/>
      <c r="WX19" s="28"/>
      <c r="WY19" s="28"/>
      <c r="WZ19" s="28"/>
      <c r="XA19" s="28"/>
      <c r="XB19" s="28"/>
      <c r="XC19" s="28"/>
      <c r="XD19" s="28"/>
      <c r="XE19" s="28"/>
      <c r="XF19" s="28"/>
      <c r="XG19" s="28"/>
      <c r="XH19" s="28"/>
      <c r="XI19" s="28"/>
      <c r="XJ19" s="28"/>
      <c r="XK19" s="28"/>
      <c r="XL19" s="28"/>
      <c r="XM19" s="28"/>
      <c r="XN19" s="28"/>
      <c r="XO19" s="28"/>
      <c r="XP19" s="28"/>
      <c r="XQ19" s="28"/>
      <c r="XR19" s="28"/>
      <c r="XS19" s="28"/>
      <c r="XT19" s="28"/>
      <c r="XU19" s="28"/>
      <c r="XV19" s="28"/>
      <c r="XW19" s="28"/>
      <c r="XX19" s="28"/>
      <c r="XY19" s="28"/>
      <c r="XZ19" s="28"/>
      <c r="YA19" s="28"/>
      <c r="YB19" s="28"/>
      <c r="YC19" s="28"/>
      <c r="YD19" s="28"/>
      <c r="YE19" s="28"/>
      <c r="YF19" s="28"/>
      <c r="YG19" s="28"/>
      <c r="YH19" s="28"/>
      <c r="YI19" s="28"/>
      <c r="YJ19" s="28"/>
      <c r="YK19" s="28"/>
      <c r="YL19" s="28"/>
      <c r="YM19" s="28"/>
      <c r="YN19" s="28"/>
      <c r="YO19" s="28"/>
      <c r="YP19" s="28"/>
      <c r="YQ19" s="28"/>
      <c r="YR19" s="28"/>
      <c r="YS19" s="28"/>
      <c r="YT19" s="28"/>
      <c r="YU19" s="28"/>
      <c r="YV19" s="28"/>
      <c r="YW19" s="28"/>
      <c r="YX19" s="28"/>
      <c r="YY19" s="28"/>
      <c r="YZ19" s="28"/>
      <c r="ZA19" s="28"/>
      <c r="ZB19" s="28"/>
      <c r="ZC19" s="28"/>
      <c r="ZD19" s="28"/>
      <c r="ZE19" s="28"/>
      <c r="ZF19" s="28"/>
      <c r="ZG19" s="28"/>
      <c r="ZH19" s="28"/>
      <c r="ZI19" s="28"/>
      <c r="ZJ19" s="28"/>
      <c r="ZK19" s="28"/>
      <c r="ZL19" s="28"/>
      <c r="ZM19" s="28"/>
      <c r="ZN19" s="28"/>
      <c r="ZO19" s="28"/>
      <c r="ZP19" s="28"/>
      <c r="ZQ19" s="28"/>
      <c r="ZR19" s="28"/>
      <c r="ZS19" s="28"/>
      <c r="ZT19" s="28"/>
      <c r="ZU19" s="28"/>
      <c r="ZV19" s="28"/>
      <c r="ZW19" s="28"/>
      <c r="ZX19" s="28"/>
      <c r="ZY19" s="28"/>
      <c r="ZZ19" s="28"/>
      <c r="AAA19" s="28"/>
      <c r="AAB19" s="28"/>
      <c r="AAC19" s="28"/>
      <c r="AAD19" s="28"/>
      <c r="AAE19" s="28"/>
      <c r="AAF19" s="28"/>
      <c r="AAG19" s="28"/>
      <c r="AAH19" s="28"/>
      <c r="AAI19" s="28"/>
      <c r="AAJ19" s="28"/>
      <c r="AAK19" s="28"/>
      <c r="AAL19" s="28"/>
      <c r="AAM19" s="28"/>
      <c r="AAN19" s="28"/>
      <c r="AAO19" s="28"/>
      <c r="AAP19" s="28"/>
      <c r="AAQ19" s="28"/>
      <c r="AAR19" s="28"/>
      <c r="AAS19" s="28"/>
      <c r="AAT19" s="28"/>
      <c r="AAU19" s="28"/>
      <c r="AAV19" s="28"/>
      <c r="AAW19" s="28"/>
      <c r="AAX19" s="28"/>
      <c r="AAY19" s="28"/>
      <c r="AAZ19" s="28"/>
      <c r="ABA19" s="28"/>
      <c r="ABB19" s="28"/>
      <c r="ABC19" s="28"/>
      <c r="ABD19" s="28"/>
      <c r="ABE19" s="28"/>
      <c r="ABF19" s="28"/>
      <c r="ABG19" s="28"/>
      <c r="ABH19" s="28"/>
      <c r="ABI19" s="28"/>
      <c r="ABJ19" s="28"/>
      <c r="ABK19" s="28"/>
      <c r="ABL19" s="28"/>
      <c r="ABM19" s="28"/>
      <c r="ABN19" s="28"/>
      <c r="ABO19" s="28"/>
      <c r="ABP19" s="28"/>
      <c r="ABQ19" s="28"/>
      <c r="ABR19" s="28"/>
      <c r="ABS19" s="28"/>
      <c r="ABT19" s="28"/>
      <c r="ABU19" s="28"/>
      <c r="ABV19" s="28"/>
      <c r="ABW19" s="28"/>
      <c r="ABX19" s="28"/>
      <c r="ABY19" s="28"/>
      <c r="ABZ19" s="28"/>
      <c r="ACA19" s="28"/>
      <c r="ACB19" s="28"/>
      <c r="ACC19" s="28"/>
      <c r="ACD19" s="28"/>
      <c r="ACE19" s="28"/>
      <c r="ACF19" s="28"/>
      <c r="ACG19" s="28"/>
      <c r="ACH19" s="28"/>
      <c r="ACI19" s="28"/>
      <c r="ACJ19" s="28"/>
      <c r="ACK19" s="28"/>
      <c r="ACL19" s="28"/>
      <c r="ACM19" s="28"/>
      <c r="ACN19" s="28"/>
      <c r="ACO19" s="28"/>
      <c r="ACP19" s="28"/>
      <c r="ACQ19" s="28"/>
      <c r="ACR19" s="28"/>
      <c r="ACS19" s="28"/>
      <c r="ACT19" s="28"/>
      <c r="ACU19" s="28"/>
      <c r="ACV19" s="28"/>
      <c r="ACW19" s="28"/>
      <c r="ACX19" s="28"/>
      <c r="ACY19" s="28"/>
      <c r="ACZ19" s="28"/>
      <c r="ADA19" s="28"/>
      <c r="ADB19" s="28"/>
      <c r="ADC19" s="28"/>
      <c r="ADD19" s="28"/>
      <c r="ADE19" s="28"/>
      <c r="ADF19" s="28"/>
      <c r="ADG19" s="28"/>
      <c r="ADH19" s="28"/>
      <c r="ADI19" s="28"/>
      <c r="ADJ19" s="28"/>
      <c r="ADK19" s="28"/>
      <c r="ADL19" s="28"/>
      <c r="ADM19" s="28"/>
      <c r="ADN19" s="28"/>
      <c r="ADO19" s="28"/>
      <c r="ADP19" s="28"/>
      <c r="ADQ19" s="28"/>
      <c r="ADR19" s="28"/>
      <c r="ADS19" s="28"/>
      <c r="ADT19" s="28"/>
      <c r="ADU19" s="28"/>
      <c r="ADV19" s="28"/>
      <c r="ADW19" s="28"/>
      <c r="ADX19" s="28"/>
      <c r="ADY19" s="28"/>
      <c r="ADZ19" s="28"/>
      <c r="AEA19" s="28"/>
      <c r="AEB19" s="28"/>
      <c r="AEC19" s="28"/>
      <c r="AED19" s="28"/>
      <c r="AEE19" s="28"/>
      <c r="AEF19" s="28"/>
      <c r="AEG19" s="28"/>
      <c r="AEH19" s="28"/>
      <c r="AEI19" s="28"/>
      <c r="AEJ19" s="28"/>
      <c r="AEK19" s="28"/>
      <c r="AEL19" s="28"/>
      <c r="AEM19" s="28"/>
      <c r="AEN19" s="28"/>
      <c r="AEO19" s="28"/>
      <c r="AEP19" s="28"/>
      <c r="AEQ19" s="28"/>
      <c r="AER19" s="28"/>
      <c r="AES19" s="28"/>
      <c r="AET19" s="28"/>
      <c r="AEU19" s="28"/>
      <c r="AEV19" s="28"/>
      <c r="AEW19" s="28"/>
      <c r="AEX19" s="28"/>
      <c r="AEY19" s="28"/>
      <c r="AEZ19" s="28"/>
      <c r="AFA19" s="28"/>
      <c r="AFB19" s="28"/>
      <c r="AFC19" s="28"/>
      <c r="AFD19" s="28"/>
      <c r="AFE19" s="28"/>
      <c r="AFF19" s="28"/>
      <c r="AFG19" s="28"/>
      <c r="AFH19" s="28"/>
      <c r="AFI19" s="28"/>
      <c r="AFJ19" s="28"/>
      <c r="AFK19" s="28"/>
      <c r="AFL19" s="28"/>
      <c r="AFM19" s="28"/>
      <c r="AFN19" s="28"/>
      <c r="AFO19" s="28"/>
      <c r="AFP19" s="28"/>
      <c r="AFQ19" s="28"/>
      <c r="AFR19" s="28"/>
      <c r="AFS19" s="28"/>
      <c r="AFT19" s="28"/>
      <c r="AFU19" s="28"/>
      <c r="AFV19" s="28"/>
      <c r="AFW19" s="28"/>
      <c r="AFX19" s="28"/>
      <c r="AFY19" s="28"/>
      <c r="AFZ19" s="28"/>
      <c r="AGA19" s="28"/>
      <c r="AGB19" s="28"/>
      <c r="AGC19" s="28"/>
      <c r="AGD19" s="28"/>
      <c r="AGE19" s="28"/>
      <c r="AGF19" s="28"/>
      <c r="AGG19" s="28"/>
      <c r="AGH19" s="28"/>
      <c r="AGI19" s="28"/>
      <c r="AGJ19" s="28"/>
      <c r="AGK19" s="28"/>
      <c r="AGL19" s="28"/>
      <c r="AGM19" s="28"/>
      <c r="AGN19" s="28"/>
      <c r="AGO19" s="28"/>
      <c r="AGP19" s="28"/>
      <c r="AGQ19" s="28"/>
      <c r="AGR19" s="28"/>
      <c r="AGS19" s="28"/>
      <c r="AGT19" s="28"/>
      <c r="AGU19" s="28"/>
      <c r="AGV19" s="28"/>
      <c r="AGW19" s="28"/>
      <c r="AGX19" s="28"/>
      <c r="AGY19" s="28"/>
      <c r="AGZ19" s="28"/>
      <c r="AHA19" s="28"/>
      <c r="AHB19" s="28"/>
      <c r="AHC19" s="28"/>
      <c r="AHD19" s="28"/>
      <c r="AHE19" s="28"/>
      <c r="AHF19" s="28"/>
      <c r="AHG19" s="28"/>
      <c r="AHH19" s="28"/>
      <c r="AHI19" s="28"/>
      <c r="AHJ19" s="28"/>
      <c r="AHK19" s="28"/>
      <c r="AHL19" s="28"/>
      <c r="AHM19" s="28"/>
      <c r="AHN19" s="28"/>
      <c r="AHO19" s="28"/>
      <c r="AHP19" s="28"/>
      <c r="AHQ19" s="28"/>
      <c r="AHR19" s="28"/>
      <c r="AHS19" s="28"/>
      <c r="AHT19" s="28"/>
      <c r="AHU19" s="28"/>
      <c r="AHV19" s="28"/>
      <c r="AHW19" s="28"/>
      <c r="AHX19" s="28"/>
      <c r="AHY19" s="28"/>
      <c r="AHZ19" s="28"/>
      <c r="AIA19" s="28"/>
      <c r="AIB19" s="28"/>
      <c r="AIC19" s="28"/>
      <c r="AID19" s="28"/>
      <c r="AIE19" s="28"/>
      <c r="AIF19" s="28"/>
      <c r="AIG19" s="28"/>
      <c r="AIH19" s="28"/>
      <c r="AII19" s="28"/>
      <c r="AIJ19" s="28"/>
      <c r="AIK19" s="28"/>
      <c r="AIL19" s="28"/>
      <c r="AIM19" s="28"/>
      <c r="AIN19" s="28"/>
      <c r="AIO19" s="28"/>
      <c r="AIP19" s="28"/>
      <c r="AIQ19" s="28"/>
      <c r="AIR19" s="28"/>
      <c r="AIS19" s="28"/>
      <c r="AIT19" s="28"/>
      <c r="AIU19" s="28"/>
      <c r="AIV19" s="28"/>
      <c r="AIW19" s="28"/>
      <c r="AIX19" s="28"/>
      <c r="AIY19" s="28"/>
      <c r="AIZ19" s="28"/>
      <c r="AJA19" s="28"/>
      <c r="AJB19" s="28"/>
      <c r="AJC19" s="28"/>
      <c r="AJD19" s="28"/>
      <c r="AJE19" s="28"/>
      <c r="AJF19" s="28"/>
      <c r="AJG19" s="28"/>
      <c r="AJH19" s="28"/>
      <c r="AJI19" s="28"/>
      <c r="AJJ19" s="28"/>
      <c r="AJK19" s="28"/>
      <c r="AJL19" s="28"/>
      <c r="AJM19" s="28"/>
      <c r="AJN19" s="28"/>
      <c r="AJO19" s="28"/>
      <c r="AJP19" s="28"/>
      <c r="AJQ19" s="28"/>
      <c r="AJR19" s="28"/>
      <c r="AJS19" s="28"/>
      <c r="AJT19" s="28"/>
      <c r="AJU19" s="28"/>
      <c r="AJV19" s="28"/>
      <c r="AJW19" s="28"/>
      <c r="AJX19" s="28"/>
      <c r="AJY19" s="28"/>
      <c r="AJZ19" s="28"/>
      <c r="AKA19" s="28"/>
      <c r="AKB19" s="28"/>
      <c r="AKC19" s="28"/>
      <c r="AKD19" s="28"/>
      <c r="AKE19" s="28"/>
      <c r="AKF19" s="28"/>
      <c r="AKG19" s="28"/>
      <c r="AKH19" s="28"/>
      <c r="AKI19" s="28"/>
      <c r="AKJ19" s="28"/>
      <c r="AKK19" s="28"/>
      <c r="AKL19" s="28"/>
      <c r="AKM19" s="28"/>
      <c r="AKN19" s="28"/>
      <c r="AKO19" s="28"/>
      <c r="AKP19" s="28"/>
      <c r="AKQ19" s="28"/>
      <c r="AKR19" s="28"/>
      <c r="AKS19" s="28"/>
      <c r="AKT19" s="28"/>
      <c r="AKU19" s="28"/>
      <c r="AKV19" s="28"/>
      <c r="AKW19" s="28"/>
      <c r="AKX19" s="28"/>
      <c r="AKY19" s="28"/>
      <c r="AKZ19" s="28"/>
      <c r="ALA19" s="28"/>
      <c r="ALB19" s="28"/>
      <c r="ALC19" s="28"/>
      <c r="ALD19" s="28"/>
      <c r="ALE19" s="28"/>
      <c r="ALF19" s="28"/>
      <c r="ALG19" s="28"/>
      <c r="ALH19" s="28"/>
      <c r="ALI19" s="28"/>
      <c r="ALJ19" s="28"/>
      <c r="ALK19" s="28"/>
      <c r="ALL19" s="28"/>
    </row>
    <row r="20" spans="1:1000" customFormat="1" ht="15" customHeight="1" x14ac:dyDescent="0.25">
      <c r="A20" s="27" t="str">
        <f ca="1">IF(_xll.TM1RPTELISCONSOLIDATED($C$17,$C20),IF($D20="Total","T","S"),IF($D20="Item","I",IF($D20="Driver","D","C")))</f>
        <v>I</v>
      </c>
      <c r="B20" s="27"/>
      <c r="C20" s="43" t="s">
        <v>48</v>
      </c>
      <c r="D20" s="43" t="s">
        <v>44</v>
      </c>
      <c r="E20" s="66" t="str">
        <f ca="1">_xll.DBRW($C$9,$C$13,$F$13,$C20,$I$13,$K$13,$D20,E$15)</f>
        <v>Mailing Costs</v>
      </c>
      <c r="F20" s="60">
        <f ca="1">_xll.DBRW($C$9,$C$13,$F$13,$C20,$I$13,$K$13,$D20,F$15)</f>
        <v>30744</v>
      </c>
      <c r="G20" s="58">
        <f ca="1">_xll.DBRW($C$9,$C$13,$F$13,$C20,$I$13,$K$13,$D20,G$15)</f>
        <v>2562</v>
      </c>
      <c r="H20" s="58">
        <f ca="1">_xll.DBRW($C$9,$C$13,$F$13,$C20,$I$13,$K$13,$D20,H$15)</f>
        <v>2562</v>
      </c>
      <c r="I20" s="58">
        <f ca="1">_xll.DBRW($C$9,$C$13,$F$13,$C20,$I$13,$K$13,$D20,I$15)</f>
        <v>2562</v>
      </c>
      <c r="J20" s="58">
        <f ca="1">_xll.DBRW($C$9,$C$13,$F$13,$C20,$I$13,$K$13,$D20,J$15)</f>
        <v>2562</v>
      </c>
      <c r="K20" s="58">
        <f ca="1">_xll.DBRW($C$9,$C$13,$F$13,$C20,$I$13,$K$13,$D20,K$15)</f>
        <v>2562</v>
      </c>
      <c r="L20" s="58">
        <f ca="1">_xll.DBRW($C$9,$C$13,$F$13,$C20,$I$13,$K$13,$D20,L$15)</f>
        <v>2562</v>
      </c>
      <c r="M20" s="58">
        <f ca="1">_xll.DBRW($C$9,$C$13,$F$13,$C20,$I$13,$K$13,$D20,M$15)</f>
        <v>2562</v>
      </c>
      <c r="N20" s="58">
        <f ca="1">_xll.DBRW($C$9,$C$13,$F$13,$C20,$I$13,$K$13,$D20,N$15)</f>
        <v>2562</v>
      </c>
      <c r="O20" s="58">
        <f ca="1">_xll.DBRW($C$9,$C$13,$F$13,$C20,$I$13,$K$13,$D20,O$15)</f>
        <v>2562</v>
      </c>
      <c r="P20" s="58">
        <f ca="1">_xll.DBRW($C$9,$C$13,$F$13,$C20,$I$13,$K$13,$D20,P$15)</f>
        <v>2562</v>
      </c>
      <c r="Q20" s="58">
        <f ca="1">_xll.DBRW($C$9,$C$13,$F$13,$C20,$I$13,$K$13,$D20,Q$15)</f>
        <v>2562</v>
      </c>
      <c r="R20" s="58">
        <f ca="1">_xll.DBRW($C$9,$C$13,$F$13,$C20,$I$13,$K$13,$D20,R$15)</f>
        <v>2562</v>
      </c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  <c r="FM20" s="28"/>
      <c r="FN20" s="28"/>
      <c r="FO20" s="28"/>
      <c r="FP20" s="28"/>
      <c r="FQ20" s="28"/>
      <c r="FR20" s="28"/>
      <c r="FS20" s="28"/>
      <c r="FT20" s="28"/>
      <c r="FU20" s="28"/>
      <c r="FV20" s="28"/>
      <c r="FW20" s="28"/>
      <c r="FX20" s="28"/>
      <c r="FY20" s="28"/>
      <c r="FZ20" s="28"/>
      <c r="GA20" s="28"/>
      <c r="GB20" s="28"/>
      <c r="GC20" s="28"/>
      <c r="GD20" s="28"/>
      <c r="GE20" s="28"/>
      <c r="GF20" s="28"/>
      <c r="GG20" s="28"/>
      <c r="GH20" s="28"/>
      <c r="GI20" s="28"/>
      <c r="GJ20" s="28"/>
      <c r="GK20" s="28"/>
      <c r="GL20" s="28"/>
      <c r="GM20" s="28"/>
      <c r="GN20" s="28"/>
      <c r="GO20" s="28"/>
      <c r="GP20" s="28"/>
      <c r="GQ20" s="28"/>
      <c r="GR20" s="28"/>
      <c r="GS20" s="28"/>
      <c r="GT20" s="28"/>
      <c r="GU20" s="28"/>
      <c r="GV20" s="28"/>
      <c r="GW20" s="28"/>
      <c r="GX20" s="28"/>
      <c r="GY20" s="28"/>
      <c r="GZ20" s="28"/>
      <c r="HA20" s="28"/>
      <c r="HB20" s="28"/>
      <c r="HC20" s="28"/>
      <c r="HD20" s="28"/>
      <c r="HE20" s="28"/>
      <c r="HF20" s="28"/>
      <c r="HG20" s="28"/>
      <c r="HH20" s="28"/>
      <c r="HI20" s="28"/>
      <c r="HJ20" s="28"/>
      <c r="HK20" s="28"/>
      <c r="HL20" s="28"/>
      <c r="HM20" s="28"/>
      <c r="HN20" s="28"/>
      <c r="HO20" s="28"/>
      <c r="HP20" s="28"/>
      <c r="HQ20" s="28"/>
      <c r="HR20" s="28"/>
      <c r="HS20" s="28"/>
      <c r="HT20" s="28"/>
      <c r="HU20" s="28"/>
      <c r="HV20" s="28"/>
      <c r="HW20" s="28"/>
      <c r="HX20" s="28"/>
      <c r="HY20" s="28"/>
      <c r="HZ20" s="28"/>
      <c r="IA20" s="28"/>
      <c r="IB20" s="28"/>
      <c r="IC20" s="28"/>
      <c r="ID20" s="28"/>
      <c r="IE20" s="28"/>
      <c r="IF20" s="28"/>
      <c r="IG20" s="28"/>
      <c r="IH20" s="28"/>
      <c r="II20" s="28"/>
      <c r="IJ20" s="28"/>
      <c r="IK20" s="28"/>
      <c r="IL20" s="28"/>
      <c r="IM20" s="28"/>
      <c r="IN20" s="28"/>
      <c r="IO20" s="28"/>
      <c r="IP20" s="28"/>
      <c r="IQ20" s="28"/>
      <c r="IR20" s="28"/>
      <c r="IS20" s="28"/>
      <c r="IT20" s="28"/>
      <c r="IU20" s="28"/>
      <c r="IV20" s="28"/>
      <c r="IW20" s="28"/>
      <c r="IX20" s="28"/>
      <c r="IY20" s="28"/>
      <c r="IZ20" s="28"/>
      <c r="JA20" s="28"/>
      <c r="JB20" s="28"/>
      <c r="JC20" s="28"/>
      <c r="JD20" s="28"/>
      <c r="JE20" s="28"/>
      <c r="JF20" s="28"/>
      <c r="JG20" s="28"/>
      <c r="JH20" s="28"/>
      <c r="JI20" s="28"/>
      <c r="JJ20" s="28"/>
      <c r="JK20" s="28"/>
      <c r="JL20" s="28"/>
      <c r="JM20" s="28"/>
      <c r="JN20" s="28"/>
      <c r="JO20" s="28"/>
      <c r="JP20" s="28"/>
      <c r="JQ20" s="28"/>
      <c r="JR20" s="28"/>
      <c r="JS20" s="28"/>
      <c r="JT20" s="28"/>
      <c r="JU20" s="28"/>
      <c r="JV20" s="28"/>
      <c r="JW20" s="28"/>
      <c r="JX20" s="28"/>
      <c r="JY20" s="28"/>
      <c r="JZ20" s="28"/>
      <c r="KA20" s="28"/>
      <c r="KB20" s="28"/>
      <c r="KC20" s="28"/>
      <c r="KD20" s="28"/>
      <c r="KE20" s="28"/>
      <c r="KF20" s="28"/>
      <c r="KG20" s="28"/>
      <c r="KH20" s="28"/>
      <c r="KI20" s="28"/>
      <c r="KJ20" s="28"/>
      <c r="KK20" s="28"/>
      <c r="KL20" s="28"/>
      <c r="KM20" s="28"/>
      <c r="KN20" s="28"/>
      <c r="KO20" s="28"/>
      <c r="KP20" s="28"/>
      <c r="KQ20" s="28"/>
      <c r="KR20" s="28"/>
      <c r="KS20" s="28"/>
      <c r="KT20" s="28"/>
      <c r="KU20" s="28"/>
      <c r="KV20" s="28"/>
      <c r="KW20" s="28"/>
      <c r="KX20" s="28"/>
      <c r="KY20" s="28"/>
      <c r="KZ20" s="28"/>
      <c r="LA20" s="28"/>
      <c r="LB20" s="28"/>
      <c r="LC20" s="28"/>
      <c r="LD20" s="28"/>
      <c r="LE20" s="28"/>
      <c r="LF20" s="28"/>
      <c r="LG20" s="28"/>
      <c r="LH20" s="28"/>
      <c r="LI20" s="28"/>
      <c r="LJ20" s="28"/>
      <c r="LK20" s="28"/>
      <c r="LL20" s="28"/>
      <c r="LM20" s="28"/>
      <c r="LN20" s="28"/>
      <c r="LO20" s="28"/>
      <c r="LP20" s="28"/>
      <c r="LQ20" s="28"/>
      <c r="LR20" s="28"/>
      <c r="LS20" s="28"/>
      <c r="LT20" s="28"/>
      <c r="LU20" s="28"/>
      <c r="LV20" s="28"/>
      <c r="LW20" s="28"/>
      <c r="LX20" s="28"/>
      <c r="LY20" s="28"/>
      <c r="LZ20" s="28"/>
      <c r="MA20" s="28"/>
      <c r="MB20" s="28"/>
      <c r="MC20" s="28"/>
      <c r="MD20" s="28"/>
      <c r="ME20" s="28"/>
      <c r="MF20" s="28"/>
      <c r="MG20" s="28"/>
      <c r="MH20" s="28"/>
      <c r="MI20" s="28"/>
      <c r="MJ20" s="28"/>
      <c r="MK20" s="28"/>
      <c r="ML20" s="28"/>
      <c r="MM20" s="28"/>
      <c r="MN20" s="28"/>
      <c r="MO20" s="28"/>
      <c r="MP20" s="28"/>
      <c r="MQ20" s="28"/>
      <c r="MR20" s="28"/>
      <c r="MS20" s="28"/>
      <c r="MT20" s="28"/>
      <c r="MU20" s="28"/>
      <c r="MV20" s="28"/>
      <c r="MW20" s="28"/>
      <c r="MX20" s="28"/>
      <c r="MY20" s="28"/>
      <c r="MZ20" s="28"/>
      <c r="NA20" s="28"/>
      <c r="NB20" s="28"/>
      <c r="NC20" s="28"/>
      <c r="ND20" s="28"/>
      <c r="NE20" s="28"/>
      <c r="NF20" s="28"/>
      <c r="NG20" s="28"/>
      <c r="NH20" s="28"/>
      <c r="NI20" s="28"/>
      <c r="NJ20" s="28"/>
      <c r="NK20" s="28"/>
      <c r="NL20" s="28"/>
      <c r="NM20" s="28"/>
      <c r="NN20" s="28"/>
      <c r="NO20" s="28"/>
      <c r="NP20" s="28"/>
      <c r="NQ20" s="28"/>
      <c r="NR20" s="28"/>
      <c r="NS20" s="28"/>
      <c r="NT20" s="28"/>
      <c r="NU20" s="28"/>
      <c r="NV20" s="28"/>
      <c r="NW20" s="28"/>
      <c r="NX20" s="28"/>
      <c r="NY20" s="28"/>
      <c r="NZ20" s="28"/>
      <c r="OA20" s="28"/>
      <c r="OB20" s="28"/>
      <c r="OC20" s="28"/>
      <c r="OD20" s="28"/>
      <c r="OE20" s="28"/>
      <c r="OF20" s="28"/>
      <c r="OG20" s="28"/>
      <c r="OH20" s="28"/>
      <c r="OI20" s="28"/>
      <c r="OJ20" s="28"/>
      <c r="OK20" s="28"/>
      <c r="OL20" s="28"/>
      <c r="OM20" s="28"/>
      <c r="ON20" s="28"/>
      <c r="OO20" s="28"/>
      <c r="OP20" s="28"/>
      <c r="OQ20" s="28"/>
      <c r="OR20" s="28"/>
      <c r="OS20" s="28"/>
      <c r="OT20" s="28"/>
      <c r="OU20" s="28"/>
      <c r="OV20" s="28"/>
      <c r="OW20" s="28"/>
      <c r="OX20" s="28"/>
      <c r="OY20" s="28"/>
      <c r="OZ20" s="28"/>
      <c r="PA20" s="28"/>
      <c r="PB20" s="28"/>
      <c r="PC20" s="28"/>
      <c r="PD20" s="28"/>
      <c r="PE20" s="28"/>
      <c r="PF20" s="28"/>
      <c r="PG20" s="28"/>
      <c r="PH20" s="28"/>
      <c r="PI20" s="28"/>
      <c r="PJ20" s="28"/>
      <c r="PK20" s="28"/>
      <c r="PL20" s="28"/>
      <c r="PM20" s="28"/>
      <c r="PN20" s="28"/>
      <c r="PO20" s="28"/>
      <c r="PP20" s="28"/>
      <c r="PQ20" s="28"/>
      <c r="PR20" s="28"/>
      <c r="PS20" s="28"/>
      <c r="PT20" s="28"/>
      <c r="PU20" s="28"/>
      <c r="PV20" s="28"/>
      <c r="PW20" s="28"/>
      <c r="PX20" s="28"/>
      <c r="PY20" s="28"/>
      <c r="PZ20" s="28"/>
      <c r="QA20" s="28"/>
      <c r="QB20" s="28"/>
      <c r="QC20" s="28"/>
      <c r="QD20" s="28"/>
      <c r="QE20" s="28"/>
      <c r="QF20" s="28"/>
      <c r="QG20" s="28"/>
      <c r="QH20" s="28"/>
      <c r="QI20" s="28"/>
      <c r="QJ20" s="28"/>
      <c r="QK20" s="28"/>
      <c r="QL20" s="28"/>
      <c r="QM20" s="28"/>
      <c r="QN20" s="28"/>
      <c r="QO20" s="28"/>
      <c r="QP20" s="28"/>
      <c r="QQ20" s="28"/>
      <c r="QR20" s="28"/>
      <c r="QS20" s="28"/>
      <c r="QT20" s="28"/>
      <c r="QU20" s="28"/>
      <c r="QV20" s="28"/>
      <c r="QW20" s="28"/>
      <c r="QX20" s="28"/>
      <c r="QY20" s="28"/>
      <c r="QZ20" s="28"/>
      <c r="RA20" s="28"/>
      <c r="RB20" s="28"/>
      <c r="RC20" s="28"/>
      <c r="RD20" s="28"/>
      <c r="RE20" s="28"/>
      <c r="RF20" s="28"/>
      <c r="RG20" s="28"/>
      <c r="RH20" s="28"/>
      <c r="RI20" s="28"/>
      <c r="RJ20" s="28"/>
      <c r="RK20" s="28"/>
      <c r="RL20" s="28"/>
      <c r="RM20" s="28"/>
      <c r="RN20" s="28"/>
      <c r="RO20" s="28"/>
      <c r="RP20" s="28"/>
      <c r="RQ20" s="28"/>
      <c r="RR20" s="28"/>
      <c r="RS20" s="28"/>
      <c r="RT20" s="28"/>
      <c r="RU20" s="28"/>
      <c r="RV20" s="28"/>
      <c r="RW20" s="28"/>
      <c r="RX20" s="28"/>
      <c r="RY20" s="28"/>
      <c r="RZ20" s="28"/>
      <c r="SA20" s="28"/>
      <c r="SB20" s="28"/>
      <c r="SC20" s="28"/>
      <c r="SD20" s="28"/>
      <c r="SE20" s="28"/>
      <c r="SF20" s="28"/>
      <c r="SG20" s="28"/>
      <c r="SH20" s="28"/>
      <c r="SI20" s="28"/>
      <c r="SJ20" s="28"/>
      <c r="SK20" s="28"/>
      <c r="SL20" s="28"/>
      <c r="SM20" s="28"/>
      <c r="SN20" s="28"/>
      <c r="SO20" s="28"/>
      <c r="SP20" s="28"/>
      <c r="SQ20" s="28"/>
      <c r="SR20" s="28"/>
      <c r="SS20" s="28"/>
      <c r="ST20" s="28"/>
      <c r="SU20" s="28"/>
      <c r="SV20" s="28"/>
      <c r="SW20" s="28"/>
      <c r="SX20" s="28"/>
      <c r="SY20" s="28"/>
      <c r="SZ20" s="28"/>
      <c r="TA20" s="28"/>
      <c r="TB20" s="28"/>
      <c r="TC20" s="28"/>
      <c r="TD20" s="28"/>
      <c r="TE20" s="28"/>
      <c r="TF20" s="28"/>
      <c r="TG20" s="28"/>
      <c r="TH20" s="28"/>
      <c r="TI20" s="28"/>
      <c r="TJ20" s="28"/>
      <c r="TK20" s="28"/>
      <c r="TL20" s="28"/>
      <c r="TM20" s="28"/>
      <c r="TN20" s="28"/>
      <c r="TO20" s="28"/>
      <c r="TP20" s="28"/>
      <c r="TQ20" s="28"/>
      <c r="TR20" s="28"/>
      <c r="TS20" s="28"/>
      <c r="TT20" s="28"/>
      <c r="TU20" s="28"/>
      <c r="TV20" s="28"/>
      <c r="TW20" s="28"/>
      <c r="TX20" s="28"/>
      <c r="TY20" s="28"/>
      <c r="TZ20" s="28"/>
      <c r="UA20" s="28"/>
      <c r="UB20" s="28"/>
      <c r="UC20" s="28"/>
      <c r="UD20" s="28"/>
      <c r="UE20" s="28"/>
      <c r="UF20" s="28"/>
      <c r="UG20" s="28"/>
      <c r="UH20" s="28"/>
      <c r="UI20" s="28"/>
      <c r="UJ20" s="28"/>
      <c r="UK20" s="28"/>
      <c r="UL20" s="28"/>
      <c r="UM20" s="28"/>
      <c r="UN20" s="28"/>
      <c r="UO20" s="28"/>
      <c r="UP20" s="28"/>
      <c r="UQ20" s="28"/>
      <c r="UR20" s="28"/>
      <c r="US20" s="28"/>
      <c r="UT20" s="28"/>
      <c r="UU20" s="28"/>
      <c r="UV20" s="28"/>
      <c r="UW20" s="28"/>
      <c r="UX20" s="28"/>
      <c r="UY20" s="28"/>
      <c r="UZ20" s="28"/>
      <c r="VA20" s="28"/>
      <c r="VB20" s="28"/>
      <c r="VC20" s="28"/>
      <c r="VD20" s="28"/>
      <c r="VE20" s="28"/>
      <c r="VF20" s="28"/>
      <c r="VG20" s="28"/>
      <c r="VH20" s="28"/>
      <c r="VI20" s="28"/>
      <c r="VJ20" s="28"/>
      <c r="VK20" s="28"/>
      <c r="VL20" s="28"/>
      <c r="VM20" s="28"/>
      <c r="VN20" s="28"/>
      <c r="VO20" s="28"/>
      <c r="VP20" s="28"/>
      <c r="VQ20" s="28"/>
      <c r="VR20" s="28"/>
      <c r="VS20" s="28"/>
      <c r="VT20" s="28"/>
      <c r="VU20" s="28"/>
      <c r="VV20" s="28"/>
      <c r="VW20" s="28"/>
      <c r="VX20" s="28"/>
      <c r="VY20" s="28"/>
      <c r="VZ20" s="28"/>
      <c r="WA20" s="28"/>
      <c r="WB20" s="28"/>
      <c r="WC20" s="28"/>
      <c r="WD20" s="28"/>
      <c r="WE20" s="28"/>
      <c r="WF20" s="28"/>
      <c r="WG20" s="28"/>
      <c r="WH20" s="28"/>
      <c r="WI20" s="28"/>
      <c r="WJ20" s="28"/>
      <c r="WK20" s="28"/>
      <c r="WL20" s="28"/>
      <c r="WM20" s="28"/>
      <c r="WN20" s="28"/>
      <c r="WO20" s="28"/>
      <c r="WP20" s="28"/>
      <c r="WQ20" s="28"/>
      <c r="WR20" s="28"/>
      <c r="WS20" s="28"/>
      <c r="WT20" s="28"/>
      <c r="WU20" s="28"/>
      <c r="WV20" s="28"/>
      <c r="WW20" s="28"/>
      <c r="WX20" s="28"/>
      <c r="WY20" s="28"/>
      <c r="WZ20" s="28"/>
      <c r="XA20" s="28"/>
      <c r="XB20" s="28"/>
      <c r="XC20" s="28"/>
      <c r="XD20" s="28"/>
      <c r="XE20" s="28"/>
      <c r="XF20" s="28"/>
      <c r="XG20" s="28"/>
      <c r="XH20" s="28"/>
      <c r="XI20" s="28"/>
      <c r="XJ20" s="28"/>
      <c r="XK20" s="28"/>
      <c r="XL20" s="28"/>
      <c r="XM20" s="28"/>
      <c r="XN20" s="28"/>
      <c r="XO20" s="28"/>
      <c r="XP20" s="28"/>
      <c r="XQ20" s="28"/>
      <c r="XR20" s="28"/>
      <c r="XS20" s="28"/>
      <c r="XT20" s="28"/>
      <c r="XU20" s="28"/>
      <c r="XV20" s="28"/>
      <c r="XW20" s="28"/>
      <c r="XX20" s="28"/>
      <c r="XY20" s="28"/>
      <c r="XZ20" s="28"/>
      <c r="YA20" s="28"/>
      <c r="YB20" s="28"/>
      <c r="YC20" s="28"/>
      <c r="YD20" s="28"/>
      <c r="YE20" s="28"/>
      <c r="YF20" s="28"/>
      <c r="YG20" s="28"/>
      <c r="YH20" s="28"/>
      <c r="YI20" s="28"/>
      <c r="YJ20" s="28"/>
      <c r="YK20" s="28"/>
      <c r="YL20" s="28"/>
      <c r="YM20" s="28"/>
      <c r="YN20" s="28"/>
      <c r="YO20" s="28"/>
      <c r="YP20" s="28"/>
      <c r="YQ20" s="28"/>
      <c r="YR20" s="28"/>
      <c r="YS20" s="28"/>
      <c r="YT20" s="28"/>
      <c r="YU20" s="28"/>
      <c r="YV20" s="28"/>
      <c r="YW20" s="28"/>
      <c r="YX20" s="28"/>
      <c r="YY20" s="28"/>
      <c r="YZ20" s="28"/>
      <c r="ZA20" s="28"/>
      <c r="ZB20" s="28"/>
      <c r="ZC20" s="28"/>
      <c r="ZD20" s="28"/>
      <c r="ZE20" s="28"/>
      <c r="ZF20" s="28"/>
      <c r="ZG20" s="28"/>
      <c r="ZH20" s="28"/>
      <c r="ZI20" s="28"/>
      <c r="ZJ20" s="28"/>
      <c r="ZK20" s="28"/>
      <c r="ZL20" s="28"/>
      <c r="ZM20" s="28"/>
      <c r="ZN20" s="28"/>
      <c r="ZO20" s="28"/>
      <c r="ZP20" s="28"/>
      <c r="ZQ20" s="28"/>
      <c r="ZR20" s="28"/>
      <c r="ZS20" s="28"/>
      <c r="ZT20" s="28"/>
      <c r="ZU20" s="28"/>
      <c r="ZV20" s="28"/>
      <c r="ZW20" s="28"/>
      <c r="ZX20" s="28"/>
      <c r="ZY20" s="28"/>
      <c r="ZZ20" s="28"/>
      <c r="AAA20" s="28"/>
      <c r="AAB20" s="28"/>
      <c r="AAC20" s="28"/>
      <c r="AAD20" s="28"/>
      <c r="AAE20" s="28"/>
      <c r="AAF20" s="28"/>
      <c r="AAG20" s="28"/>
      <c r="AAH20" s="28"/>
      <c r="AAI20" s="28"/>
      <c r="AAJ20" s="28"/>
      <c r="AAK20" s="28"/>
      <c r="AAL20" s="28"/>
      <c r="AAM20" s="28"/>
      <c r="AAN20" s="28"/>
      <c r="AAO20" s="28"/>
      <c r="AAP20" s="28"/>
      <c r="AAQ20" s="28"/>
      <c r="AAR20" s="28"/>
      <c r="AAS20" s="28"/>
      <c r="AAT20" s="28"/>
      <c r="AAU20" s="28"/>
      <c r="AAV20" s="28"/>
      <c r="AAW20" s="28"/>
      <c r="AAX20" s="28"/>
      <c r="AAY20" s="28"/>
      <c r="AAZ20" s="28"/>
      <c r="ABA20" s="28"/>
      <c r="ABB20" s="28"/>
      <c r="ABC20" s="28"/>
      <c r="ABD20" s="28"/>
      <c r="ABE20" s="28"/>
      <c r="ABF20" s="28"/>
      <c r="ABG20" s="28"/>
      <c r="ABH20" s="28"/>
      <c r="ABI20" s="28"/>
      <c r="ABJ20" s="28"/>
      <c r="ABK20" s="28"/>
      <c r="ABL20" s="28"/>
      <c r="ABM20" s="28"/>
      <c r="ABN20" s="28"/>
      <c r="ABO20" s="28"/>
      <c r="ABP20" s="28"/>
      <c r="ABQ20" s="28"/>
      <c r="ABR20" s="28"/>
      <c r="ABS20" s="28"/>
      <c r="ABT20" s="28"/>
      <c r="ABU20" s="28"/>
      <c r="ABV20" s="28"/>
      <c r="ABW20" s="28"/>
      <c r="ABX20" s="28"/>
      <c r="ABY20" s="28"/>
      <c r="ABZ20" s="28"/>
      <c r="ACA20" s="28"/>
      <c r="ACB20" s="28"/>
      <c r="ACC20" s="28"/>
      <c r="ACD20" s="28"/>
      <c r="ACE20" s="28"/>
      <c r="ACF20" s="28"/>
      <c r="ACG20" s="28"/>
      <c r="ACH20" s="28"/>
      <c r="ACI20" s="28"/>
      <c r="ACJ20" s="28"/>
      <c r="ACK20" s="28"/>
      <c r="ACL20" s="28"/>
      <c r="ACM20" s="28"/>
      <c r="ACN20" s="28"/>
      <c r="ACO20" s="28"/>
      <c r="ACP20" s="28"/>
      <c r="ACQ20" s="28"/>
      <c r="ACR20" s="28"/>
      <c r="ACS20" s="28"/>
      <c r="ACT20" s="28"/>
      <c r="ACU20" s="28"/>
      <c r="ACV20" s="28"/>
      <c r="ACW20" s="28"/>
      <c r="ACX20" s="28"/>
      <c r="ACY20" s="28"/>
      <c r="ACZ20" s="28"/>
      <c r="ADA20" s="28"/>
      <c r="ADB20" s="28"/>
      <c r="ADC20" s="28"/>
      <c r="ADD20" s="28"/>
      <c r="ADE20" s="28"/>
      <c r="ADF20" s="28"/>
      <c r="ADG20" s="28"/>
      <c r="ADH20" s="28"/>
      <c r="ADI20" s="28"/>
      <c r="ADJ20" s="28"/>
      <c r="ADK20" s="28"/>
      <c r="ADL20" s="28"/>
      <c r="ADM20" s="28"/>
      <c r="ADN20" s="28"/>
      <c r="ADO20" s="28"/>
      <c r="ADP20" s="28"/>
      <c r="ADQ20" s="28"/>
      <c r="ADR20" s="28"/>
      <c r="ADS20" s="28"/>
      <c r="ADT20" s="28"/>
      <c r="ADU20" s="28"/>
      <c r="ADV20" s="28"/>
      <c r="ADW20" s="28"/>
      <c r="ADX20" s="28"/>
      <c r="ADY20" s="28"/>
      <c r="ADZ20" s="28"/>
      <c r="AEA20" s="28"/>
      <c r="AEB20" s="28"/>
      <c r="AEC20" s="28"/>
      <c r="AED20" s="28"/>
      <c r="AEE20" s="28"/>
      <c r="AEF20" s="28"/>
      <c r="AEG20" s="28"/>
      <c r="AEH20" s="28"/>
      <c r="AEI20" s="28"/>
      <c r="AEJ20" s="28"/>
      <c r="AEK20" s="28"/>
      <c r="AEL20" s="28"/>
      <c r="AEM20" s="28"/>
      <c r="AEN20" s="28"/>
      <c r="AEO20" s="28"/>
      <c r="AEP20" s="28"/>
      <c r="AEQ20" s="28"/>
      <c r="AER20" s="28"/>
      <c r="AES20" s="28"/>
      <c r="AET20" s="28"/>
      <c r="AEU20" s="28"/>
      <c r="AEV20" s="28"/>
      <c r="AEW20" s="28"/>
      <c r="AEX20" s="28"/>
      <c r="AEY20" s="28"/>
      <c r="AEZ20" s="28"/>
      <c r="AFA20" s="28"/>
      <c r="AFB20" s="28"/>
      <c r="AFC20" s="28"/>
      <c r="AFD20" s="28"/>
      <c r="AFE20" s="28"/>
      <c r="AFF20" s="28"/>
      <c r="AFG20" s="28"/>
      <c r="AFH20" s="28"/>
      <c r="AFI20" s="28"/>
      <c r="AFJ20" s="28"/>
      <c r="AFK20" s="28"/>
      <c r="AFL20" s="28"/>
      <c r="AFM20" s="28"/>
      <c r="AFN20" s="28"/>
      <c r="AFO20" s="28"/>
      <c r="AFP20" s="28"/>
      <c r="AFQ20" s="28"/>
      <c r="AFR20" s="28"/>
      <c r="AFS20" s="28"/>
      <c r="AFT20" s="28"/>
      <c r="AFU20" s="28"/>
      <c r="AFV20" s="28"/>
      <c r="AFW20" s="28"/>
      <c r="AFX20" s="28"/>
      <c r="AFY20" s="28"/>
      <c r="AFZ20" s="28"/>
      <c r="AGA20" s="28"/>
      <c r="AGB20" s="28"/>
      <c r="AGC20" s="28"/>
      <c r="AGD20" s="28"/>
      <c r="AGE20" s="28"/>
      <c r="AGF20" s="28"/>
      <c r="AGG20" s="28"/>
      <c r="AGH20" s="28"/>
      <c r="AGI20" s="28"/>
      <c r="AGJ20" s="28"/>
      <c r="AGK20" s="28"/>
      <c r="AGL20" s="28"/>
      <c r="AGM20" s="28"/>
      <c r="AGN20" s="28"/>
      <c r="AGO20" s="28"/>
      <c r="AGP20" s="28"/>
      <c r="AGQ20" s="28"/>
      <c r="AGR20" s="28"/>
      <c r="AGS20" s="28"/>
      <c r="AGT20" s="28"/>
      <c r="AGU20" s="28"/>
      <c r="AGV20" s="28"/>
      <c r="AGW20" s="28"/>
      <c r="AGX20" s="28"/>
      <c r="AGY20" s="28"/>
      <c r="AGZ20" s="28"/>
      <c r="AHA20" s="28"/>
      <c r="AHB20" s="28"/>
      <c r="AHC20" s="28"/>
      <c r="AHD20" s="28"/>
      <c r="AHE20" s="28"/>
      <c r="AHF20" s="28"/>
      <c r="AHG20" s="28"/>
      <c r="AHH20" s="28"/>
      <c r="AHI20" s="28"/>
      <c r="AHJ20" s="28"/>
      <c r="AHK20" s="28"/>
      <c r="AHL20" s="28"/>
      <c r="AHM20" s="28"/>
      <c r="AHN20" s="28"/>
      <c r="AHO20" s="28"/>
      <c r="AHP20" s="28"/>
      <c r="AHQ20" s="28"/>
      <c r="AHR20" s="28"/>
      <c r="AHS20" s="28"/>
      <c r="AHT20" s="28"/>
      <c r="AHU20" s="28"/>
      <c r="AHV20" s="28"/>
      <c r="AHW20" s="28"/>
      <c r="AHX20" s="28"/>
      <c r="AHY20" s="28"/>
      <c r="AHZ20" s="28"/>
      <c r="AIA20" s="28"/>
      <c r="AIB20" s="28"/>
      <c r="AIC20" s="28"/>
      <c r="AID20" s="28"/>
      <c r="AIE20" s="28"/>
      <c r="AIF20" s="28"/>
      <c r="AIG20" s="28"/>
      <c r="AIH20" s="28"/>
      <c r="AII20" s="28"/>
      <c r="AIJ20" s="28"/>
      <c r="AIK20" s="28"/>
      <c r="AIL20" s="28"/>
      <c r="AIM20" s="28"/>
      <c r="AIN20" s="28"/>
      <c r="AIO20" s="28"/>
      <c r="AIP20" s="28"/>
      <c r="AIQ20" s="28"/>
      <c r="AIR20" s="28"/>
      <c r="AIS20" s="28"/>
      <c r="AIT20" s="28"/>
      <c r="AIU20" s="28"/>
      <c r="AIV20" s="28"/>
      <c r="AIW20" s="28"/>
      <c r="AIX20" s="28"/>
      <c r="AIY20" s="28"/>
      <c r="AIZ20" s="28"/>
      <c r="AJA20" s="28"/>
      <c r="AJB20" s="28"/>
      <c r="AJC20" s="28"/>
      <c r="AJD20" s="28"/>
      <c r="AJE20" s="28"/>
      <c r="AJF20" s="28"/>
      <c r="AJG20" s="28"/>
      <c r="AJH20" s="28"/>
      <c r="AJI20" s="28"/>
      <c r="AJJ20" s="28"/>
      <c r="AJK20" s="28"/>
      <c r="AJL20" s="28"/>
      <c r="AJM20" s="28"/>
      <c r="AJN20" s="28"/>
      <c r="AJO20" s="28"/>
      <c r="AJP20" s="28"/>
      <c r="AJQ20" s="28"/>
      <c r="AJR20" s="28"/>
      <c r="AJS20" s="28"/>
      <c r="AJT20" s="28"/>
      <c r="AJU20" s="28"/>
      <c r="AJV20" s="28"/>
      <c r="AJW20" s="28"/>
      <c r="AJX20" s="28"/>
      <c r="AJY20" s="28"/>
      <c r="AJZ20" s="28"/>
      <c r="AKA20" s="28"/>
      <c r="AKB20" s="28"/>
      <c r="AKC20" s="28"/>
      <c r="AKD20" s="28"/>
      <c r="AKE20" s="28"/>
      <c r="AKF20" s="28"/>
      <c r="AKG20" s="28"/>
      <c r="AKH20" s="28"/>
      <c r="AKI20" s="28"/>
      <c r="AKJ20" s="28"/>
      <c r="AKK20" s="28"/>
      <c r="AKL20" s="28"/>
      <c r="AKM20" s="28"/>
      <c r="AKN20" s="28"/>
      <c r="AKO20" s="28"/>
      <c r="AKP20" s="28"/>
      <c r="AKQ20" s="28"/>
      <c r="AKR20" s="28"/>
      <c r="AKS20" s="28"/>
      <c r="AKT20" s="28"/>
      <c r="AKU20" s="28"/>
      <c r="AKV20" s="28"/>
      <c r="AKW20" s="28"/>
      <c r="AKX20" s="28"/>
      <c r="AKY20" s="28"/>
      <c r="AKZ20" s="28"/>
      <c r="ALA20" s="28"/>
      <c r="ALB20" s="28"/>
      <c r="ALC20" s="28"/>
      <c r="ALD20" s="28"/>
      <c r="ALE20" s="28"/>
      <c r="ALF20" s="28"/>
      <c r="ALG20" s="28"/>
      <c r="ALH20" s="28"/>
      <c r="ALI20" s="28"/>
      <c r="ALJ20" s="28"/>
      <c r="ALK20" s="28"/>
      <c r="ALL20" s="28"/>
    </row>
    <row r="21" spans="1:1000" customFormat="1" ht="15" customHeight="1" x14ac:dyDescent="0.25">
      <c r="A21" s="27" t="str">
        <f ca="1">IF(_xll.TM1RPTELISCONSOLIDATED($C$17,$C21),IF($D21="Total","T","S"),IF($D21="Item","I",IF($D21="Driver","D","C")))</f>
        <v>I</v>
      </c>
      <c r="B21" s="27"/>
      <c r="C21" s="43" t="s">
        <v>49</v>
      </c>
      <c r="D21" s="43" t="s">
        <v>44</v>
      </c>
      <c r="E21" s="66" t="str">
        <f ca="1">_xll.DBRW($C$9,$C$13,$F$13,$C21,$I$13,$K$13,$D21,E$15)</f>
        <v>Non Capital equipment purchase</v>
      </c>
      <c r="F21" s="60">
        <f ca="1">_xll.DBRW($C$9,$C$13,$F$13,$C21,$I$13,$K$13,$D21,F$15)</f>
        <v>14544</v>
      </c>
      <c r="G21" s="58">
        <f ca="1">_xll.DBRW($C$9,$C$13,$F$13,$C21,$I$13,$K$13,$D21,G$15)</f>
        <v>1212</v>
      </c>
      <c r="H21" s="58">
        <f ca="1">_xll.DBRW($C$9,$C$13,$F$13,$C21,$I$13,$K$13,$D21,H$15)</f>
        <v>1212</v>
      </c>
      <c r="I21" s="58">
        <f ca="1">_xll.DBRW($C$9,$C$13,$F$13,$C21,$I$13,$K$13,$D21,I$15)</f>
        <v>1212</v>
      </c>
      <c r="J21" s="58">
        <f ca="1">_xll.DBRW($C$9,$C$13,$F$13,$C21,$I$13,$K$13,$D21,J$15)</f>
        <v>1212</v>
      </c>
      <c r="K21" s="58">
        <f ca="1">_xll.DBRW($C$9,$C$13,$F$13,$C21,$I$13,$K$13,$D21,K$15)</f>
        <v>1212</v>
      </c>
      <c r="L21" s="58">
        <f ca="1">_xll.DBRW($C$9,$C$13,$F$13,$C21,$I$13,$K$13,$D21,L$15)</f>
        <v>1212</v>
      </c>
      <c r="M21" s="58">
        <f ca="1">_xll.DBRW($C$9,$C$13,$F$13,$C21,$I$13,$K$13,$D21,M$15)</f>
        <v>1212</v>
      </c>
      <c r="N21" s="58">
        <f ca="1">_xll.DBRW($C$9,$C$13,$F$13,$C21,$I$13,$K$13,$D21,N$15)</f>
        <v>1212</v>
      </c>
      <c r="O21" s="58">
        <f ca="1">_xll.DBRW($C$9,$C$13,$F$13,$C21,$I$13,$K$13,$D21,O$15)</f>
        <v>1212</v>
      </c>
      <c r="P21" s="58">
        <f ca="1">_xll.DBRW($C$9,$C$13,$F$13,$C21,$I$13,$K$13,$D21,P$15)</f>
        <v>1212</v>
      </c>
      <c r="Q21" s="58">
        <f ca="1">_xll.DBRW($C$9,$C$13,$F$13,$C21,$I$13,$K$13,$D21,Q$15)</f>
        <v>1212</v>
      </c>
      <c r="R21" s="58">
        <f ca="1">_xll.DBRW($C$9,$C$13,$F$13,$C21,$I$13,$K$13,$D21,R$15)</f>
        <v>1212</v>
      </c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  <c r="HU21" s="28"/>
      <c r="HV21" s="28"/>
      <c r="HW21" s="28"/>
      <c r="HX21" s="28"/>
      <c r="HY21" s="28"/>
      <c r="HZ21" s="28"/>
      <c r="IA21" s="28"/>
      <c r="IB21" s="28"/>
      <c r="IC21" s="28"/>
      <c r="ID21" s="28"/>
      <c r="IE21" s="28"/>
      <c r="IF21" s="28"/>
      <c r="IG21" s="28"/>
      <c r="IH21" s="28"/>
      <c r="II21" s="28"/>
      <c r="IJ21" s="28"/>
      <c r="IK21" s="28"/>
      <c r="IL21" s="28"/>
      <c r="IM21" s="28"/>
      <c r="IN21" s="28"/>
      <c r="IO21" s="28"/>
      <c r="IP21" s="28"/>
      <c r="IQ21" s="28"/>
      <c r="IR21" s="28"/>
      <c r="IS21" s="28"/>
      <c r="IT21" s="28"/>
      <c r="IU21" s="28"/>
      <c r="IV21" s="28"/>
      <c r="IW21" s="28"/>
      <c r="IX21" s="28"/>
      <c r="IY21" s="28"/>
      <c r="IZ21" s="28"/>
      <c r="JA21" s="28"/>
      <c r="JB21" s="28"/>
      <c r="JC21" s="28"/>
      <c r="JD21" s="28"/>
      <c r="JE21" s="28"/>
      <c r="JF21" s="28"/>
      <c r="JG21" s="28"/>
      <c r="JH21" s="28"/>
      <c r="JI21" s="28"/>
      <c r="JJ21" s="28"/>
      <c r="JK21" s="28"/>
      <c r="JL21" s="28"/>
      <c r="JM21" s="28"/>
      <c r="JN21" s="28"/>
      <c r="JO21" s="28"/>
      <c r="JP21" s="28"/>
      <c r="JQ21" s="28"/>
      <c r="JR21" s="28"/>
      <c r="JS21" s="28"/>
      <c r="JT21" s="28"/>
      <c r="JU21" s="28"/>
      <c r="JV21" s="28"/>
      <c r="JW21" s="28"/>
      <c r="JX21" s="28"/>
      <c r="JY21" s="28"/>
      <c r="JZ21" s="28"/>
      <c r="KA21" s="28"/>
      <c r="KB21" s="28"/>
      <c r="KC21" s="28"/>
      <c r="KD21" s="28"/>
      <c r="KE21" s="28"/>
      <c r="KF21" s="28"/>
      <c r="KG21" s="28"/>
      <c r="KH21" s="28"/>
      <c r="KI21" s="28"/>
      <c r="KJ21" s="28"/>
      <c r="KK21" s="28"/>
      <c r="KL21" s="28"/>
      <c r="KM21" s="28"/>
      <c r="KN21" s="28"/>
      <c r="KO21" s="28"/>
      <c r="KP21" s="28"/>
      <c r="KQ21" s="28"/>
      <c r="KR21" s="28"/>
      <c r="KS21" s="28"/>
      <c r="KT21" s="28"/>
      <c r="KU21" s="28"/>
      <c r="KV21" s="28"/>
      <c r="KW21" s="28"/>
      <c r="KX21" s="28"/>
      <c r="KY21" s="28"/>
      <c r="KZ21" s="28"/>
      <c r="LA21" s="28"/>
      <c r="LB21" s="28"/>
      <c r="LC21" s="28"/>
      <c r="LD21" s="28"/>
      <c r="LE21" s="28"/>
      <c r="LF21" s="28"/>
      <c r="LG21" s="28"/>
      <c r="LH21" s="28"/>
      <c r="LI21" s="28"/>
      <c r="LJ21" s="28"/>
      <c r="LK21" s="28"/>
      <c r="LL21" s="28"/>
      <c r="LM21" s="28"/>
      <c r="LN21" s="28"/>
      <c r="LO21" s="28"/>
      <c r="LP21" s="28"/>
      <c r="LQ21" s="28"/>
      <c r="LR21" s="28"/>
      <c r="LS21" s="28"/>
      <c r="LT21" s="28"/>
      <c r="LU21" s="28"/>
      <c r="LV21" s="28"/>
      <c r="LW21" s="28"/>
      <c r="LX21" s="28"/>
      <c r="LY21" s="28"/>
      <c r="LZ21" s="28"/>
      <c r="MA21" s="28"/>
      <c r="MB21" s="28"/>
      <c r="MC21" s="28"/>
      <c r="MD21" s="28"/>
      <c r="ME21" s="28"/>
      <c r="MF21" s="28"/>
      <c r="MG21" s="28"/>
      <c r="MH21" s="28"/>
      <c r="MI21" s="28"/>
      <c r="MJ21" s="28"/>
      <c r="MK21" s="28"/>
      <c r="ML21" s="28"/>
      <c r="MM21" s="28"/>
      <c r="MN21" s="28"/>
      <c r="MO21" s="28"/>
      <c r="MP21" s="28"/>
      <c r="MQ21" s="28"/>
      <c r="MR21" s="28"/>
      <c r="MS21" s="28"/>
      <c r="MT21" s="28"/>
      <c r="MU21" s="28"/>
      <c r="MV21" s="28"/>
      <c r="MW21" s="28"/>
      <c r="MX21" s="28"/>
      <c r="MY21" s="28"/>
      <c r="MZ21" s="28"/>
      <c r="NA21" s="28"/>
      <c r="NB21" s="28"/>
      <c r="NC21" s="28"/>
      <c r="ND21" s="28"/>
      <c r="NE21" s="28"/>
      <c r="NF21" s="28"/>
      <c r="NG21" s="28"/>
      <c r="NH21" s="28"/>
      <c r="NI21" s="28"/>
      <c r="NJ21" s="28"/>
      <c r="NK21" s="28"/>
      <c r="NL21" s="28"/>
      <c r="NM21" s="28"/>
      <c r="NN21" s="28"/>
      <c r="NO21" s="28"/>
      <c r="NP21" s="28"/>
      <c r="NQ21" s="28"/>
      <c r="NR21" s="28"/>
      <c r="NS21" s="28"/>
      <c r="NT21" s="28"/>
      <c r="NU21" s="28"/>
      <c r="NV21" s="28"/>
      <c r="NW21" s="28"/>
      <c r="NX21" s="28"/>
      <c r="NY21" s="28"/>
      <c r="NZ21" s="28"/>
      <c r="OA21" s="28"/>
      <c r="OB21" s="28"/>
      <c r="OC21" s="28"/>
      <c r="OD21" s="28"/>
      <c r="OE21" s="28"/>
      <c r="OF21" s="28"/>
      <c r="OG21" s="28"/>
      <c r="OH21" s="28"/>
      <c r="OI21" s="28"/>
      <c r="OJ21" s="28"/>
      <c r="OK21" s="28"/>
      <c r="OL21" s="28"/>
      <c r="OM21" s="28"/>
      <c r="ON21" s="28"/>
      <c r="OO21" s="28"/>
      <c r="OP21" s="28"/>
      <c r="OQ21" s="28"/>
      <c r="OR21" s="28"/>
      <c r="OS21" s="28"/>
      <c r="OT21" s="28"/>
      <c r="OU21" s="28"/>
      <c r="OV21" s="28"/>
      <c r="OW21" s="28"/>
      <c r="OX21" s="28"/>
      <c r="OY21" s="28"/>
      <c r="OZ21" s="28"/>
      <c r="PA21" s="28"/>
      <c r="PB21" s="28"/>
      <c r="PC21" s="28"/>
      <c r="PD21" s="28"/>
      <c r="PE21" s="28"/>
      <c r="PF21" s="28"/>
      <c r="PG21" s="28"/>
      <c r="PH21" s="28"/>
      <c r="PI21" s="28"/>
      <c r="PJ21" s="28"/>
      <c r="PK21" s="28"/>
      <c r="PL21" s="28"/>
      <c r="PM21" s="28"/>
      <c r="PN21" s="28"/>
      <c r="PO21" s="28"/>
      <c r="PP21" s="28"/>
      <c r="PQ21" s="28"/>
      <c r="PR21" s="28"/>
      <c r="PS21" s="28"/>
      <c r="PT21" s="28"/>
      <c r="PU21" s="28"/>
      <c r="PV21" s="28"/>
      <c r="PW21" s="28"/>
      <c r="PX21" s="28"/>
      <c r="PY21" s="28"/>
      <c r="PZ21" s="28"/>
      <c r="QA21" s="28"/>
      <c r="QB21" s="28"/>
      <c r="QC21" s="28"/>
      <c r="QD21" s="28"/>
      <c r="QE21" s="28"/>
      <c r="QF21" s="28"/>
      <c r="QG21" s="28"/>
      <c r="QH21" s="28"/>
      <c r="QI21" s="28"/>
      <c r="QJ21" s="28"/>
      <c r="QK21" s="28"/>
      <c r="QL21" s="28"/>
      <c r="QM21" s="28"/>
      <c r="QN21" s="28"/>
      <c r="QO21" s="28"/>
      <c r="QP21" s="28"/>
      <c r="QQ21" s="28"/>
      <c r="QR21" s="28"/>
      <c r="QS21" s="28"/>
      <c r="QT21" s="28"/>
      <c r="QU21" s="28"/>
      <c r="QV21" s="28"/>
      <c r="QW21" s="28"/>
      <c r="QX21" s="28"/>
      <c r="QY21" s="28"/>
      <c r="QZ21" s="28"/>
      <c r="RA21" s="28"/>
      <c r="RB21" s="28"/>
      <c r="RC21" s="28"/>
      <c r="RD21" s="28"/>
      <c r="RE21" s="28"/>
      <c r="RF21" s="28"/>
      <c r="RG21" s="28"/>
      <c r="RH21" s="28"/>
      <c r="RI21" s="28"/>
      <c r="RJ21" s="28"/>
      <c r="RK21" s="28"/>
      <c r="RL21" s="28"/>
      <c r="RM21" s="28"/>
      <c r="RN21" s="28"/>
      <c r="RO21" s="28"/>
      <c r="RP21" s="28"/>
      <c r="RQ21" s="28"/>
      <c r="RR21" s="28"/>
      <c r="RS21" s="28"/>
      <c r="RT21" s="28"/>
      <c r="RU21" s="28"/>
      <c r="RV21" s="28"/>
      <c r="RW21" s="28"/>
      <c r="RX21" s="28"/>
      <c r="RY21" s="28"/>
      <c r="RZ21" s="28"/>
      <c r="SA21" s="28"/>
      <c r="SB21" s="28"/>
      <c r="SC21" s="28"/>
      <c r="SD21" s="28"/>
      <c r="SE21" s="28"/>
      <c r="SF21" s="28"/>
      <c r="SG21" s="28"/>
      <c r="SH21" s="28"/>
      <c r="SI21" s="28"/>
      <c r="SJ21" s="28"/>
      <c r="SK21" s="28"/>
      <c r="SL21" s="28"/>
      <c r="SM21" s="28"/>
      <c r="SN21" s="28"/>
      <c r="SO21" s="28"/>
      <c r="SP21" s="28"/>
      <c r="SQ21" s="28"/>
      <c r="SR21" s="28"/>
      <c r="SS21" s="28"/>
      <c r="ST21" s="28"/>
      <c r="SU21" s="28"/>
      <c r="SV21" s="28"/>
      <c r="SW21" s="28"/>
      <c r="SX21" s="28"/>
      <c r="SY21" s="28"/>
      <c r="SZ21" s="28"/>
      <c r="TA21" s="28"/>
      <c r="TB21" s="28"/>
      <c r="TC21" s="28"/>
      <c r="TD21" s="28"/>
      <c r="TE21" s="28"/>
      <c r="TF21" s="28"/>
      <c r="TG21" s="28"/>
      <c r="TH21" s="28"/>
      <c r="TI21" s="28"/>
      <c r="TJ21" s="28"/>
      <c r="TK21" s="28"/>
      <c r="TL21" s="28"/>
      <c r="TM21" s="28"/>
      <c r="TN21" s="28"/>
      <c r="TO21" s="28"/>
      <c r="TP21" s="28"/>
      <c r="TQ21" s="28"/>
      <c r="TR21" s="28"/>
      <c r="TS21" s="28"/>
      <c r="TT21" s="28"/>
      <c r="TU21" s="28"/>
      <c r="TV21" s="28"/>
      <c r="TW21" s="28"/>
      <c r="TX21" s="28"/>
      <c r="TY21" s="28"/>
      <c r="TZ21" s="28"/>
      <c r="UA21" s="28"/>
      <c r="UB21" s="28"/>
      <c r="UC21" s="28"/>
      <c r="UD21" s="28"/>
      <c r="UE21" s="28"/>
      <c r="UF21" s="28"/>
      <c r="UG21" s="28"/>
      <c r="UH21" s="28"/>
      <c r="UI21" s="28"/>
      <c r="UJ21" s="28"/>
      <c r="UK21" s="28"/>
      <c r="UL21" s="28"/>
      <c r="UM21" s="28"/>
      <c r="UN21" s="28"/>
      <c r="UO21" s="28"/>
      <c r="UP21" s="28"/>
      <c r="UQ21" s="28"/>
      <c r="UR21" s="28"/>
      <c r="US21" s="28"/>
      <c r="UT21" s="28"/>
      <c r="UU21" s="28"/>
      <c r="UV21" s="28"/>
      <c r="UW21" s="28"/>
      <c r="UX21" s="28"/>
      <c r="UY21" s="28"/>
      <c r="UZ21" s="28"/>
      <c r="VA21" s="28"/>
      <c r="VB21" s="28"/>
      <c r="VC21" s="28"/>
      <c r="VD21" s="28"/>
      <c r="VE21" s="28"/>
      <c r="VF21" s="28"/>
      <c r="VG21" s="28"/>
      <c r="VH21" s="28"/>
      <c r="VI21" s="28"/>
      <c r="VJ21" s="28"/>
      <c r="VK21" s="28"/>
      <c r="VL21" s="28"/>
      <c r="VM21" s="28"/>
      <c r="VN21" s="28"/>
      <c r="VO21" s="28"/>
      <c r="VP21" s="28"/>
      <c r="VQ21" s="28"/>
      <c r="VR21" s="28"/>
      <c r="VS21" s="28"/>
      <c r="VT21" s="28"/>
      <c r="VU21" s="28"/>
      <c r="VV21" s="28"/>
      <c r="VW21" s="28"/>
      <c r="VX21" s="28"/>
      <c r="VY21" s="28"/>
      <c r="VZ21" s="28"/>
      <c r="WA21" s="28"/>
      <c r="WB21" s="28"/>
      <c r="WC21" s="28"/>
      <c r="WD21" s="28"/>
      <c r="WE21" s="28"/>
      <c r="WF21" s="28"/>
      <c r="WG21" s="28"/>
      <c r="WH21" s="28"/>
      <c r="WI21" s="28"/>
      <c r="WJ21" s="28"/>
      <c r="WK21" s="28"/>
      <c r="WL21" s="28"/>
      <c r="WM21" s="28"/>
      <c r="WN21" s="28"/>
      <c r="WO21" s="28"/>
      <c r="WP21" s="28"/>
      <c r="WQ21" s="28"/>
      <c r="WR21" s="28"/>
      <c r="WS21" s="28"/>
      <c r="WT21" s="28"/>
      <c r="WU21" s="28"/>
      <c r="WV21" s="28"/>
      <c r="WW21" s="28"/>
      <c r="WX21" s="28"/>
      <c r="WY21" s="28"/>
      <c r="WZ21" s="28"/>
      <c r="XA21" s="28"/>
      <c r="XB21" s="28"/>
      <c r="XC21" s="28"/>
      <c r="XD21" s="28"/>
      <c r="XE21" s="28"/>
      <c r="XF21" s="28"/>
      <c r="XG21" s="28"/>
      <c r="XH21" s="28"/>
      <c r="XI21" s="28"/>
      <c r="XJ21" s="28"/>
      <c r="XK21" s="28"/>
      <c r="XL21" s="28"/>
      <c r="XM21" s="28"/>
      <c r="XN21" s="28"/>
      <c r="XO21" s="28"/>
      <c r="XP21" s="28"/>
      <c r="XQ21" s="28"/>
      <c r="XR21" s="28"/>
      <c r="XS21" s="28"/>
      <c r="XT21" s="28"/>
      <c r="XU21" s="28"/>
      <c r="XV21" s="28"/>
      <c r="XW21" s="28"/>
      <c r="XX21" s="28"/>
      <c r="XY21" s="28"/>
      <c r="XZ21" s="28"/>
      <c r="YA21" s="28"/>
      <c r="YB21" s="28"/>
      <c r="YC21" s="28"/>
      <c r="YD21" s="28"/>
      <c r="YE21" s="28"/>
      <c r="YF21" s="28"/>
      <c r="YG21" s="28"/>
      <c r="YH21" s="28"/>
      <c r="YI21" s="28"/>
      <c r="YJ21" s="28"/>
      <c r="YK21" s="28"/>
      <c r="YL21" s="28"/>
      <c r="YM21" s="28"/>
      <c r="YN21" s="28"/>
      <c r="YO21" s="28"/>
      <c r="YP21" s="28"/>
      <c r="YQ21" s="28"/>
      <c r="YR21" s="28"/>
      <c r="YS21" s="28"/>
      <c r="YT21" s="28"/>
      <c r="YU21" s="28"/>
      <c r="YV21" s="28"/>
      <c r="YW21" s="28"/>
      <c r="YX21" s="28"/>
      <c r="YY21" s="28"/>
      <c r="YZ21" s="28"/>
      <c r="ZA21" s="28"/>
      <c r="ZB21" s="28"/>
      <c r="ZC21" s="28"/>
      <c r="ZD21" s="28"/>
      <c r="ZE21" s="28"/>
      <c r="ZF21" s="28"/>
      <c r="ZG21" s="28"/>
      <c r="ZH21" s="28"/>
      <c r="ZI21" s="28"/>
      <c r="ZJ21" s="28"/>
      <c r="ZK21" s="28"/>
      <c r="ZL21" s="28"/>
      <c r="ZM21" s="28"/>
      <c r="ZN21" s="28"/>
      <c r="ZO21" s="28"/>
      <c r="ZP21" s="28"/>
      <c r="ZQ21" s="28"/>
      <c r="ZR21" s="28"/>
      <c r="ZS21" s="28"/>
      <c r="ZT21" s="28"/>
      <c r="ZU21" s="28"/>
      <c r="ZV21" s="28"/>
      <c r="ZW21" s="28"/>
      <c r="ZX21" s="28"/>
      <c r="ZY21" s="28"/>
      <c r="ZZ21" s="28"/>
      <c r="AAA21" s="28"/>
      <c r="AAB21" s="28"/>
      <c r="AAC21" s="28"/>
      <c r="AAD21" s="28"/>
      <c r="AAE21" s="28"/>
      <c r="AAF21" s="28"/>
      <c r="AAG21" s="28"/>
      <c r="AAH21" s="28"/>
      <c r="AAI21" s="28"/>
      <c r="AAJ21" s="28"/>
      <c r="AAK21" s="28"/>
      <c r="AAL21" s="28"/>
      <c r="AAM21" s="28"/>
      <c r="AAN21" s="28"/>
      <c r="AAO21" s="28"/>
      <c r="AAP21" s="28"/>
      <c r="AAQ21" s="28"/>
      <c r="AAR21" s="28"/>
      <c r="AAS21" s="28"/>
      <c r="AAT21" s="28"/>
      <c r="AAU21" s="28"/>
      <c r="AAV21" s="28"/>
      <c r="AAW21" s="28"/>
      <c r="AAX21" s="28"/>
      <c r="AAY21" s="28"/>
      <c r="AAZ21" s="28"/>
      <c r="ABA21" s="28"/>
      <c r="ABB21" s="28"/>
      <c r="ABC21" s="28"/>
      <c r="ABD21" s="28"/>
      <c r="ABE21" s="28"/>
      <c r="ABF21" s="28"/>
      <c r="ABG21" s="28"/>
      <c r="ABH21" s="28"/>
      <c r="ABI21" s="28"/>
      <c r="ABJ21" s="28"/>
      <c r="ABK21" s="28"/>
      <c r="ABL21" s="28"/>
      <c r="ABM21" s="28"/>
      <c r="ABN21" s="28"/>
      <c r="ABO21" s="28"/>
      <c r="ABP21" s="28"/>
      <c r="ABQ21" s="28"/>
      <c r="ABR21" s="28"/>
      <c r="ABS21" s="28"/>
      <c r="ABT21" s="28"/>
      <c r="ABU21" s="28"/>
      <c r="ABV21" s="28"/>
      <c r="ABW21" s="28"/>
      <c r="ABX21" s="28"/>
      <c r="ABY21" s="28"/>
      <c r="ABZ21" s="28"/>
      <c r="ACA21" s="28"/>
      <c r="ACB21" s="28"/>
      <c r="ACC21" s="28"/>
      <c r="ACD21" s="28"/>
      <c r="ACE21" s="28"/>
      <c r="ACF21" s="28"/>
      <c r="ACG21" s="28"/>
      <c r="ACH21" s="28"/>
      <c r="ACI21" s="28"/>
      <c r="ACJ21" s="28"/>
      <c r="ACK21" s="28"/>
      <c r="ACL21" s="28"/>
      <c r="ACM21" s="28"/>
      <c r="ACN21" s="28"/>
      <c r="ACO21" s="28"/>
      <c r="ACP21" s="28"/>
      <c r="ACQ21" s="28"/>
      <c r="ACR21" s="28"/>
      <c r="ACS21" s="28"/>
      <c r="ACT21" s="28"/>
      <c r="ACU21" s="28"/>
      <c r="ACV21" s="28"/>
      <c r="ACW21" s="28"/>
      <c r="ACX21" s="28"/>
      <c r="ACY21" s="28"/>
      <c r="ACZ21" s="28"/>
      <c r="ADA21" s="28"/>
      <c r="ADB21" s="28"/>
      <c r="ADC21" s="28"/>
      <c r="ADD21" s="28"/>
      <c r="ADE21" s="28"/>
      <c r="ADF21" s="28"/>
      <c r="ADG21" s="28"/>
      <c r="ADH21" s="28"/>
      <c r="ADI21" s="28"/>
      <c r="ADJ21" s="28"/>
      <c r="ADK21" s="28"/>
      <c r="ADL21" s="28"/>
      <c r="ADM21" s="28"/>
      <c r="ADN21" s="28"/>
      <c r="ADO21" s="28"/>
      <c r="ADP21" s="28"/>
      <c r="ADQ21" s="28"/>
      <c r="ADR21" s="28"/>
      <c r="ADS21" s="28"/>
      <c r="ADT21" s="28"/>
      <c r="ADU21" s="28"/>
      <c r="ADV21" s="28"/>
      <c r="ADW21" s="28"/>
      <c r="ADX21" s="28"/>
      <c r="ADY21" s="28"/>
      <c r="ADZ21" s="28"/>
      <c r="AEA21" s="28"/>
      <c r="AEB21" s="28"/>
      <c r="AEC21" s="28"/>
      <c r="AED21" s="28"/>
      <c r="AEE21" s="28"/>
      <c r="AEF21" s="28"/>
      <c r="AEG21" s="28"/>
      <c r="AEH21" s="28"/>
      <c r="AEI21" s="28"/>
      <c r="AEJ21" s="28"/>
      <c r="AEK21" s="28"/>
      <c r="AEL21" s="28"/>
      <c r="AEM21" s="28"/>
      <c r="AEN21" s="28"/>
      <c r="AEO21" s="28"/>
      <c r="AEP21" s="28"/>
      <c r="AEQ21" s="28"/>
      <c r="AER21" s="28"/>
      <c r="AES21" s="28"/>
      <c r="AET21" s="28"/>
      <c r="AEU21" s="28"/>
      <c r="AEV21" s="28"/>
      <c r="AEW21" s="28"/>
      <c r="AEX21" s="28"/>
      <c r="AEY21" s="28"/>
      <c r="AEZ21" s="28"/>
      <c r="AFA21" s="28"/>
      <c r="AFB21" s="28"/>
      <c r="AFC21" s="28"/>
      <c r="AFD21" s="28"/>
      <c r="AFE21" s="28"/>
      <c r="AFF21" s="28"/>
      <c r="AFG21" s="28"/>
      <c r="AFH21" s="28"/>
      <c r="AFI21" s="28"/>
      <c r="AFJ21" s="28"/>
      <c r="AFK21" s="28"/>
      <c r="AFL21" s="28"/>
      <c r="AFM21" s="28"/>
      <c r="AFN21" s="28"/>
      <c r="AFO21" s="28"/>
      <c r="AFP21" s="28"/>
      <c r="AFQ21" s="28"/>
      <c r="AFR21" s="28"/>
      <c r="AFS21" s="28"/>
      <c r="AFT21" s="28"/>
      <c r="AFU21" s="28"/>
      <c r="AFV21" s="28"/>
      <c r="AFW21" s="28"/>
      <c r="AFX21" s="28"/>
      <c r="AFY21" s="28"/>
      <c r="AFZ21" s="28"/>
      <c r="AGA21" s="28"/>
      <c r="AGB21" s="28"/>
      <c r="AGC21" s="28"/>
      <c r="AGD21" s="28"/>
      <c r="AGE21" s="28"/>
      <c r="AGF21" s="28"/>
      <c r="AGG21" s="28"/>
      <c r="AGH21" s="28"/>
      <c r="AGI21" s="28"/>
      <c r="AGJ21" s="28"/>
      <c r="AGK21" s="28"/>
      <c r="AGL21" s="28"/>
      <c r="AGM21" s="28"/>
      <c r="AGN21" s="28"/>
      <c r="AGO21" s="28"/>
      <c r="AGP21" s="28"/>
      <c r="AGQ21" s="28"/>
      <c r="AGR21" s="28"/>
      <c r="AGS21" s="28"/>
      <c r="AGT21" s="28"/>
      <c r="AGU21" s="28"/>
      <c r="AGV21" s="28"/>
      <c r="AGW21" s="28"/>
      <c r="AGX21" s="28"/>
      <c r="AGY21" s="28"/>
      <c r="AGZ21" s="28"/>
      <c r="AHA21" s="28"/>
      <c r="AHB21" s="28"/>
      <c r="AHC21" s="28"/>
      <c r="AHD21" s="28"/>
      <c r="AHE21" s="28"/>
      <c r="AHF21" s="28"/>
      <c r="AHG21" s="28"/>
      <c r="AHH21" s="28"/>
      <c r="AHI21" s="28"/>
      <c r="AHJ21" s="28"/>
      <c r="AHK21" s="28"/>
      <c r="AHL21" s="28"/>
      <c r="AHM21" s="28"/>
      <c r="AHN21" s="28"/>
      <c r="AHO21" s="28"/>
      <c r="AHP21" s="28"/>
      <c r="AHQ21" s="28"/>
      <c r="AHR21" s="28"/>
      <c r="AHS21" s="28"/>
      <c r="AHT21" s="28"/>
      <c r="AHU21" s="28"/>
      <c r="AHV21" s="28"/>
      <c r="AHW21" s="28"/>
      <c r="AHX21" s="28"/>
      <c r="AHY21" s="28"/>
      <c r="AHZ21" s="28"/>
      <c r="AIA21" s="28"/>
      <c r="AIB21" s="28"/>
      <c r="AIC21" s="28"/>
      <c r="AID21" s="28"/>
      <c r="AIE21" s="28"/>
      <c r="AIF21" s="28"/>
      <c r="AIG21" s="28"/>
      <c r="AIH21" s="28"/>
      <c r="AII21" s="28"/>
      <c r="AIJ21" s="28"/>
      <c r="AIK21" s="28"/>
      <c r="AIL21" s="28"/>
      <c r="AIM21" s="28"/>
      <c r="AIN21" s="28"/>
      <c r="AIO21" s="28"/>
      <c r="AIP21" s="28"/>
      <c r="AIQ21" s="28"/>
      <c r="AIR21" s="28"/>
      <c r="AIS21" s="28"/>
      <c r="AIT21" s="28"/>
      <c r="AIU21" s="28"/>
      <c r="AIV21" s="28"/>
      <c r="AIW21" s="28"/>
      <c r="AIX21" s="28"/>
      <c r="AIY21" s="28"/>
      <c r="AIZ21" s="28"/>
      <c r="AJA21" s="28"/>
      <c r="AJB21" s="28"/>
      <c r="AJC21" s="28"/>
      <c r="AJD21" s="28"/>
      <c r="AJE21" s="28"/>
      <c r="AJF21" s="28"/>
      <c r="AJG21" s="28"/>
      <c r="AJH21" s="28"/>
      <c r="AJI21" s="28"/>
      <c r="AJJ21" s="28"/>
      <c r="AJK21" s="28"/>
      <c r="AJL21" s="28"/>
      <c r="AJM21" s="28"/>
      <c r="AJN21" s="28"/>
      <c r="AJO21" s="28"/>
      <c r="AJP21" s="28"/>
      <c r="AJQ21" s="28"/>
      <c r="AJR21" s="28"/>
      <c r="AJS21" s="28"/>
      <c r="AJT21" s="28"/>
      <c r="AJU21" s="28"/>
      <c r="AJV21" s="28"/>
      <c r="AJW21" s="28"/>
      <c r="AJX21" s="28"/>
      <c r="AJY21" s="28"/>
      <c r="AJZ21" s="28"/>
      <c r="AKA21" s="28"/>
      <c r="AKB21" s="28"/>
      <c r="AKC21" s="28"/>
      <c r="AKD21" s="28"/>
      <c r="AKE21" s="28"/>
      <c r="AKF21" s="28"/>
      <c r="AKG21" s="28"/>
      <c r="AKH21" s="28"/>
      <c r="AKI21" s="28"/>
      <c r="AKJ21" s="28"/>
      <c r="AKK21" s="28"/>
      <c r="AKL21" s="28"/>
      <c r="AKM21" s="28"/>
      <c r="AKN21" s="28"/>
      <c r="AKO21" s="28"/>
      <c r="AKP21" s="28"/>
      <c r="AKQ21" s="28"/>
      <c r="AKR21" s="28"/>
      <c r="AKS21" s="28"/>
      <c r="AKT21" s="28"/>
      <c r="AKU21" s="28"/>
      <c r="AKV21" s="28"/>
      <c r="AKW21" s="28"/>
      <c r="AKX21" s="28"/>
      <c r="AKY21" s="28"/>
      <c r="AKZ21" s="28"/>
      <c r="ALA21" s="28"/>
      <c r="ALB21" s="28"/>
      <c r="ALC21" s="28"/>
      <c r="ALD21" s="28"/>
      <c r="ALE21" s="28"/>
      <c r="ALF21" s="28"/>
      <c r="ALG21" s="28"/>
      <c r="ALH21" s="28"/>
      <c r="ALI21" s="28"/>
      <c r="ALJ21" s="28"/>
      <c r="ALK21" s="28"/>
      <c r="ALL21" s="28"/>
    </row>
    <row r="22" spans="1:1000" customFormat="1" ht="15" customHeight="1" x14ac:dyDescent="0.25">
      <c r="A22" s="27" t="str">
        <f ca="1">IF(_xll.TM1RPTELISCONSOLIDATED($C$17,$C22),IF($D22="Total","T","S"),IF($D22="Item","I",IF($D22="Driver","D","C")))</f>
        <v>I</v>
      </c>
      <c r="B22" s="27"/>
      <c r="C22" s="43" t="s">
        <v>50</v>
      </c>
      <c r="D22" s="43" t="s">
        <v>44</v>
      </c>
      <c r="E22" s="66" t="str">
        <f ca="1">_xll.DBRW($C$9,$C$13,$F$13,$C22,$I$13,$K$13,$D22,E$15)</f>
        <v>Laser Printer</v>
      </c>
      <c r="F22" s="60">
        <f ca="1">_xll.DBRW($C$9,$C$13,$F$13,$C22,$I$13,$K$13,$D22,F$15)</f>
        <v>6000</v>
      </c>
      <c r="G22" s="58">
        <f ca="1">_xll.DBRW($C$9,$C$13,$F$13,$C22,$I$13,$K$13,$D22,G$15)</f>
        <v>0</v>
      </c>
      <c r="H22" s="58">
        <f ca="1">_xll.DBRW($C$9,$C$13,$F$13,$C22,$I$13,$K$13,$D22,H$15)</f>
        <v>0</v>
      </c>
      <c r="I22" s="58">
        <f ca="1">_xll.DBRW($C$9,$C$13,$F$13,$C22,$I$13,$K$13,$D22,I$15)</f>
        <v>0</v>
      </c>
      <c r="J22" s="58">
        <f ca="1">_xll.DBRW($C$9,$C$13,$F$13,$C22,$I$13,$K$13,$D22,J$15)</f>
        <v>6000</v>
      </c>
      <c r="K22" s="58">
        <f ca="1">_xll.DBRW($C$9,$C$13,$F$13,$C22,$I$13,$K$13,$D22,K$15)</f>
        <v>0</v>
      </c>
      <c r="L22" s="58">
        <f ca="1">_xll.DBRW($C$9,$C$13,$F$13,$C22,$I$13,$K$13,$D22,L$15)</f>
        <v>0</v>
      </c>
      <c r="M22" s="58">
        <f ca="1">_xll.DBRW($C$9,$C$13,$F$13,$C22,$I$13,$K$13,$D22,M$15)</f>
        <v>0</v>
      </c>
      <c r="N22" s="58">
        <f ca="1">_xll.DBRW($C$9,$C$13,$F$13,$C22,$I$13,$K$13,$D22,N$15)</f>
        <v>0</v>
      </c>
      <c r="O22" s="58">
        <f ca="1">_xll.DBRW($C$9,$C$13,$F$13,$C22,$I$13,$K$13,$D22,O$15)</f>
        <v>0</v>
      </c>
      <c r="P22" s="58">
        <f ca="1">_xll.DBRW($C$9,$C$13,$F$13,$C22,$I$13,$K$13,$D22,P$15)</f>
        <v>0</v>
      </c>
      <c r="Q22" s="58">
        <f ca="1">_xll.DBRW($C$9,$C$13,$F$13,$C22,$I$13,$K$13,$D22,Q$15)</f>
        <v>0</v>
      </c>
      <c r="R22" s="58">
        <f ca="1">_xll.DBRW($C$9,$C$13,$F$13,$C22,$I$13,$K$13,$D22,R$15)</f>
        <v>0</v>
      </c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  <c r="GI22" s="28"/>
      <c r="GJ22" s="28"/>
      <c r="GK22" s="28"/>
      <c r="GL22" s="28"/>
      <c r="GM22" s="28"/>
      <c r="GN22" s="28"/>
      <c r="GO22" s="28"/>
      <c r="GP22" s="28"/>
      <c r="GQ22" s="28"/>
      <c r="GR22" s="28"/>
      <c r="GS22" s="28"/>
      <c r="GT22" s="28"/>
      <c r="GU22" s="28"/>
      <c r="GV22" s="28"/>
      <c r="GW22" s="28"/>
      <c r="GX22" s="28"/>
      <c r="GY22" s="28"/>
      <c r="GZ22" s="28"/>
      <c r="HA22" s="28"/>
      <c r="HB22" s="28"/>
      <c r="HC22" s="28"/>
      <c r="HD22" s="28"/>
      <c r="HE22" s="28"/>
      <c r="HF22" s="28"/>
      <c r="HG22" s="28"/>
      <c r="HH22" s="28"/>
      <c r="HI22" s="28"/>
      <c r="HJ22" s="28"/>
      <c r="HK22" s="28"/>
      <c r="HL22" s="28"/>
      <c r="HM22" s="28"/>
      <c r="HN22" s="28"/>
      <c r="HO22" s="28"/>
      <c r="HP22" s="28"/>
      <c r="HQ22" s="28"/>
      <c r="HR22" s="28"/>
      <c r="HS22" s="28"/>
      <c r="HT22" s="28"/>
      <c r="HU22" s="28"/>
      <c r="HV22" s="28"/>
      <c r="HW22" s="28"/>
      <c r="HX22" s="28"/>
      <c r="HY22" s="28"/>
      <c r="HZ22" s="28"/>
      <c r="IA22" s="28"/>
      <c r="IB22" s="28"/>
      <c r="IC22" s="28"/>
      <c r="ID22" s="28"/>
      <c r="IE22" s="28"/>
      <c r="IF22" s="28"/>
      <c r="IG22" s="28"/>
      <c r="IH22" s="28"/>
      <c r="II22" s="28"/>
      <c r="IJ22" s="28"/>
      <c r="IK22" s="28"/>
      <c r="IL22" s="28"/>
      <c r="IM22" s="28"/>
      <c r="IN22" s="28"/>
      <c r="IO22" s="28"/>
      <c r="IP22" s="28"/>
      <c r="IQ22" s="28"/>
      <c r="IR22" s="28"/>
      <c r="IS22" s="28"/>
      <c r="IT22" s="28"/>
      <c r="IU22" s="28"/>
      <c r="IV22" s="28"/>
      <c r="IW22" s="28"/>
      <c r="IX22" s="28"/>
      <c r="IY22" s="28"/>
      <c r="IZ22" s="28"/>
      <c r="JA22" s="28"/>
      <c r="JB22" s="28"/>
      <c r="JC22" s="28"/>
      <c r="JD22" s="28"/>
      <c r="JE22" s="28"/>
      <c r="JF22" s="28"/>
      <c r="JG22" s="28"/>
      <c r="JH22" s="28"/>
      <c r="JI22" s="28"/>
      <c r="JJ22" s="28"/>
      <c r="JK22" s="28"/>
      <c r="JL22" s="28"/>
      <c r="JM22" s="28"/>
      <c r="JN22" s="28"/>
      <c r="JO22" s="28"/>
      <c r="JP22" s="28"/>
      <c r="JQ22" s="28"/>
      <c r="JR22" s="28"/>
      <c r="JS22" s="28"/>
      <c r="JT22" s="28"/>
      <c r="JU22" s="28"/>
      <c r="JV22" s="28"/>
      <c r="JW22" s="28"/>
      <c r="JX22" s="28"/>
      <c r="JY22" s="28"/>
      <c r="JZ22" s="28"/>
      <c r="KA22" s="28"/>
      <c r="KB22" s="28"/>
      <c r="KC22" s="28"/>
      <c r="KD22" s="28"/>
      <c r="KE22" s="28"/>
      <c r="KF22" s="28"/>
      <c r="KG22" s="28"/>
      <c r="KH22" s="28"/>
      <c r="KI22" s="28"/>
      <c r="KJ22" s="28"/>
      <c r="KK22" s="28"/>
      <c r="KL22" s="28"/>
      <c r="KM22" s="28"/>
      <c r="KN22" s="28"/>
      <c r="KO22" s="28"/>
      <c r="KP22" s="28"/>
      <c r="KQ22" s="28"/>
      <c r="KR22" s="28"/>
      <c r="KS22" s="28"/>
      <c r="KT22" s="28"/>
      <c r="KU22" s="28"/>
      <c r="KV22" s="28"/>
      <c r="KW22" s="28"/>
      <c r="KX22" s="28"/>
      <c r="KY22" s="28"/>
      <c r="KZ22" s="28"/>
      <c r="LA22" s="28"/>
      <c r="LB22" s="28"/>
      <c r="LC22" s="28"/>
      <c r="LD22" s="28"/>
      <c r="LE22" s="28"/>
      <c r="LF22" s="28"/>
      <c r="LG22" s="28"/>
      <c r="LH22" s="28"/>
      <c r="LI22" s="28"/>
      <c r="LJ22" s="28"/>
      <c r="LK22" s="28"/>
      <c r="LL22" s="28"/>
      <c r="LM22" s="28"/>
      <c r="LN22" s="28"/>
      <c r="LO22" s="28"/>
      <c r="LP22" s="28"/>
      <c r="LQ22" s="28"/>
      <c r="LR22" s="28"/>
      <c r="LS22" s="28"/>
      <c r="LT22" s="28"/>
      <c r="LU22" s="28"/>
      <c r="LV22" s="28"/>
      <c r="LW22" s="28"/>
      <c r="LX22" s="28"/>
      <c r="LY22" s="28"/>
      <c r="LZ22" s="28"/>
      <c r="MA22" s="28"/>
      <c r="MB22" s="28"/>
      <c r="MC22" s="28"/>
      <c r="MD22" s="28"/>
      <c r="ME22" s="28"/>
      <c r="MF22" s="28"/>
      <c r="MG22" s="28"/>
      <c r="MH22" s="28"/>
      <c r="MI22" s="28"/>
      <c r="MJ22" s="28"/>
      <c r="MK22" s="28"/>
      <c r="ML22" s="28"/>
      <c r="MM22" s="28"/>
      <c r="MN22" s="28"/>
      <c r="MO22" s="28"/>
      <c r="MP22" s="28"/>
      <c r="MQ22" s="28"/>
      <c r="MR22" s="28"/>
      <c r="MS22" s="28"/>
      <c r="MT22" s="28"/>
      <c r="MU22" s="28"/>
      <c r="MV22" s="28"/>
      <c r="MW22" s="28"/>
      <c r="MX22" s="28"/>
      <c r="MY22" s="28"/>
      <c r="MZ22" s="28"/>
      <c r="NA22" s="28"/>
      <c r="NB22" s="28"/>
      <c r="NC22" s="28"/>
      <c r="ND22" s="28"/>
      <c r="NE22" s="28"/>
      <c r="NF22" s="28"/>
      <c r="NG22" s="28"/>
      <c r="NH22" s="28"/>
      <c r="NI22" s="28"/>
      <c r="NJ22" s="28"/>
      <c r="NK22" s="28"/>
      <c r="NL22" s="28"/>
      <c r="NM22" s="28"/>
      <c r="NN22" s="28"/>
      <c r="NO22" s="28"/>
      <c r="NP22" s="28"/>
      <c r="NQ22" s="28"/>
      <c r="NR22" s="28"/>
      <c r="NS22" s="28"/>
      <c r="NT22" s="28"/>
      <c r="NU22" s="28"/>
      <c r="NV22" s="28"/>
      <c r="NW22" s="28"/>
      <c r="NX22" s="28"/>
      <c r="NY22" s="28"/>
      <c r="NZ22" s="28"/>
      <c r="OA22" s="28"/>
      <c r="OB22" s="28"/>
      <c r="OC22" s="28"/>
      <c r="OD22" s="28"/>
      <c r="OE22" s="28"/>
      <c r="OF22" s="28"/>
      <c r="OG22" s="28"/>
      <c r="OH22" s="28"/>
      <c r="OI22" s="28"/>
      <c r="OJ22" s="28"/>
      <c r="OK22" s="28"/>
      <c r="OL22" s="28"/>
      <c r="OM22" s="28"/>
      <c r="ON22" s="28"/>
      <c r="OO22" s="28"/>
      <c r="OP22" s="28"/>
      <c r="OQ22" s="28"/>
      <c r="OR22" s="28"/>
      <c r="OS22" s="28"/>
      <c r="OT22" s="28"/>
      <c r="OU22" s="28"/>
      <c r="OV22" s="28"/>
      <c r="OW22" s="28"/>
      <c r="OX22" s="28"/>
      <c r="OY22" s="28"/>
      <c r="OZ22" s="28"/>
      <c r="PA22" s="28"/>
      <c r="PB22" s="28"/>
      <c r="PC22" s="28"/>
      <c r="PD22" s="28"/>
      <c r="PE22" s="28"/>
      <c r="PF22" s="28"/>
      <c r="PG22" s="28"/>
      <c r="PH22" s="28"/>
      <c r="PI22" s="28"/>
      <c r="PJ22" s="28"/>
      <c r="PK22" s="28"/>
      <c r="PL22" s="28"/>
      <c r="PM22" s="28"/>
      <c r="PN22" s="28"/>
      <c r="PO22" s="28"/>
      <c r="PP22" s="28"/>
      <c r="PQ22" s="28"/>
      <c r="PR22" s="28"/>
      <c r="PS22" s="28"/>
      <c r="PT22" s="28"/>
      <c r="PU22" s="28"/>
      <c r="PV22" s="28"/>
      <c r="PW22" s="28"/>
      <c r="PX22" s="28"/>
      <c r="PY22" s="28"/>
      <c r="PZ22" s="28"/>
      <c r="QA22" s="28"/>
      <c r="QB22" s="28"/>
      <c r="QC22" s="28"/>
      <c r="QD22" s="28"/>
      <c r="QE22" s="28"/>
      <c r="QF22" s="28"/>
      <c r="QG22" s="28"/>
      <c r="QH22" s="28"/>
      <c r="QI22" s="28"/>
      <c r="QJ22" s="28"/>
      <c r="QK22" s="28"/>
      <c r="QL22" s="28"/>
      <c r="QM22" s="28"/>
      <c r="QN22" s="28"/>
      <c r="QO22" s="28"/>
      <c r="QP22" s="28"/>
      <c r="QQ22" s="28"/>
      <c r="QR22" s="28"/>
      <c r="QS22" s="28"/>
      <c r="QT22" s="28"/>
      <c r="QU22" s="28"/>
      <c r="QV22" s="28"/>
      <c r="QW22" s="28"/>
      <c r="QX22" s="28"/>
      <c r="QY22" s="28"/>
      <c r="QZ22" s="28"/>
      <c r="RA22" s="28"/>
      <c r="RB22" s="28"/>
      <c r="RC22" s="28"/>
      <c r="RD22" s="28"/>
      <c r="RE22" s="28"/>
      <c r="RF22" s="28"/>
      <c r="RG22" s="28"/>
      <c r="RH22" s="28"/>
      <c r="RI22" s="28"/>
      <c r="RJ22" s="28"/>
      <c r="RK22" s="28"/>
      <c r="RL22" s="28"/>
      <c r="RM22" s="28"/>
      <c r="RN22" s="28"/>
      <c r="RO22" s="28"/>
      <c r="RP22" s="28"/>
      <c r="RQ22" s="28"/>
      <c r="RR22" s="28"/>
      <c r="RS22" s="28"/>
      <c r="RT22" s="28"/>
      <c r="RU22" s="28"/>
      <c r="RV22" s="28"/>
      <c r="RW22" s="28"/>
      <c r="RX22" s="28"/>
      <c r="RY22" s="28"/>
      <c r="RZ22" s="28"/>
      <c r="SA22" s="28"/>
      <c r="SB22" s="28"/>
      <c r="SC22" s="28"/>
      <c r="SD22" s="28"/>
      <c r="SE22" s="28"/>
      <c r="SF22" s="28"/>
      <c r="SG22" s="28"/>
      <c r="SH22" s="28"/>
      <c r="SI22" s="28"/>
      <c r="SJ22" s="28"/>
      <c r="SK22" s="28"/>
      <c r="SL22" s="28"/>
      <c r="SM22" s="28"/>
      <c r="SN22" s="28"/>
      <c r="SO22" s="28"/>
      <c r="SP22" s="28"/>
      <c r="SQ22" s="28"/>
      <c r="SR22" s="28"/>
      <c r="SS22" s="28"/>
      <c r="ST22" s="28"/>
      <c r="SU22" s="28"/>
      <c r="SV22" s="28"/>
      <c r="SW22" s="28"/>
      <c r="SX22" s="28"/>
      <c r="SY22" s="28"/>
      <c r="SZ22" s="28"/>
      <c r="TA22" s="28"/>
      <c r="TB22" s="28"/>
      <c r="TC22" s="28"/>
      <c r="TD22" s="28"/>
      <c r="TE22" s="28"/>
      <c r="TF22" s="28"/>
      <c r="TG22" s="28"/>
      <c r="TH22" s="28"/>
      <c r="TI22" s="28"/>
      <c r="TJ22" s="28"/>
      <c r="TK22" s="28"/>
      <c r="TL22" s="28"/>
      <c r="TM22" s="28"/>
      <c r="TN22" s="28"/>
      <c r="TO22" s="28"/>
      <c r="TP22" s="28"/>
      <c r="TQ22" s="28"/>
      <c r="TR22" s="28"/>
      <c r="TS22" s="28"/>
      <c r="TT22" s="28"/>
      <c r="TU22" s="28"/>
      <c r="TV22" s="28"/>
      <c r="TW22" s="28"/>
      <c r="TX22" s="28"/>
      <c r="TY22" s="28"/>
      <c r="TZ22" s="28"/>
      <c r="UA22" s="28"/>
      <c r="UB22" s="28"/>
      <c r="UC22" s="28"/>
      <c r="UD22" s="28"/>
      <c r="UE22" s="28"/>
      <c r="UF22" s="28"/>
      <c r="UG22" s="28"/>
      <c r="UH22" s="28"/>
      <c r="UI22" s="28"/>
      <c r="UJ22" s="28"/>
      <c r="UK22" s="28"/>
      <c r="UL22" s="28"/>
      <c r="UM22" s="28"/>
      <c r="UN22" s="28"/>
      <c r="UO22" s="28"/>
      <c r="UP22" s="28"/>
      <c r="UQ22" s="28"/>
      <c r="UR22" s="28"/>
      <c r="US22" s="28"/>
      <c r="UT22" s="28"/>
      <c r="UU22" s="28"/>
      <c r="UV22" s="28"/>
      <c r="UW22" s="28"/>
      <c r="UX22" s="28"/>
      <c r="UY22" s="28"/>
      <c r="UZ22" s="28"/>
      <c r="VA22" s="28"/>
      <c r="VB22" s="28"/>
      <c r="VC22" s="28"/>
      <c r="VD22" s="28"/>
      <c r="VE22" s="28"/>
      <c r="VF22" s="28"/>
      <c r="VG22" s="28"/>
      <c r="VH22" s="28"/>
      <c r="VI22" s="28"/>
      <c r="VJ22" s="28"/>
      <c r="VK22" s="28"/>
      <c r="VL22" s="28"/>
      <c r="VM22" s="28"/>
      <c r="VN22" s="28"/>
      <c r="VO22" s="28"/>
      <c r="VP22" s="28"/>
      <c r="VQ22" s="28"/>
      <c r="VR22" s="28"/>
      <c r="VS22" s="28"/>
      <c r="VT22" s="28"/>
      <c r="VU22" s="28"/>
      <c r="VV22" s="28"/>
      <c r="VW22" s="28"/>
      <c r="VX22" s="28"/>
      <c r="VY22" s="28"/>
      <c r="VZ22" s="28"/>
      <c r="WA22" s="28"/>
      <c r="WB22" s="28"/>
      <c r="WC22" s="28"/>
      <c r="WD22" s="28"/>
      <c r="WE22" s="28"/>
      <c r="WF22" s="28"/>
      <c r="WG22" s="28"/>
      <c r="WH22" s="28"/>
      <c r="WI22" s="28"/>
      <c r="WJ22" s="28"/>
      <c r="WK22" s="28"/>
      <c r="WL22" s="28"/>
      <c r="WM22" s="28"/>
      <c r="WN22" s="28"/>
      <c r="WO22" s="28"/>
      <c r="WP22" s="28"/>
      <c r="WQ22" s="28"/>
      <c r="WR22" s="28"/>
      <c r="WS22" s="28"/>
      <c r="WT22" s="28"/>
      <c r="WU22" s="28"/>
      <c r="WV22" s="28"/>
      <c r="WW22" s="28"/>
      <c r="WX22" s="28"/>
      <c r="WY22" s="28"/>
      <c r="WZ22" s="28"/>
      <c r="XA22" s="28"/>
      <c r="XB22" s="28"/>
      <c r="XC22" s="28"/>
      <c r="XD22" s="28"/>
      <c r="XE22" s="28"/>
      <c r="XF22" s="28"/>
      <c r="XG22" s="28"/>
      <c r="XH22" s="28"/>
      <c r="XI22" s="28"/>
      <c r="XJ22" s="28"/>
      <c r="XK22" s="28"/>
      <c r="XL22" s="28"/>
      <c r="XM22" s="28"/>
      <c r="XN22" s="28"/>
      <c r="XO22" s="28"/>
      <c r="XP22" s="28"/>
      <c r="XQ22" s="28"/>
      <c r="XR22" s="28"/>
      <c r="XS22" s="28"/>
      <c r="XT22" s="28"/>
      <c r="XU22" s="28"/>
      <c r="XV22" s="28"/>
      <c r="XW22" s="28"/>
      <c r="XX22" s="28"/>
      <c r="XY22" s="28"/>
      <c r="XZ22" s="28"/>
      <c r="YA22" s="28"/>
      <c r="YB22" s="28"/>
      <c r="YC22" s="28"/>
      <c r="YD22" s="28"/>
      <c r="YE22" s="28"/>
      <c r="YF22" s="28"/>
      <c r="YG22" s="28"/>
      <c r="YH22" s="28"/>
      <c r="YI22" s="28"/>
      <c r="YJ22" s="28"/>
      <c r="YK22" s="28"/>
      <c r="YL22" s="28"/>
      <c r="YM22" s="28"/>
      <c r="YN22" s="28"/>
      <c r="YO22" s="28"/>
      <c r="YP22" s="28"/>
      <c r="YQ22" s="28"/>
      <c r="YR22" s="28"/>
      <c r="YS22" s="28"/>
      <c r="YT22" s="28"/>
      <c r="YU22" s="28"/>
      <c r="YV22" s="28"/>
      <c r="YW22" s="28"/>
      <c r="YX22" s="28"/>
      <c r="YY22" s="28"/>
      <c r="YZ22" s="28"/>
      <c r="ZA22" s="28"/>
      <c r="ZB22" s="28"/>
      <c r="ZC22" s="28"/>
      <c r="ZD22" s="28"/>
      <c r="ZE22" s="28"/>
      <c r="ZF22" s="28"/>
      <c r="ZG22" s="28"/>
      <c r="ZH22" s="28"/>
      <c r="ZI22" s="28"/>
      <c r="ZJ22" s="28"/>
      <c r="ZK22" s="28"/>
      <c r="ZL22" s="28"/>
      <c r="ZM22" s="28"/>
      <c r="ZN22" s="28"/>
      <c r="ZO22" s="28"/>
      <c r="ZP22" s="28"/>
      <c r="ZQ22" s="28"/>
      <c r="ZR22" s="28"/>
      <c r="ZS22" s="28"/>
      <c r="ZT22" s="28"/>
      <c r="ZU22" s="28"/>
      <c r="ZV22" s="28"/>
      <c r="ZW22" s="28"/>
      <c r="ZX22" s="28"/>
      <c r="ZY22" s="28"/>
      <c r="ZZ22" s="28"/>
      <c r="AAA22" s="28"/>
      <c r="AAB22" s="28"/>
      <c r="AAC22" s="28"/>
      <c r="AAD22" s="28"/>
      <c r="AAE22" s="28"/>
      <c r="AAF22" s="28"/>
      <c r="AAG22" s="28"/>
      <c r="AAH22" s="28"/>
      <c r="AAI22" s="28"/>
      <c r="AAJ22" s="28"/>
      <c r="AAK22" s="28"/>
      <c r="AAL22" s="28"/>
      <c r="AAM22" s="28"/>
      <c r="AAN22" s="28"/>
      <c r="AAO22" s="28"/>
      <c r="AAP22" s="28"/>
      <c r="AAQ22" s="28"/>
      <c r="AAR22" s="28"/>
      <c r="AAS22" s="28"/>
      <c r="AAT22" s="28"/>
      <c r="AAU22" s="28"/>
      <c r="AAV22" s="28"/>
      <c r="AAW22" s="28"/>
      <c r="AAX22" s="28"/>
      <c r="AAY22" s="28"/>
      <c r="AAZ22" s="28"/>
      <c r="ABA22" s="28"/>
      <c r="ABB22" s="28"/>
      <c r="ABC22" s="28"/>
      <c r="ABD22" s="28"/>
      <c r="ABE22" s="28"/>
      <c r="ABF22" s="28"/>
      <c r="ABG22" s="28"/>
      <c r="ABH22" s="28"/>
      <c r="ABI22" s="28"/>
      <c r="ABJ22" s="28"/>
      <c r="ABK22" s="28"/>
      <c r="ABL22" s="28"/>
      <c r="ABM22" s="28"/>
      <c r="ABN22" s="28"/>
      <c r="ABO22" s="28"/>
      <c r="ABP22" s="28"/>
      <c r="ABQ22" s="28"/>
      <c r="ABR22" s="28"/>
      <c r="ABS22" s="28"/>
      <c r="ABT22" s="28"/>
      <c r="ABU22" s="28"/>
      <c r="ABV22" s="28"/>
      <c r="ABW22" s="28"/>
      <c r="ABX22" s="28"/>
      <c r="ABY22" s="28"/>
      <c r="ABZ22" s="28"/>
      <c r="ACA22" s="28"/>
      <c r="ACB22" s="28"/>
      <c r="ACC22" s="28"/>
      <c r="ACD22" s="28"/>
      <c r="ACE22" s="28"/>
      <c r="ACF22" s="28"/>
      <c r="ACG22" s="28"/>
      <c r="ACH22" s="28"/>
      <c r="ACI22" s="28"/>
      <c r="ACJ22" s="28"/>
      <c r="ACK22" s="28"/>
      <c r="ACL22" s="28"/>
      <c r="ACM22" s="28"/>
      <c r="ACN22" s="28"/>
      <c r="ACO22" s="28"/>
      <c r="ACP22" s="28"/>
      <c r="ACQ22" s="28"/>
      <c r="ACR22" s="28"/>
      <c r="ACS22" s="28"/>
      <c r="ACT22" s="28"/>
      <c r="ACU22" s="28"/>
      <c r="ACV22" s="28"/>
      <c r="ACW22" s="28"/>
      <c r="ACX22" s="28"/>
      <c r="ACY22" s="28"/>
      <c r="ACZ22" s="28"/>
      <c r="ADA22" s="28"/>
      <c r="ADB22" s="28"/>
      <c r="ADC22" s="28"/>
      <c r="ADD22" s="28"/>
      <c r="ADE22" s="28"/>
      <c r="ADF22" s="28"/>
      <c r="ADG22" s="28"/>
      <c r="ADH22" s="28"/>
      <c r="ADI22" s="28"/>
      <c r="ADJ22" s="28"/>
      <c r="ADK22" s="28"/>
      <c r="ADL22" s="28"/>
      <c r="ADM22" s="28"/>
      <c r="ADN22" s="28"/>
      <c r="ADO22" s="28"/>
      <c r="ADP22" s="28"/>
      <c r="ADQ22" s="28"/>
      <c r="ADR22" s="28"/>
      <c r="ADS22" s="28"/>
      <c r="ADT22" s="28"/>
      <c r="ADU22" s="28"/>
      <c r="ADV22" s="28"/>
      <c r="ADW22" s="28"/>
      <c r="ADX22" s="28"/>
      <c r="ADY22" s="28"/>
      <c r="ADZ22" s="28"/>
      <c r="AEA22" s="28"/>
      <c r="AEB22" s="28"/>
      <c r="AEC22" s="28"/>
      <c r="AED22" s="28"/>
      <c r="AEE22" s="28"/>
      <c r="AEF22" s="28"/>
      <c r="AEG22" s="28"/>
      <c r="AEH22" s="28"/>
      <c r="AEI22" s="28"/>
      <c r="AEJ22" s="28"/>
      <c r="AEK22" s="28"/>
      <c r="AEL22" s="28"/>
      <c r="AEM22" s="28"/>
      <c r="AEN22" s="28"/>
      <c r="AEO22" s="28"/>
      <c r="AEP22" s="28"/>
      <c r="AEQ22" s="28"/>
      <c r="AER22" s="28"/>
      <c r="AES22" s="28"/>
      <c r="AET22" s="28"/>
      <c r="AEU22" s="28"/>
      <c r="AEV22" s="28"/>
      <c r="AEW22" s="28"/>
      <c r="AEX22" s="28"/>
      <c r="AEY22" s="28"/>
      <c r="AEZ22" s="28"/>
      <c r="AFA22" s="28"/>
      <c r="AFB22" s="28"/>
      <c r="AFC22" s="28"/>
      <c r="AFD22" s="28"/>
      <c r="AFE22" s="28"/>
      <c r="AFF22" s="28"/>
      <c r="AFG22" s="28"/>
      <c r="AFH22" s="28"/>
      <c r="AFI22" s="28"/>
      <c r="AFJ22" s="28"/>
      <c r="AFK22" s="28"/>
      <c r="AFL22" s="28"/>
      <c r="AFM22" s="28"/>
      <c r="AFN22" s="28"/>
      <c r="AFO22" s="28"/>
      <c r="AFP22" s="28"/>
      <c r="AFQ22" s="28"/>
      <c r="AFR22" s="28"/>
      <c r="AFS22" s="28"/>
      <c r="AFT22" s="28"/>
      <c r="AFU22" s="28"/>
      <c r="AFV22" s="28"/>
      <c r="AFW22" s="28"/>
      <c r="AFX22" s="28"/>
      <c r="AFY22" s="28"/>
      <c r="AFZ22" s="28"/>
      <c r="AGA22" s="28"/>
      <c r="AGB22" s="28"/>
      <c r="AGC22" s="28"/>
      <c r="AGD22" s="28"/>
      <c r="AGE22" s="28"/>
      <c r="AGF22" s="28"/>
      <c r="AGG22" s="28"/>
      <c r="AGH22" s="28"/>
      <c r="AGI22" s="28"/>
      <c r="AGJ22" s="28"/>
      <c r="AGK22" s="28"/>
      <c r="AGL22" s="28"/>
      <c r="AGM22" s="28"/>
      <c r="AGN22" s="28"/>
      <c r="AGO22" s="28"/>
      <c r="AGP22" s="28"/>
      <c r="AGQ22" s="28"/>
      <c r="AGR22" s="28"/>
      <c r="AGS22" s="28"/>
      <c r="AGT22" s="28"/>
      <c r="AGU22" s="28"/>
      <c r="AGV22" s="28"/>
      <c r="AGW22" s="28"/>
      <c r="AGX22" s="28"/>
      <c r="AGY22" s="28"/>
      <c r="AGZ22" s="28"/>
      <c r="AHA22" s="28"/>
      <c r="AHB22" s="28"/>
      <c r="AHC22" s="28"/>
      <c r="AHD22" s="28"/>
      <c r="AHE22" s="28"/>
      <c r="AHF22" s="28"/>
      <c r="AHG22" s="28"/>
      <c r="AHH22" s="28"/>
      <c r="AHI22" s="28"/>
      <c r="AHJ22" s="28"/>
      <c r="AHK22" s="28"/>
      <c r="AHL22" s="28"/>
      <c r="AHM22" s="28"/>
      <c r="AHN22" s="28"/>
      <c r="AHO22" s="28"/>
      <c r="AHP22" s="28"/>
      <c r="AHQ22" s="28"/>
      <c r="AHR22" s="28"/>
      <c r="AHS22" s="28"/>
      <c r="AHT22" s="28"/>
      <c r="AHU22" s="28"/>
      <c r="AHV22" s="28"/>
      <c r="AHW22" s="28"/>
      <c r="AHX22" s="28"/>
      <c r="AHY22" s="28"/>
      <c r="AHZ22" s="28"/>
      <c r="AIA22" s="28"/>
      <c r="AIB22" s="28"/>
      <c r="AIC22" s="28"/>
      <c r="AID22" s="28"/>
      <c r="AIE22" s="28"/>
      <c r="AIF22" s="28"/>
      <c r="AIG22" s="28"/>
      <c r="AIH22" s="28"/>
      <c r="AII22" s="28"/>
      <c r="AIJ22" s="28"/>
      <c r="AIK22" s="28"/>
      <c r="AIL22" s="28"/>
      <c r="AIM22" s="28"/>
      <c r="AIN22" s="28"/>
      <c r="AIO22" s="28"/>
      <c r="AIP22" s="28"/>
      <c r="AIQ22" s="28"/>
      <c r="AIR22" s="28"/>
      <c r="AIS22" s="28"/>
      <c r="AIT22" s="28"/>
      <c r="AIU22" s="28"/>
      <c r="AIV22" s="28"/>
      <c r="AIW22" s="28"/>
      <c r="AIX22" s="28"/>
      <c r="AIY22" s="28"/>
      <c r="AIZ22" s="28"/>
      <c r="AJA22" s="28"/>
      <c r="AJB22" s="28"/>
      <c r="AJC22" s="28"/>
      <c r="AJD22" s="28"/>
      <c r="AJE22" s="28"/>
      <c r="AJF22" s="28"/>
      <c r="AJG22" s="28"/>
      <c r="AJH22" s="28"/>
      <c r="AJI22" s="28"/>
      <c r="AJJ22" s="28"/>
      <c r="AJK22" s="28"/>
      <c r="AJL22" s="28"/>
      <c r="AJM22" s="28"/>
      <c r="AJN22" s="28"/>
      <c r="AJO22" s="28"/>
      <c r="AJP22" s="28"/>
      <c r="AJQ22" s="28"/>
      <c r="AJR22" s="28"/>
      <c r="AJS22" s="28"/>
      <c r="AJT22" s="28"/>
      <c r="AJU22" s="28"/>
      <c r="AJV22" s="28"/>
      <c r="AJW22" s="28"/>
      <c r="AJX22" s="28"/>
      <c r="AJY22" s="28"/>
      <c r="AJZ22" s="28"/>
      <c r="AKA22" s="28"/>
      <c r="AKB22" s="28"/>
      <c r="AKC22" s="28"/>
      <c r="AKD22" s="28"/>
      <c r="AKE22" s="28"/>
      <c r="AKF22" s="28"/>
      <c r="AKG22" s="28"/>
      <c r="AKH22" s="28"/>
      <c r="AKI22" s="28"/>
      <c r="AKJ22" s="28"/>
      <c r="AKK22" s="28"/>
      <c r="AKL22" s="28"/>
      <c r="AKM22" s="28"/>
      <c r="AKN22" s="28"/>
      <c r="AKO22" s="28"/>
      <c r="AKP22" s="28"/>
      <c r="AKQ22" s="28"/>
      <c r="AKR22" s="28"/>
      <c r="AKS22" s="28"/>
      <c r="AKT22" s="28"/>
      <c r="AKU22" s="28"/>
      <c r="AKV22" s="28"/>
      <c r="AKW22" s="28"/>
      <c r="AKX22" s="28"/>
      <c r="AKY22" s="28"/>
      <c r="AKZ22" s="28"/>
      <c r="ALA22" s="28"/>
      <c r="ALB22" s="28"/>
      <c r="ALC22" s="28"/>
      <c r="ALD22" s="28"/>
      <c r="ALE22" s="28"/>
      <c r="ALF22" s="28"/>
      <c r="ALG22" s="28"/>
      <c r="ALH22" s="28"/>
      <c r="ALI22" s="28"/>
      <c r="ALJ22" s="28"/>
      <c r="ALK22" s="28"/>
      <c r="ALL22" s="28"/>
    </row>
    <row r="23" spans="1:1000" customFormat="1" ht="15" customHeight="1" x14ac:dyDescent="0.25">
      <c r="A23" s="27" t="str">
        <f ca="1">IF(_xll.TM1RPTELISCONSOLIDATED($C$17,$C23),IF($D23="Total","T","S"),IF($D23="Item","I",IF($D23="Driver","D","C")))</f>
        <v>I</v>
      </c>
      <c r="B23" s="27"/>
      <c r="C23" s="43" t="s">
        <v>51</v>
      </c>
      <c r="D23" s="43" t="s">
        <v>44</v>
      </c>
      <c r="E23" s="66" t="str">
        <f ca="1">_xll.DBRW($C$9,$C$13,$F$13,$C23,$I$13,$K$13,$D23,E$15)</f>
        <v/>
      </c>
      <c r="F23" s="60" t="str">
        <f ca="1">_xll.DBRW($C$9,$C$13,$F$13,$C23,$I$13,$K$13,$D23,F$15)</f>
        <v/>
      </c>
      <c r="G23" s="58" t="str">
        <f ca="1">_xll.DBRW($C$9,$C$13,$F$13,$C23,$I$13,$K$13,$D23,G$15)</f>
        <v/>
      </c>
      <c r="H23" s="58" t="str">
        <f ca="1">_xll.DBRW($C$9,$C$13,$F$13,$C23,$I$13,$K$13,$D23,H$15)</f>
        <v/>
      </c>
      <c r="I23" s="58" t="str">
        <f ca="1">_xll.DBRW($C$9,$C$13,$F$13,$C23,$I$13,$K$13,$D23,I$15)</f>
        <v/>
      </c>
      <c r="J23" s="58" t="str">
        <f ca="1">_xll.DBRW($C$9,$C$13,$F$13,$C23,$I$13,$K$13,$D23,J$15)</f>
        <v/>
      </c>
      <c r="K23" s="58" t="str">
        <f ca="1">_xll.DBRW($C$9,$C$13,$F$13,$C23,$I$13,$K$13,$D23,K$15)</f>
        <v/>
      </c>
      <c r="L23" s="58" t="str">
        <f ca="1">_xll.DBRW($C$9,$C$13,$F$13,$C23,$I$13,$K$13,$D23,L$15)</f>
        <v/>
      </c>
      <c r="M23" s="58" t="str">
        <f ca="1">_xll.DBRW($C$9,$C$13,$F$13,$C23,$I$13,$K$13,$D23,M$15)</f>
        <v/>
      </c>
      <c r="N23" s="58" t="str">
        <f ca="1">_xll.DBRW($C$9,$C$13,$F$13,$C23,$I$13,$K$13,$D23,N$15)</f>
        <v/>
      </c>
      <c r="O23" s="58" t="str">
        <f ca="1">_xll.DBRW($C$9,$C$13,$F$13,$C23,$I$13,$K$13,$D23,O$15)</f>
        <v/>
      </c>
      <c r="P23" s="58" t="str">
        <f ca="1">_xll.DBRW($C$9,$C$13,$F$13,$C23,$I$13,$K$13,$D23,P$15)</f>
        <v/>
      </c>
      <c r="Q23" s="58" t="str">
        <f ca="1">_xll.DBRW($C$9,$C$13,$F$13,$C23,$I$13,$K$13,$D23,Q$15)</f>
        <v/>
      </c>
      <c r="R23" s="58" t="str">
        <f ca="1">_xll.DBRW($C$9,$C$13,$F$13,$C23,$I$13,$K$13,$D23,R$15)</f>
        <v/>
      </c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  <c r="FV23" s="28"/>
      <c r="FW23" s="28"/>
      <c r="FX23" s="28"/>
      <c r="FY23" s="28"/>
      <c r="FZ23" s="28"/>
      <c r="GA23" s="28"/>
      <c r="GB23" s="28"/>
      <c r="GC23" s="28"/>
      <c r="GD23" s="28"/>
      <c r="GE23" s="28"/>
      <c r="GF23" s="28"/>
      <c r="GG23" s="28"/>
      <c r="GH23" s="28"/>
      <c r="GI23" s="28"/>
      <c r="GJ23" s="28"/>
      <c r="GK23" s="28"/>
      <c r="GL23" s="28"/>
      <c r="GM23" s="28"/>
      <c r="GN23" s="28"/>
      <c r="GO23" s="28"/>
      <c r="GP23" s="28"/>
      <c r="GQ23" s="28"/>
      <c r="GR23" s="28"/>
      <c r="GS23" s="28"/>
      <c r="GT23" s="28"/>
      <c r="GU23" s="28"/>
      <c r="GV23" s="28"/>
      <c r="GW23" s="28"/>
      <c r="GX23" s="28"/>
      <c r="GY23" s="28"/>
      <c r="GZ23" s="28"/>
      <c r="HA23" s="28"/>
      <c r="HB23" s="28"/>
      <c r="HC23" s="28"/>
      <c r="HD23" s="28"/>
      <c r="HE23" s="28"/>
      <c r="HF23" s="28"/>
      <c r="HG23" s="28"/>
      <c r="HH23" s="28"/>
      <c r="HI23" s="28"/>
      <c r="HJ23" s="28"/>
      <c r="HK23" s="28"/>
      <c r="HL23" s="28"/>
      <c r="HM23" s="28"/>
      <c r="HN23" s="28"/>
      <c r="HO23" s="28"/>
      <c r="HP23" s="28"/>
      <c r="HQ23" s="28"/>
      <c r="HR23" s="28"/>
      <c r="HS23" s="28"/>
      <c r="HT23" s="28"/>
      <c r="HU23" s="28"/>
      <c r="HV23" s="28"/>
      <c r="HW23" s="28"/>
      <c r="HX23" s="28"/>
      <c r="HY23" s="28"/>
      <c r="HZ23" s="28"/>
      <c r="IA23" s="28"/>
      <c r="IB23" s="28"/>
      <c r="IC23" s="28"/>
      <c r="ID23" s="28"/>
      <c r="IE23" s="28"/>
      <c r="IF23" s="28"/>
      <c r="IG23" s="28"/>
      <c r="IH23" s="28"/>
      <c r="II23" s="28"/>
      <c r="IJ23" s="28"/>
      <c r="IK23" s="28"/>
      <c r="IL23" s="28"/>
      <c r="IM23" s="28"/>
      <c r="IN23" s="28"/>
      <c r="IO23" s="28"/>
      <c r="IP23" s="28"/>
      <c r="IQ23" s="28"/>
      <c r="IR23" s="28"/>
      <c r="IS23" s="28"/>
      <c r="IT23" s="28"/>
      <c r="IU23" s="28"/>
      <c r="IV23" s="28"/>
      <c r="IW23" s="28"/>
      <c r="IX23" s="28"/>
      <c r="IY23" s="28"/>
      <c r="IZ23" s="28"/>
      <c r="JA23" s="28"/>
      <c r="JB23" s="28"/>
      <c r="JC23" s="28"/>
      <c r="JD23" s="28"/>
      <c r="JE23" s="28"/>
      <c r="JF23" s="28"/>
      <c r="JG23" s="28"/>
      <c r="JH23" s="28"/>
      <c r="JI23" s="28"/>
      <c r="JJ23" s="28"/>
      <c r="JK23" s="28"/>
      <c r="JL23" s="28"/>
      <c r="JM23" s="28"/>
      <c r="JN23" s="28"/>
      <c r="JO23" s="28"/>
      <c r="JP23" s="28"/>
      <c r="JQ23" s="28"/>
      <c r="JR23" s="28"/>
      <c r="JS23" s="28"/>
      <c r="JT23" s="28"/>
      <c r="JU23" s="28"/>
      <c r="JV23" s="28"/>
      <c r="JW23" s="28"/>
      <c r="JX23" s="28"/>
      <c r="JY23" s="28"/>
      <c r="JZ23" s="28"/>
      <c r="KA23" s="28"/>
      <c r="KB23" s="28"/>
      <c r="KC23" s="28"/>
      <c r="KD23" s="28"/>
      <c r="KE23" s="28"/>
      <c r="KF23" s="28"/>
      <c r="KG23" s="28"/>
      <c r="KH23" s="28"/>
      <c r="KI23" s="28"/>
      <c r="KJ23" s="28"/>
      <c r="KK23" s="28"/>
      <c r="KL23" s="28"/>
      <c r="KM23" s="28"/>
      <c r="KN23" s="28"/>
      <c r="KO23" s="28"/>
      <c r="KP23" s="28"/>
      <c r="KQ23" s="28"/>
      <c r="KR23" s="28"/>
      <c r="KS23" s="28"/>
      <c r="KT23" s="28"/>
      <c r="KU23" s="28"/>
      <c r="KV23" s="28"/>
      <c r="KW23" s="28"/>
      <c r="KX23" s="28"/>
      <c r="KY23" s="28"/>
      <c r="KZ23" s="28"/>
      <c r="LA23" s="28"/>
      <c r="LB23" s="28"/>
      <c r="LC23" s="28"/>
      <c r="LD23" s="28"/>
      <c r="LE23" s="28"/>
      <c r="LF23" s="28"/>
      <c r="LG23" s="28"/>
      <c r="LH23" s="28"/>
      <c r="LI23" s="28"/>
      <c r="LJ23" s="28"/>
      <c r="LK23" s="28"/>
      <c r="LL23" s="28"/>
      <c r="LM23" s="28"/>
      <c r="LN23" s="28"/>
      <c r="LO23" s="28"/>
      <c r="LP23" s="28"/>
      <c r="LQ23" s="28"/>
      <c r="LR23" s="28"/>
      <c r="LS23" s="28"/>
      <c r="LT23" s="28"/>
      <c r="LU23" s="28"/>
      <c r="LV23" s="28"/>
      <c r="LW23" s="28"/>
      <c r="LX23" s="28"/>
      <c r="LY23" s="28"/>
      <c r="LZ23" s="28"/>
      <c r="MA23" s="28"/>
      <c r="MB23" s="28"/>
      <c r="MC23" s="28"/>
      <c r="MD23" s="28"/>
      <c r="ME23" s="28"/>
      <c r="MF23" s="28"/>
      <c r="MG23" s="28"/>
      <c r="MH23" s="28"/>
      <c r="MI23" s="28"/>
      <c r="MJ23" s="28"/>
      <c r="MK23" s="28"/>
      <c r="ML23" s="28"/>
      <c r="MM23" s="28"/>
      <c r="MN23" s="28"/>
      <c r="MO23" s="28"/>
      <c r="MP23" s="28"/>
      <c r="MQ23" s="28"/>
      <c r="MR23" s="28"/>
      <c r="MS23" s="28"/>
      <c r="MT23" s="28"/>
      <c r="MU23" s="28"/>
      <c r="MV23" s="28"/>
      <c r="MW23" s="28"/>
      <c r="MX23" s="28"/>
      <c r="MY23" s="28"/>
      <c r="MZ23" s="28"/>
      <c r="NA23" s="28"/>
      <c r="NB23" s="28"/>
      <c r="NC23" s="28"/>
      <c r="ND23" s="28"/>
      <c r="NE23" s="28"/>
      <c r="NF23" s="28"/>
      <c r="NG23" s="28"/>
      <c r="NH23" s="28"/>
      <c r="NI23" s="28"/>
      <c r="NJ23" s="28"/>
      <c r="NK23" s="28"/>
      <c r="NL23" s="28"/>
      <c r="NM23" s="28"/>
      <c r="NN23" s="28"/>
      <c r="NO23" s="28"/>
      <c r="NP23" s="28"/>
      <c r="NQ23" s="28"/>
      <c r="NR23" s="28"/>
      <c r="NS23" s="28"/>
      <c r="NT23" s="28"/>
      <c r="NU23" s="28"/>
      <c r="NV23" s="28"/>
      <c r="NW23" s="28"/>
      <c r="NX23" s="28"/>
      <c r="NY23" s="28"/>
      <c r="NZ23" s="28"/>
      <c r="OA23" s="28"/>
      <c r="OB23" s="28"/>
      <c r="OC23" s="28"/>
      <c r="OD23" s="28"/>
      <c r="OE23" s="28"/>
      <c r="OF23" s="28"/>
      <c r="OG23" s="28"/>
      <c r="OH23" s="28"/>
      <c r="OI23" s="28"/>
      <c r="OJ23" s="28"/>
      <c r="OK23" s="28"/>
      <c r="OL23" s="28"/>
      <c r="OM23" s="28"/>
      <c r="ON23" s="28"/>
      <c r="OO23" s="28"/>
      <c r="OP23" s="28"/>
      <c r="OQ23" s="28"/>
      <c r="OR23" s="28"/>
      <c r="OS23" s="28"/>
      <c r="OT23" s="28"/>
      <c r="OU23" s="28"/>
      <c r="OV23" s="28"/>
      <c r="OW23" s="28"/>
      <c r="OX23" s="28"/>
      <c r="OY23" s="28"/>
      <c r="OZ23" s="28"/>
      <c r="PA23" s="28"/>
      <c r="PB23" s="28"/>
      <c r="PC23" s="28"/>
      <c r="PD23" s="28"/>
      <c r="PE23" s="28"/>
      <c r="PF23" s="28"/>
      <c r="PG23" s="28"/>
      <c r="PH23" s="28"/>
      <c r="PI23" s="28"/>
      <c r="PJ23" s="28"/>
      <c r="PK23" s="28"/>
      <c r="PL23" s="28"/>
      <c r="PM23" s="28"/>
      <c r="PN23" s="28"/>
      <c r="PO23" s="28"/>
      <c r="PP23" s="28"/>
      <c r="PQ23" s="28"/>
      <c r="PR23" s="28"/>
      <c r="PS23" s="28"/>
      <c r="PT23" s="28"/>
      <c r="PU23" s="28"/>
      <c r="PV23" s="28"/>
      <c r="PW23" s="28"/>
      <c r="PX23" s="28"/>
      <c r="PY23" s="28"/>
      <c r="PZ23" s="28"/>
      <c r="QA23" s="28"/>
      <c r="QB23" s="28"/>
      <c r="QC23" s="28"/>
      <c r="QD23" s="28"/>
      <c r="QE23" s="28"/>
      <c r="QF23" s="28"/>
      <c r="QG23" s="28"/>
      <c r="QH23" s="28"/>
      <c r="QI23" s="28"/>
      <c r="QJ23" s="28"/>
      <c r="QK23" s="28"/>
      <c r="QL23" s="28"/>
      <c r="QM23" s="28"/>
      <c r="QN23" s="28"/>
      <c r="QO23" s="28"/>
      <c r="QP23" s="28"/>
      <c r="QQ23" s="28"/>
      <c r="QR23" s="28"/>
      <c r="QS23" s="28"/>
      <c r="QT23" s="28"/>
      <c r="QU23" s="28"/>
      <c r="QV23" s="28"/>
      <c r="QW23" s="28"/>
      <c r="QX23" s="28"/>
      <c r="QY23" s="28"/>
      <c r="QZ23" s="28"/>
      <c r="RA23" s="28"/>
      <c r="RB23" s="28"/>
      <c r="RC23" s="28"/>
      <c r="RD23" s="28"/>
      <c r="RE23" s="28"/>
      <c r="RF23" s="28"/>
      <c r="RG23" s="28"/>
      <c r="RH23" s="28"/>
      <c r="RI23" s="28"/>
      <c r="RJ23" s="28"/>
      <c r="RK23" s="28"/>
      <c r="RL23" s="28"/>
      <c r="RM23" s="28"/>
      <c r="RN23" s="28"/>
      <c r="RO23" s="28"/>
      <c r="RP23" s="28"/>
      <c r="RQ23" s="28"/>
      <c r="RR23" s="28"/>
      <c r="RS23" s="28"/>
      <c r="RT23" s="28"/>
      <c r="RU23" s="28"/>
      <c r="RV23" s="28"/>
      <c r="RW23" s="28"/>
      <c r="RX23" s="28"/>
      <c r="RY23" s="28"/>
      <c r="RZ23" s="28"/>
      <c r="SA23" s="28"/>
      <c r="SB23" s="28"/>
      <c r="SC23" s="28"/>
      <c r="SD23" s="28"/>
      <c r="SE23" s="28"/>
      <c r="SF23" s="28"/>
      <c r="SG23" s="28"/>
      <c r="SH23" s="28"/>
      <c r="SI23" s="28"/>
      <c r="SJ23" s="28"/>
      <c r="SK23" s="28"/>
      <c r="SL23" s="28"/>
      <c r="SM23" s="28"/>
      <c r="SN23" s="28"/>
      <c r="SO23" s="28"/>
      <c r="SP23" s="28"/>
      <c r="SQ23" s="28"/>
      <c r="SR23" s="28"/>
      <c r="SS23" s="28"/>
      <c r="ST23" s="28"/>
      <c r="SU23" s="28"/>
      <c r="SV23" s="28"/>
      <c r="SW23" s="28"/>
      <c r="SX23" s="28"/>
      <c r="SY23" s="28"/>
      <c r="SZ23" s="28"/>
      <c r="TA23" s="28"/>
      <c r="TB23" s="28"/>
      <c r="TC23" s="28"/>
      <c r="TD23" s="28"/>
      <c r="TE23" s="28"/>
      <c r="TF23" s="28"/>
      <c r="TG23" s="28"/>
      <c r="TH23" s="28"/>
      <c r="TI23" s="28"/>
      <c r="TJ23" s="28"/>
      <c r="TK23" s="28"/>
      <c r="TL23" s="28"/>
      <c r="TM23" s="28"/>
      <c r="TN23" s="28"/>
      <c r="TO23" s="28"/>
      <c r="TP23" s="28"/>
      <c r="TQ23" s="28"/>
      <c r="TR23" s="28"/>
      <c r="TS23" s="28"/>
      <c r="TT23" s="28"/>
      <c r="TU23" s="28"/>
      <c r="TV23" s="28"/>
      <c r="TW23" s="28"/>
      <c r="TX23" s="28"/>
      <c r="TY23" s="28"/>
      <c r="TZ23" s="28"/>
      <c r="UA23" s="28"/>
      <c r="UB23" s="28"/>
      <c r="UC23" s="28"/>
      <c r="UD23" s="28"/>
      <c r="UE23" s="28"/>
      <c r="UF23" s="28"/>
      <c r="UG23" s="28"/>
      <c r="UH23" s="28"/>
      <c r="UI23" s="28"/>
      <c r="UJ23" s="28"/>
      <c r="UK23" s="28"/>
      <c r="UL23" s="28"/>
      <c r="UM23" s="28"/>
      <c r="UN23" s="28"/>
      <c r="UO23" s="28"/>
      <c r="UP23" s="28"/>
      <c r="UQ23" s="28"/>
      <c r="UR23" s="28"/>
      <c r="US23" s="28"/>
      <c r="UT23" s="28"/>
      <c r="UU23" s="28"/>
      <c r="UV23" s="28"/>
      <c r="UW23" s="28"/>
      <c r="UX23" s="28"/>
      <c r="UY23" s="28"/>
      <c r="UZ23" s="28"/>
      <c r="VA23" s="28"/>
      <c r="VB23" s="28"/>
      <c r="VC23" s="28"/>
      <c r="VD23" s="28"/>
      <c r="VE23" s="28"/>
      <c r="VF23" s="28"/>
      <c r="VG23" s="28"/>
      <c r="VH23" s="28"/>
      <c r="VI23" s="28"/>
      <c r="VJ23" s="28"/>
      <c r="VK23" s="28"/>
      <c r="VL23" s="28"/>
      <c r="VM23" s="28"/>
      <c r="VN23" s="28"/>
      <c r="VO23" s="28"/>
      <c r="VP23" s="28"/>
      <c r="VQ23" s="28"/>
      <c r="VR23" s="28"/>
      <c r="VS23" s="28"/>
      <c r="VT23" s="28"/>
      <c r="VU23" s="28"/>
      <c r="VV23" s="28"/>
      <c r="VW23" s="28"/>
      <c r="VX23" s="28"/>
      <c r="VY23" s="28"/>
      <c r="VZ23" s="28"/>
      <c r="WA23" s="28"/>
      <c r="WB23" s="28"/>
      <c r="WC23" s="28"/>
      <c r="WD23" s="28"/>
      <c r="WE23" s="28"/>
      <c r="WF23" s="28"/>
      <c r="WG23" s="28"/>
      <c r="WH23" s="28"/>
      <c r="WI23" s="28"/>
      <c r="WJ23" s="28"/>
      <c r="WK23" s="28"/>
      <c r="WL23" s="28"/>
      <c r="WM23" s="28"/>
      <c r="WN23" s="28"/>
      <c r="WO23" s="28"/>
      <c r="WP23" s="28"/>
      <c r="WQ23" s="28"/>
      <c r="WR23" s="28"/>
      <c r="WS23" s="28"/>
      <c r="WT23" s="28"/>
      <c r="WU23" s="28"/>
      <c r="WV23" s="28"/>
      <c r="WW23" s="28"/>
      <c r="WX23" s="28"/>
      <c r="WY23" s="28"/>
      <c r="WZ23" s="28"/>
      <c r="XA23" s="28"/>
      <c r="XB23" s="28"/>
      <c r="XC23" s="28"/>
      <c r="XD23" s="28"/>
      <c r="XE23" s="28"/>
      <c r="XF23" s="28"/>
      <c r="XG23" s="28"/>
      <c r="XH23" s="28"/>
      <c r="XI23" s="28"/>
      <c r="XJ23" s="28"/>
      <c r="XK23" s="28"/>
      <c r="XL23" s="28"/>
      <c r="XM23" s="28"/>
      <c r="XN23" s="28"/>
      <c r="XO23" s="28"/>
      <c r="XP23" s="28"/>
      <c r="XQ23" s="28"/>
      <c r="XR23" s="28"/>
      <c r="XS23" s="28"/>
      <c r="XT23" s="28"/>
      <c r="XU23" s="28"/>
      <c r="XV23" s="28"/>
      <c r="XW23" s="28"/>
      <c r="XX23" s="28"/>
      <c r="XY23" s="28"/>
      <c r="XZ23" s="28"/>
      <c r="YA23" s="28"/>
      <c r="YB23" s="28"/>
      <c r="YC23" s="28"/>
      <c r="YD23" s="28"/>
      <c r="YE23" s="28"/>
      <c r="YF23" s="28"/>
      <c r="YG23" s="28"/>
      <c r="YH23" s="28"/>
      <c r="YI23" s="28"/>
      <c r="YJ23" s="28"/>
      <c r="YK23" s="28"/>
      <c r="YL23" s="28"/>
      <c r="YM23" s="28"/>
      <c r="YN23" s="28"/>
      <c r="YO23" s="28"/>
      <c r="YP23" s="28"/>
      <c r="YQ23" s="28"/>
      <c r="YR23" s="28"/>
      <c r="YS23" s="28"/>
      <c r="YT23" s="28"/>
      <c r="YU23" s="28"/>
      <c r="YV23" s="28"/>
      <c r="YW23" s="28"/>
      <c r="YX23" s="28"/>
      <c r="YY23" s="28"/>
      <c r="YZ23" s="28"/>
      <c r="ZA23" s="28"/>
      <c r="ZB23" s="28"/>
      <c r="ZC23" s="28"/>
      <c r="ZD23" s="28"/>
      <c r="ZE23" s="28"/>
      <c r="ZF23" s="28"/>
      <c r="ZG23" s="28"/>
      <c r="ZH23" s="28"/>
      <c r="ZI23" s="28"/>
      <c r="ZJ23" s="28"/>
      <c r="ZK23" s="28"/>
      <c r="ZL23" s="28"/>
      <c r="ZM23" s="28"/>
      <c r="ZN23" s="28"/>
      <c r="ZO23" s="28"/>
      <c r="ZP23" s="28"/>
      <c r="ZQ23" s="28"/>
      <c r="ZR23" s="28"/>
      <c r="ZS23" s="28"/>
      <c r="ZT23" s="28"/>
      <c r="ZU23" s="28"/>
      <c r="ZV23" s="28"/>
      <c r="ZW23" s="28"/>
      <c r="ZX23" s="28"/>
      <c r="ZY23" s="28"/>
      <c r="ZZ23" s="28"/>
      <c r="AAA23" s="28"/>
      <c r="AAB23" s="28"/>
      <c r="AAC23" s="28"/>
      <c r="AAD23" s="28"/>
      <c r="AAE23" s="28"/>
      <c r="AAF23" s="28"/>
      <c r="AAG23" s="28"/>
      <c r="AAH23" s="28"/>
      <c r="AAI23" s="28"/>
      <c r="AAJ23" s="28"/>
      <c r="AAK23" s="28"/>
      <c r="AAL23" s="28"/>
      <c r="AAM23" s="28"/>
      <c r="AAN23" s="28"/>
      <c r="AAO23" s="28"/>
      <c r="AAP23" s="28"/>
      <c r="AAQ23" s="28"/>
      <c r="AAR23" s="28"/>
      <c r="AAS23" s="28"/>
      <c r="AAT23" s="28"/>
      <c r="AAU23" s="28"/>
      <c r="AAV23" s="28"/>
      <c r="AAW23" s="28"/>
      <c r="AAX23" s="28"/>
      <c r="AAY23" s="28"/>
      <c r="AAZ23" s="28"/>
      <c r="ABA23" s="28"/>
      <c r="ABB23" s="28"/>
      <c r="ABC23" s="28"/>
      <c r="ABD23" s="28"/>
      <c r="ABE23" s="28"/>
      <c r="ABF23" s="28"/>
      <c r="ABG23" s="28"/>
      <c r="ABH23" s="28"/>
      <c r="ABI23" s="28"/>
      <c r="ABJ23" s="28"/>
      <c r="ABK23" s="28"/>
      <c r="ABL23" s="28"/>
      <c r="ABM23" s="28"/>
      <c r="ABN23" s="28"/>
      <c r="ABO23" s="28"/>
      <c r="ABP23" s="28"/>
      <c r="ABQ23" s="28"/>
      <c r="ABR23" s="28"/>
      <c r="ABS23" s="28"/>
      <c r="ABT23" s="28"/>
      <c r="ABU23" s="28"/>
      <c r="ABV23" s="28"/>
      <c r="ABW23" s="28"/>
      <c r="ABX23" s="28"/>
      <c r="ABY23" s="28"/>
      <c r="ABZ23" s="28"/>
      <c r="ACA23" s="28"/>
      <c r="ACB23" s="28"/>
      <c r="ACC23" s="28"/>
      <c r="ACD23" s="28"/>
      <c r="ACE23" s="28"/>
      <c r="ACF23" s="28"/>
      <c r="ACG23" s="28"/>
      <c r="ACH23" s="28"/>
      <c r="ACI23" s="28"/>
      <c r="ACJ23" s="28"/>
      <c r="ACK23" s="28"/>
      <c r="ACL23" s="28"/>
      <c r="ACM23" s="28"/>
      <c r="ACN23" s="28"/>
      <c r="ACO23" s="28"/>
      <c r="ACP23" s="28"/>
      <c r="ACQ23" s="28"/>
      <c r="ACR23" s="28"/>
      <c r="ACS23" s="28"/>
      <c r="ACT23" s="28"/>
      <c r="ACU23" s="28"/>
      <c r="ACV23" s="28"/>
      <c r="ACW23" s="28"/>
      <c r="ACX23" s="28"/>
      <c r="ACY23" s="28"/>
      <c r="ACZ23" s="28"/>
      <c r="ADA23" s="28"/>
      <c r="ADB23" s="28"/>
      <c r="ADC23" s="28"/>
      <c r="ADD23" s="28"/>
      <c r="ADE23" s="28"/>
      <c r="ADF23" s="28"/>
      <c r="ADG23" s="28"/>
      <c r="ADH23" s="28"/>
      <c r="ADI23" s="28"/>
      <c r="ADJ23" s="28"/>
      <c r="ADK23" s="28"/>
      <c r="ADL23" s="28"/>
      <c r="ADM23" s="28"/>
      <c r="ADN23" s="28"/>
      <c r="ADO23" s="28"/>
      <c r="ADP23" s="28"/>
      <c r="ADQ23" s="28"/>
      <c r="ADR23" s="28"/>
      <c r="ADS23" s="28"/>
      <c r="ADT23" s="28"/>
      <c r="ADU23" s="28"/>
      <c r="ADV23" s="28"/>
      <c r="ADW23" s="28"/>
      <c r="ADX23" s="28"/>
      <c r="ADY23" s="28"/>
      <c r="ADZ23" s="28"/>
      <c r="AEA23" s="28"/>
      <c r="AEB23" s="28"/>
      <c r="AEC23" s="28"/>
      <c r="AED23" s="28"/>
      <c r="AEE23" s="28"/>
      <c r="AEF23" s="28"/>
      <c r="AEG23" s="28"/>
      <c r="AEH23" s="28"/>
      <c r="AEI23" s="28"/>
      <c r="AEJ23" s="28"/>
      <c r="AEK23" s="28"/>
      <c r="AEL23" s="28"/>
      <c r="AEM23" s="28"/>
      <c r="AEN23" s="28"/>
      <c r="AEO23" s="28"/>
      <c r="AEP23" s="28"/>
      <c r="AEQ23" s="28"/>
      <c r="AER23" s="28"/>
      <c r="AES23" s="28"/>
      <c r="AET23" s="28"/>
      <c r="AEU23" s="28"/>
      <c r="AEV23" s="28"/>
      <c r="AEW23" s="28"/>
      <c r="AEX23" s="28"/>
      <c r="AEY23" s="28"/>
      <c r="AEZ23" s="28"/>
      <c r="AFA23" s="28"/>
      <c r="AFB23" s="28"/>
      <c r="AFC23" s="28"/>
      <c r="AFD23" s="28"/>
      <c r="AFE23" s="28"/>
      <c r="AFF23" s="28"/>
      <c r="AFG23" s="28"/>
      <c r="AFH23" s="28"/>
      <c r="AFI23" s="28"/>
      <c r="AFJ23" s="28"/>
      <c r="AFK23" s="28"/>
      <c r="AFL23" s="28"/>
      <c r="AFM23" s="28"/>
      <c r="AFN23" s="28"/>
      <c r="AFO23" s="28"/>
      <c r="AFP23" s="28"/>
      <c r="AFQ23" s="28"/>
      <c r="AFR23" s="28"/>
      <c r="AFS23" s="28"/>
      <c r="AFT23" s="28"/>
      <c r="AFU23" s="28"/>
      <c r="AFV23" s="28"/>
      <c r="AFW23" s="28"/>
      <c r="AFX23" s="28"/>
      <c r="AFY23" s="28"/>
      <c r="AFZ23" s="28"/>
      <c r="AGA23" s="28"/>
      <c r="AGB23" s="28"/>
      <c r="AGC23" s="28"/>
      <c r="AGD23" s="28"/>
      <c r="AGE23" s="28"/>
      <c r="AGF23" s="28"/>
      <c r="AGG23" s="28"/>
      <c r="AGH23" s="28"/>
      <c r="AGI23" s="28"/>
      <c r="AGJ23" s="28"/>
      <c r="AGK23" s="28"/>
      <c r="AGL23" s="28"/>
      <c r="AGM23" s="28"/>
      <c r="AGN23" s="28"/>
      <c r="AGO23" s="28"/>
      <c r="AGP23" s="28"/>
      <c r="AGQ23" s="28"/>
      <c r="AGR23" s="28"/>
      <c r="AGS23" s="28"/>
      <c r="AGT23" s="28"/>
      <c r="AGU23" s="28"/>
      <c r="AGV23" s="28"/>
      <c r="AGW23" s="28"/>
      <c r="AGX23" s="28"/>
      <c r="AGY23" s="28"/>
      <c r="AGZ23" s="28"/>
      <c r="AHA23" s="28"/>
      <c r="AHB23" s="28"/>
      <c r="AHC23" s="28"/>
      <c r="AHD23" s="28"/>
      <c r="AHE23" s="28"/>
      <c r="AHF23" s="28"/>
      <c r="AHG23" s="28"/>
      <c r="AHH23" s="28"/>
      <c r="AHI23" s="28"/>
      <c r="AHJ23" s="28"/>
      <c r="AHK23" s="28"/>
      <c r="AHL23" s="28"/>
      <c r="AHM23" s="28"/>
      <c r="AHN23" s="28"/>
      <c r="AHO23" s="28"/>
      <c r="AHP23" s="28"/>
      <c r="AHQ23" s="28"/>
      <c r="AHR23" s="28"/>
      <c r="AHS23" s="28"/>
      <c r="AHT23" s="28"/>
      <c r="AHU23" s="28"/>
      <c r="AHV23" s="28"/>
      <c r="AHW23" s="28"/>
      <c r="AHX23" s="28"/>
      <c r="AHY23" s="28"/>
      <c r="AHZ23" s="28"/>
      <c r="AIA23" s="28"/>
      <c r="AIB23" s="28"/>
      <c r="AIC23" s="28"/>
      <c r="AID23" s="28"/>
      <c r="AIE23" s="28"/>
      <c r="AIF23" s="28"/>
      <c r="AIG23" s="28"/>
      <c r="AIH23" s="28"/>
      <c r="AII23" s="28"/>
      <c r="AIJ23" s="28"/>
      <c r="AIK23" s="28"/>
      <c r="AIL23" s="28"/>
      <c r="AIM23" s="28"/>
      <c r="AIN23" s="28"/>
      <c r="AIO23" s="28"/>
      <c r="AIP23" s="28"/>
      <c r="AIQ23" s="28"/>
      <c r="AIR23" s="28"/>
      <c r="AIS23" s="28"/>
      <c r="AIT23" s="28"/>
      <c r="AIU23" s="28"/>
      <c r="AIV23" s="28"/>
      <c r="AIW23" s="28"/>
      <c r="AIX23" s="28"/>
      <c r="AIY23" s="28"/>
      <c r="AIZ23" s="28"/>
      <c r="AJA23" s="28"/>
      <c r="AJB23" s="28"/>
      <c r="AJC23" s="28"/>
      <c r="AJD23" s="28"/>
      <c r="AJE23" s="28"/>
      <c r="AJF23" s="28"/>
      <c r="AJG23" s="28"/>
      <c r="AJH23" s="28"/>
      <c r="AJI23" s="28"/>
      <c r="AJJ23" s="28"/>
      <c r="AJK23" s="28"/>
      <c r="AJL23" s="28"/>
      <c r="AJM23" s="28"/>
      <c r="AJN23" s="28"/>
      <c r="AJO23" s="28"/>
      <c r="AJP23" s="28"/>
      <c r="AJQ23" s="28"/>
      <c r="AJR23" s="28"/>
      <c r="AJS23" s="28"/>
      <c r="AJT23" s="28"/>
      <c r="AJU23" s="28"/>
      <c r="AJV23" s="28"/>
      <c r="AJW23" s="28"/>
      <c r="AJX23" s="28"/>
      <c r="AJY23" s="28"/>
      <c r="AJZ23" s="28"/>
      <c r="AKA23" s="28"/>
      <c r="AKB23" s="28"/>
      <c r="AKC23" s="28"/>
      <c r="AKD23" s="28"/>
      <c r="AKE23" s="28"/>
      <c r="AKF23" s="28"/>
      <c r="AKG23" s="28"/>
      <c r="AKH23" s="28"/>
      <c r="AKI23" s="28"/>
      <c r="AKJ23" s="28"/>
      <c r="AKK23" s="28"/>
      <c r="AKL23" s="28"/>
      <c r="AKM23" s="28"/>
      <c r="AKN23" s="28"/>
      <c r="AKO23" s="28"/>
      <c r="AKP23" s="28"/>
      <c r="AKQ23" s="28"/>
      <c r="AKR23" s="28"/>
      <c r="AKS23" s="28"/>
      <c r="AKT23" s="28"/>
      <c r="AKU23" s="28"/>
      <c r="AKV23" s="28"/>
      <c r="AKW23" s="28"/>
      <c r="AKX23" s="28"/>
      <c r="AKY23" s="28"/>
      <c r="AKZ23" s="28"/>
      <c r="ALA23" s="28"/>
      <c r="ALB23" s="28"/>
      <c r="ALC23" s="28"/>
      <c r="ALD23" s="28"/>
      <c r="ALE23" s="28"/>
      <c r="ALF23" s="28"/>
      <c r="ALG23" s="28"/>
      <c r="ALH23" s="28"/>
      <c r="ALI23" s="28"/>
      <c r="ALJ23" s="28"/>
      <c r="ALK23" s="28"/>
      <c r="ALL23" s="28"/>
    </row>
    <row r="24" spans="1:1000" customFormat="1" ht="15" customHeight="1" x14ac:dyDescent="0.25">
      <c r="A24" s="27" t="str">
        <f ca="1">IF(_xll.TM1RPTELISCONSOLIDATED($C$17,$C24),IF($D24="Total","T","S"),IF($D24="Item","I",IF($D24="Driver","D","C")))</f>
        <v>I</v>
      </c>
      <c r="B24" s="27"/>
      <c r="C24" s="43" t="s">
        <v>52</v>
      </c>
      <c r="D24" s="43" t="s">
        <v>44</v>
      </c>
      <c r="E24" s="66" t="str">
        <f ca="1">_xll.DBRW($C$9,$C$13,$F$13,$C24,$I$13,$K$13,$D24,E$15)</f>
        <v/>
      </c>
      <c r="F24" s="60" t="str">
        <f ca="1">_xll.DBRW($C$9,$C$13,$F$13,$C24,$I$13,$K$13,$D24,F$15)</f>
        <v/>
      </c>
      <c r="G24" s="58" t="str">
        <f ca="1">_xll.DBRW($C$9,$C$13,$F$13,$C24,$I$13,$K$13,$D24,G$15)</f>
        <v/>
      </c>
      <c r="H24" s="58" t="str">
        <f ca="1">_xll.DBRW($C$9,$C$13,$F$13,$C24,$I$13,$K$13,$D24,H$15)</f>
        <v/>
      </c>
      <c r="I24" s="58" t="str">
        <f ca="1">_xll.DBRW($C$9,$C$13,$F$13,$C24,$I$13,$K$13,$D24,I$15)</f>
        <v/>
      </c>
      <c r="J24" s="58" t="str">
        <f ca="1">_xll.DBRW($C$9,$C$13,$F$13,$C24,$I$13,$K$13,$D24,J$15)</f>
        <v/>
      </c>
      <c r="K24" s="58" t="str">
        <f ca="1">_xll.DBRW($C$9,$C$13,$F$13,$C24,$I$13,$K$13,$D24,K$15)</f>
        <v/>
      </c>
      <c r="L24" s="58" t="str">
        <f ca="1">_xll.DBRW($C$9,$C$13,$F$13,$C24,$I$13,$K$13,$D24,L$15)</f>
        <v/>
      </c>
      <c r="M24" s="58" t="str">
        <f ca="1">_xll.DBRW($C$9,$C$13,$F$13,$C24,$I$13,$K$13,$D24,M$15)</f>
        <v/>
      </c>
      <c r="N24" s="58" t="str">
        <f ca="1">_xll.DBRW($C$9,$C$13,$F$13,$C24,$I$13,$K$13,$D24,N$15)</f>
        <v/>
      </c>
      <c r="O24" s="58" t="str">
        <f ca="1">_xll.DBRW($C$9,$C$13,$F$13,$C24,$I$13,$K$13,$D24,O$15)</f>
        <v/>
      </c>
      <c r="P24" s="58" t="str">
        <f ca="1">_xll.DBRW($C$9,$C$13,$F$13,$C24,$I$13,$K$13,$D24,P$15)</f>
        <v/>
      </c>
      <c r="Q24" s="58" t="str">
        <f ca="1">_xll.DBRW($C$9,$C$13,$F$13,$C24,$I$13,$K$13,$D24,Q$15)</f>
        <v/>
      </c>
      <c r="R24" s="58" t="str">
        <f ca="1">_xll.DBRW($C$9,$C$13,$F$13,$C24,$I$13,$K$13,$D24,R$15)</f>
        <v/>
      </c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  <c r="FM24" s="28"/>
      <c r="FN24" s="28"/>
      <c r="FO24" s="28"/>
      <c r="FP24" s="28"/>
      <c r="FQ24" s="28"/>
      <c r="FR24" s="28"/>
      <c r="FS24" s="28"/>
      <c r="FT24" s="28"/>
      <c r="FU24" s="28"/>
      <c r="FV24" s="28"/>
      <c r="FW24" s="28"/>
      <c r="FX24" s="28"/>
      <c r="FY24" s="28"/>
      <c r="FZ24" s="28"/>
      <c r="GA24" s="28"/>
      <c r="GB24" s="28"/>
      <c r="GC24" s="28"/>
      <c r="GD24" s="28"/>
      <c r="GE24" s="28"/>
      <c r="GF24" s="28"/>
      <c r="GG24" s="28"/>
      <c r="GH24" s="28"/>
      <c r="GI24" s="28"/>
      <c r="GJ24" s="28"/>
      <c r="GK24" s="28"/>
      <c r="GL24" s="28"/>
      <c r="GM24" s="28"/>
      <c r="GN24" s="28"/>
      <c r="GO24" s="28"/>
      <c r="GP24" s="28"/>
      <c r="GQ24" s="28"/>
      <c r="GR24" s="28"/>
      <c r="GS24" s="28"/>
      <c r="GT24" s="28"/>
      <c r="GU24" s="28"/>
      <c r="GV24" s="28"/>
      <c r="GW24" s="28"/>
      <c r="GX24" s="28"/>
      <c r="GY24" s="28"/>
      <c r="GZ24" s="28"/>
      <c r="HA24" s="28"/>
      <c r="HB24" s="28"/>
      <c r="HC24" s="28"/>
      <c r="HD24" s="28"/>
      <c r="HE24" s="28"/>
      <c r="HF24" s="28"/>
      <c r="HG24" s="28"/>
      <c r="HH24" s="28"/>
      <c r="HI24" s="28"/>
      <c r="HJ24" s="28"/>
      <c r="HK24" s="28"/>
      <c r="HL24" s="28"/>
      <c r="HM24" s="28"/>
      <c r="HN24" s="28"/>
      <c r="HO24" s="28"/>
      <c r="HP24" s="28"/>
      <c r="HQ24" s="28"/>
      <c r="HR24" s="28"/>
      <c r="HS24" s="28"/>
      <c r="HT24" s="28"/>
      <c r="HU24" s="28"/>
      <c r="HV24" s="28"/>
      <c r="HW24" s="28"/>
      <c r="HX24" s="28"/>
      <c r="HY24" s="28"/>
      <c r="HZ24" s="28"/>
      <c r="IA24" s="28"/>
      <c r="IB24" s="28"/>
      <c r="IC24" s="28"/>
      <c r="ID24" s="28"/>
      <c r="IE24" s="28"/>
      <c r="IF24" s="28"/>
      <c r="IG24" s="28"/>
      <c r="IH24" s="28"/>
      <c r="II24" s="28"/>
      <c r="IJ24" s="28"/>
      <c r="IK24" s="28"/>
      <c r="IL24" s="28"/>
      <c r="IM24" s="28"/>
      <c r="IN24" s="28"/>
      <c r="IO24" s="28"/>
      <c r="IP24" s="28"/>
      <c r="IQ24" s="28"/>
      <c r="IR24" s="28"/>
      <c r="IS24" s="28"/>
      <c r="IT24" s="28"/>
      <c r="IU24" s="28"/>
      <c r="IV24" s="28"/>
      <c r="IW24" s="28"/>
      <c r="IX24" s="28"/>
      <c r="IY24" s="28"/>
      <c r="IZ24" s="28"/>
      <c r="JA24" s="28"/>
      <c r="JB24" s="28"/>
      <c r="JC24" s="28"/>
      <c r="JD24" s="28"/>
      <c r="JE24" s="28"/>
      <c r="JF24" s="28"/>
      <c r="JG24" s="28"/>
      <c r="JH24" s="28"/>
      <c r="JI24" s="28"/>
      <c r="JJ24" s="28"/>
      <c r="JK24" s="28"/>
      <c r="JL24" s="28"/>
      <c r="JM24" s="28"/>
      <c r="JN24" s="28"/>
      <c r="JO24" s="28"/>
      <c r="JP24" s="28"/>
      <c r="JQ24" s="28"/>
      <c r="JR24" s="28"/>
      <c r="JS24" s="28"/>
      <c r="JT24" s="28"/>
      <c r="JU24" s="28"/>
      <c r="JV24" s="28"/>
      <c r="JW24" s="28"/>
      <c r="JX24" s="28"/>
      <c r="JY24" s="28"/>
      <c r="JZ24" s="28"/>
      <c r="KA24" s="28"/>
      <c r="KB24" s="28"/>
      <c r="KC24" s="28"/>
      <c r="KD24" s="28"/>
      <c r="KE24" s="28"/>
      <c r="KF24" s="28"/>
      <c r="KG24" s="28"/>
      <c r="KH24" s="28"/>
      <c r="KI24" s="28"/>
      <c r="KJ24" s="28"/>
      <c r="KK24" s="28"/>
      <c r="KL24" s="28"/>
      <c r="KM24" s="28"/>
      <c r="KN24" s="28"/>
      <c r="KO24" s="28"/>
      <c r="KP24" s="28"/>
      <c r="KQ24" s="28"/>
      <c r="KR24" s="28"/>
      <c r="KS24" s="28"/>
      <c r="KT24" s="28"/>
      <c r="KU24" s="28"/>
      <c r="KV24" s="28"/>
      <c r="KW24" s="28"/>
      <c r="KX24" s="28"/>
      <c r="KY24" s="28"/>
      <c r="KZ24" s="28"/>
      <c r="LA24" s="28"/>
      <c r="LB24" s="28"/>
      <c r="LC24" s="28"/>
      <c r="LD24" s="28"/>
      <c r="LE24" s="28"/>
      <c r="LF24" s="28"/>
      <c r="LG24" s="28"/>
      <c r="LH24" s="28"/>
      <c r="LI24" s="28"/>
      <c r="LJ24" s="28"/>
      <c r="LK24" s="28"/>
      <c r="LL24" s="28"/>
      <c r="LM24" s="28"/>
      <c r="LN24" s="28"/>
      <c r="LO24" s="28"/>
      <c r="LP24" s="28"/>
      <c r="LQ24" s="28"/>
      <c r="LR24" s="28"/>
      <c r="LS24" s="28"/>
      <c r="LT24" s="28"/>
      <c r="LU24" s="28"/>
      <c r="LV24" s="28"/>
      <c r="LW24" s="28"/>
      <c r="LX24" s="28"/>
      <c r="LY24" s="28"/>
      <c r="LZ24" s="28"/>
      <c r="MA24" s="28"/>
      <c r="MB24" s="28"/>
      <c r="MC24" s="28"/>
      <c r="MD24" s="28"/>
      <c r="ME24" s="28"/>
      <c r="MF24" s="28"/>
      <c r="MG24" s="28"/>
      <c r="MH24" s="28"/>
      <c r="MI24" s="28"/>
      <c r="MJ24" s="28"/>
      <c r="MK24" s="28"/>
      <c r="ML24" s="28"/>
      <c r="MM24" s="28"/>
      <c r="MN24" s="28"/>
      <c r="MO24" s="28"/>
      <c r="MP24" s="28"/>
      <c r="MQ24" s="28"/>
      <c r="MR24" s="28"/>
      <c r="MS24" s="28"/>
      <c r="MT24" s="28"/>
      <c r="MU24" s="28"/>
      <c r="MV24" s="28"/>
      <c r="MW24" s="28"/>
      <c r="MX24" s="28"/>
      <c r="MY24" s="28"/>
      <c r="MZ24" s="28"/>
      <c r="NA24" s="28"/>
      <c r="NB24" s="28"/>
      <c r="NC24" s="28"/>
      <c r="ND24" s="28"/>
      <c r="NE24" s="28"/>
      <c r="NF24" s="28"/>
      <c r="NG24" s="28"/>
      <c r="NH24" s="28"/>
      <c r="NI24" s="28"/>
      <c r="NJ24" s="28"/>
      <c r="NK24" s="28"/>
      <c r="NL24" s="28"/>
      <c r="NM24" s="28"/>
      <c r="NN24" s="28"/>
      <c r="NO24" s="28"/>
      <c r="NP24" s="28"/>
      <c r="NQ24" s="28"/>
      <c r="NR24" s="28"/>
      <c r="NS24" s="28"/>
      <c r="NT24" s="28"/>
      <c r="NU24" s="28"/>
      <c r="NV24" s="28"/>
      <c r="NW24" s="28"/>
      <c r="NX24" s="28"/>
      <c r="NY24" s="28"/>
      <c r="NZ24" s="28"/>
      <c r="OA24" s="28"/>
      <c r="OB24" s="28"/>
      <c r="OC24" s="28"/>
      <c r="OD24" s="28"/>
      <c r="OE24" s="28"/>
      <c r="OF24" s="28"/>
      <c r="OG24" s="28"/>
      <c r="OH24" s="28"/>
      <c r="OI24" s="28"/>
      <c r="OJ24" s="28"/>
      <c r="OK24" s="28"/>
      <c r="OL24" s="28"/>
      <c r="OM24" s="28"/>
      <c r="ON24" s="28"/>
      <c r="OO24" s="28"/>
      <c r="OP24" s="28"/>
      <c r="OQ24" s="28"/>
      <c r="OR24" s="28"/>
      <c r="OS24" s="28"/>
      <c r="OT24" s="28"/>
      <c r="OU24" s="28"/>
      <c r="OV24" s="28"/>
      <c r="OW24" s="28"/>
      <c r="OX24" s="28"/>
      <c r="OY24" s="28"/>
      <c r="OZ24" s="28"/>
      <c r="PA24" s="28"/>
      <c r="PB24" s="28"/>
      <c r="PC24" s="28"/>
      <c r="PD24" s="28"/>
      <c r="PE24" s="28"/>
      <c r="PF24" s="28"/>
      <c r="PG24" s="28"/>
      <c r="PH24" s="28"/>
      <c r="PI24" s="28"/>
      <c r="PJ24" s="28"/>
      <c r="PK24" s="28"/>
      <c r="PL24" s="28"/>
      <c r="PM24" s="28"/>
      <c r="PN24" s="28"/>
      <c r="PO24" s="28"/>
      <c r="PP24" s="28"/>
      <c r="PQ24" s="28"/>
      <c r="PR24" s="28"/>
      <c r="PS24" s="28"/>
      <c r="PT24" s="28"/>
      <c r="PU24" s="28"/>
      <c r="PV24" s="28"/>
      <c r="PW24" s="28"/>
      <c r="PX24" s="28"/>
      <c r="PY24" s="28"/>
      <c r="PZ24" s="28"/>
      <c r="QA24" s="28"/>
      <c r="QB24" s="28"/>
      <c r="QC24" s="28"/>
      <c r="QD24" s="28"/>
      <c r="QE24" s="28"/>
      <c r="QF24" s="28"/>
      <c r="QG24" s="28"/>
      <c r="QH24" s="28"/>
      <c r="QI24" s="28"/>
      <c r="QJ24" s="28"/>
      <c r="QK24" s="28"/>
      <c r="QL24" s="28"/>
      <c r="QM24" s="28"/>
      <c r="QN24" s="28"/>
      <c r="QO24" s="28"/>
      <c r="QP24" s="28"/>
      <c r="QQ24" s="28"/>
      <c r="QR24" s="28"/>
      <c r="QS24" s="28"/>
      <c r="QT24" s="28"/>
      <c r="QU24" s="28"/>
      <c r="QV24" s="28"/>
      <c r="QW24" s="28"/>
      <c r="QX24" s="28"/>
      <c r="QY24" s="28"/>
      <c r="QZ24" s="28"/>
      <c r="RA24" s="28"/>
      <c r="RB24" s="28"/>
      <c r="RC24" s="28"/>
      <c r="RD24" s="28"/>
      <c r="RE24" s="28"/>
      <c r="RF24" s="28"/>
      <c r="RG24" s="28"/>
      <c r="RH24" s="28"/>
      <c r="RI24" s="28"/>
      <c r="RJ24" s="28"/>
      <c r="RK24" s="28"/>
      <c r="RL24" s="28"/>
      <c r="RM24" s="28"/>
      <c r="RN24" s="28"/>
      <c r="RO24" s="28"/>
      <c r="RP24" s="28"/>
      <c r="RQ24" s="28"/>
      <c r="RR24" s="28"/>
      <c r="RS24" s="28"/>
      <c r="RT24" s="28"/>
      <c r="RU24" s="28"/>
      <c r="RV24" s="28"/>
      <c r="RW24" s="28"/>
      <c r="RX24" s="28"/>
      <c r="RY24" s="28"/>
      <c r="RZ24" s="28"/>
      <c r="SA24" s="28"/>
      <c r="SB24" s="28"/>
      <c r="SC24" s="28"/>
      <c r="SD24" s="28"/>
      <c r="SE24" s="28"/>
      <c r="SF24" s="28"/>
      <c r="SG24" s="28"/>
      <c r="SH24" s="28"/>
      <c r="SI24" s="28"/>
      <c r="SJ24" s="28"/>
      <c r="SK24" s="28"/>
      <c r="SL24" s="28"/>
      <c r="SM24" s="28"/>
      <c r="SN24" s="28"/>
      <c r="SO24" s="28"/>
      <c r="SP24" s="28"/>
      <c r="SQ24" s="28"/>
      <c r="SR24" s="28"/>
      <c r="SS24" s="28"/>
      <c r="ST24" s="28"/>
      <c r="SU24" s="28"/>
      <c r="SV24" s="28"/>
      <c r="SW24" s="28"/>
      <c r="SX24" s="28"/>
      <c r="SY24" s="28"/>
      <c r="SZ24" s="28"/>
      <c r="TA24" s="28"/>
      <c r="TB24" s="28"/>
      <c r="TC24" s="28"/>
      <c r="TD24" s="28"/>
      <c r="TE24" s="28"/>
      <c r="TF24" s="28"/>
      <c r="TG24" s="28"/>
      <c r="TH24" s="28"/>
      <c r="TI24" s="28"/>
      <c r="TJ24" s="28"/>
      <c r="TK24" s="28"/>
      <c r="TL24" s="28"/>
      <c r="TM24" s="28"/>
      <c r="TN24" s="28"/>
      <c r="TO24" s="28"/>
      <c r="TP24" s="28"/>
      <c r="TQ24" s="28"/>
      <c r="TR24" s="28"/>
      <c r="TS24" s="28"/>
      <c r="TT24" s="28"/>
      <c r="TU24" s="28"/>
      <c r="TV24" s="28"/>
      <c r="TW24" s="28"/>
      <c r="TX24" s="28"/>
      <c r="TY24" s="28"/>
      <c r="TZ24" s="28"/>
      <c r="UA24" s="28"/>
      <c r="UB24" s="28"/>
      <c r="UC24" s="28"/>
      <c r="UD24" s="28"/>
      <c r="UE24" s="28"/>
      <c r="UF24" s="28"/>
      <c r="UG24" s="28"/>
      <c r="UH24" s="28"/>
      <c r="UI24" s="28"/>
      <c r="UJ24" s="28"/>
      <c r="UK24" s="28"/>
      <c r="UL24" s="28"/>
      <c r="UM24" s="28"/>
      <c r="UN24" s="28"/>
      <c r="UO24" s="28"/>
      <c r="UP24" s="28"/>
      <c r="UQ24" s="28"/>
      <c r="UR24" s="28"/>
      <c r="US24" s="28"/>
      <c r="UT24" s="28"/>
      <c r="UU24" s="28"/>
      <c r="UV24" s="28"/>
      <c r="UW24" s="28"/>
      <c r="UX24" s="28"/>
      <c r="UY24" s="28"/>
      <c r="UZ24" s="28"/>
      <c r="VA24" s="28"/>
      <c r="VB24" s="28"/>
      <c r="VC24" s="28"/>
      <c r="VD24" s="28"/>
      <c r="VE24" s="28"/>
      <c r="VF24" s="28"/>
      <c r="VG24" s="28"/>
      <c r="VH24" s="28"/>
      <c r="VI24" s="28"/>
      <c r="VJ24" s="28"/>
      <c r="VK24" s="28"/>
      <c r="VL24" s="28"/>
      <c r="VM24" s="28"/>
      <c r="VN24" s="28"/>
      <c r="VO24" s="28"/>
      <c r="VP24" s="28"/>
      <c r="VQ24" s="28"/>
      <c r="VR24" s="28"/>
      <c r="VS24" s="28"/>
      <c r="VT24" s="28"/>
      <c r="VU24" s="28"/>
      <c r="VV24" s="28"/>
      <c r="VW24" s="28"/>
      <c r="VX24" s="28"/>
      <c r="VY24" s="28"/>
      <c r="VZ24" s="28"/>
      <c r="WA24" s="28"/>
      <c r="WB24" s="28"/>
      <c r="WC24" s="28"/>
      <c r="WD24" s="28"/>
      <c r="WE24" s="28"/>
      <c r="WF24" s="28"/>
      <c r="WG24" s="28"/>
      <c r="WH24" s="28"/>
      <c r="WI24" s="28"/>
      <c r="WJ24" s="28"/>
      <c r="WK24" s="28"/>
      <c r="WL24" s="28"/>
      <c r="WM24" s="28"/>
      <c r="WN24" s="28"/>
      <c r="WO24" s="28"/>
      <c r="WP24" s="28"/>
      <c r="WQ24" s="28"/>
      <c r="WR24" s="28"/>
      <c r="WS24" s="28"/>
      <c r="WT24" s="28"/>
      <c r="WU24" s="28"/>
      <c r="WV24" s="28"/>
      <c r="WW24" s="28"/>
      <c r="WX24" s="28"/>
      <c r="WY24" s="28"/>
      <c r="WZ24" s="28"/>
      <c r="XA24" s="28"/>
      <c r="XB24" s="28"/>
      <c r="XC24" s="28"/>
      <c r="XD24" s="28"/>
      <c r="XE24" s="28"/>
      <c r="XF24" s="28"/>
      <c r="XG24" s="28"/>
      <c r="XH24" s="28"/>
      <c r="XI24" s="28"/>
      <c r="XJ24" s="28"/>
      <c r="XK24" s="28"/>
      <c r="XL24" s="28"/>
      <c r="XM24" s="28"/>
      <c r="XN24" s="28"/>
      <c r="XO24" s="28"/>
      <c r="XP24" s="28"/>
      <c r="XQ24" s="28"/>
      <c r="XR24" s="28"/>
      <c r="XS24" s="28"/>
      <c r="XT24" s="28"/>
      <c r="XU24" s="28"/>
      <c r="XV24" s="28"/>
      <c r="XW24" s="28"/>
      <c r="XX24" s="28"/>
      <c r="XY24" s="28"/>
      <c r="XZ24" s="28"/>
      <c r="YA24" s="28"/>
      <c r="YB24" s="28"/>
      <c r="YC24" s="28"/>
      <c r="YD24" s="28"/>
      <c r="YE24" s="28"/>
      <c r="YF24" s="28"/>
      <c r="YG24" s="28"/>
      <c r="YH24" s="28"/>
      <c r="YI24" s="28"/>
      <c r="YJ24" s="28"/>
      <c r="YK24" s="28"/>
      <c r="YL24" s="28"/>
      <c r="YM24" s="28"/>
      <c r="YN24" s="28"/>
      <c r="YO24" s="28"/>
      <c r="YP24" s="28"/>
      <c r="YQ24" s="28"/>
      <c r="YR24" s="28"/>
      <c r="YS24" s="28"/>
      <c r="YT24" s="28"/>
      <c r="YU24" s="28"/>
      <c r="YV24" s="28"/>
      <c r="YW24" s="28"/>
      <c r="YX24" s="28"/>
      <c r="YY24" s="28"/>
      <c r="YZ24" s="28"/>
      <c r="ZA24" s="28"/>
      <c r="ZB24" s="28"/>
      <c r="ZC24" s="28"/>
      <c r="ZD24" s="28"/>
      <c r="ZE24" s="28"/>
      <c r="ZF24" s="28"/>
      <c r="ZG24" s="28"/>
      <c r="ZH24" s="28"/>
      <c r="ZI24" s="28"/>
      <c r="ZJ24" s="28"/>
      <c r="ZK24" s="28"/>
      <c r="ZL24" s="28"/>
      <c r="ZM24" s="28"/>
      <c r="ZN24" s="28"/>
      <c r="ZO24" s="28"/>
      <c r="ZP24" s="28"/>
      <c r="ZQ24" s="28"/>
      <c r="ZR24" s="28"/>
      <c r="ZS24" s="28"/>
      <c r="ZT24" s="28"/>
      <c r="ZU24" s="28"/>
      <c r="ZV24" s="28"/>
      <c r="ZW24" s="28"/>
      <c r="ZX24" s="28"/>
      <c r="ZY24" s="28"/>
      <c r="ZZ24" s="28"/>
      <c r="AAA24" s="28"/>
      <c r="AAB24" s="28"/>
      <c r="AAC24" s="28"/>
      <c r="AAD24" s="28"/>
      <c r="AAE24" s="28"/>
      <c r="AAF24" s="28"/>
      <c r="AAG24" s="28"/>
      <c r="AAH24" s="28"/>
      <c r="AAI24" s="28"/>
      <c r="AAJ24" s="28"/>
      <c r="AAK24" s="28"/>
      <c r="AAL24" s="28"/>
      <c r="AAM24" s="28"/>
      <c r="AAN24" s="28"/>
      <c r="AAO24" s="28"/>
      <c r="AAP24" s="28"/>
      <c r="AAQ24" s="28"/>
      <c r="AAR24" s="28"/>
      <c r="AAS24" s="28"/>
      <c r="AAT24" s="28"/>
      <c r="AAU24" s="28"/>
      <c r="AAV24" s="28"/>
      <c r="AAW24" s="28"/>
      <c r="AAX24" s="28"/>
      <c r="AAY24" s="28"/>
      <c r="AAZ24" s="28"/>
      <c r="ABA24" s="28"/>
      <c r="ABB24" s="28"/>
      <c r="ABC24" s="28"/>
      <c r="ABD24" s="28"/>
      <c r="ABE24" s="28"/>
      <c r="ABF24" s="28"/>
      <c r="ABG24" s="28"/>
      <c r="ABH24" s="28"/>
      <c r="ABI24" s="28"/>
      <c r="ABJ24" s="28"/>
      <c r="ABK24" s="28"/>
      <c r="ABL24" s="28"/>
      <c r="ABM24" s="28"/>
      <c r="ABN24" s="28"/>
      <c r="ABO24" s="28"/>
      <c r="ABP24" s="28"/>
      <c r="ABQ24" s="28"/>
      <c r="ABR24" s="28"/>
      <c r="ABS24" s="28"/>
      <c r="ABT24" s="28"/>
      <c r="ABU24" s="28"/>
      <c r="ABV24" s="28"/>
      <c r="ABW24" s="28"/>
      <c r="ABX24" s="28"/>
      <c r="ABY24" s="28"/>
      <c r="ABZ24" s="28"/>
      <c r="ACA24" s="28"/>
      <c r="ACB24" s="28"/>
      <c r="ACC24" s="28"/>
      <c r="ACD24" s="28"/>
      <c r="ACE24" s="28"/>
      <c r="ACF24" s="28"/>
      <c r="ACG24" s="28"/>
      <c r="ACH24" s="28"/>
      <c r="ACI24" s="28"/>
      <c r="ACJ24" s="28"/>
      <c r="ACK24" s="28"/>
      <c r="ACL24" s="28"/>
      <c r="ACM24" s="28"/>
      <c r="ACN24" s="28"/>
      <c r="ACO24" s="28"/>
      <c r="ACP24" s="28"/>
      <c r="ACQ24" s="28"/>
      <c r="ACR24" s="28"/>
      <c r="ACS24" s="28"/>
      <c r="ACT24" s="28"/>
      <c r="ACU24" s="28"/>
      <c r="ACV24" s="28"/>
      <c r="ACW24" s="28"/>
      <c r="ACX24" s="28"/>
      <c r="ACY24" s="28"/>
      <c r="ACZ24" s="28"/>
      <c r="ADA24" s="28"/>
      <c r="ADB24" s="28"/>
      <c r="ADC24" s="28"/>
      <c r="ADD24" s="28"/>
      <c r="ADE24" s="28"/>
      <c r="ADF24" s="28"/>
      <c r="ADG24" s="28"/>
      <c r="ADH24" s="28"/>
      <c r="ADI24" s="28"/>
      <c r="ADJ24" s="28"/>
      <c r="ADK24" s="28"/>
      <c r="ADL24" s="28"/>
      <c r="ADM24" s="28"/>
      <c r="ADN24" s="28"/>
      <c r="ADO24" s="28"/>
      <c r="ADP24" s="28"/>
      <c r="ADQ24" s="28"/>
      <c r="ADR24" s="28"/>
      <c r="ADS24" s="28"/>
      <c r="ADT24" s="28"/>
      <c r="ADU24" s="28"/>
      <c r="ADV24" s="28"/>
      <c r="ADW24" s="28"/>
      <c r="ADX24" s="28"/>
      <c r="ADY24" s="28"/>
      <c r="ADZ24" s="28"/>
      <c r="AEA24" s="28"/>
      <c r="AEB24" s="28"/>
      <c r="AEC24" s="28"/>
      <c r="AED24" s="28"/>
      <c r="AEE24" s="28"/>
      <c r="AEF24" s="28"/>
      <c r="AEG24" s="28"/>
      <c r="AEH24" s="28"/>
      <c r="AEI24" s="28"/>
      <c r="AEJ24" s="28"/>
      <c r="AEK24" s="28"/>
      <c r="AEL24" s="28"/>
      <c r="AEM24" s="28"/>
      <c r="AEN24" s="28"/>
      <c r="AEO24" s="28"/>
      <c r="AEP24" s="28"/>
      <c r="AEQ24" s="28"/>
      <c r="AER24" s="28"/>
      <c r="AES24" s="28"/>
      <c r="AET24" s="28"/>
      <c r="AEU24" s="28"/>
      <c r="AEV24" s="28"/>
      <c r="AEW24" s="28"/>
      <c r="AEX24" s="28"/>
      <c r="AEY24" s="28"/>
      <c r="AEZ24" s="28"/>
      <c r="AFA24" s="28"/>
      <c r="AFB24" s="28"/>
      <c r="AFC24" s="28"/>
      <c r="AFD24" s="28"/>
      <c r="AFE24" s="28"/>
      <c r="AFF24" s="28"/>
      <c r="AFG24" s="28"/>
      <c r="AFH24" s="28"/>
      <c r="AFI24" s="28"/>
      <c r="AFJ24" s="28"/>
      <c r="AFK24" s="28"/>
      <c r="AFL24" s="28"/>
      <c r="AFM24" s="28"/>
      <c r="AFN24" s="28"/>
      <c r="AFO24" s="28"/>
      <c r="AFP24" s="28"/>
      <c r="AFQ24" s="28"/>
      <c r="AFR24" s="28"/>
      <c r="AFS24" s="28"/>
      <c r="AFT24" s="28"/>
      <c r="AFU24" s="28"/>
      <c r="AFV24" s="28"/>
      <c r="AFW24" s="28"/>
      <c r="AFX24" s="28"/>
      <c r="AFY24" s="28"/>
      <c r="AFZ24" s="28"/>
      <c r="AGA24" s="28"/>
      <c r="AGB24" s="28"/>
      <c r="AGC24" s="28"/>
      <c r="AGD24" s="28"/>
      <c r="AGE24" s="28"/>
      <c r="AGF24" s="28"/>
      <c r="AGG24" s="28"/>
      <c r="AGH24" s="28"/>
      <c r="AGI24" s="28"/>
      <c r="AGJ24" s="28"/>
      <c r="AGK24" s="28"/>
      <c r="AGL24" s="28"/>
      <c r="AGM24" s="28"/>
      <c r="AGN24" s="28"/>
      <c r="AGO24" s="28"/>
      <c r="AGP24" s="28"/>
      <c r="AGQ24" s="28"/>
      <c r="AGR24" s="28"/>
      <c r="AGS24" s="28"/>
      <c r="AGT24" s="28"/>
      <c r="AGU24" s="28"/>
      <c r="AGV24" s="28"/>
      <c r="AGW24" s="28"/>
      <c r="AGX24" s="28"/>
      <c r="AGY24" s="28"/>
      <c r="AGZ24" s="28"/>
      <c r="AHA24" s="28"/>
      <c r="AHB24" s="28"/>
      <c r="AHC24" s="28"/>
      <c r="AHD24" s="28"/>
      <c r="AHE24" s="28"/>
      <c r="AHF24" s="28"/>
      <c r="AHG24" s="28"/>
      <c r="AHH24" s="28"/>
      <c r="AHI24" s="28"/>
      <c r="AHJ24" s="28"/>
      <c r="AHK24" s="28"/>
      <c r="AHL24" s="28"/>
      <c r="AHM24" s="28"/>
      <c r="AHN24" s="28"/>
      <c r="AHO24" s="28"/>
      <c r="AHP24" s="28"/>
      <c r="AHQ24" s="28"/>
      <c r="AHR24" s="28"/>
      <c r="AHS24" s="28"/>
      <c r="AHT24" s="28"/>
      <c r="AHU24" s="28"/>
      <c r="AHV24" s="28"/>
      <c r="AHW24" s="28"/>
      <c r="AHX24" s="28"/>
      <c r="AHY24" s="28"/>
      <c r="AHZ24" s="28"/>
      <c r="AIA24" s="28"/>
      <c r="AIB24" s="28"/>
      <c r="AIC24" s="28"/>
      <c r="AID24" s="28"/>
      <c r="AIE24" s="28"/>
      <c r="AIF24" s="28"/>
      <c r="AIG24" s="28"/>
      <c r="AIH24" s="28"/>
      <c r="AII24" s="28"/>
      <c r="AIJ24" s="28"/>
      <c r="AIK24" s="28"/>
      <c r="AIL24" s="28"/>
      <c r="AIM24" s="28"/>
      <c r="AIN24" s="28"/>
      <c r="AIO24" s="28"/>
      <c r="AIP24" s="28"/>
      <c r="AIQ24" s="28"/>
      <c r="AIR24" s="28"/>
      <c r="AIS24" s="28"/>
      <c r="AIT24" s="28"/>
      <c r="AIU24" s="28"/>
      <c r="AIV24" s="28"/>
      <c r="AIW24" s="28"/>
      <c r="AIX24" s="28"/>
      <c r="AIY24" s="28"/>
      <c r="AIZ24" s="28"/>
      <c r="AJA24" s="28"/>
      <c r="AJB24" s="28"/>
      <c r="AJC24" s="28"/>
      <c r="AJD24" s="28"/>
      <c r="AJE24" s="28"/>
      <c r="AJF24" s="28"/>
      <c r="AJG24" s="28"/>
      <c r="AJH24" s="28"/>
      <c r="AJI24" s="28"/>
      <c r="AJJ24" s="28"/>
      <c r="AJK24" s="28"/>
      <c r="AJL24" s="28"/>
      <c r="AJM24" s="28"/>
      <c r="AJN24" s="28"/>
      <c r="AJO24" s="28"/>
      <c r="AJP24" s="28"/>
      <c r="AJQ24" s="28"/>
      <c r="AJR24" s="28"/>
      <c r="AJS24" s="28"/>
      <c r="AJT24" s="28"/>
      <c r="AJU24" s="28"/>
      <c r="AJV24" s="28"/>
      <c r="AJW24" s="28"/>
      <c r="AJX24" s="28"/>
      <c r="AJY24" s="28"/>
      <c r="AJZ24" s="28"/>
      <c r="AKA24" s="28"/>
      <c r="AKB24" s="28"/>
      <c r="AKC24" s="28"/>
      <c r="AKD24" s="28"/>
      <c r="AKE24" s="28"/>
      <c r="AKF24" s="28"/>
      <c r="AKG24" s="28"/>
      <c r="AKH24" s="28"/>
      <c r="AKI24" s="28"/>
      <c r="AKJ24" s="28"/>
      <c r="AKK24" s="28"/>
      <c r="AKL24" s="28"/>
      <c r="AKM24" s="28"/>
      <c r="AKN24" s="28"/>
      <c r="AKO24" s="28"/>
      <c r="AKP24" s="28"/>
      <c r="AKQ24" s="28"/>
      <c r="AKR24" s="28"/>
      <c r="AKS24" s="28"/>
      <c r="AKT24" s="28"/>
      <c r="AKU24" s="28"/>
      <c r="AKV24" s="28"/>
      <c r="AKW24" s="28"/>
      <c r="AKX24" s="28"/>
      <c r="AKY24" s="28"/>
      <c r="AKZ24" s="28"/>
      <c r="ALA24" s="28"/>
      <c r="ALB24" s="28"/>
      <c r="ALC24" s="28"/>
      <c r="ALD24" s="28"/>
      <c r="ALE24" s="28"/>
      <c r="ALF24" s="28"/>
      <c r="ALG24" s="28"/>
      <c r="ALH24" s="28"/>
      <c r="ALI24" s="28"/>
      <c r="ALJ24" s="28"/>
      <c r="ALK24" s="28"/>
      <c r="ALL24" s="28"/>
    </row>
    <row r="25" spans="1:1000" customFormat="1" ht="15" customHeight="1" x14ac:dyDescent="0.25">
      <c r="A25" s="27" t="str">
        <f ca="1">IF(_xll.TM1RPTELISCONSOLIDATED($C$17,$C25),IF($D25="Total","T","S"),IF($D25="Item","I",IF($D25="Driver","D","C")))</f>
        <v>I</v>
      </c>
      <c r="B25" s="27"/>
      <c r="C25" s="43" t="s">
        <v>53</v>
      </c>
      <c r="D25" s="43" t="s">
        <v>44</v>
      </c>
      <c r="E25" s="66" t="str">
        <f ca="1">_xll.DBRW($C$9,$C$13,$F$13,$C25,$I$13,$K$13,$D25,E$15)</f>
        <v/>
      </c>
      <c r="F25" s="60" t="str">
        <f ca="1">_xll.DBRW($C$9,$C$13,$F$13,$C25,$I$13,$K$13,$D25,F$15)</f>
        <v/>
      </c>
      <c r="G25" s="58" t="str">
        <f ca="1">_xll.DBRW($C$9,$C$13,$F$13,$C25,$I$13,$K$13,$D25,G$15)</f>
        <v/>
      </c>
      <c r="H25" s="58" t="str">
        <f ca="1">_xll.DBRW($C$9,$C$13,$F$13,$C25,$I$13,$K$13,$D25,H$15)</f>
        <v/>
      </c>
      <c r="I25" s="58" t="str">
        <f ca="1">_xll.DBRW($C$9,$C$13,$F$13,$C25,$I$13,$K$13,$D25,I$15)</f>
        <v/>
      </c>
      <c r="J25" s="58" t="str">
        <f ca="1">_xll.DBRW($C$9,$C$13,$F$13,$C25,$I$13,$K$13,$D25,J$15)</f>
        <v/>
      </c>
      <c r="K25" s="58" t="str">
        <f ca="1">_xll.DBRW($C$9,$C$13,$F$13,$C25,$I$13,$K$13,$D25,K$15)</f>
        <v/>
      </c>
      <c r="L25" s="58" t="str">
        <f ca="1">_xll.DBRW($C$9,$C$13,$F$13,$C25,$I$13,$K$13,$D25,L$15)</f>
        <v/>
      </c>
      <c r="M25" s="58" t="str">
        <f ca="1">_xll.DBRW($C$9,$C$13,$F$13,$C25,$I$13,$K$13,$D25,M$15)</f>
        <v/>
      </c>
      <c r="N25" s="58" t="str">
        <f ca="1">_xll.DBRW($C$9,$C$13,$F$13,$C25,$I$13,$K$13,$D25,N$15)</f>
        <v/>
      </c>
      <c r="O25" s="58" t="str">
        <f ca="1">_xll.DBRW($C$9,$C$13,$F$13,$C25,$I$13,$K$13,$D25,O$15)</f>
        <v/>
      </c>
      <c r="P25" s="58" t="str">
        <f ca="1">_xll.DBRW($C$9,$C$13,$F$13,$C25,$I$13,$K$13,$D25,P$15)</f>
        <v/>
      </c>
      <c r="Q25" s="58" t="str">
        <f ca="1">_xll.DBRW($C$9,$C$13,$F$13,$C25,$I$13,$K$13,$D25,Q$15)</f>
        <v/>
      </c>
      <c r="R25" s="58" t="str">
        <f ca="1">_xll.DBRW($C$9,$C$13,$F$13,$C25,$I$13,$K$13,$D25,R$15)</f>
        <v/>
      </c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  <c r="FM25" s="28"/>
      <c r="FN25" s="28"/>
      <c r="FO25" s="28"/>
      <c r="FP25" s="28"/>
      <c r="FQ25" s="28"/>
      <c r="FR25" s="28"/>
      <c r="FS25" s="28"/>
      <c r="FT25" s="28"/>
      <c r="FU25" s="28"/>
      <c r="FV25" s="28"/>
      <c r="FW25" s="28"/>
      <c r="FX25" s="28"/>
      <c r="FY25" s="28"/>
      <c r="FZ25" s="28"/>
      <c r="GA25" s="28"/>
      <c r="GB25" s="28"/>
      <c r="GC25" s="28"/>
      <c r="GD25" s="28"/>
      <c r="GE25" s="28"/>
      <c r="GF25" s="28"/>
      <c r="GG25" s="28"/>
      <c r="GH25" s="28"/>
      <c r="GI25" s="28"/>
      <c r="GJ25" s="28"/>
      <c r="GK25" s="28"/>
      <c r="GL25" s="28"/>
      <c r="GM25" s="28"/>
      <c r="GN25" s="28"/>
      <c r="GO25" s="28"/>
      <c r="GP25" s="28"/>
      <c r="GQ25" s="28"/>
      <c r="GR25" s="28"/>
      <c r="GS25" s="28"/>
      <c r="GT25" s="28"/>
      <c r="GU25" s="28"/>
      <c r="GV25" s="28"/>
      <c r="GW25" s="28"/>
      <c r="GX25" s="28"/>
      <c r="GY25" s="28"/>
      <c r="GZ25" s="28"/>
      <c r="HA25" s="28"/>
      <c r="HB25" s="28"/>
      <c r="HC25" s="28"/>
      <c r="HD25" s="28"/>
      <c r="HE25" s="28"/>
      <c r="HF25" s="28"/>
      <c r="HG25" s="28"/>
      <c r="HH25" s="28"/>
      <c r="HI25" s="28"/>
      <c r="HJ25" s="28"/>
      <c r="HK25" s="28"/>
      <c r="HL25" s="28"/>
      <c r="HM25" s="28"/>
      <c r="HN25" s="28"/>
      <c r="HO25" s="28"/>
      <c r="HP25" s="28"/>
      <c r="HQ25" s="28"/>
      <c r="HR25" s="28"/>
      <c r="HS25" s="28"/>
      <c r="HT25" s="28"/>
      <c r="HU25" s="28"/>
      <c r="HV25" s="28"/>
      <c r="HW25" s="28"/>
      <c r="HX25" s="28"/>
      <c r="HY25" s="28"/>
      <c r="HZ25" s="28"/>
      <c r="IA25" s="28"/>
      <c r="IB25" s="28"/>
      <c r="IC25" s="28"/>
      <c r="ID25" s="28"/>
      <c r="IE25" s="28"/>
      <c r="IF25" s="28"/>
      <c r="IG25" s="28"/>
      <c r="IH25" s="28"/>
      <c r="II25" s="28"/>
      <c r="IJ25" s="28"/>
      <c r="IK25" s="28"/>
      <c r="IL25" s="28"/>
      <c r="IM25" s="28"/>
      <c r="IN25" s="28"/>
      <c r="IO25" s="28"/>
      <c r="IP25" s="28"/>
      <c r="IQ25" s="28"/>
      <c r="IR25" s="28"/>
      <c r="IS25" s="28"/>
      <c r="IT25" s="28"/>
      <c r="IU25" s="28"/>
      <c r="IV25" s="28"/>
      <c r="IW25" s="28"/>
      <c r="IX25" s="28"/>
      <c r="IY25" s="28"/>
      <c r="IZ25" s="28"/>
      <c r="JA25" s="28"/>
      <c r="JB25" s="28"/>
      <c r="JC25" s="28"/>
      <c r="JD25" s="28"/>
      <c r="JE25" s="28"/>
      <c r="JF25" s="28"/>
      <c r="JG25" s="28"/>
      <c r="JH25" s="28"/>
      <c r="JI25" s="28"/>
      <c r="JJ25" s="28"/>
      <c r="JK25" s="28"/>
      <c r="JL25" s="28"/>
      <c r="JM25" s="28"/>
      <c r="JN25" s="28"/>
      <c r="JO25" s="28"/>
      <c r="JP25" s="28"/>
      <c r="JQ25" s="28"/>
      <c r="JR25" s="28"/>
      <c r="JS25" s="28"/>
      <c r="JT25" s="28"/>
      <c r="JU25" s="28"/>
      <c r="JV25" s="28"/>
      <c r="JW25" s="28"/>
      <c r="JX25" s="28"/>
      <c r="JY25" s="28"/>
      <c r="JZ25" s="28"/>
      <c r="KA25" s="28"/>
      <c r="KB25" s="28"/>
      <c r="KC25" s="28"/>
      <c r="KD25" s="28"/>
      <c r="KE25" s="28"/>
      <c r="KF25" s="28"/>
      <c r="KG25" s="28"/>
      <c r="KH25" s="28"/>
      <c r="KI25" s="28"/>
      <c r="KJ25" s="28"/>
      <c r="KK25" s="28"/>
      <c r="KL25" s="28"/>
      <c r="KM25" s="28"/>
      <c r="KN25" s="28"/>
      <c r="KO25" s="28"/>
      <c r="KP25" s="28"/>
      <c r="KQ25" s="28"/>
      <c r="KR25" s="28"/>
      <c r="KS25" s="28"/>
      <c r="KT25" s="28"/>
      <c r="KU25" s="28"/>
      <c r="KV25" s="28"/>
      <c r="KW25" s="28"/>
      <c r="KX25" s="28"/>
      <c r="KY25" s="28"/>
      <c r="KZ25" s="28"/>
      <c r="LA25" s="28"/>
      <c r="LB25" s="28"/>
      <c r="LC25" s="28"/>
      <c r="LD25" s="28"/>
      <c r="LE25" s="28"/>
      <c r="LF25" s="28"/>
      <c r="LG25" s="28"/>
      <c r="LH25" s="28"/>
      <c r="LI25" s="28"/>
      <c r="LJ25" s="28"/>
      <c r="LK25" s="28"/>
      <c r="LL25" s="28"/>
      <c r="LM25" s="28"/>
      <c r="LN25" s="28"/>
      <c r="LO25" s="28"/>
      <c r="LP25" s="28"/>
      <c r="LQ25" s="28"/>
      <c r="LR25" s="28"/>
      <c r="LS25" s="28"/>
      <c r="LT25" s="28"/>
      <c r="LU25" s="28"/>
      <c r="LV25" s="28"/>
      <c r="LW25" s="28"/>
      <c r="LX25" s="28"/>
      <c r="LY25" s="28"/>
      <c r="LZ25" s="28"/>
      <c r="MA25" s="28"/>
      <c r="MB25" s="28"/>
      <c r="MC25" s="28"/>
      <c r="MD25" s="28"/>
      <c r="ME25" s="28"/>
      <c r="MF25" s="28"/>
      <c r="MG25" s="28"/>
      <c r="MH25" s="28"/>
      <c r="MI25" s="28"/>
      <c r="MJ25" s="28"/>
      <c r="MK25" s="28"/>
      <c r="ML25" s="28"/>
      <c r="MM25" s="28"/>
      <c r="MN25" s="28"/>
      <c r="MO25" s="28"/>
      <c r="MP25" s="28"/>
      <c r="MQ25" s="28"/>
      <c r="MR25" s="28"/>
      <c r="MS25" s="28"/>
      <c r="MT25" s="28"/>
      <c r="MU25" s="28"/>
      <c r="MV25" s="28"/>
      <c r="MW25" s="28"/>
      <c r="MX25" s="28"/>
      <c r="MY25" s="28"/>
      <c r="MZ25" s="28"/>
      <c r="NA25" s="28"/>
      <c r="NB25" s="28"/>
      <c r="NC25" s="28"/>
      <c r="ND25" s="28"/>
      <c r="NE25" s="28"/>
      <c r="NF25" s="28"/>
      <c r="NG25" s="28"/>
      <c r="NH25" s="28"/>
      <c r="NI25" s="28"/>
      <c r="NJ25" s="28"/>
      <c r="NK25" s="28"/>
      <c r="NL25" s="28"/>
      <c r="NM25" s="28"/>
      <c r="NN25" s="28"/>
      <c r="NO25" s="28"/>
      <c r="NP25" s="28"/>
      <c r="NQ25" s="28"/>
      <c r="NR25" s="28"/>
      <c r="NS25" s="28"/>
      <c r="NT25" s="28"/>
      <c r="NU25" s="28"/>
      <c r="NV25" s="28"/>
      <c r="NW25" s="28"/>
      <c r="NX25" s="28"/>
      <c r="NY25" s="28"/>
      <c r="NZ25" s="28"/>
      <c r="OA25" s="28"/>
      <c r="OB25" s="28"/>
      <c r="OC25" s="28"/>
      <c r="OD25" s="28"/>
      <c r="OE25" s="28"/>
      <c r="OF25" s="28"/>
      <c r="OG25" s="28"/>
      <c r="OH25" s="28"/>
      <c r="OI25" s="28"/>
      <c r="OJ25" s="28"/>
      <c r="OK25" s="28"/>
      <c r="OL25" s="28"/>
      <c r="OM25" s="28"/>
      <c r="ON25" s="28"/>
      <c r="OO25" s="28"/>
      <c r="OP25" s="28"/>
      <c r="OQ25" s="28"/>
      <c r="OR25" s="28"/>
      <c r="OS25" s="28"/>
      <c r="OT25" s="28"/>
      <c r="OU25" s="28"/>
      <c r="OV25" s="28"/>
      <c r="OW25" s="28"/>
      <c r="OX25" s="28"/>
      <c r="OY25" s="28"/>
      <c r="OZ25" s="28"/>
      <c r="PA25" s="28"/>
      <c r="PB25" s="28"/>
      <c r="PC25" s="28"/>
      <c r="PD25" s="28"/>
      <c r="PE25" s="28"/>
      <c r="PF25" s="28"/>
      <c r="PG25" s="28"/>
      <c r="PH25" s="28"/>
      <c r="PI25" s="28"/>
      <c r="PJ25" s="28"/>
      <c r="PK25" s="28"/>
      <c r="PL25" s="28"/>
      <c r="PM25" s="28"/>
      <c r="PN25" s="28"/>
      <c r="PO25" s="28"/>
      <c r="PP25" s="28"/>
      <c r="PQ25" s="28"/>
      <c r="PR25" s="28"/>
      <c r="PS25" s="28"/>
      <c r="PT25" s="28"/>
      <c r="PU25" s="28"/>
      <c r="PV25" s="28"/>
      <c r="PW25" s="28"/>
      <c r="PX25" s="28"/>
      <c r="PY25" s="28"/>
      <c r="PZ25" s="28"/>
      <c r="QA25" s="28"/>
      <c r="QB25" s="28"/>
      <c r="QC25" s="28"/>
      <c r="QD25" s="28"/>
      <c r="QE25" s="28"/>
      <c r="QF25" s="28"/>
      <c r="QG25" s="28"/>
      <c r="QH25" s="28"/>
      <c r="QI25" s="28"/>
      <c r="QJ25" s="28"/>
      <c r="QK25" s="28"/>
      <c r="QL25" s="28"/>
      <c r="QM25" s="28"/>
      <c r="QN25" s="28"/>
      <c r="QO25" s="28"/>
      <c r="QP25" s="28"/>
      <c r="QQ25" s="28"/>
      <c r="QR25" s="28"/>
      <c r="QS25" s="28"/>
      <c r="QT25" s="28"/>
      <c r="QU25" s="28"/>
      <c r="QV25" s="28"/>
      <c r="QW25" s="28"/>
      <c r="QX25" s="28"/>
      <c r="QY25" s="28"/>
      <c r="QZ25" s="28"/>
      <c r="RA25" s="28"/>
      <c r="RB25" s="28"/>
      <c r="RC25" s="28"/>
      <c r="RD25" s="28"/>
      <c r="RE25" s="28"/>
      <c r="RF25" s="28"/>
      <c r="RG25" s="28"/>
      <c r="RH25" s="28"/>
      <c r="RI25" s="28"/>
      <c r="RJ25" s="28"/>
      <c r="RK25" s="28"/>
      <c r="RL25" s="28"/>
      <c r="RM25" s="28"/>
      <c r="RN25" s="28"/>
      <c r="RO25" s="28"/>
      <c r="RP25" s="28"/>
      <c r="RQ25" s="28"/>
      <c r="RR25" s="28"/>
      <c r="RS25" s="28"/>
      <c r="RT25" s="28"/>
      <c r="RU25" s="28"/>
      <c r="RV25" s="28"/>
      <c r="RW25" s="28"/>
      <c r="RX25" s="28"/>
      <c r="RY25" s="28"/>
      <c r="RZ25" s="28"/>
      <c r="SA25" s="28"/>
      <c r="SB25" s="28"/>
      <c r="SC25" s="28"/>
      <c r="SD25" s="28"/>
      <c r="SE25" s="28"/>
      <c r="SF25" s="28"/>
      <c r="SG25" s="28"/>
      <c r="SH25" s="28"/>
      <c r="SI25" s="28"/>
      <c r="SJ25" s="28"/>
      <c r="SK25" s="28"/>
      <c r="SL25" s="28"/>
      <c r="SM25" s="28"/>
      <c r="SN25" s="28"/>
      <c r="SO25" s="28"/>
      <c r="SP25" s="28"/>
      <c r="SQ25" s="28"/>
      <c r="SR25" s="28"/>
      <c r="SS25" s="28"/>
      <c r="ST25" s="28"/>
      <c r="SU25" s="28"/>
      <c r="SV25" s="28"/>
      <c r="SW25" s="28"/>
      <c r="SX25" s="28"/>
      <c r="SY25" s="28"/>
      <c r="SZ25" s="28"/>
      <c r="TA25" s="28"/>
      <c r="TB25" s="28"/>
      <c r="TC25" s="28"/>
      <c r="TD25" s="28"/>
      <c r="TE25" s="28"/>
      <c r="TF25" s="28"/>
      <c r="TG25" s="28"/>
      <c r="TH25" s="28"/>
      <c r="TI25" s="28"/>
      <c r="TJ25" s="28"/>
      <c r="TK25" s="28"/>
      <c r="TL25" s="28"/>
      <c r="TM25" s="28"/>
      <c r="TN25" s="28"/>
      <c r="TO25" s="28"/>
      <c r="TP25" s="28"/>
      <c r="TQ25" s="28"/>
      <c r="TR25" s="28"/>
      <c r="TS25" s="28"/>
      <c r="TT25" s="28"/>
      <c r="TU25" s="28"/>
      <c r="TV25" s="28"/>
      <c r="TW25" s="28"/>
      <c r="TX25" s="28"/>
      <c r="TY25" s="28"/>
      <c r="TZ25" s="28"/>
      <c r="UA25" s="28"/>
      <c r="UB25" s="28"/>
      <c r="UC25" s="28"/>
      <c r="UD25" s="28"/>
      <c r="UE25" s="28"/>
      <c r="UF25" s="28"/>
      <c r="UG25" s="28"/>
      <c r="UH25" s="28"/>
      <c r="UI25" s="28"/>
      <c r="UJ25" s="28"/>
      <c r="UK25" s="28"/>
      <c r="UL25" s="28"/>
      <c r="UM25" s="28"/>
      <c r="UN25" s="28"/>
      <c r="UO25" s="28"/>
      <c r="UP25" s="28"/>
      <c r="UQ25" s="28"/>
      <c r="UR25" s="28"/>
      <c r="US25" s="28"/>
      <c r="UT25" s="28"/>
      <c r="UU25" s="28"/>
      <c r="UV25" s="28"/>
      <c r="UW25" s="28"/>
      <c r="UX25" s="28"/>
      <c r="UY25" s="28"/>
      <c r="UZ25" s="28"/>
      <c r="VA25" s="28"/>
      <c r="VB25" s="28"/>
      <c r="VC25" s="28"/>
      <c r="VD25" s="28"/>
      <c r="VE25" s="28"/>
      <c r="VF25" s="28"/>
      <c r="VG25" s="28"/>
      <c r="VH25" s="28"/>
      <c r="VI25" s="28"/>
      <c r="VJ25" s="28"/>
      <c r="VK25" s="28"/>
      <c r="VL25" s="28"/>
      <c r="VM25" s="28"/>
      <c r="VN25" s="28"/>
      <c r="VO25" s="28"/>
      <c r="VP25" s="28"/>
      <c r="VQ25" s="28"/>
      <c r="VR25" s="28"/>
      <c r="VS25" s="28"/>
      <c r="VT25" s="28"/>
      <c r="VU25" s="28"/>
      <c r="VV25" s="28"/>
      <c r="VW25" s="28"/>
      <c r="VX25" s="28"/>
      <c r="VY25" s="28"/>
      <c r="VZ25" s="28"/>
      <c r="WA25" s="28"/>
      <c r="WB25" s="28"/>
      <c r="WC25" s="28"/>
      <c r="WD25" s="28"/>
      <c r="WE25" s="28"/>
      <c r="WF25" s="28"/>
      <c r="WG25" s="28"/>
      <c r="WH25" s="28"/>
      <c r="WI25" s="28"/>
      <c r="WJ25" s="28"/>
      <c r="WK25" s="28"/>
      <c r="WL25" s="28"/>
      <c r="WM25" s="28"/>
      <c r="WN25" s="28"/>
      <c r="WO25" s="28"/>
      <c r="WP25" s="28"/>
      <c r="WQ25" s="28"/>
      <c r="WR25" s="28"/>
      <c r="WS25" s="28"/>
      <c r="WT25" s="28"/>
      <c r="WU25" s="28"/>
      <c r="WV25" s="28"/>
      <c r="WW25" s="28"/>
      <c r="WX25" s="28"/>
      <c r="WY25" s="28"/>
      <c r="WZ25" s="28"/>
      <c r="XA25" s="28"/>
      <c r="XB25" s="28"/>
      <c r="XC25" s="28"/>
      <c r="XD25" s="28"/>
      <c r="XE25" s="28"/>
      <c r="XF25" s="28"/>
      <c r="XG25" s="28"/>
      <c r="XH25" s="28"/>
      <c r="XI25" s="28"/>
      <c r="XJ25" s="28"/>
      <c r="XK25" s="28"/>
      <c r="XL25" s="28"/>
      <c r="XM25" s="28"/>
      <c r="XN25" s="28"/>
      <c r="XO25" s="28"/>
      <c r="XP25" s="28"/>
      <c r="XQ25" s="28"/>
      <c r="XR25" s="28"/>
      <c r="XS25" s="28"/>
      <c r="XT25" s="28"/>
      <c r="XU25" s="28"/>
      <c r="XV25" s="28"/>
      <c r="XW25" s="28"/>
      <c r="XX25" s="28"/>
      <c r="XY25" s="28"/>
      <c r="XZ25" s="28"/>
      <c r="YA25" s="28"/>
      <c r="YB25" s="28"/>
      <c r="YC25" s="28"/>
      <c r="YD25" s="28"/>
      <c r="YE25" s="28"/>
      <c r="YF25" s="28"/>
      <c r="YG25" s="28"/>
      <c r="YH25" s="28"/>
      <c r="YI25" s="28"/>
      <c r="YJ25" s="28"/>
      <c r="YK25" s="28"/>
      <c r="YL25" s="28"/>
      <c r="YM25" s="28"/>
      <c r="YN25" s="28"/>
      <c r="YO25" s="28"/>
      <c r="YP25" s="28"/>
      <c r="YQ25" s="28"/>
      <c r="YR25" s="28"/>
      <c r="YS25" s="28"/>
      <c r="YT25" s="28"/>
      <c r="YU25" s="28"/>
      <c r="YV25" s="28"/>
      <c r="YW25" s="28"/>
      <c r="YX25" s="28"/>
      <c r="YY25" s="28"/>
      <c r="YZ25" s="28"/>
      <c r="ZA25" s="28"/>
      <c r="ZB25" s="28"/>
      <c r="ZC25" s="28"/>
      <c r="ZD25" s="28"/>
      <c r="ZE25" s="28"/>
      <c r="ZF25" s="28"/>
      <c r="ZG25" s="28"/>
      <c r="ZH25" s="28"/>
      <c r="ZI25" s="28"/>
      <c r="ZJ25" s="28"/>
      <c r="ZK25" s="28"/>
      <c r="ZL25" s="28"/>
      <c r="ZM25" s="28"/>
      <c r="ZN25" s="28"/>
      <c r="ZO25" s="28"/>
      <c r="ZP25" s="28"/>
      <c r="ZQ25" s="28"/>
      <c r="ZR25" s="28"/>
      <c r="ZS25" s="28"/>
      <c r="ZT25" s="28"/>
      <c r="ZU25" s="28"/>
      <c r="ZV25" s="28"/>
      <c r="ZW25" s="28"/>
      <c r="ZX25" s="28"/>
      <c r="ZY25" s="28"/>
      <c r="ZZ25" s="28"/>
      <c r="AAA25" s="28"/>
      <c r="AAB25" s="28"/>
      <c r="AAC25" s="28"/>
      <c r="AAD25" s="28"/>
      <c r="AAE25" s="28"/>
      <c r="AAF25" s="28"/>
      <c r="AAG25" s="28"/>
      <c r="AAH25" s="28"/>
      <c r="AAI25" s="28"/>
      <c r="AAJ25" s="28"/>
      <c r="AAK25" s="28"/>
      <c r="AAL25" s="28"/>
      <c r="AAM25" s="28"/>
      <c r="AAN25" s="28"/>
      <c r="AAO25" s="28"/>
      <c r="AAP25" s="28"/>
      <c r="AAQ25" s="28"/>
      <c r="AAR25" s="28"/>
      <c r="AAS25" s="28"/>
      <c r="AAT25" s="28"/>
      <c r="AAU25" s="28"/>
      <c r="AAV25" s="28"/>
      <c r="AAW25" s="28"/>
      <c r="AAX25" s="28"/>
      <c r="AAY25" s="28"/>
      <c r="AAZ25" s="28"/>
      <c r="ABA25" s="28"/>
      <c r="ABB25" s="28"/>
      <c r="ABC25" s="28"/>
      <c r="ABD25" s="28"/>
      <c r="ABE25" s="28"/>
      <c r="ABF25" s="28"/>
      <c r="ABG25" s="28"/>
      <c r="ABH25" s="28"/>
      <c r="ABI25" s="28"/>
      <c r="ABJ25" s="28"/>
      <c r="ABK25" s="28"/>
      <c r="ABL25" s="28"/>
      <c r="ABM25" s="28"/>
      <c r="ABN25" s="28"/>
      <c r="ABO25" s="28"/>
      <c r="ABP25" s="28"/>
      <c r="ABQ25" s="28"/>
      <c r="ABR25" s="28"/>
      <c r="ABS25" s="28"/>
      <c r="ABT25" s="28"/>
      <c r="ABU25" s="28"/>
      <c r="ABV25" s="28"/>
      <c r="ABW25" s="28"/>
      <c r="ABX25" s="28"/>
      <c r="ABY25" s="28"/>
      <c r="ABZ25" s="28"/>
      <c r="ACA25" s="28"/>
      <c r="ACB25" s="28"/>
      <c r="ACC25" s="28"/>
      <c r="ACD25" s="28"/>
      <c r="ACE25" s="28"/>
      <c r="ACF25" s="28"/>
      <c r="ACG25" s="28"/>
      <c r="ACH25" s="28"/>
      <c r="ACI25" s="28"/>
      <c r="ACJ25" s="28"/>
      <c r="ACK25" s="28"/>
      <c r="ACL25" s="28"/>
      <c r="ACM25" s="28"/>
      <c r="ACN25" s="28"/>
      <c r="ACO25" s="28"/>
      <c r="ACP25" s="28"/>
      <c r="ACQ25" s="28"/>
      <c r="ACR25" s="28"/>
      <c r="ACS25" s="28"/>
      <c r="ACT25" s="28"/>
      <c r="ACU25" s="28"/>
      <c r="ACV25" s="28"/>
      <c r="ACW25" s="28"/>
      <c r="ACX25" s="28"/>
      <c r="ACY25" s="28"/>
      <c r="ACZ25" s="28"/>
      <c r="ADA25" s="28"/>
      <c r="ADB25" s="28"/>
      <c r="ADC25" s="28"/>
      <c r="ADD25" s="28"/>
      <c r="ADE25" s="28"/>
      <c r="ADF25" s="28"/>
      <c r="ADG25" s="28"/>
      <c r="ADH25" s="28"/>
      <c r="ADI25" s="28"/>
      <c r="ADJ25" s="28"/>
      <c r="ADK25" s="28"/>
      <c r="ADL25" s="28"/>
      <c r="ADM25" s="28"/>
      <c r="ADN25" s="28"/>
      <c r="ADO25" s="28"/>
      <c r="ADP25" s="28"/>
      <c r="ADQ25" s="28"/>
      <c r="ADR25" s="28"/>
      <c r="ADS25" s="28"/>
      <c r="ADT25" s="28"/>
      <c r="ADU25" s="28"/>
      <c r="ADV25" s="28"/>
      <c r="ADW25" s="28"/>
      <c r="ADX25" s="28"/>
      <c r="ADY25" s="28"/>
      <c r="ADZ25" s="28"/>
      <c r="AEA25" s="28"/>
      <c r="AEB25" s="28"/>
      <c r="AEC25" s="28"/>
      <c r="AED25" s="28"/>
      <c r="AEE25" s="28"/>
      <c r="AEF25" s="28"/>
      <c r="AEG25" s="28"/>
      <c r="AEH25" s="28"/>
      <c r="AEI25" s="28"/>
      <c r="AEJ25" s="28"/>
      <c r="AEK25" s="28"/>
      <c r="AEL25" s="28"/>
      <c r="AEM25" s="28"/>
      <c r="AEN25" s="28"/>
      <c r="AEO25" s="28"/>
      <c r="AEP25" s="28"/>
      <c r="AEQ25" s="28"/>
      <c r="AER25" s="28"/>
      <c r="AES25" s="28"/>
      <c r="AET25" s="28"/>
      <c r="AEU25" s="28"/>
      <c r="AEV25" s="28"/>
      <c r="AEW25" s="28"/>
      <c r="AEX25" s="28"/>
      <c r="AEY25" s="28"/>
      <c r="AEZ25" s="28"/>
      <c r="AFA25" s="28"/>
      <c r="AFB25" s="28"/>
      <c r="AFC25" s="28"/>
      <c r="AFD25" s="28"/>
      <c r="AFE25" s="28"/>
      <c r="AFF25" s="28"/>
      <c r="AFG25" s="28"/>
      <c r="AFH25" s="28"/>
      <c r="AFI25" s="28"/>
      <c r="AFJ25" s="28"/>
      <c r="AFK25" s="28"/>
      <c r="AFL25" s="28"/>
      <c r="AFM25" s="28"/>
      <c r="AFN25" s="28"/>
      <c r="AFO25" s="28"/>
      <c r="AFP25" s="28"/>
      <c r="AFQ25" s="28"/>
      <c r="AFR25" s="28"/>
      <c r="AFS25" s="28"/>
      <c r="AFT25" s="28"/>
      <c r="AFU25" s="28"/>
      <c r="AFV25" s="28"/>
      <c r="AFW25" s="28"/>
      <c r="AFX25" s="28"/>
      <c r="AFY25" s="28"/>
      <c r="AFZ25" s="28"/>
      <c r="AGA25" s="28"/>
      <c r="AGB25" s="28"/>
      <c r="AGC25" s="28"/>
      <c r="AGD25" s="28"/>
      <c r="AGE25" s="28"/>
      <c r="AGF25" s="28"/>
      <c r="AGG25" s="28"/>
      <c r="AGH25" s="28"/>
      <c r="AGI25" s="28"/>
      <c r="AGJ25" s="28"/>
      <c r="AGK25" s="28"/>
      <c r="AGL25" s="28"/>
      <c r="AGM25" s="28"/>
      <c r="AGN25" s="28"/>
      <c r="AGO25" s="28"/>
      <c r="AGP25" s="28"/>
      <c r="AGQ25" s="28"/>
      <c r="AGR25" s="28"/>
      <c r="AGS25" s="28"/>
      <c r="AGT25" s="28"/>
      <c r="AGU25" s="28"/>
      <c r="AGV25" s="28"/>
      <c r="AGW25" s="28"/>
      <c r="AGX25" s="28"/>
      <c r="AGY25" s="28"/>
      <c r="AGZ25" s="28"/>
      <c r="AHA25" s="28"/>
      <c r="AHB25" s="28"/>
      <c r="AHC25" s="28"/>
      <c r="AHD25" s="28"/>
      <c r="AHE25" s="28"/>
      <c r="AHF25" s="28"/>
      <c r="AHG25" s="28"/>
      <c r="AHH25" s="28"/>
      <c r="AHI25" s="28"/>
      <c r="AHJ25" s="28"/>
      <c r="AHK25" s="28"/>
      <c r="AHL25" s="28"/>
      <c r="AHM25" s="28"/>
      <c r="AHN25" s="28"/>
      <c r="AHO25" s="28"/>
      <c r="AHP25" s="28"/>
      <c r="AHQ25" s="28"/>
      <c r="AHR25" s="28"/>
      <c r="AHS25" s="28"/>
      <c r="AHT25" s="28"/>
      <c r="AHU25" s="28"/>
      <c r="AHV25" s="28"/>
      <c r="AHW25" s="28"/>
      <c r="AHX25" s="28"/>
      <c r="AHY25" s="28"/>
      <c r="AHZ25" s="28"/>
      <c r="AIA25" s="28"/>
      <c r="AIB25" s="28"/>
      <c r="AIC25" s="28"/>
      <c r="AID25" s="28"/>
      <c r="AIE25" s="28"/>
      <c r="AIF25" s="28"/>
      <c r="AIG25" s="28"/>
      <c r="AIH25" s="28"/>
      <c r="AII25" s="28"/>
      <c r="AIJ25" s="28"/>
      <c r="AIK25" s="28"/>
      <c r="AIL25" s="28"/>
      <c r="AIM25" s="28"/>
      <c r="AIN25" s="28"/>
      <c r="AIO25" s="28"/>
      <c r="AIP25" s="28"/>
      <c r="AIQ25" s="28"/>
      <c r="AIR25" s="28"/>
      <c r="AIS25" s="28"/>
      <c r="AIT25" s="28"/>
      <c r="AIU25" s="28"/>
      <c r="AIV25" s="28"/>
      <c r="AIW25" s="28"/>
      <c r="AIX25" s="28"/>
      <c r="AIY25" s="28"/>
      <c r="AIZ25" s="28"/>
      <c r="AJA25" s="28"/>
      <c r="AJB25" s="28"/>
      <c r="AJC25" s="28"/>
      <c r="AJD25" s="28"/>
      <c r="AJE25" s="28"/>
      <c r="AJF25" s="28"/>
      <c r="AJG25" s="28"/>
      <c r="AJH25" s="28"/>
      <c r="AJI25" s="28"/>
      <c r="AJJ25" s="28"/>
      <c r="AJK25" s="28"/>
      <c r="AJL25" s="28"/>
      <c r="AJM25" s="28"/>
      <c r="AJN25" s="28"/>
      <c r="AJO25" s="28"/>
      <c r="AJP25" s="28"/>
      <c r="AJQ25" s="28"/>
      <c r="AJR25" s="28"/>
      <c r="AJS25" s="28"/>
      <c r="AJT25" s="28"/>
      <c r="AJU25" s="28"/>
      <c r="AJV25" s="28"/>
      <c r="AJW25" s="28"/>
      <c r="AJX25" s="28"/>
      <c r="AJY25" s="28"/>
      <c r="AJZ25" s="28"/>
      <c r="AKA25" s="28"/>
      <c r="AKB25" s="28"/>
      <c r="AKC25" s="28"/>
      <c r="AKD25" s="28"/>
      <c r="AKE25" s="28"/>
      <c r="AKF25" s="28"/>
      <c r="AKG25" s="28"/>
      <c r="AKH25" s="28"/>
      <c r="AKI25" s="28"/>
      <c r="AKJ25" s="28"/>
      <c r="AKK25" s="28"/>
      <c r="AKL25" s="28"/>
      <c r="AKM25" s="28"/>
      <c r="AKN25" s="28"/>
      <c r="AKO25" s="28"/>
      <c r="AKP25" s="28"/>
      <c r="AKQ25" s="28"/>
      <c r="AKR25" s="28"/>
      <c r="AKS25" s="28"/>
      <c r="AKT25" s="28"/>
      <c r="AKU25" s="28"/>
      <c r="AKV25" s="28"/>
      <c r="AKW25" s="28"/>
      <c r="AKX25" s="28"/>
      <c r="AKY25" s="28"/>
      <c r="AKZ25" s="28"/>
      <c r="ALA25" s="28"/>
      <c r="ALB25" s="28"/>
      <c r="ALC25" s="28"/>
      <c r="ALD25" s="28"/>
      <c r="ALE25" s="28"/>
      <c r="ALF25" s="28"/>
      <c r="ALG25" s="28"/>
      <c r="ALH25" s="28"/>
      <c r="ALI25" s="28"/>
      <c r="ALJ25" s="28"/>
      <c r="ALK25" s="28"/>
      <c r="ALL25" s="28"/>
    </row>
    <row r="26" spans="1:1000" customFormat="1" ht="15" customHeight="1" x14ac:dyDescent="0.25">
      <c r="A26" s="27" t="str">
        <f ca="1">IF(_xll.TM1RPTELISCONSOLIDATED($C$17,$C26),IF($D26="Total","T","S"),IF($D26="Item","I",IF($D26="Driver","D","C")))</f>
        <v>I</v>
      </c>
      <c r="B26" s="27"/>
      <c r="C26" s="43" t="s">
        <v>54</v>
      </c>
      <c r="D26" s="43" t="s">
        <v>44</v>
      </c>
      <c r="E26" s="66" t="str">
        <f ca="1">_xll.DBRW($C$9,$C$13,$F$13,$C26,$I$13,$K$13,$D26,E$15)</f>
        <v/>
      </c>
      <c r="F26" s="60" t="str">
        <f ca="1">_xll.DBRW($C$9,$C$13,$F$13,$C26,$I$13,$K$13,$D26,F$15)</f>
        <v/>
      </c>
      <c r="G26" s="58" t="str">
        <f ca="1">_xll.DBRW($C$9,$C$13,$F$13,$C26,$I$13,$K$13,$D26,G$15)</f>
        <v/>
      </c>
      <c r="H26" s="58" t="str">
        <f ca="1">_xll.DBRW($C$9,$C$13,$F$13,$C26,$I$13,$K$13,$D26,H$15)</f>
        <v/>
      </c>
      <c r="I26" s="58" t="str">
        <f ca="1">_xll.DBRW($C$9,$C$13,$F$13,$C26,$I$13,$K$13,$D26,I$15)</f>
        <v/>
      </c>
      <c r="J26" s="58" t="str">
        <f ca="1">_xll.DBRW($C$9,$C$13,$F$13,$C26,$I$13,$K$13,$D26,J$15)</f>
        <v/>
      </c>
      <c r="K26" s="58" t="str">
        <f ca="1">_xll.DBRW($C$9,$C$13,$F$13,$C26,$I$13,$K$13,$D26,K$15)</f>
        <v/>
      </c>
      <c r="L26" s="58" t="str">
        <f ca="1">_xll.DBRW($C$9,$C$13,$F$13,$C26,$I$13,$K$13,$D26,L$15)</f>
        <v/>
      </c>
      <c r="M26" s="58" t="str">
        <f ca="1">_xll.DBRW($C$9,$C$13,$F$13,$C26,$I$13,$K$13,$D26,M$15)</f>
        <v/>
      </c>
      <c r="N26" s="58" t="str">
        <f ca="1">_xll.DBRW($C$9,$C$13,$F$13,$C26,$I$13,$K$13,$D26,N$15)</f>
        <v/>
      </c>
      <c r="O26" s="58" t="str">
        <f ca="1">_xll.DBRW($C$9,$C$13,$F$13,$C26,$I$13,$K$13,$D26,O$15)</f>
        <v/>
      </c>
      <c r="P26" s="58" t="str">
        <f ca="1">_xll.DBRW($C$9,$C$13,$F$13,$C26,$I$13,$K$13,$D26,P$15)</f>
        <v/>
      </c>
      <c r="Q26" s="58" t="str">
        <f ca="1">_xll.DBRW($C$9,$C$13,$F$13,$C26,$I$13,$K$13,$D26,Q$15)</f>
        <v/>
      </c>
      <c r="R26" s="58" t="str">
        <f ca="1">_xll.DBRW($C$9,$C$13,$F$13,$C26,$I$13,$K$13,$D26,R$15)</f>
        <v/>
      </c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  <c r="FM26" s="28"/>
      <c r="FN26" s="28"/>
      <c r="FO26" s="28"/>
      <c r="FP26" s="28"/>
      <c r="FQ26" s="28"/>
      <c r="FR26" s="28"/>
      <c r="FS26" s="28"/>
      <c r="FT26" s="28"/>
      <c r="FU26" s="28"/>
      <c r="FV26" s="28"/>
      <c r="FW26" s="28"/>
      <c r="FX26" s="28"/>
      <c r="FY26" s="28"/>
      <c r="FZ26" s="28"/>
      <c r="GA26" s="28"/>
      <c r="GB26" s="28"/>
      <c r="GC26" s="28"/>
      <c r="GD26" s="28"/>
      <c r="GE26" s="28"/>
      <c r="GF26" s="28"/>
      <c r="GG26" s="28"/>
      <c r="GH26" s="28"/>
      <c r="GI26" s="28"/>
      <c r="GJ26" s="28"/>
      <c r="GK26" s="28"/>
      <c r="GL26" s="28"/>
      <c r="GM26" s="28"/>
      <c r="GN26" s="28"/>
      <c r="GO26" s="28"/>
      <c r="GP26" s="28"/>
      <c r="GQ26" s="28"/>
      <c r="GR26" s="28"/>
      <c r="GS26" s="28"/>
      <c r="GT26" s="28"/>
      <c r="GU26" s="28"/>
      <c r="GV26" s="28"/>
      <c r="GW26" s="28"/>
      <c r="GX26" s="28"/>
      <c r="GY26" s="28"/>
      <c r="GZ26" s="28"/>
      <c r="HA26" s="28"/>
      <c r="HB26" s="28"/>
      <c r="HC26" s="28"/>
      <c r="HD26" s="28"/>
      <c r="HE26" s="28"/>
      <c r="HF26" s="28"/>
      <c r="HG26" s="28"/>
      <c r="HH26" s="28"/>
      <c r="HI26" s="28"/>
      <c r="HJ26" s="28"/>
      <c r="HK26" s="28"/>
      <c r="HL26" s="28"/>
      <c r="HM26" s="28"/>
      <c r="HN26" s="28"/>
      <c r="HO26" s="28"/>
      <c r="HP26" s="28"/>
      <c r="HQ26" s="28"/>
      <c r="HR26" s="28"/>
      <c r="HS26" s="28"/>
      <c r="HT26" s="28"/>
      <c r="HU26" s="28"/>
      <c r="HV26" s="28"/>
      <c r="HW26" s="28"/>
      <c r="HX26" s="28"/>
      <c r="HY26" s="28"/>
      <c r="HZ26" s="28"/>
      <c r="IA26" s="28"/>
      <c r="IB26" s="28"/>
      <c r="IC26" s="28"/>
      <c r="ID26" s="28"/>
      <c r="IE26" s="28"/>
      <c r="IF26" s="28"/>
      <c r="IG26" s="28"/>
      <c r="IH26" s="28"/>
      <c r="II26" s="28"/>
      <c r="IJ26" s="28"/>
      <c r="IK26" s="28"/>
      <c r="IL26" s="28"/>
      <c r="IM26" s="28"/>
      <c r="IN26" s="28"/>
      <c r="IO26" s="28"/>
      <c r="IP26" s="28"/>
      <c r="IQ26" s="28"/>
      <c r="IR26" s="28"/>
      <c r="IS26" s="28"/>
      <c r="IT26" s="28"/>
      <c r="IU26" s="28"/>
      <c r="IV26" s="28"/>
      <c r="IW26" s="28"/>
      <c r="IX26" s="28"/>
      <c r="IY26" s="28"/>
      <c r="IZ26" s="28"/>
      <c r="JA26" s="28"/>
      <c r="JB26" s="28"/>
      <c r="JC26" s="28"/>
      <c r="JD26" s="28"/>
      <c r="JE26" s="28"/>
      <c r="JF26" s="28"/>
      <c r="JG26" s="28"/>
      <c r="JH26" s="28"/>
      <c r="JI26" s="28"/>
      <c r="JJ26" s="28"/>
      <c r="JK26" s="28"/>
      <c r="JL26" s="28"/>
      <c r="JM26" s="28"/>
      <c r="JN26" s="28"/>
      <c r="JO26" s="28"/>
      <c r="JP26" s="28"/>
      <c r="JQ26" s="28"/>
      <c r="JR26" s="28"/>
      <c r="JS26" s="28"/>
      <c r="JT26" s="28"/>
      <c r="JU26" s="28"/>
      <c r="JV26" s="28"/>
      <c r="JW26" s="28"/>
      <c r="JX26" s="28"/>
      <c r="JY26" s="28"/>
      <c r="JZ26" s="28"/>
      <c r="KA26" s="28"/>
      <c r="KB26" s="28"/>
      <c r="KC26" s="28"/>
      <c r="KD26" s="28"/>
      <c r="KE26" s="28"/>
      <c r="KF26" s="28"/>
      <c r="KG26" s="28"/>
      <c r="KH26" s="28"/>
      <c r="KI26" s="28"/>
      <c r="KJ26" s="28"/>
      <c r="KK26" s="28"/>
      <c r="KL26" s="28"/>
      <c r="KM26" s="28"/>
      <c r="KN26" s="28"/>
      <c r="KO26" s="28"/>
      <c r="KP26" s="28"/>
      <c r="KQ26" s="28"/>
      <c r="KR26" s="28"/>
      <c r="KS26" s="28"/>
      <c r="KT26" s="28"/>
      <c r="KU26" s="28"/>
      <c r="KV26" s="28"/>
      <c r="KW26" s="28"/>
      <c r="KX26" s="28"/>
      <c r="KY26" s="28"/>
      <c r="KZ26" s="28"/>
      <c r="LA26" s="28"/>
      <c r="LB26" s="28"/>
      <c r="LC26" s="28"/>
      <c r="LD26" s="28"/>
      <c r="LE26" s="28"/>
      <c r="LF26" s="28"/>
      <c r="LG26" s="28"/>
      <c r="LH26" s="28"/>
      <c r="LI26" s="28"/>
      <c r="LJ26" s="28"/>
      <c r="LK26" s="28"/>
      <c r="LL26" s="28"/>
      <c r="LM26" s="28"/>
      <c r="LN26" s="28"/>
      <c r="LO26" s="28"/>
      <c r="LP26" s="28"/>
      <c r="LQ26" s="28"/>
      <c r="LR26" s="28"/>
      <c r="LS26" s="28"/>
      <c r="LT26" s="28"/>
      <c r="LU26" s="28"/>
      <c r="LV26" s="28"/>
      <c r="LW26" s="28"/>
      <c r="LX26" s="28"/>
      <c r="LY26" s="28"/>
      <c r="LZ26" s="28"/>
      <c r="MA26" s="28"/>
      <c r="MB26" s="28"/>
      <c r="MC26" s="28"/>
      <c r="MD26" s="28"/>
      <c r="ME26" s="28"/>
      <c r="MF26" s="28"/>
      <c r="MG26" s="28"/>
      <c r="MH26" s="28"/>
      <c r="MI26" s="28"/>
      <c r="MJ26" s="28"/>
      <c r="MK26" s="28"/>
      <c r="ML26" s="28"/>
      <c r="MM26" s="28"/>
      <c r="MN26" s="28"/>
      <c r="MO26" s="28"/>
      <c r="MP26" s="28"/>
      <c r="MQ26" s="28"/>
      <c r="MR26" s="28"/>
      <c r="MS26" s="28"/>
      <c r="MT26" s="28"/>
      <c r="MU26" s="28"/>
      <c r="MV26" s="28"/>
      <c r="MW26" s="28"/>
      <c r="MX26" s="28"/>
      <c r="MY26" s="28"/>
      <c r="MZ26" s="28"/>
      <c r="NA26" s="28"/>
      <c r="NB26" s="28"/>
      <c r="NC26" s="28"/>
      <c r="ND26" s="28"/>
      <c r="NE26" s="28"/>
      <c r="NF26" s="28"/>
      <c r="NG26" s="28"/>
      <c r="NH26" s="28"/>
      <c r="NI26" s="28"/>
      <c r="NJ26" s="28"/>
      <c r="NK26" s="28"/>
      <c r="NL26" s="28"/>
      <c r="NM26" s="28"/>
      <c r="NN26" s="28"/>
      <c r="NO26" s="28"/>
      <c r="NP26" s="28"/>
      <c r="NQ26" s="28"/>
      <c r="NR26" s="28"/>
      <c r="NS26" s="28"/>
      <c r="NT26" s="28"/>
      <c r="NU26" s="28"/>
      <c r="NV26" s="28"/>
      <c r="NW26" s="28"/>
      <c r="NX26" s="28"/>
      <c r="NY26" s="28"/>
      <c r="NZ26" s="28"/>
      <c r="OA26" s="28"/>
      <c r="OB26" s="28"/>
      <c r="OC26" s="28"/>
      <c r="OD26" s="28"/>
      <c r="OE26" s="28"/>
      <c r="OF26" s="28"/>
      <c r="OG26" s="28"/>
      <c r="OH26" s="28"/>
      <c r="OI26" s="28"/>
      <c r="OJ26" s="28"/>
      <c r="OK26" s="28"/>
      <c r="OL26" s="28"/>
      <c r="OM26" s="28"/>
      <c r="ON26" s="28"/>
      <c r="OO26" s="28"/>
      <c r="OP26" s="28"/>
      <c r="OQ26" s="28"/>
      <c r="OR26" s="28"/>
      <c r="OS26" s="28"/>
      <c r="OT26" s="28"/>
      <c r="OU26" s="28"/>
      <c r="OV26" s="28"/>
      <c r="OW26" s="28"/>
      <c r="OX26" s="28"/>
      <c r="OY26" s="28"/>
      <c r="OZ26" s="28"/>
      <c r="PA26" s="28"/>
      <c r="PB26" s="28"/>
      <c r="PC26" s="28"/>
      <c r="PD26" s="28"/>
      <c r="PE26" s="28"/>
      <c r="PF26" s="28"/>
      <c r="PG26" s="28"/>
      <c r="PH26" s="28"/>
      <c r="PI26" s="28"/>
      <c r="PJ26" s="28"/>
      <c r="PK26" s="28"/>
      <c r="PL26" s="28"/>
      <c r="PM26" s="28"/>
      <c r="PN26" s="28"/>
      <c r="PO26" s="28"/>
      <c r="PP26" s="28"/>
      <c r="PQ26" s="28"/>
      <c r="PR26" s="28"/>
      <c r="PS26" s="28"/>
      <c r="PT26" s="28"/>
      <c r="PU26" s="28"/>
      <c r="PV26" s="28"/>
      <c r="PW26" s="28"/>
      <c r="PX26" s="28"/>
      <c r="PY26" s="28"/>
      <c r="PZ26" s="28"/>
      <c r="QA26" s="28"/>
      <c r="QB26" s="28"/>
      <c r="QC26" s="28"/>
      <c r="QD26" s="28"/>
      <c r="QE26" s="28"/>
      <c r="QF26" s="28"/>
      <c r="QG26" s="28"/>
      <c r="QH26" s="28"/>
      <c r="QI26" s="28"/>
      <c r="QJ26" s="28"/>
      <c r="QK26" s="28"/>
      <c r="QL26" s="28"/>
      <c r="QM26" s="28"/>
      <c r="QN26" s="28"/>
      <c r="QO26" s="28"/>
      <c r="QP26" s="28"/>
      <c r="QQ26" s="28"/>
      <c r="QR26" s="28"/>
      <c r="QS26" s="28"/>
      <c r="QT26" s="28"/>
      <c r="QU26" s="28"/>
      <c r="QV26" s="28"/>
      <c r="QW26" s="28"/>
      <c r="QX26" s="28"/>
      <c r="QY26" s="28"/>
      <c r="QZ26" s="28"/>
      <c r="RA26" s="28"/>
      <c r="RB26" s="28"/>
      <c r="RC26" s="28"/>
      <c r="RD26" s="28"/>
      <c r="RE26" s="28"/>
      <c r="RF26" s="28"/>
      <c r="RG26" s="28"/>
      <c r="RH26" s="28"/>
      <c r="RI26" s="28"/>
      <c r="RJ26" s="28"/>
      <c r="RK26" s="28"/>
      <c r="RL26" s="28"/>
      <c r="RM26" s="28"/>
      <c r="RN26" s="28"/>
      <c r="RO26" s="28"/>
      <c r="RP26" s="28"/>
      <c r="RQ26" s="28"/>
      <c r="RR26" s="28"/>
      <c r="RS26" s="28"/>
      <c r="RT26" s="28"/>
      <c r="RU26" s="28"/>
      <c r="RV26" s="28"/>
      <c r="RW26" s="28"/>
      <c r="RX26" s="28"/>
      <c r="RY26" s="28"/>
      <c r="RZ26" s="28"/>
      <c r="SA26" s="28"/>
      <c r="SB26" s="28"/>
      <c r="SC26" s="28"/>
      <c r="SD26" s="28"/>
      <c r="SE26" s="28"/>
      <c r="SF26" s="28"/>
      <c r="SG26" s="28"/>
      <c r="SH26" s="28"/>
      <c r="SI26" s="28"/>
      <c r="SJ26" s="28"/>
      <c r="SK26" s="28"/>
      <c r="SL26" s="28"/>
      <c r="SM26" s="28"/>
      <c r="SN26" s="28"/>
      <c r="SO26" s="28"/>
      <c r="SP26" s="28"/>
      <c r="SQ26" s="28"/>
      <c r="SR26" s="28"/>
      <c r="SS26" s="28"/>
      <c r="ST26" s="28"/>
      <c r="SU26" s="28"/>
      <c r="SV26" s="28"/>
      <c r="SW26" s="28"/>
      <c r="SX26" s="28"/>
      <c r="SY26" s="28"/>
      <c r="SZ26" s="28"/>
      <c r="TA26" s="28"/>
      <c r="TB26" s="28"/>
      <c r="TC26" s="28"/>
      <c r="TD26" s="28"/>
      <c r="TE26" s="28"/>
      <c r="TF26" s="28"/>
      <c r="TG26" s="28"/>
      <c r="TH26" s="28"/>
      <c r="TI26" s="28"/>
      <c r="TJ26" s="28"/>
      <c r="TK26" s="28"/>
      <c r="TL26" s="28"/>
      <c r="TM26" s="28"/>
      <c r="TN26" s="28"/>
      <c r="TO26" s="28"/>
      <c r="TP26" s="28"/>
      <c r="TQ26" s="28"/>
      <c r="TR26" s="28"/>
      <c r="TS26" s="28"/>
      <c r="TT26" s="28"/>
      <c r="TU26" s="28"/>
      <c r="TV26" s="28"/>
      <c r="TW26" s="28"/>
      <c r="TX26" s="28"/>
      <c r="TY26" s="28"/>
      <c r="TZ26" s="28"/>
      <c r="UA26" s="28"/>
      <c r="UB26" s="28"/>
      <c r="UC26" s="28"/>
      <c r="UD26" s="28"/>
      <c r="UE26" s="28"/>
      <c r="UF26" s="28"/>
      <c r="UG26" s="28"/>
      <c r="UH26" s="28"/>
      <c r="UI26" s="28"/>
      <c r="UJ26" s="28"/>
      <c r="UK26" s="28"/>
      <c r="UL26" s="28"/>
      <c r="UM26" s="28"/>
      <c r="UN26" s="28"/>
      <c r="UO26" s="28"/>
      <c r="UP26" s="28"/>
      <c r="UQ26" s="28"/>
      <c r="UR26" s="28"/>
      <c r="US26" s="28"/>
      <c r="UT26" s="28"/>
      <c r="UU26" s="28"/>
      <c r="UV26" s="28"/>
      <c r="UW26" s="28"/>
      <c r="UX26" s="28"/>
      <c r="UY26" s="28"/>
      <c r="UZ26" s="28"/>
      <c r="VA26" s="28"/>
      <c r="VB26" s="28"/>
      <c r="VC26" s="28"/>
      <c r="VD26" s="28"/>
      <c r="VE26" s="28"/>
      <c r="VF26" s="28"/>
      <c r="VG26" s="28"/>
      <c r="VH26" s="28"/>
      <c r="VI26" s="28"/>
      <c r="VJ26" s="28"/>
      <c r="VK26" s="28"/>
      <c r="VL26" s="28"/>
      <c r="VM26" s="28"/>
      <c r="VN26" s="28"/>
      <c r="VO26" s="28"/>
      <c r="VP26" s="28"/>
      <c r="VQ26" s="28"/>
      <c r="VR26" s="28"/>
      <c r="VS26" s="28"/>
      <c r="VT26" s="28"/>
      <c r="VU26" s="28"/>
      <c r="VV26" s="28"/>
      <c r="VW26" s="28"/>
      <c r="VX26" s="28"/>
      <c r="VY26" s="28"/>
      <c r="VZ26" s="28"/>
      <c r="WA26" s="28"/>
      <c r="WB26" s="28"/>
      <c r="WC26" s="28"/>
      <c r="WD26" s="28"/>
      <c r="WE26" s="28"/>
      <c r="WF26" s="28"/>
      <c r="WG26" s="28"/>
      <c r="WH26" s="28"/>
      <c r="WI26" s="28"/>
      <c r="WJ26" s="28"/>
      <c r="WK26" s="28"/>
      <c r="WL26" s="28"/>
      <c r="WM26" s="28"/>
      <c r="WN26" s="28"/>
      <c r="WO26" s="28"/>
      <c r="WP26" s="28"/>
      <c r="WQ26" s="28"/>
      <c r="WR26" s="28"/>
      <c r="WS26" s="28"/>
      <c r="WT26" s="28"/>
      <c r="WU26" s="28"/>
      <c r="WV26" s="28"/>
      <c r="WW26" s="28"/>
      <c r="WX26" s="28"/>
      <c r="WY26" s="28"/>
      <c r="WZ26" s="28"/>
      <c r="XA26" s="28"/>
      <c r="XB26" s="28"/>
      <c r="XC26" s="28"/>
      <c r="XD26" s="28"/>
      <c r="XE26" s="28"/>
      <c r="XF26" s="28"/>
      <c r="XG26" s="28"/>
      <c r="XH26" s="28"/>
      <c r="XI26" s="28"/>
      <c r="XJ26" s="28"/>
      <c r="XK26" s="28"/>
      <c r="XL26" s="28"/>
      <c r="XM26" s="28"/>
      <c r="XN26" s="28"/>
      <c r="XO26" s="28"/>
      <c r="XP26" s="28"/>
      <c r="XQ26" s="28"/>
      <c r="XR26" s="28"/>
      <c r="XS26" s="28"/>
      <c r="XT26" s="28"/>
      <c r="XU26" s="28"/>
      <c r="XV26" s="28"/>
      <c r="XW26" s="28"/>
      <c r="XX26" s="28"/>
      <c r="XY26" s="28"/>
      <c r="XZ26" s="28"/>
      <c r="YA26" s="28"/>
      <c r="YB26" s="28"/>
      <c r="YC26" s="28"/>
      <c r="YD26" s="28"/>
      <c r="YE26" s="28"/>
      <c r="YF26" s="28"/>
      <c r="YG26" s="28"/>
      <c r="YH26" s="28"/>
      <c r="YI26" s="28"/>
      <c r="YJ26" s="28"/>
      <c r="YK26" s="28"/>
      <c r="YL26" s="28"/>
      <c r="YM26" s="28"/>
      <c r="YN26" s="28"/>
      <c r="YO26" s="28"/>
      <c r="YP26" s="28"/>
      <c r="YQ26" s="28"/>
      <c r="YR26" s="28"/>
      <c r="YS26" s="28"/>
      <c r="YT26" s="28"/>
      <c r="YU26" s="28"/>
      <c r="YV26" s="28"/>
      <c r="YW26" s="28"/>
      <c r="YX26" s="28"/>
      <c r="YY26" s="28"/>
      <c r="YZ26" s="28"/>
      <c r="ZA26" s="28"/>
      <c r="ZB26" s="28"/>
      <c r="ZC26" s="28"/>
      <c r="ZD26" s="28"/>
      <c r="ZE26" s="28"/>
      <c r="ZF26" s="28"/>
      <c r="ZG26" s="28"/>
      <c r="ZH26" s="28"/>
      <c r="ZI26" s="28"/>
      <c r="ZJ26" s="28"/>
      <c r="ZK26" s="28"/>
      <c r="ZL26" s="28"/>
      <c r="ZM26" s="28"/>
      <c r="ZN26" s="28"/>
      <c r="ZO26" s="28"/>
      <c r="ZP26" s="28"/>
      <c r="ZQ26" s="28"/>
      <c r="ZR26" s="28"/>
      <c r="ZS26" s="28"/>
      <c r="ZT26" s="28"/>
      <c r="ZU26" s="28"/>
      <c r="ZV26" s="28"/>
      <c r="ZW26" s="28"/>
      <c r="ZX26" s="28"/>
      <c r="ZY26" s="28"/>
      <c r="ZZ26" s="28"/>
      <c r="AAA26" s="28"/>
      <c r="AAB26" s="28"/>
      <c r="AAC26" s="28"/>
      <c r="AAD26" s="28"/>
      <c r="AAE26" s="28"/>
      <c r="AAF26" s="28"/>
      <c r="AAG26" s="28"/>
      <c r="AAH26" s="28"/>
      <c r="AAI26" s="28"/>
      <c r="AAJ26" s="28"/>
      <c r="AAK26" s="28"/>
      <c r="AAL26" s="28"/>
      <c r="AAM26" s="28"/>
      <c r="AAN26" s="28"/>
      <c r="AAO26" s="28"/>
      <c r="AAP26" s="28"/>
      <c r="AAQ26" s="28"/>
      <c r="AAR26" s="28"/>
      <c r="AAS26" s="28"/>
      <c r="AAT26" s="28"/>
      <c r="AAU26" s="28"/>
      <c r="AAV26" s="28"/>
      <c r="AAW26" s="28"/>
      <c r="AAX26" s="28"/>
      <c r="AAY26" s="28"/>
      <c r="AAZ26" s="28"/>
      <c r="ABA26" s="28"/>
      <c r="ABB26" s="28"/>
      <c r="ABC26" s="28"/>
      <c r="ABD26" s="28"/>
      <c r="ABE26" s="28"/>
      <c r="ABF26" s="28"/>
      <c r="ABG26" s="28"/>
      <c r="ABH26" s="28"/>
      <c r="ABI26" s="28"/>
      <c r="ABJ26" s="28"/>
      <c r="ABK26" s="28"/>
      <c r="ABL26" s="28"/>
      <c r="ABM26" s="28"/>
      <c r="ABN26" s="28"/>
      <c r="ABO26" s="28"/>
      <c r="ABP26" s="28"/>
      <c r="ABQ26" s="28"/>
      <c r="ABR26" s="28"/>
      <c r="ABS26" s="28"/>
      <c r="ABT26" s="28"/>
      <c r="ABU26" s="28"/>
      <c r="ABV26" s="28"/>
      <c r="ABW26" s="28"/>
      <c r="ABX26" s="28"/>
      <c r="ABY26" s="28"/>
      <c r="ABZ26" s="28"/>
      <c r="ACA26" s="28"/>
      <c r="ACB26" s="28"/>
      <c r="ACC26" s="28"/>
      <c r="ACD26" s="28"/>
      <c r="ACE26" s="28"/>
      <c r="ACF26" s="28"/>
      <c r="ACG26" s="28"/>
      <c r="ACH26" s="28"/>
      <c r="ACI26" s="28"/>
      <c r="ACJ26" s="28"/>
      <c r="ACK26" s="28"/>
      <c r="ACL26" s="28"/>
      <c r="ACM26" s="28"/>
      <c r="ACN26" s="28"/>
      <c r="ACO26" s="28"/>
      <c r="ACP26" s="28"/>
      <c r="ACQ26" s="28"/>
      <c r="ACR26" s="28"/>
      <c r="ACS26" s="28"/>
      <c r="ACT26" s="28"/>
      <c r="ACU26" s="28"/>
      <c r="ACV26" s="28"/>
      <c r="ACW26" s="28"/>
      <c r="ACX26" s="28"/>
      <c r="ACY26" s="28"/>
      <c r="ACZ26" s="28"/>
      <c r="ADA26" s="28"/>
      <c r="ADB26" s="28"/>
      <c r="ADC26" s="28"/>
      <c r="ADD26" s="28"/>
      <c r="ADE26" s="28"/>
      <c r="ADF26" s="28"/>
      <c r="ADG26" s="28"/>
      <c r="ADH26" s="28"/>
      <c r="ADI26" s="28"/>
      <c r="ADJ26" s="28"/>
      <c r="ADK26" s="28"/>
      <c r="ADL26" s="28"/>
      <c r="ADM26" s="28"/>
      <c r="ADN26" s="28"/>
      <c r="ADO26" s="28"/>
      <c r="ADP26" s="28"/>
      <c r="ADQ26" s="28"/>
      <c r="ADR26" s="28"/>
      <c r="ADS26" s="28"/>
      <c r="ADT26" s="28"/>
      <c r="ADU26" s="28"/>
      <c r="ADV26" s="28"/>
      <c r="ADW26" s="28"/>
      <c r="ADX26" s="28"/>
      <c r="ADY26" s="28"/>
      <c r="ADZ26" s="28"/>
      <c r="AEA26" s="28"/>
      <c r="AEB26" s="28"/>
      <c r="AEC26" s="28"/>
      <c r="AED26" s="28"/>
      <c r="AEE26" s="28"/>
      <c r="AEF26" s="28"/>
      <c r="AEG26" s="28"/>
      <c r="AEH26" s="28"/>
      <c r="AEI26" s="28"/>
      <c r="AEJ26" s="28"/>
      <c r="AEK26" s="28"/>
      <c r="AEL26" s="28"/>
      <c r="AEM26" s="28"/>
      <c r="AEN26" s="28"/>
      <c r="AEO26" s="28"/>
      <c r="AEP26" s="28"/>
      <c r="AEQ26" s="28"/>
      <c r="AER26" s="28"/>
      <c r="AES26" s="28"/>
      <c r="AET26" s="28"/>
      <c r="AEU26" s="28"/>
      <c r="AEV26" s="28"/>
      <c r="AEW26" s="28"/>
      <c r="AEX26" s="28"/>
      <c r="AEY26" s="28"/>
      <c r="AEZ26" s="28"/>
      <c r="AFA26" s="28"/>
      <c r="AFB26" s="28"/>
      <c r="AFC26" s="28"/>
      <c r="AFD26" s="28"/>
      <c r="AFE26" s="28"/>
      <c r="AFF26" s="28"/>
      <c r="AFG26" s="28"/>
      <c r="AFH26" s="28"/>
      <c r="AFI26" s="28"/>
      <c r="AFJ26" s="28"/>
      <c r="AFK26" s="28"/>
      <c r="AFL26" s="28"/>
      <c r="AFM26" s="28"/>
      <c r="AFN26" s="28"/>
      <c r="AFO26" s="28"/>
      <c r="AFP26" s="28"/>
      <c r="AFQ26" s="28"/>
      <c r="AFR26" s="28"/>
      <c r="AFS26" s="28"/>
      <c r="AFT26" s="28"/>
      <c r="AFU26" s="28"/>
      <c r="AFV26" s="28"/>
      <c r="AFW26" s="28"/>
      <c r="AFX26" s="28"/>
      <c r="AFY26" s="28"/>
      <c r="AFZ26" s="28"/>
      <c r="AGA26" s="28"/>
      <c r="AGB26" s="28"/>
      <c r="AGC26" s="28"/>
      <c r="AGD26" s="28"/>
      <c r="AGE26" s="28"/>
      <c r="AGF26" s="28"/>
      <c r="AGG26" s="28"/>
      <c r="AGH26" s="28"/>
      <c r="AGI26" s="28"/>
      <c r="AGJ26" s="28"/>
      <c r="AGK26" s="28"/>
      <c r="AGL26" s="28"/>
      <c r="AGM26" s="28"/>
      <c r="AGN26" s="28"/>
      <c r="AGO26" s="28"/>
      <c r="AGP26" s="28"/>
      <c r="AGQ26" s="28"/>
      <c r="AGR26" s="28"/>
      <c r="AGS26" s="28"/>
      <c r="AGT26" s="28"/>
      <c r="AGU26" s="28"/>
      <c r="AGV26" s="28"/>
      <c r="AGW26" s="28"/>
      <c r="AGX26" s="28"/>
      <c r="AGY26" s="28"/>
      <c r="AGZ26" s="28"/>
      <c r="AHA26" s="28"/>
      <c r="AHB26" s="28"/>
      <c r="AHC26" s="28"/>
      <c r="AHD26" s="28"/>
      <c r="AHE26" s="28"/>
      <c r="AHF26" s="28"/>
      <c r="AHG26" s="28"/>
      <c r="AHH26" s="28"/>
      <c r="AHI26" s="28"/>
      <c r="AHJ26" s="28"/>
      <c r="AHK26" s="28"/>
      <c r="AHL26" s="28"/>
      <c r="AHM26" s="28"/>
      <c r="AHN26" s="28"/>
      <c r="AHO26" s="28"/>
      <c r="AHP26" s="28"/>
      <c r="AHQ26" s="28"/>
      <c r="AHR26" s="28"/>
      <c r="AHS26" s="28"/>
      <c r="AHT26" s="28"/>
      <c r="AHU26" s="28"/>
      <c r="AHV26" s="28"/>
      <c r="AHW26" s="28"/>
      <c r="AHX26" s="28"/>
      <c r="AHY26" s="28"/>
      <c r="AHZ26" s="28"/>
      <c r="AIA26" s="28"/>
      <c r="AIB26" s="28"/>
      <c r="AIC26" s="28"/>
      <c r="AID26" s="28"/>
      <c r="AIE26" s="28"/>
      <c r="AIF26" s="28"/>
      <c r="AIG26" s="28"/>
      <c r="AIH26" s="28"/>
      <c r="AII26" s="28"/>
      <c r="AIJ26" s="28"/>
      <c r="AIK26" s="28"/>
      <c r="AIL26" s="28"/>
      <c r="AIM26" s="28"/>
      <c r="AIN26" s="28"/>
      <c r="AIO26" s="28"/>
      <c r="AIP26" s="28"/>
      <c r="AIQ26" s="28"/>
      <c r="AIR26" s="28"/>
      <c r="AIS26" s="28"/>
      <c r="AIT26" s="28"/>
      <c r="AIU26" s="28"/>
      <c r="AIV26" s="28"/>
      <c r="AIW26" s="28"/>
      <c r="AIX26" s="28"/>
      <c r="AIY26" s="28"/>
      <c r="AIZ26" s="28"/>
      <c r="AJA26" s="28"/>
      <c r="AJB26" s="28"/>
      <c r="AJC26" s="28"/>
      <c r="AJD26" s="28"/>
      <c r="AJE26" s="28"/>
      <c r="AJF26" s="28"/>
      <c r="AJG26" s="28"/>
      <c r="AJH26" s="28"/>
      <c r="AJI26" s="28"/>
      <c r="AJJ26" s="28"/>
      <c r="AJK26" s="28"/>
      <c r="AJL26" s="28"/>
      <c r="AJM26" s="28"/>
      <c r="AJN26" s="28"/>
      <c r="AJO26" s="28"/>
      <c r="AJP26" s="28"/>
      <c r="AJQ26" s="28"/>
      <c r="AJR26" s="28"/>
      <c r="AJS26" s="28"/>
      <c r="AJT26" s="28"/>
      <c r="AJU26" s="28"/>
      <c r="AJV26" s="28"/>
      <c r="AJW26" s="28"/>
      <c r="AJX26" s="28"/>
      <c r="AJY26" s="28"/>
      <c r="AJZ26" s="28"/>
      <c r="AKA26" s="28"/>
      <c r="AKB26" s="28"/>
      <c r="AKC26" s="28"/>
      <c r="AKD26" s="28"/>
      <c r="AKE26" s="28"/>
      <c r="AKF26" s="28"/>
      <c r="AKG26" s="28"/>
      <c r="AKH26" s="28"/>
      <c r="AKI26" s="28"/>
      <c r="AKJ26" s="28"/>
      <c r="AKK26" s="28"/>
      <c r="AKL26" s="28"/>
      <c r="AKM26" s="28"/>
      <c r="AKN26" s="28"/>
      <c r="AKO26" s="28"/>
      <c r="AKP26" s="28"/>
      <c r="AKQ26" s="28"/>
      <c r="AKR26" s="28"/>
      <c r="AKS26" s="28"/>
      <c r="AKT26" s="28"/>
      <c r="AKU26" s="28"/>
      <c r="AKV26" s="28"/>
      <c r="AKW26" s="28"/>
      <c r="AKX26" s="28"/>
      <c r="AKY26" s="28"/>
      <c r="AKZ26" s="28"/>
      <c r="ALA26" s="28"/>
      <c r="ALB26" s="28"/>
      <c r="ALC26" s="28"/>
      <c r="ALD26" s="28"/>
      <c r="ALE26" s="28"/>
      <c r="ALF26" s="28"/>
      <c r="ALG26" s="28"/>
      <c r="ALH26" s="28"/>
      <c r="ALI26" s="28"/>
      <c r="ALJ26" s="28"/>
      <c r="ALK26" s="28"/>
      <c r="ALL26" s="28"/>
    </row>
    <row r="27" spans="1:1000" ht="15" customHeight="1" x14ac:dyDescent="0.2"/>
    <row r="28" spans="1:1000" ht="15" customHeight="1" x14ac:dyDescent="0.2"/>
    <row r="29" spans="1:1000" ht="15" customHeight="1" x14ac:dyDescent="0.2"/>
    <row r="30" spans="1:1000" ht="15" customHeight="1" x14ac:dyDescent="0.2"/>
    <row r="31" spans="1:1000" ht="15" customHeight="1" x14ac:dyDescent="0.2"/>
    <row r="32" spans="1:1000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</sheetData>
  <mergeCells count="11">
    <mergeCell ref="K13:L13"/>
    <mergeCell ref="C16:E16"/>
    <mergeCell ref="M12:N12"/>
    <mergeCell ref="C12:E12"/>
    <mergeCell ref="C13:E13"/>
    <mergeCell ref="M13:N13"/>
    <mergeCell ref="F12:H12"/>
    <mergeCell ref="F13:H13"/>
    <mergeCell ref="I12:J12"/>
    <mergeCell ref="K12:L12"/>
    <mergeCell ref="I13:J13"/>
  </mergeCells>
  <phoneticPr fontId="3" type="noConversion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2289" r:id="rId3" name="TIButton1">
          <controlPr defaultSize="0" print="0" autoLine="0" r:id="rId4">
            <anchor moveWithCells="1">
              <from>
                <xdr:col>15</xdr:col>
                <xdr:colOff>247650</xdr:colOff>
                <xdr:row>10</xdr:row>
                <xdr:rowOff>142875</xdr:rowOff>
              </from>
              <to>
                <xdr:col>18</xdr:col>
                <xdr:colOff>38100</xdr:colOff>
                <xdr:row>10</xdr:row>
                <xdr:rowOff>371475</xdr:rowOff>
              </to>
            </anchor>
          </controlPr>
        </control>
      </mc:Choice>
      <mc:Fallback>
        <control shapeId="12289" r:id="rId3" name="TI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31"/>
  <sheetViews>
    <sheetView showGridLines="0" showRowColHeaders="0" topLeftCell="A4" workbookViewId="0"/>
  </sheetViews>
  <sheetFormatPr defaultRowHeight="11.25" customHeight="1" x14ac:dyDescent="0.2"/>
  <cols>
    <col min="1" max="1" width="1.42578125" style="5" customWidth="1"/>
    <col min="2" max="2" width="1.42578125" style="5" hidden="1" customWidth="1"/>
    <col min="3" max="3" width="9.5703125" style="5" customWidth="1"/>
    <col min="4" max="14" width="9.28515625" style="5" customWidth="1"/>
    <col min="15" max="16384" width="9.140625" style="5"/>
  </cols>
  <sheetData>
    <row r="1" spans="1:14" ht="21.75" hidden="1" customHeight="1" x14ac:dyDescent="0.25">
      <c r="C1" s="20" t="s">
        <v>57</v>
      </c>
      <c r="D1" s="20" t="str">
        <f ca="1">_xll.VIEW("smartco:Phased Costs",$C$7,"!",$F$7,$H$7,"!")</f>
        <v>smartco:Phased Costs</v>
      </c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 ht="15" hidden="1" customHeight="1" x14ac:dyDescent="0.25">
      <c r="C2" s="20" t="s">
        <v>57</v>
      </c>
      <c r="D2" s="20" t="str">
        <f ca="1">_xll.VIEW("smartco:Income Statement",$D$3,$C$7,$F$7,"!","!",$H$7)</f>
        <v>smartco:Income Statement</v>
      </c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4" ht="16.5" hidden="1" customHeight="1" x14ac:dyDescent="0.25">
      <c r="C3" s="20" t="s">
        <v>24</v>
      </c>
      <c r="D3" s="20" t="str">
        <f ca="1">_xll.SUBNM("smartco:Currency Calc","Default","Local")</f>
        <v>Local</v>
      </c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1:14" ht="27" customHeight="1" x14ac:dyDescent="0.25">
      <c r="A4" s="11"/>
      <c r="B4" s="11"/>
      <c r="C4" s="47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</row>
    <row r="6" spans="1:14" s="9" customFormat="1" ht="15" customHeight="1" x14ac:dyDescent="0.25">
      <c r="C6" s="82" t="s">
        <v>6</v>
      </c>
      <c r="D6" s="82"/>
      <c r="E6" s="82"/>
      <c r="F6" s="81" t="s">
        <v>0</v>
      </c>
      <c r="G6" s="89"/>
      <c r="H6" s="82" t="s">
        <v>1</v>
      </c>
      <c r="I6" s="82"/>
    </row>
    <row r="7" spans="1:14" s="38" customFormat="1" ht="15" customHeight="1" x14ac:dyDescent="0.25">
      <c r="C7" s="80" t="str">
        <f ca="1">_xll.SUBNM("smartco:organization","Workflow",Organization,"Caption_Default")</f>
        <v>Massachusetts</v>
      </c>
      <c r="D7" s="80"/>
      <c r="E7" s="80"/>
      <c r="F7" s="80" t="str">
        <f ca="1">_xll.SUBNM("smartco:Year","Default","Y2","Caption_Default")</f>
        <v>2015</v>
      </c>
      <c r="G7" s="80"/>
      <c r="H7" s="80" t="str">
        <f ca="1">_xll.SUBNM("smartco:Version","Current",_xll.DBR("smartco:Calendar","Current Version","String"),"Caption_Default")</f>
        <v>Budget</v>
      </c>
      <c r="I7" s="80"/>
    </row>
    <row r="8" spans="1:14" s="9" customFormat="1" ht="11.25" customHeight="1" x14ac:dyDescent="0.25"/>
    <row r="9" spans="1:14" s="9" customFormat="1" ht="11.25" customHeight="1" thickBot="1" x14ac:dyDescent="0.3">
      <c r="C9" s="76"/>
      <c r="D9" s="76"/>
      <c r="E9" s="76"/>
      <c r="F9" s="88" t="s">
        <v>58</v>
      </c>
      <c r="G9" s="88"/>
      <c r="H9" s="88" t="s">
        <v>59</v>
      </c>
      <c r="I9" s="88"/>
      <c r="J9" s="76" t="s">
        <v>45</v>
      </c>
      <c r="K9" s="76"/>
      <c r="L9" s="76"/>
      <c r="M9" s="76"/>
      <c r="N9" s="76"/>
    </row>
    <row r="10" spans="1:14" s="38" customFormat="1" ht="15" customHeight="1" thickTop="1" x14ac:dyDescent="0.25">
      <c r="B10" s="39" t="s">
        <v>76</v>
      </c>
      <c r="C10" s="90" t="str">
        <f ca="1">_xll.DBRA("smartco:Account",B10,"caption_default")</f>
        <v>6300 Rent</v>
      </c>
      <c r="D10" s="90"/>
      <c r="E10" s="90"/>
      <c r="F10" s="85" t="str">
        <f ca="1">_xll.DBRW($D$1,$C$7,$B10,$F$7,$H$7,F$9)</f>
        <v>Business Cycle</v>
      </c>
      <c r="G10" s="85"/>
      <c r="H10" s="85">
        <f ca="1">_xll.DBRW($D$1,$C$7,$C10,$F$7,$H$7,H$9)</f>
        <v>90000</v>
      </c>
      <c r="I10" s="85"/>
      <c r="J10" s="87" t="str">
        <f ca="1">_xll.DBRW($D$1,$C$7,$C10,$F$7,$H$7,J$9)</f>
        <v>Description 1</v>
      </c>
      <c r="K10" s="87"/>
      <c r="L10" s="87"/>
      <c r="M10" s="87"/>
      <c r="N10" s="87"/>
    </row>
    <row r="11" spans="1:14" s="38" customFormat="1" ht="15" customHeight="1" x14ac:dyDescent="0.25">
      <c r="B11" s="39" t="s">
        <v>77</v>
      </c>
      <c r="C11" s="84" t="str">
        <f ca="1">_xll.DBRA("smartco:Account",B11,"caption_default")</f>
        <v>6310 Utilities</v>
      </c>
      <c r="D11" s="84"/>
      <c r="E11" s="84"/>
      <c r="F11" s="85" t="str">
        <f ca="1">_xll.DBRW($D$1,$C$7,$C11,$F$7,$H$7,F$9)</f>
        <v>Christmas Peak</v>
      </c>
      <c r="G11" s="85"/>
      <c r="H11" s="85">
        <f ca="1">_xll.DBRW($D$1,$C$7,$C11,$F$7,$H$7,H$9)</f>
        <v>120000</v>
      </c>
      <c r="I11" s="85"/>
      <c r="J11" s="87" t="str">
        <f ca="1">_xll.DBRW($D$1,$C$7,$C11,$F$7,$H$7,J$9)</f>
        <v>Description 2</v>
      </c>
      <c r="K11" s="87"/>
      <c r="L11" s="87"/>
      <c r="M11" s="87"/>
      <c r="N11" s="87"/>
    </row>
    <row r="12" spans="1:14" s="38" customFormat="1" ht="15" customHeight="1" x14ac:dyDescent="0.25">
      <c r="B12" s="39" t="s">
        <v>78</v>
      </c>
      <c r="C12" s="84" t="str">
        <f ca="1">_xll.DBRA("smartco:Account",B12,"caption_default")</f>
        <v>6320 Maintenance</v>
      </c>
      <c r="D12" s="84"/>
      <c r="E12" s="84"/>
      <c r="F12" s="85" t="str">
        <f ca="1">_xll.DBRW($D$1,$C$7,$C12,$F$7,$H$7,F$9)</f>
        <v>Even on Qtr End</v>
      </c>
      <c r="G12" s="85"/>
      <c r="H12" s="85">
        <f ca="1">_xll.DBRW($D$1,$C$7,$C12,$F$7,$H$7,H$9)</f>
        <v>110000</v>
      </c>
      <c r="I12" s="85"/>
      <c r="J12" s="87" t="str">
        <f ca="1">_xll.DBRW($D$1,$C$7,$C12,$F$7,$H$7,J$9)</f>
        <v>Description 3</v>
      </c>
      <c r="K12" s="87"/>
      <c r="L12" s="87"/>
      <c r="M12" s="87"/>
      <c r="N12" s="87"/>
    </row>
    <row r="13" spans="1:14" s="40" customFormat="1" ht="15" customHeight="1" x14ac:dyDescent="0.25">
      <c r="A13" s="9"/>
      <c r="B13" s="75" t="s">
        <v>79</v>
      </c>
      <c r="C13" s="84" t="str">
        <f ca="1">_xll.DBRA("smartco:Account",B13,"caption_default")</f>
        <v>6399 OCCUPANCY</v>
      </c>
      <c r="D13" s="84"/>
      <c r="E13" s="84"/>
      <c r="F13" s="85"/>
      <c r="G13" s="85"/>
      <c r="H13" s="85">
        <f ca="1">_xll.DBRW($D$1,$C$7,$C13,$F$7,$H$7,H$9)</f>
        <v>320000</v>
      </c>
      <c r="I13" s="86"/>
      <c r="J13" s="87"/>
      <c r="K13" s="87"/>
      <c r="L13" s="87"/>
      <c r="M13" s="87"/>
      <c r="N13" s="87"/>
    </row>
    <row r="15" spans="1:14" s="15" customFormat="1" ht="11.25" customHeight="1" x14ac:dyDescent="0.2">
      <c r="A15" s="12"/>
      <c r="B15" s="13"/>
      <c r="C15" s="13"/>
      <c r="D15" s="14" t="s">
        <v>12</v>
      </c>
      <c r="E15" s="14" t="s">
        <v>13</v>
      </c>
      <c r="F15" s="14" t="s">
        <v>14</v>
      </c>
      <c r="G15" s="14" t="s">
        <v>15</v>
      </c>
      <c r="H15" s="14" t="s">
        <v>16</v>
      </c>
      <c r="I15" s="14" t="s">
        <v>17</v>
      </c>
      <c r="J15" s="14" t="s">
        <v>18</v>
      </c>
      <c r="K15" s="14" t="s">
        <v>19</v>
      </c>
      <c r="L15" s="14" t="s">
        <v>20</v>
      </c>
      <c r="M15" s="14" t="s">
        <v>21</v>
      </c>
      <c r="N15" s="14" t="s">
        <v>22</v>
      </c>
    </row>
    <row r="16" spans="1:14" s="15" customFormat="1" ht="11.25" customHeight="1" x14ac:dyDescent="0.2">
      <c r="A16" s="12"/>
      <c r="B16" s="13" t="s">
        <v>76</v>
      </c>
      <c r="C16" s="16" t="str">
        <f ca="1">_xll.DBRA("smartco:Account",B16,"caption_default")</f>
        <v>6300 Rent</v>
      </c>
      <c r="D16" s="17">
        <f ca="1">_xll.DBRW($D$2,$D$3,$C$7,$F$7,D$15,$B16,$H$7)</f>
        <v>3214.2857142857133</v>
      </c>
      <c r="E16" s="17">
        <f ca="1">_xll.DBRW($D$2,$D$3,$C$7,$F$7,E$15,$B16,$H$7)</f>
        <v>3214.2857142857133</v>
      </c>
      <c r="F16" s="17">
        <f ca="1">_xll.DBRW($D$2,$D$3,$C$7,$F$7,F$15,$B16,$H$7)</f>
        <v>6428.5714285714257</v>
      </c>
      <c r="G16" s="17">
        <f ca="1">_xll.DBRW($D$2,$D$3,$C$7,$F$7,G$15,$B16,$H$7)</f>
        <v>3214.2857142857133</v>
      </c>
      <c r="H16" s="17">
        <f ca="1">_xll.DBRW($D$2,$D$3,$C$7,$F$7,H$15,$B16,$H$7)</f>
        <v>6428.5714285714257</v>
      </c>
      <c r="I16" s="17">
        <f ca="1">_xll.DBRW($D$2,$D$3,$C$7,$F$7,I$15,$B16,$H$7)</f>
        <v>9642.8571428571449</v>
      </c>
      <c r="J16" s="17">
        <f ca="1">_xll.DBRW($D$2,$D$3,$C$7,$F$7,J$15,$B16,$H$7)</f>
        <v>6428.5714285714257</v>
      </c>
      <c r="K16" s="17">
        <f ca="1">_xll.DBRW($D$2,$D$3,$C$7,$F$7,K$15,$B16,$H$7)</f>
        <v>6428.5714285714257</v>
      </c>
      <c r="L16" s="17">
        <f ca="1">_xll.DBRW($D$2,$D$3,$C$7,$F$7,L$15,$B16,$H$7)</f>
        <v>9642.8571428571449</v>
      </c>
      <c r="M16" s="17">
        <f ca="1">_xll.DBRW($D$2,$D$3,$C$7,$F$7,M$15,$B16,$H$7)</f>
        <v>9642.8571428571449</v>
      </c>
      <c r="N16" s="17">
        <f ca="1">_xll.DBRW($D$2,$D$3,$C$7,$F$7,N$15,$B16,$H$7)</f>
        <v>9642.8571428571449</v>
      </c>
    </row>
    <row r="17" spans="1:14" s="15" customFormat="1" ht="11.25" customHeight="1" x14ac:dyDescent="0.2">
      <c r="A17" s="12"/>
      <c r="B17" s="13" t="s">
        <v>77</v>
      </c>
      <c r="C17" s="16" t="str">
        <f ca="1">_xll.DBRA("smartco:Account",B17,"caption_default")</f>
        <v>6310 Utilities</v>
      </c>
      <c r="D17" s="17">
        <f ca="1">_xll.DBRW($D$2,$D$3,$C$7,$F$7,D$15,$B17,$H$7)</f>
        <v>15384.615384615377</v>
      </c>
      <c r="E17" s="17">
        <f ca="1">_xll.DBRW($D$2,$D$3,$C$7,$F$7,E$15,$B17,$H$7)</f>
        <v>12307.692307692309</v>
      </c>
      <c r="F17" s="17">
        <f ca="1">_xll.DBRW($D$2,$D$3,$C$7,$F$7,F$15,$B17,$H$7)</f>
        <v>9230.7692307692305</v>
      </c>
      <c r="G17" s="17">
        <f ca="1">_xll.DBRW($D$2,$D$3,$C$7,$F$7,G$15,$B17,$H$7)</f>
        <v>6153.8461538461534</v>
      </c>
      <c r="H17" s="17">
        <f ca="1">_xll.DBRW($D$2,$D$3,$C$7,$F$7,H$15,$B17,$H$7)</f>
        <v>6153.8461538461534</v>
      </c>
      <c r="I17" s="17">
        <f ca="1">_xll.DBRW($D$2,$D$3,$C$7,$F$7,I$15,$B17,$H$7)</f>
        <v>6153.8461538461534</v>
      </c>
      <c r="J17" s="17">
        <f ca="1">_xll.DBRW($D$2,$D$3,$C$7,$F$7,J$15,$B17,$H$7)</f>
        <v>6153.8461538461534</v>
      </c>
      <c r="K17" s="17">
        <f ca="1">_xll.DBRW($D$2,$D$3,$C$7,$F$7,K$15,$B17,$H$7)</f>
        <v>6153.8461538461534</v>
      </c>
      <c r="L17" s="17">
        <f ca="1">_xll.DBRW($D$2,$D$3,$C$7,$F$7,L$15,$B17,$H$7)</f>
        <v>6153.8461538461534</v>
      </c>
      <c r="M17" s="17">
        <f ca="1">_xll.DBRW($D$2,$D$3,$C$7,$F$7,M$15,$B17,$H$7)</f>
        <v>9230.7692307692305</v>
      </c>
      <c r="N17" s="17">
        <f ca="1">_xll.DBRW($D$2,$D$3,$C$7,$F$7,N$15,$B17,$H$7)</f>
        <v>15384.615384615377</v>
      </c>
    </row>
    <row r="18" spans="1:14" s="15" customFormat="1" ht="11.25" customHeight="1" x14ac:dyDescent="0.2">
      <c r="A18" s="12"/>
      <c r="B18" s="13" t="s">
        <v>78</v>
      </c>
      <c r="C18" s="16" t="str">
        <f ca="1">_xll.DBRA("smartco:Account",B18,"caption_default")</f>
        <v>6320 Maintenance</v>
      </c>
      <c r="D18" s="17">
        <f ca="1">_xll.DBRW($D$2,$D$3,$C$7,$F$7,D$15,$B18,$H$7)</f>
        <v>0</v>
      </c>
      <c r="E18" s="17">
        <f ca="1">_xll.DBRW($D$2,$D$3,$C$7,$F$7,E$15,$B18,$H$7)</f>
        <v>0</v>
      </c>
      <c r="F18" s="17">
        <f ca="1">_xll.DBRW($D$2,$D$3,$C$7,$F$7,F$15,$B18,$H$7)</f>
        <v>27500</v>
      </c>
      <c r="G18" s="17">
        <f ca="1">_xll.DBRW($D$2,$D$3,$C$7,$F$7,G$15,$B18,$H$7)</f>
        <v>0</v>
      </c>
      <c r="H18" s="17">
        <f ca="1">_xll.DBRW($D$2,$D$3,$C$7,$F$7,H$15,$B18,$H$7)</f>
        <v>0</v>
      </c>
      <c r="I18" s="17">
        <f ca="1">_xll.DBRW($D$2,$D$3,$C$7,$F$7,I$15,$B18,$H$7)</f>
        <v>27500</v>
      </c>
      <c r="J18" s="17">
        <f ca="1">_xll.DBRW($D$2,$D$3,$C$7,$F$7,J$15,$B18,$H$7)</f>
        <v>0</v>
      </c>
      <c r="K18" s="17">
        <f ca="1">_xll.DBRW($D$2,$D$3,$C$7,$F$7,K$15,$B18,$H$7)</f>
        <v>0</v>
      </c>
      <c r="L18" s="17">
        <f ca="1">_xll.DBRW($D$2,$D$3,$C$7,$F$7,L$15,$B18,$H$7)</f>
        <v>27500</v>
      </c>
      <c r="M18" s="17">
        <f ca="1">_xll.DBRW($D$2,$D$3,$C$7,$F$7,M$15,$B18,$H$7)</f>
        <v>0</v>
      </c>
      <c r="N18" s="17">
        <f ca="1">_xll.DBRW($D$2,$D$3,$C$7,$F$7,N$15,$B18,$H$7)</f>
        <v>0</v>
      </c>
    </row>
    <row r="19" spans="1:14" ht="11.25" customHeight="1" x14ac:dyDescent="0.2">
      <c r="A19" s="12"/>
      <c r="B19" s="13" t="s">
        <v>79</v>
      </c>
      <c r="C19" s="13" t="str">
        <f ca="1">_xll.DBRA("smartco:Account",B19,"caption_default")</f>
        <v>6399 OCCUPANCY</v>
      </c>
      <c r="D19" s="13">
        <f ca="1">_xll.DBRW($D$2,$D$3,$C$7,$F$7,D$15,$B19,$H$7)</f>
        <v>18598.901098901089</v>
      </c>
      <c r="E19" s="13">
        <f ca="1">_xll.DBRW($D$2,$D$3,$C$7,$F$7,E$15,$B19,$H$7)</f>
        <v>15521.978021978022</v>
      </c>
      <c r="F19" s="13">
        <f ca="1">_xll.DBRW($D$2,$D$3,$C$7,$F$7,F$15,$B19,$H$7)</f>
        <v>43159.340659340654</v>
      </c>
      <c r="G19" s="13">
        <f ca="1">_xll.DBRW($D$2,$D$3,$C$7,$F$7,G$15,$B19,$H$7)</f>
        <v>9368.1318681318662</v>
      </c>
      <c r="H19" s="13">
        <f ca="1">_xll.DBRW($D$2,$D$3,$C$7,$F$7,H$15,$B19,$H$7)</f>
        <v>12582.41758241758</v>
      </c>
      <c r="I19" s="13">
        <f ca="1">_xll.DBRW($D$2,$D$3,$C$7,$F$7,I$15,$B19,$H$7)</f>
        <v>43296.703296703301</v>
      </c>
      <c r="J19" s="13">
        <f ca="1">_xll.DBRW($D$2,$D$3,$C$7,$F$7,J$15,$B19,$H$7)</f>
        <v>12582.41758241758</v>
      </c>
      <c r="K19" s="13">
        <f ca="1">_xll.DBRW($D$2,$D$3,$C$7,$F$7,K$15,$B19,$H$7)</f>
        <v>12582.41758241758</v>
      </c>
      <c r="L19" s="13">
        <f ca="1">_xll.DBRW($D$2,$D$3,$C$7,$F$7,L$15,$B19,$H$7)</f>
        <v>43296.703296703301</v>
      </c>
      <c r="M19" s="13">
        <f ca="1">_xll.DBRW($D$2,$D$3,$C$7,$F$7,M$15,$B19,$H$7)</f>
        <v>18873.626373626375</v>
      </c>
      <c r="N19" s="13">
        <f ca="1">_xll.DBRW($D$2,$D$3,$C$7,$F$7,N$15,$B19,$H$7)</f>
        <v>25027.472527472521</v>
      </c>
    </row>
    <row r="30" spans="1:14" s="28" customFormat="1" ht="11.25" customHeight="1" x14ac:dyDescent="0.2"/>
    <row r="31" spans="1:14" ht="11.25" customHeight="1" x14ac:dyDescent="0.2">
      <c r="G31" s="45" t="s">
        <v>86</v>
      </c>
      <c r="H31" s="46" t="s">
        <v>87</v>
      </c>
      <c r="I31" s="78" t="s">
        <v>88</v>
      </c>
    </row>
  </sheetData>
  <mergeCells count="24">
    <mergeCell ref="H6:I6"/>
    <mergeCell ref="C7:E7"/>
    <mergeCell ref="F7:G7"/>
    <mergeCell ref="H7:I7"/>
    <mergeCell ref="F11:G11"/>
    <mergeCell ref="H11:I11"/>
    <mergeCell ref="C11:E11"/>
    <mergeCell ref="C6:E6"/>
    <mergeCell ref="F6:G6"/>
    <mergeCell ref="C10:E10"/>
    <mergeCell ref="F10:G10"/>
    <mergeCell ref="F9:G9"/>
    <mergeCell ref="J13:N13"/>
    <mergeCell ref="H10:I10"/>
    <mergeCell ref="J10:N10"/>
    <mergeCell ref="J12:N12"/>
    <mergeCell ref="H9:I9"/>
    <mergeCell ref="J11:N11"/>
    <mergeCell ref="C12:E12"/>
    <mergeCell ref="F12:G12"/>
    <mergeCell ref="H12:I12"/>
    <mergeCell ref="C13:E13"/>
    <mergeCell ref="F13:G13"/>
    <mergeCell ref="H13:I13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9"/>
  <sheetViews>
    <sheetView workbookViewId="0"/>
  </sheetViews>
  <sheetFormatPr defaultRowHeight="15" x14ac:dyDescent="0.25"/>
  <cols>
    <col min="1" max="1" width="17" customWidth="1"/>
  </cols>
  <sheetData>
    <row r="1" spans="1:5" x14ac:dyDescent="0.25">
      <c r="A1" s="1" t="s">
        <v>38</v>
      </c>
      <c r="B1" s="1" t="s">
        <v>56</v>
      </c>
      <c r="D1" s="1" t="s">
        <v>10</v>
      </c>
    </row>
    <row r="2" spans="1:5" x14ac:dyDescent="0.25">
      <c r="A2" t="s">
        <v>37</v>
      </c>
      <c r="B2" t="s">
        <v>44</v>
      </c>
      <c r="D2" t="s">
        <v>9</v>
      </c>
      <c r="E2">
        <v>1</v>
      </c>
    </row>
    <row r="3" spans="1:5" x14ac:dyDescent="0.25">
      <c r="A3" t="s">
        <v>34</v>
      </c>
      <c r="B3" t="s">
        <v>55</v>
      </c>
      <c r="D3" t="s">
        <v>11</v>
      </c>
      <c r="E3">
        <v>0</v>
      </c>
    </row>
    <row r="4" spans="1:5" x14ac:dyDescent="0.25">
      <c r="A4" t="s">
        <v>35</v>
      </c>
    </row>
    <row r="5" spans="1:5" x14ac:dyDescent="0.25">
      <c r="A5" t="s">
        <v>33</v>
      </c>
    </row>
    <row r="6" spans="1:5" x14ac:dyDescent="0.25">
      <c r="A6" t="s">
        <v>36</v>
      </c>
    </row>
    <row r="7" spans="1:5" x14ac:dyDescent="0.25">
      <c r="A7" t="s">
        <v>32</v>
      </c>
    </row>
    <row r="8" spans="1:5" x14ac:dyDescent="0.25">
      <c r="A8" t="s">
        <v>31</v>
      </c>
    </row>
    <row r="9" spans="1:5" x14ac:dyDescent="0.25">
      <c r="A9" t="s">
        <v>30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defaultRowHeight="15" x14ac:dyDescent="0.25"/>
  <sheetData>
    <row r="1" spans="1:1" x14ac:dyDescent="0.25">
      <c r="A1" t="s">
        <v>60</v>
      </c>
    </row>
    <row r="2" spans="1:1" x14ac:dyDescent="0.25">
      <c r="A2" t="s">
        <v>61</v>
      </c>
    </row>
    <row r="3" spans="1:1" x14ac:dyDescent="0.25">
      <c r="A3" t="s">
        <v>62</v>
      </c>
    </row>
    <row r="4" spans="1:1" x14ac:dyDescent="0.25">
      <c r="A4" t="s">
        <v>63</v>
      </c>
    </row>
    <row r="5" spans="1:1" x14ac:dyDescent="0.25">
      <c r="A5" t="s">
        <v>64</v>
      </c>
    </row>
    <row r="6" spans="1:1" x14ac:dyDescent="0.25">
      <c r="A6" t="s">
        <v>65</v>
      </c>
    </row>
    <row r="7" spans="1:1" x14ac:dyDescent="0.25">
      <c r="A7" t="s">
        <v>66</v>
      </c>
    </row>
    <row r="8" spans="1:1" x14ac:dyDescent="0.25">
      <c r="A8" t="s">
        <v>67</v>
      </c>
    </row>
    <row r="9" spans="1:1" x14ac:dyDescent="0.25">
      <c r="A9" t="s">
        <v>68</v>
      </c>
    </row>
    <row r="10" spans="1:1" x14ac:dyDescent="0.25">
      <c r="A10" t="s">
        <v>69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14"/>
  <sheetViews>
    <sheetView showGridLines="0" showRowColHeaders="0" topLeftCell="A2" workbookViewId="0"/>
  </sheetViews>
  <sheetFormatPr defaultRowHeight="12" x14ac:dyDescent="0.2"/>
  <cols>
    <col min="1" max="1" width="1.42578125" style="5" customWidth="1"/>
    <col min="2" max="2" width="1.42578125" style="5" hidden="1" customWidth="1"/>
    <col min="3" max="3" width="23" style="5" bestFit="1" customWidth="1"/>
    <col min="4" max="8" width="13.140625" style="5" customWidth="1"/>
    <col min="9" max="16384" width="9.140625" style="5"/>
  </cols>
  <sheetData>
    <row r="1" spans="1:13" ht="15.75" hidden="1" x14ac:dyDescent="0.25">
      <c r="C1" s="20" t="s">
        <v>57</v>
      </c>
      <c r="D1" s="20" t="str">
        <f ca="1">_xll.VIEW("smartco:Income Statement",$D$5,$C$5,$F$5,"!","!",$G$5)</f>
        <v>smartco:Income Statement</v>
      </c>
      <c r="E1" s="20"/>
      <c r="F1" s="20"/>
      <c r="G1" s="20"/>
      <c r="H1" s="20"/>
      <c r="I1" s="20"/>
      <c r="J1" s="20"/>
      <c r="K1" s="20"/>
      <c r="L1" s="20"/>
      <c r="M1" s="20"/>
    </row>
    <row r="2" spans="1:13" ht="21" customHeight="1" x14ac:dyDescent="0.25">
      <c r="A2" s="8"/>
      <c r="B2" s="8"/>
      <c r="C2" s="47"/>
      <c r="D2" s="49"/>
      <c r="E2" s="49"/>
      <c r="F2" s="49"/>
      <c r="G2" s="49"/>
      <c r="H2" s="49"/>
      <c r="I2" s="49"/>
      <c r="J2" s="49"/>
      <c r="K2" s="49"/>
      <c r="L2" s="49"/>
      <c r="M2" s="49"/>
    </row>
    <row r="3" spans="1:13" ht="9" customHeight="1" x14ac:dyDescent="0.2"/>
    <row r="4" spans="1:13" ht="15" customHeight="1" x14ac:dyDescent="0.2">
      <c r="C4" s="32" t="s">
        <v>6</v>
      </c>
      <c r="D4" s="79" t="s">
        <v>24</v>
      </c>
      <c r="E4" s="79"/>
      <c r="F4" s="33" t="s">
        <v>0</v>
      </c>
      <c r="G4" s="82" t="s">
        <v>1</v>
      </c>
      <c r="H4" s="82"/>
    </row>
    <row r="5" spans="1:13" ht="15" customHeight="1" x14ac:dyDescent="0.2">
      <c r="C5" s="50" t="str">
        <f ca="1">_xll.SUBNM("smartco:organization","Workflow",Organization,"Caption_Default")</f>
        <v>Massachusetts</v>
      </c>
      <c r="D5" s="80" t="str">
        <f ca="1">_xll.SUBNM("smartco:Currency Calc","","Local")</f>
        <v>Local</v>
      </c>
      <c r="E5" s="80"/>
      <c r="F5" s="50" t="str">
        <f ca="1">_xll.SUBNM("smartco:Year","","Y2","Caption_Default")</f>
        <v>2015</v>
      </c>
      <c r="G5" s="80" t="str">
        <f ca="1">_xll.SUBNM("smartco:Version","Current",_xll.DBR("smartco:Calendar","Current Version","String"),"Caption_Default")</f>
        <v>Budget</v>
      </c>
      <c r="H5" s="80"/>
    </row>
    <row r="6" spans="1:13" ht="6.75" customHeight="1" x14ac:dyDescent="0.2"/>
    <row r="7" spans="1:13" ht="12.75" thickBot="1" x14ac:dyDescent="0.25">
      <c r="C7" s="76"/>
      <c r="D7" s="76" t="s">
        <v>72</v>
      </c>
      <c r="E7" s="76" t="s">
        <v>73</v>
      </c>
      <c r="F7" s="76" t="s">
        <v>74</v>
      </c>
      <c r="G7" s="76" t="s">
        <v>75</v>
      </c>
      <c r="H7" s="76" t="s">
        <v>0</v>
      </c>
    </row>
    <row r="8" spans="1:13" s="31" customFormat="1" ht="15" customHeight="1" thickTop="1" x14ac:dyDescent="0.25">
      <c r="B8" s="31" t="s">
        <v>71</v>
      </c>
      <c r="C8" s="72" t="str">
        <f ca="1">_xll.DBRA("smartco:Account",B8,"caption_default")</f>
        <v>Total Operating Expense</v>
      </c>
      <c r="D8" s="70">
        <f ca="1">_xll.DBRW($D$1,$D$5,$C$5,$F$5,D$7,$B8,$G$5)</f>
        <v>298750.08323939738</v>
      </c>
      <c r="E8" s="70">
        <f ca="1">_xll.DBRW($D$1,$D$5,$C$5,$F$5,E$7,$B8,$G$5)</f>
        <v>310272.39421293949</v>
      </c>
      <c r="F8" s="70">
        <f ca="1">_xll.DBRW($D$1,$D$5,$C$5,$F$5,F$7,$B8,$G$5)</f>
        <v>338809.48292722518</v>
      </c>
      <c r="G8" s="70">
        <f ca="1">_xll.DBRW($D$1,$D$5,$C$5,$F$5,G$7,$B8,$G$5)</f>
        <v>377131.11299731175</v>
      </c>
      <c r="H8" s="70">
        <f ca="1">_xll.DBRW($D$1,$D$5,$C$5,$F$5,H$7,$B8,$G$5)</f>
        <v>1324963.0733768737</v>
      </c>
    </row>
    <row r="9" spans="1:13" ht="15" customHeight="1" x14ac:dyDescent="0.2">
      <c r="B9" s="6" t="s">
        <v>80</v>
      </c>
      <c r="C9" s="73" t="str">
        <f ca="1">_xll.DBRA("smartco:Account",B9,"caption_default")</f>
        <v>6099 PAYROLL</v>
      </c>
      <c r="D9" s="74">
        <f ca="1">_xll.DBRW($D$1,$D$5,$C$5,$F$5,D$7,$B9,$G$5)</f>
        <v>158910.85345917766</v>
      </c>
      <c r="E9" s="74">
        <f ca="1">_xll.DBRW($D$1,$D$5,$C$5,$F$5,E$7,$B9,$G$5)</f>
        <v>168532.25146568671</v>
      </c>
      <c r="F9" s="74">
        <f ca="1">_xll.DBRW($D$1,$D$5,$C$5,$F$5,F$7,$B9,$G$5)</f>
        <v>172279.05446568673</v>
      </c>
      <c r="G9" s="74">
        <f ca="1">_xll.DBRW($D$1,$D$5,$C$5,$F$5,G$7,$B9,$G$5)</f>
        <v>170033.23398632274</v>
      </c>
      <c r="H9" s="71">
        <f ca="1">_xll.DBRW($D$1,$D$5,$C$5,$F$5,H$7,$B9,$G$5)</f>
        <v>669755.39337687381</v>
      </c>
    </row>
    <row r="10" spans="1:13" ht="15" customHeight="1" x14ac:dyDescent="0.2">
      <c r="B10" s="6" t="s">
        <v>81</v>
      </c>
      <c r="C10" s="73" t="str">
        <f ca="1">_xll.DBRA("smartco:Account",B10,"caption_default")</f>
        <v>6199 OFFICE EXPENSE</v>
      </c>
      <c r="D10" s="74">
        <f ca="1">_xll.DBRW($D$1,$D$5,$C$5,$F$5,D$7,$B10,$G$5)</f>
        <v>16693.939999999999</v>
      </c>
      <c r="E10" s="74">
        <f ca="1">_xll.DBRW($D$1,$D$5,$C$5,$F$5,E$7,$B10,$G$5)</f>
        <v>16766.939999999999</v>
      </c>
      <c r="F10" s="74">
        <f ca="1">_xll.DBRW($D$1,$D$5,$C$5,$F$5,F$7,$B10,$G$5)</f>
        <v>16766.939999999999</v>
      </c>
      <c r="G10" s="74">
        <f ca="1">_xll.DBRW($D$1,$D$5,$C$5,$F$5,G$7,$B10,$G$5)</f>
        <v>16766.939999999999</v>
      </c>
      <c r="H10" s="71">
        <f ca="1">_xll.DBRW($D$1,$D$5,$C$5,$F$5,H$7,$B10,$G$5)</f>
        <v>66994.75999999998</v>
      </c>
    </row>
    <row r="11" spans="1:13" ht="15" customHeight="1" x14ac:dyDescent="0.2">
      <c r="B11" s="6" t="s">
        <v>82</v>
      </c>
      <c r="C11" s="73" t="str">
        <f ca="1">_xll.DBRA("smartco:Account",B11,"caption_default")</f>
        <v>6299 TRAVEL</v>
      </c>
      <c r="D11" s="74">
        <f ca="1">_xll.DBRW($D$1,$D$5,$C$5,$F$5,D$7,$B11,$G$5)</f>
        <v>11307</v>
      </c>
      <c r="E11" s="74">
        <f ca="1">_xll.DBRW($D$1,$D$5,$C$5,$F$5,E$7,$B11,$G$5)</f>
        <v>11307</v>
      </c>
      <c r="F11" s="74">
        <f ca="1">_xll.DBRW($D$1,$D$5,$C$5,$F$5,F$7,$B11,$G$5)</f>
        <v>11307</v>
      </c>
      <c r="G11" s="74">
        <f ca="1">_xll.DBRW($D$1,$D$5,$C$5,$F$5,G$7,$B11,$G$5)</f>
        <v>11307</v>
      </c>
      <c r="H11" s="71">
        <f ca="1">_xll.DBRW($D$1,$D$5,$C$5,$F$5,H$7,$B11,$G$5)</f>
        <v>45228</v>
      </c>
    </row>
    <row r="12" spans="1:13" ht="15" customHeight="1" x14ac:dyDescent="0.2">
      <c r="B12" s="19" t="s">
        <v>79</v>
      </c>
      <c r="C12" s="73" t="str">
        <f ca="1">_xll.DBRA("smartco:Account",B12,"caption_default")</f>
        <v>6399 OCCUPANCY</v>
      </c>
      <c r="D12" s="74">
        <f ca="1">_xll.DBRW($D$1,$D$5,$C$5,$F$5,D$7,$B12,$G$5)</f>
        <v>77280.219780219762</v>
      </c>
      <c r="E12" s="74">
        <f ca="1">_xll.DBRW($D$1,$D$5,$C$5,$F$5,E$7,$B12,$G$5)</f>
        <v>65247.252747252744</v>
      </c>
      <c r="F12" s="74">
        <f ca="1">_xll.DBRW($D$1,$D$5,$C$5,$F$5,F$7,$B12,$G$5)</f>
        <v>68461.538461538468</v>
      </c>
      <c r="G12" s="74">
        <f ca="1">_xll.DBRW($D$1,$D$5,$C$5,$F$5,G$7,$B12,$G$5)</f>
        <v>109010.989010989</v>
      </c>
      <c r="H12" s="71">
        <f ca="1">_xll.DBRW($D$1,$D$5,$C$5,$F$5,H$7,$B12,$G$5)</f>
        <v>319999.99999999994</v>
      </c>
    </row>
    <row r="13" spans="1:13" ht="15" customHeight="1" x14ac:dyDescent="0.2">
      <c r="B13" s="19" t="s">
        <v>83</v>
      </c>
      <c r="C13" s="73" t="str">
        <f ca="1">_xll.DBRA("smartco:Account",B13,"caption_default")</f>
        <v>6499 MARKETING</v>
      </c>
      <c r="D13" s="74">
        <f ca="1">_xll.DBRW($D$1,$D$5,$C$5,$F$5,D$7,$B13,$G$5)</f>
        <v>34558.07</v>
      </c>
      <c r="E13" s="74">
        <f ca="1">_xll.DBRW($D$1,$D$5,$C$5,$F$5,E$7,$B13,$G$5)</f>
        <v>38418.950000000004</v>
      </c>
      <c r="F13" s="74">
        <f ca="1">_xll.DBRW($D$1,$D$5,$C$5,$F$5,F$7,$B13,$G$5)</f>
        <v>32494.949999999997</v>
      </c>
      <c r="G13" s="74">
        <f ca="1">_xll.DBRW($D$1,$D$5,$C$5,$F$5,G$7,$B13,$G$5)</f>
        <v>32512.949999999997</v>
      </c>
      <c r="H13" s="71">
        <f ca="1">_xll.DBRW($D$1,$D$5,$C$5,$F$5,H$7,$B13,$G$5)</f>
        <v>137984.91999999998</v>
      </c>
    </row>
    <row r="14" spans="1:13" ht="15" customHeight="1" x14ac:dyDescent="0.2">
      <c r="B14" s="19" t="s">
        <v>84</v>
      </c>
      <c r="C14" s="73" t="str">
        <f ca="1">_xll.DBRA("smartco:Account",B14,"caption_default")</f>
        <v>6599 DEPRECIATION</v>
      </c>
      <c r="D14" s="74">
        <f ca="1">_xll.DBRW($D$1,$D$5,$C$5,$F$5,D$7,$B14,$G$5)</f>
        <v>1.4821969375237396E-323</v>
      </c>
      <c r="E14" s="74">
        <f ca="1">_xll.DBRW($D$1,$D$5,$C$5,$F$5,E$7,$B14,$G$5)</f>
        <v>10000</v>
      </c>
      <c r="F14" s="74">
        <f ca="1">_xll.DBRW($D$1,$D$5,$C$5,$F$5,F$7,$B14,$G$5)</f>
        <v>37500</v>
      </c>
      <c r="G14" s="74">
        <f ca="1">_xll.DBRW($D$1,$D$5,$C$5,$F$5,G$7,$B14,$G$5)</f>
        <v>37500</v>
      </c>
      <c r="H14" s="71">
        <f ca="1">_xll.DBRW($D$1,$D$5,$C$5,$F$5,H$7,$B14,$G$5)</f>
        <v>85000</v>
      </c>
    </row>
  </sheetData>
  <mergeCells count="4">
    <mergeCell ref="D4:E4"/>
    <mergeCell ref="G4:H4"/>
    <mergeCell ref="D5:E5"/>
    <mergeCell ref="G5:H5"/>
  </mergeCells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OpEx</vt:lpstr>
      <vt:lpstr>LineItemDetail</vt:lpstr>
      <vt:lpstr>PhasedCosts</vt:lpstr>
      <vt:lpstr>Lookup</vt:lpstr>
      <vt:lpstr>{PL}PickLst</vt:lpstr>
      <vt:lpstr>Report</vt:lpstr>
      <vt:lpstr>OpExSubsets</vt:lpstr>
      <vt:lpstr>Organization</vt:lpstr>
      <vt:lpstr>RowFilter</vt:lpstr>
      <vt:lpstr>SelectYesNo</vt:lpstr>
      <vt:lpstr>LineItemDetail!TM1RPTDATARNG1</vt:lpstr>
      <vt:lpstr>OpEx!TM1RPTDATARNG3</vt:lpstr>
      <vt:lpstr>LineItemDetail!TM1RPTFMTIDCOL</vt:lpstr>
      <vt:lpstr>OpEx!TM1RPTFMTIDCOL</vt:lpstr>
      <vt:lpstr>LineItemDetail!TM1RPTFMTRNG</vt:lpstr>
      <vt:lpstr>OpEx!TM1RPTFMTRNG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ibmuser</dc:creator>
  <cp:lastModifiedBy>db2admin</cp:lastModifiedBy>
  <dcterms:created xsi:type="dcterms:W3CDTF">2011-12-01T18:47:49Z</dcterms:created>
  <dcterms:modified xsi:type="dcterms:W3CDTF">2015-03-12T13:44:12Z</dcterms:modified>
</cp:coreProperties>
</file>