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14355" windowHeight="7125"/>
  </bookViews>
  <sheets>
    <sheet name="TgtVar" sheetId="5" r:id="rId1"/>
    <sheet name="PL" sheetId="4" r:id="rId2"/>
    <sheet name="AllocDefintion" sheetId="18" r:id="rId3"/>
    <sheet name="AllocDetail" sheetId="12" r:id="rId4"/>
    <sheet name="AllocSummary" sheetId="14" r:id="rId5"/>
    <sheet name="PLReport" sheetId="13" r:id="rId6"/>
    <sheet name="Fcst" sheetId="7" r:id="rId7"/>
    <sheet name="FcstDetail" sheetId="8" r:id="rId8"/>
    <sheet name="FxVar" sheetId="9" r:id="rId9"/>
    <sheet name="FxRates" sheetId="16" r:id="rId10"/>
    <sheet name="{PL}PickLst" sheetId="11" state="hidden" r:id="rId11"/>
    <sheet name="Lookup" sheetId="10" state="hidden" r:id="rId12"/>
    <sheet name="AllocationIn" sheetId="6" state="hidden" r:id="rId13"/>
    <sheet name="{AR}01" sheetId="20" state="hidden" r:id="rId14"/>
  </sheets>
  <definedNames>
    <definedName name="FcstMethods">Lookup!$G$2:$G$4</definedName>
    <definedName name="OpExSubsets" localSheetId="2">Lookup!$A$2:$A$10</definedName>
    <definedName name="OpExSubsets">Lookup!$A$2:$A$10</definedName>
    <definedName name="Organization">TgtVar!$C$13</definedName>
    <definedName name="RowFilter">Lookup!$B$2:$B$3</definedName>
    <definedName name="SelectYesNo" localSheetId="2">Lookup!$D$2:$D$3</definedName>
    <definedName name="SelectYesNo">Lookup!$D$2:$D$3</definedName>
    <definedName name="TM1REBUILDOPTION">1</definedName>
    <definedName name="TM1RPTDATARNG1" localSheetId="2">AllocDefintion!$18:$28</definedName>
    <definedName name="TM1RPTDATARNG1" localSheetId="8">FxVar!$20:$26</definedName>
    <definedName name="TM1RPTDATARNG1" localSheetId="0">TgtVar!$17:$29</definedName>
    <definedName name="TM1RPTDATARNG2" localSheetId="3">AllocDetail!$22:$36</definedName>
    <definedName name="TM1RPTDATARNG3" localSheetId="6">Fcst!$91:$103</definedName>
    <definedName name="TM1RPTDATARNG3" localSheetId="1">PL!$16:$28</definedName>
    <definedName name="TM1RPTFMTIDCOL" localSheetId="2">AllocDefintion!$A$1:$A$9</definedName>
    <definedName name="TM1RPTFMTIDCOL" localSheetId="3">AllocDetail!$A$1:$A$8</definedName>
    <definedName name="TM1RPTFMTIDCOL" localSheetId="6">Fcst!$A$1:$A$80</definedName>
    <definedName name="TM1RPTFMTIDCOL" localSheetId="8">FxVar!$A$1:$A$8</definedName>
    <definedName name="TM1RPTFMTIDCOL" localSheetId="1">PL!$A$1:$A$8</definedName>
    <definedName name="TM1RPTFMTIDCOL" localSheetId="0">TgtVar!$A$1:$A$8</definedName>
    <definedName name="TM1RPTFMTRNG" localSheetId="2">AllocDefintion!$D$1:$L$9</definedName>
    <definedName name="TM1RPTFMTRNG" localSheetId="3">AllocDetail!$C$1:$J$8</definedName>
    <definedName name="TM1RPTFMTRNG" localSheetId="6">Fcst!$C$1:$Q$80</definedName>
    <definedName name="TM1RPTFMTRNG" localSheetId="8">FxVar!$C$1:$H$8</definedName>
    <definedName name="TM1RPTFMTRNG" localSheetId="1">PL!$C$1:$H$8</definedName>
    <definedName name="TM1RPTFMTRNG" localSheetId="0">TgtVar!$C$1:$I$8</definedName>
  </definedNames>
  <calcPr calcId="145621" concurrentCalc="0"/>
</workbook>
</file>

<file path=xl/calcChain.xml><?xml version="1.0" encoding="utf-8"?>
<calcChain xmlns="http://schemas.openxmlformats.org/spreadsheetml/2006/main">
  <c r="A26" i="9" l="1"/>
  <c r="A25" i="9"/>
  <c r="A24" i="9"/>
  <c r="A23" i="9"/>
  <c r="A22" i="9"/>
  <c r="A21" i="9"/>
  <c r="G8" i="9"/>
  <c r="C1" i="16"/>
  <c r="C5" i="16"/>
  <c r="B5" i="16"/>
  <c r="H1" i="16"/>
  <c r="F5" i="16"/>
  <c r="G8" i="16"/>
  <c r="C9" i="9"/>
  <c r="D13" i="9"/>
  <c r="C13" i="5"/>
  <c r="C13" i="9"/>
  <c r="F13" i="9"/>
  <c r="G13" i="9"/>
  <c r="F26" i="9"/>
  <c r="G26" i="9"/>
  <c r="H26" i="9"/>
  <c r="E19" i="9"/>
  <c r="E26" i="9"/>
  <c r="D26" i="9"/>
  <c r="F25" i="9"/>
  <c r="G25" i="9"/>
  <c r="H25" i="9"/>
  <c r="E25" i="9"/>
  <c r="D25" i="9"/>
  <c r="F24" i="9"/>
  <c r="G24" i="9"/>
  <c r="H24" i="9"/>
  <c r="E24" i="9"/>
  <c r="D24" i="9"/>
  <c r="F23" i="9"/>
  <c r="G23" i="9"/>
  <c r="H23" i="9"/>
  <c r="E23" i="9"/>
  <c r="D23" i="9"/>
  <c r="F22" i="9"/>
  <c r="G22" i="9"/>
  <c r="H22" i="9"/>
  <c r="E22" i="9"/>
  <c r="D22" i="9"/>
  <c r="F21" i="9"/>
  <c r="G21" i="9"/>
  <c r="H21" i="9"/>
  <c r="E21" i="9"/>
  <c r="D21" i="9"/>
  <c r="A103" i="7"/>
  <c r="A102" i="7"/>
  <c r="A101" i="7"/>
  <c r="A100" i="7"/>
  <c r="A99" i="7"/>
  <c r="A98" i="7"/>
  <c r="A97" i="7"/>
  <c r="A96" i="7"/>
  <c r="A95" i="7"/>
  <c r="A94" i="7"/>
  <c r="A93" i="7"/>
  <c r="A92" i="7"/>
  <c r="H80" i="7"/>
  <c r="C81" i="7"/>
  <c r="D85" i="7"/>
  <c r="C85" i="7"/>
  <c r="E85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C9" i="12"/>
  <c r="C13" i="12"/>
  <c r="E13" i="12"/>
  <c r="D13" i="12"/>
  <c r="F13" i="12"/>
  <c r="J36" i="12"/>
  <c r="I36" i="12"/>
  <c r="H36" i="12"/>
  <c r="G36" i="12"/>
  <c r="F36" i="12"/>
  <c r="E36" i="12"/>
  <c r="D36" i="12"/>
  <c r="J35" i="12"/>
  <c r="I35" i="12"/>
  <c r="H35" i="12"/>
  <c r="G35" i="12"/>
  <c r="F35" i="12"/>
  <c r="E35" i="12"/>
  <c r="D35" i="12"/>
  <c r="J34" i="12"/>
  <c r="I34" i="12"/>
  <c r="H34" i="12"/>
  <c r="G34" i="12"/>
  <c r="F34" i="12"/>
  <c r="E34" i="12"/>
  <c r="D34" i="12"/>
  <c r="J33" i="12"/>
  <c r="I33" i="12"/>
  <c r="H33" i="12"/>
  <c r="G33" i="12"/>
  <c r="F33" i="12"/>
  <c r="E33" i="12"/>
  <c r="D33" i="12"/>
  <c r="J32" i="12"/>
  <c r="I32" i="12"/>
  <c r="H32" i="12"/>
  <c r="G32" i="12"/>
  <c r="F32" i="12"/>
  <c r="E32" i="12"/>
  <c r="D32" i="12"/>
  <c r="J31" i="12"/>
  <c r="I31" i="12"/>
  <c r="H31" i="12"/>
  <c r="G31" i="12"/>
  <c r="F31" i="12"/>
  <c r="E31" i="12"/>
  <c r="D31" i="12"/>
  <c r="J30" i="12"/>
  <c r="I30" i="12"/>
  <c r="H30" i="12"/>
  <c r="G30" i="12"/>
  <c r="F30" i="12"/>
  <c r="E30" i="12"/>
  <c r="D30" i="12"/>
  <c r="J29" i="12"/>
  <c r="I29" i="12"/>
  <c r="H29" i="12"/>
  <c r="G29" i="12"/>
  <c r="F29" i="12"/>
  <c r="E29" i="12"/>
  <c r="D29" i="12"/>
  <c r="J28" i="12"/>
  <c r="I28" i="12"/>
  <c r="H28" i="12"/>
  <c r="G28" i="12"/>
  <c r="F28" i="12"/>
  <c r="E28" i="12"/>
  <c r="D28" i="12"/>
  <c r="J27" i="12"/>
  <c r="I27" i="12"/>
  <c r="H27" i="12"/>
  <c r="G27" i="12"/>
  <c r="F27" i="12"/>
  <c r="E27" i="12"/>
  <c r="D27" i="12"/>
  <c r="J26" i="12"/>
  <c r="I26" i="12"/>
  <c r="H26" i="12"/>
  <c r="G26" i="12"/>
  <c r="F26" i="12"/>
  <c r="E26" i="12"/>
  <c r="D26" i="12"/>
  <c r="J25" i="12"/>
  <c r="I25" i="12"/>
  <c r="H25" i="12"/>
  <c r="G25" i="12"/>
  <c r="F25" i="12"/>
  <c r="E25" i="12"/>
  <c r="D25" i="12"/>
  <c r="J24" i="12"/>
  <c r="I24" i="12"/>
  <c r="H24" i="12"/>
  <c r="G24" i="12"/>
  <c r="F24" i="12"/>
  <c r="E24" i="12"/>
  <c r="D24" i="12"/>
  <c r="J23" i="12"/>
  <c r="I23" i="12"/>
  <c r="H23" i="12"/>
  <c r="G23" i="12"/>
  <c r="F23" i="12"/>
  <c r="E23" i="12"/>
  <c r="D23" i="12"/>
  <c r="C28" i="18"/>
  <c r="A28" i="18"/>
  <c r="C27" i="18"/>
  <c r="D10" i="18"/>
  <c r="D14" i="18"/>
  <c r="F14" i="18"/>
  <c r="C13" i="4"/>
  <c r="A27" i="18"/>
  <c r="C26" i="18"/>
  <c r="A26" i="18"/>
  <c r="C25" i="18"/>
  <c r="A25" i="18"/>
  <c r="C24" i="18"/>
  <c r="A24" i="18"/>
  <c r="C23" i="18"/>
  <c r="A23" i="18"/>
  <c r="C22" i="18"/>
  <c r="A22" i="18"/>
  <c r="C21" i="18"/>
  <c r="A21" i="18"/>
  <c r="C20" i="18"/>
  <c r="A20" i="18"/>
  <c r="C19" i="18"/>
  <c r="A19" i="18"/>
  <c r="L28" i="18"/>
  <c r="K28" i="18"/>
  <c r="J28" i="18"/>
  <c r="I28" i="18"/>
  <c r="H28" i="18"/>
  <c r="G28" i="18"/>
  <c r="F28" i="18"/>
  <c r="E28" i="18"/>
  <c r="L27" i="18"/>
  <c r="K27" i="18"/>
  <c r="J27" i="18"/>
  <c r="I27" i="18"/>
  <c r="H27" i="18"/>
  <c r="G27" i="18"/>
  <c r="F27" i="18"/>
  <c r="E27" i="18"/>
  <c r="L26" i="18"/>
  <c r="K26" i="18"/>
  <c r="J26" i="18"/>
  <c r="I26" i="18"/>
  <c r="H26" i="18"/>
  <c r="G26" i="18"/>
  <c r="F26" i="18"/>
  <c r="E26" i="18"/>
  <c r="L25" i="18"/>
  <c r="K25" i="18"/>
  <c r="J25" i="18"/>
  <c r="I25" i="18"/>
  <c r="H25" i="18"/>
  <c r="G25" i="18"/>
  <c r="F25" i="18"/>
  <c r="E25" i="18"/>
  <c r="L24" i="18"/>
  <c r="K24" i="18"/>
  <c r="J24" i="18"/>
  <c r="I24" i="18"/>
  <c r="H24" i="18"/>
  <c r="G24" i="18"/>
  <c r="F24" i="18"/>
  <c r="E24" i="18"/>
  <c r="L23" i="18"/>
  <c r="K23" i="18"/>
  <c r="J23" i="18"/>
  <c r="I23" i="18"/>
  <c r="H23" i="18"/>
  <c r="G23" i="18"/>
  <c r="F23" i="18"/>
  <c r="E23" i="18"/>
  <c r="L22" i="18"/>
  <c r="K22" i="18"/>
  <c r="J22" i="18"/>
  <c r="I22" i="18"/>
  <c r="H22" i="18"/>
  <c r="G22" i="18"/>
  <c r="F22" i="18"/>
  <c r="E22" i="18"/>
  <c r="L21" i="18"/>
  <c r="K21" i="18"/>
  <c r="J21" i="18"/>
  <c r="I21" i="18"/>
  <c r="H21" i="18"/>
  <c r="G21" i="18"/>
  <c r="F21" i="18"/>
  <c r="E21" i="18"/>
  <c r="L20" i="18"/>
  <c r="K20" i="18"/>
  <c r="J20" i="18"/>
  <c r="I20" i="18"/>
  <c r="H20" i="18"/>
  <c r="G20" i="18"/>
  <c r="F20" i="18"/>
  <c r="E20" i="18"/>
  <c r="L19" i="18"/>
  <c r="K19" i="18"/>
  <c r="J19" i="18"/>
  <c r="I19" i="18"/>
  <c r="H19" i="18"/>
  <c r="G19" i="18"/>
  <c r="F19" i="18"/>
  <c r="E19" i="18"/>
  <c r="A28" i="4"/>
  <c r="A27" i="4"/>
  <c r="A26" i="4"/>
  <c r="A25" i="4"/>
  <c r="A24" i="4"/>
  <c r="A23" i="4"/>
  <c r="A22" i="4"/>
  <c r="A21" i="4"/>
  <c r="A20" i="4"/>
  <c r="A19" i="4"/>
  <c r="A18" i="4"/>
  <c r="A17" i="4"/>
  <c r="G8" i="4"/>
  <c r="M5" i="8"/>
  <c r="G8" i="8"/>
  <c r="C9" i="4"/>
  <c r="D13" i="4"/>
  <c r="E13" i="4"/>
  <c r="F13" i="4"/>
  <c r="H28" i="4"/>
  <c r="G28" i="4"/>
  <c r="F28" i="4"/>
  <c r="E28" i="4"/>
  <c r="D28" i="4"/>
  <c r="H27" i="4"/>
  <c r="G27" i="4"/>
  <c r="F27" i="4"/>
  <c r="E27" i="4"/>
  <c r="D27" i="4"/>
  <c r="H26" i="4"/>
  <c r="G26" i="4"/>
  <c r="F26" i="4"/>
  <c r="E26" i="4"/>
  <c r="D26" i="4"/>
  <c r="H25" i="4"/>
  <c r="G25" i="4"/>
  <c r="F25" i="4"/>
  <c r="E25" i="4"/>
  <c r="D25" i="4"/>
  <c r="H24" i="4"/>
  <c r="G24" i="4"/>
  <c r="F24" i="4"/>
  <c r="E24" i="4"/>
  <c r="D24" i="4"/>
  <c r="H23" i="4"/>
  <c r="G23" i="4"/>
  <c r="F23" i="4"/>
  <c r="E23" i="4"/>
  <c r="D23" i="4"/>
  <c r="H22" i="4"/>
  <c r="G22" i="4"/>
  <c r="F22" i="4"/>
  <c r="E22" i="4"/>
  <c r="D22" i="4"/>
  <c r="H21" i="4"/>
  <c r="G21" i="4"/>
  <c r="F21" i="4"/>
  <c r="E21" i="4"/>
  <c r="D21" i="4"/>
  <c r="H20" i="4"/>
  <c r="G20" i="4"/>
  <c r="F20" i="4"/>
  <c r="E20" i="4"/>
  <c r="D20" i="4"/>
  <c r="H19" i="4"/>
  <c r="G19" i="4"/>
  <c r="F19" i="4"/>
  <c r="E19" i="4"/>
  <c r="D19" i="4"/>
  <c r="H18" i="4"/>
  <c r="G18" i="4"/>
  <c r="F18" i="4"/>
  <c r="E18" i="4"/>
  <c r="D18" i="4"/>
  <c r="H17" i="4"/>
  <c r="G17" i="4"/>
  <c r="F17" i="4"/>
  <c r="E17" i="4"/>
  <c r="D17" i="4"/>
  <c r="A29" i="5"/>
  <c r="A28" i="5"/>
  <c r="A27" i="5"/>
  <c r="A26" i="5"/>
  <c r="A25" i="5"/>
  <c r="A24" i="5"/>
  <c r="A23" i="5"/>
  <c r="A22" i="5"/>
  <c r="A21" i="5"/>
  <c r="A20" i="5"/>
  <c r="A19" i="5"/>
  <c r="A18" i="5"/>
  <c r="G8" i="5"/>
  <c r="C9" i="5"/>
  <c r="D13" i="5"/>
  <c r="F13" i="5"/>
  <c r="H13" i="5"/>
  <c r="I29" i="5"/>
  <c r="H29" i="5"/>
  <c r="G29" i="5"/>
  <c r="F16" i="5"/>
  <c r="F29" i="5"/>
  <c r="E29" i="5"/>
  <c r="D29" i="5"/>
  <c r="I28" i="5"/>
  <c r="H28" i="5"/>
  <c r="G28" i="5"/>
  <c r="F28" i="5"/>
  <c r="E28" i="5"/>
  <c r="D28" i="5"/>
  <c r="I27" i="5"/>
  <c r="H27" i="5"/>
  <c r="G27" i="5"/>
  <c r="F27" i="5"/>
  <c r="E27" i="5"/>
  <c r="D27" i="5"/>
  <c r="I26" i="5"/>
  <c r="H26" i="5"/>
  <c r="G26" i="5"/>
  <c r="F26" i="5"/>
  <c r="E26" i="5"/>
  <c r="D26" i="5"/>
  <c r="I25" i="5"/>
  <c r="H25" i="5"/>
  <c r="G25" i="5"/>
  <c r="F25" i="5"/>
  <c r="E25" i="5"/>
  <c r="D25" i="5"/>
  <c r="I24" i="5"/>
  <c r="H24" i="5"/>
  <c r="G24" i="5"/>
  <c r="F24" i="5"/>
  <c r="E24" i="5"/>
  <c r="D24" i="5"/>
  <c r="I23" i="5"/>
  <c r="H23" i="5"/>
  <c r="G23" i="5"/>
  <c r="F23" i="5"/>
  <c r="E23" i="5"/>
  <c r="D23" i="5"/>
  <c r="I22" i="5"/>
  <c r="H22" i="5"/>
  <c r="G22" i="5"/>
  <c r="F22" i="5"/>
  <c r="E22" i="5"/>
  <c r="D22" i="5"/>
  <c r="I21" i="5"/>
  <c r="H21" i="5"/>
  <c r="G21" i="5"/>
  <c r="F21" i="5"/>
  <c r="E21" i="5"/>
  <c r="D21" i="5"/>
  <c r="I20" i="5"/>
  <c r="H20" i="5"/>
  <c r="G20" i="5"/>
  <c r="F20" i="5"/>
  <c r="E20" i="5"/>
  <c r="D20" i="5"/>
  <c r="I19" i="5"/>
  <c r="H19" i="5"/>
  <c r="G19" i="5"/>
  <c r="F19" i="5"/>
  <c r="E19" i="5"/>
  <c r="D19" i="5"/>
  <c r="I18" i="5"/>
  <c r="H18" i="5"/>
  <c r="G18" i="5"/>
  <c r="F18" i="5"/>
  <c r="E18" i="5"/>
  <c r="D18" i="5"/>
  <c r="D5" i="8"/>
  <c r="B5" i="13"/>
  <c r="B5" i="14"/>
  <c r="C91" i="7"/>
  <c r="C17" i="5"/>
  <c r="C16" i="4"/>
  <c r="H8" i="4"/>
  <c r="D18" i="18"/>
  <c r="F18" i="18"/>
  <c r="A18" i="18"/>
  <c r="E18" i="18"/>
  <c r="D16" i="12"/>
  <c r="C18" i="18"/>
  <c r="P68" i="4"/>
  <c r="O68" i="4"/>
  <c r="N68" i="4"/>
  <c r="M68" i="4"/>
  <c r="P67" i="4"/>
  <c r="O67" i="4"/>
  <c r="N67" i="4"/>
  <c r="M67" i="4"/>
  <c r="P66" i="4"/>
  <c r="O66" i="4"/>
  <c r="N66" i="4"/>
  <c r="M66" i="4"/>
  <c r="P65" i="4"/>
  <c r="O65" i="4"/>
  <c r="N65" i="4"/>
  <c r="M65" i="4"/>
  <c r="P64" i="4"/>
  <c r="O64" i="4"/>
  <c r="N64" i="4"/>
  <c r="M64" i="4"/>
  <c r="P63" i="4"/>
  <c r="O63" i="4"/>
  <c r="N63" i="4"/>
  <c r="M63" i="4"/>
  <c r="H85" i="7"/>
  <c r="L18" i="18"/>
  <c r="K18" i="18"/>
  <c r="J18" i="18"/>
  <c r="I18" i="18"/>
  <c r="H18" i="18"/>
  <c r="G18" i="18"/>
  <c r="A5" i="18"/>
  <c r="A4" i="18"/>
  <c r="A3" i="18"/>
  <c r="A2" i="18"/>
  <c r="E5" i="14"/>
  <c r="D5" i="14"/>
  <c r="F5" i="14"/>
  <c r="C1" i="14"/>
  <c r="C10" i="14"/>
  <c r="H13" i="9"/>
  <c r="C20" i="9"/>
  <c r="F8" i="13"/>
  <c r="F7" i="13"/>
  <c r="D5" i="13"/>
  <c r="G5" i="13"/>
  <c r="E5" i="13"/>
  <c r="D1" i="13"/>
  <c r="F10" i="13"/>
  <c r="G10" i="13"/>
  <c r="N8" i="16"/>
  <c r="M8" i="16"/>
  <c r="L8" i="16"/>
  <c r="K8" i="16"/>
  <c r="J8" i="16"/>
  <c r="I8" i="16"/>
  <c r="H8" i="16"/>
  <c r="F8" i="16"/>
  <c r="E8" i="16"/>
  <c r="D8" i="16"/>
  <c r="C8" i="16"/>
  <c r="F16" i="9"/>
  <c r="F20" i="9"/>
  <c r="G20" i="9"/>
  <c r="H20" i="9"/>
  <c r="B9" i="16"/>
  <c r="N9" i="16"/>
  <c r="M9" i="16"/>
  <c r="L9" i="16"/>
  <c r="K9" i="16"/>
  <c r="J9" i="16"/>
  <c r="I9" i="16"/>
  <c r="H9" i="16"/>
  <c r="G9" i="16"/>
  <c r="F9" i="16"/>
  <c r="E9" i="16"/>
  <c r="D9" i="16"/>
  <c r="C9" i="16"/>
  <c r="F5" i="8"/>
  <c r="I5" i="8"/>
  <c r="K5" i="8"/>
  <c r="E1" i="8"/>
  <c r="B12" i="8"/>
  <c r="Q12" i="8"/>
  <c r="F12" i="8"/>
  <c r="G12" i="8"/>
  <c r="H12" i="8"/>
  <c r="I12" i="8"/>
  <c r="J12" i="8"/>
  <c r="K12" i="8"/>
  <c r="L12" i="8"/>
  <c r="M12" i="8"/>
  <c r="N12" i="8"/>
  <c r="O12" i="8"/>
  <c r="P12" i="8"/>
  <c r="E12" i="8"/>
  <c r="D12" i="8"/>
  <c r="P8" i="8"/>
  <c r="P7" i="8"/>
  <c r="O8" i="8"/>
  <c r="O7" i="8"/>
  <c r="N8" i="8"/>
  <c r="N7" i="8"/>
  <c r="M8" i="8"/>
  <c r="M7" i="8"/>
  <c r="L8" i="8"/>
  <c r="L7" i="8"/>
  <c r="K8" i="8"/>
  <c r="K7" i="8"/>
  <c r="J8" i="8"/>
  <c r="J7" i="8"/>
  <c r="I8" i="8"/>
  <c r="I7" i="8"/>
  <c r="H8" i="8"/>
  <c r="H7" i="8"/>
  <c r="G7" i="8"/>
  <c r="F8" i="8"/>
  <c r="F7" i="8"/>
  <c r="E8" i="8"/>
  <c r="E7" i="8"/>
  <c r="F19" i="14"/>
  <c r="H19" i="14"/>
  <c r="I19" i="14"/>
  <c r="F18" i="14"/>
  <c r="H18" i="14"/>
  <c r="I18" i="14"/>
  <c r="F17" i="14"/>
  <c r="H17" i="14"/>
  <c r="I17" i="14"/>
  <c r="F16" i="14"/>
  <c r="H16" i="14"/>
  <c r="I16" i="14"/>
  <c r="F15" i="14"/>
  <c r="H15" i="14"/>
  <c r="I15" i="14"/>
  <c r="F14" i="14"/>
  <c r="H14" i="14"/>
  <c r="I14" i="14"/>
  <c r="F12" i="14"/>
  <c r="H12" i="14"/>
  <c r="I12" i="14"/>
  <c r="F11" i="14"/>
  <c r="H11" i="14"/>
  <c r="I11" i="14"/>
  <c r="F10" i="14"/>
  <c r="H10" i="14"/>
  <c r="I10" i="14"/>
  <c r="F20" i="14"/>
  <c r="H20" i="14"/>
  <c r="I20" i="14"/>
  <c r="F13" i="14"/>
  <c r="H13" i="14"/>
  <c r="I13" i="14"/>
  <c r="G19" i="14"/>
  <c r="E19" i="14"/>
  <c r="D19" i="14"/>
  <c r="C19" i="14"/>
  <c r="G18" i="14"/>
  <c r="E18" i="14"/>
  <c r="D18" i="14"/>
  <c r="C18" i="14"/>
  <c r="G17" i="14"/>
  <c r="E17" i="14"/>
  <c r="D17" i="14"/>
  <c r="C17" i="14"/>
  <c r="G16" i="14"/>
  <c r="E16" i="14"/>
  <c r="D16" i="14"/>
  <c r="C16" i="14"/>
  <c r="G15" i="14"/>
  <c r="E15" i="14"/>
  <c r="D15" i="14"/>
  <c r="C15" i="14"/>
  <c r="G14" i="14"/>
  <c r="E14" i="14"/>
  <c r="D14" i="14"/>
  <c r="C14" i="14"/>
  <c r="G13" i="14"/>
  <c r="E13" i="14"/>
  <c r="D13" i="14"/>
  <c r="C13" i="14"/>
  <c r="G12" i="14"/>
  <c r="E12" i="14"/>
  <c r="D12" i="14"/>
  <c r="C12" i="14"/>
  <c r="G11" i="14"/>
  <c r="E11" i="14"/>
  <c r="D11" i="14"/>
  <c r="C11" i="14"/>
  <c r="G10" i="14"/>
  <c r="E10" i="14"/>
  <c r="D10" i="14"/>
  <c r="Q13" i="8"/>
  <c r="Q14" i="8"/>
  <c r="P13" i="8"/>
  <c r="P14" i="8"/>
  <c r="O13" i="8"/>
  <c r="O14" i="8"/>
  <c r="N13" i="8"/>
  <c r="N14" i="8"/>
  <c r="M13" i="8"/>
  <c r="M14" i="8"/>
  <c r="L13" i="8"/>
  <c r="L14" i="8"/>
  <c r="K13" i="8"/>
  <c r="K14" i="8"/>
  <c r="J13" i="8"/>
  <c r="J14" i="8"/>
  <c r="I13" i="8"/>
  <c r="I14" i="8"/>
  <c r="H13" i="8"/>
  <c r="H14" i="8"/>
  <c r="G13" i="8"/>
  <c r="G14" i="8"/>
  <c r="F13" i="8"/>
  <c r="F14" i="8"/>
  <c r="E13" i="8"/>
  <c r="E14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O5" i="8"/>
  <c r="H26" i="13"/>
  <c r="G26" i="13"/>
  <c r="F26" i="13"/>
  <c r="E26" i="13"/>
  <c r="D26" i="13"/>
  <c r="H24" i="13"/>
  <c r="G24" i="13"/>
  <c r="F24" i="13"/>
  <c r="E24" i="13"/>
  <c r="D24" i="13"/>
  <c r="H22" i="13"/>
  <c r="G22" i="13"/>
  <c r="F22" i="13"/>
  <c r="E22" i="13"/>
  <c r="D22" i="13"/>
  <c r="H20" i="13"/>
  <c r="G20" i="13"/>
  <c r="F20" i="13"/>
  <c r="E20" i="13"/>
  <c r="D20" i="13"/>
  <c r="H19" i="13"/>
  <c r="G19" i="13"/>
  <c r="F19" i="13"/>
  <c r="E19" i="13"/>
  <c r="D19" i="13"/>
  <c r="H18" i="13"/>
  <c r="G18" i="13"/>
  <c r="F18" i="13"/>
  <c r="E18" i="13"/>
  <c r="D18" i="13"/>
  <c r="H17" i="13"/>
  <c r="G17" i="13"/>
  <c r="F17" i="13"/>
  <c r="E17" i="13"/>
  <c r="D17" i="13"/>
  <c r="H16" i="13"/>
  <c r="G16" i="13"/>
  <c r="F16" i="13"/>
  <c r="E16" i="13"/>
  <c r="D16" i="13"/>
  <c r="H15" i="13"/>
  <c r="G15" i="13"/>
  <c r="F15" i="13"/>
  <c r="E15" i="13"/>
  <c r="D15" i="13"/>
  <c r="H14" i="13"/>
  <c r="G14" i="13"/>
  <c r="F14" i="13"/>
  <c r="E14" i="13"/>
  <c r="D14" i="13"/>
  <c r="H12" i="13"/>
  <c r="G12" i="13"/>
  <c r="F12" i="13"/>
  <c r="E12" i="13"/>
  <c r="D12" i="13"/>
  <c r="H11" i="13"/>
  <c r="G11" i="13"/>
  <c r="F11" i="13"/>
  <c r="E11" i="13"/>
  <c r="D11" i="13"/>
  <c r="H10" i="13"/>
  <c r="E10" i="13"/>
  <c r="D10" i="13"/>
  <c r="E18" i="9"/>
  <c r="J16" i="12"/>
  <c r="C16" i="12"/>
  <c r="H16" i="12"/>
  <c r="F16" i="12"/>
  <c r="C22" i="12"/>
  <c r="J22" i="12"/>
  <c r="I22" i="12"/>
  <c r="H22" i="12"/>
  <c r="G22" i="12"/>
  <c r="F22" i="12"/>
  <c r="E22" i="12"/>
  <c r="D22" i="12"/>
  <c r="A22" i="12"/>
  <c r="A5" i="12"/>
  <c r="A4" i="12"/>
  <c r="A3" i="12"/>
  <c r="A2" i="12"/>
  <c r="E20" i="9"/>
  <c r="D20" i="9"/>
  <c r="A20" i="9"/>
  <c r="H8" i="9"/>
  <c r="A5" i="9"/>
  <c r="A4" i="9"/>
  <c r="A3" i="9"/>
  <c r="A2" i="9"/>
  <c r="I80" i="7"/>
  <c r="B6" i="6"/>
  <c r="F6" i="6"/>
  <c r="D6" i="6"/>
  <c r="H6" i="6"/>
  <c r="C1" i="6"/>
  <c r="K19" i="6"/>
  <c r="J19" i="6"/>
  <c r="I19" i="6"/>
  <c r="H19" i="6"/>
  <c r="G19" i="6"/>
  <c r="F19" i="6"/>
  <c r="E19" i="6"/>
  <c r="D19" i="6"/>
  <c r="C19" i="6"/>
  <c r="K18" i="6"/>
  <c r="J18" i="6"/>
  <c r="I18" i="6"/>
  <c r="H18" i="6"/>
  <c r="G18" i="6"/>
  <c r="F18" i="6"/>
  <c r="E18" i="6"/>
  <c r="D18" i="6"/>
  <c r="C18" i="6"/>
  <c r="K17" i="6"/>
  <c r="J17" i="6"/>
  <c r="I17" i="6"/>
  <c r="H17" i="6"/>
  <c r="G17" i="6"/>
  <c r="F17" i="6"/>
  <c r="E17" i="6"/>
  <c r="D17" i="6"/>
  <c r="C17" i="6"/>
  <c r="K16" i="6"/>
  <c r="J16" i="6"/>
  <c r="I16" i="6"/>
  <c r="H16" i="6"/>
  <c r="G16" i="6"/>
  <c r="F16" i="6"/>
  <c r="E16" i="6"/>
  <c r="D16" i="6"/>
  <c r="C16" i="6"/>
  <c r="K15" i="6"/>
  <c r="J15" i="6"/>
  <c r="I15" i="6"/>
  <c r="H15" i="6"/>
  <c r="G15" i="6"/>
  <c r="F15" i="6"/>
  <c r="E15" i="6"/>
  <c r="D15" i="6"/>
  <c r="C15" i="6"/>
  <c r="K14" i="6"/>
  <c r="J14" i="6"/>
  <c r="I14" i="6"/>
  <c r="H14" i="6"/>
  <c r="G14" i="6"/>
  <c r="F14" i="6"/>
  <c r="E14" i="6"/>
  <c r="D14" i="6"/>
  <c r="C14" i="6"/>
  <c r="K13" i="6"/>
  <c r="J13" i="6"/>
  <c r="I13" i="6"/>
  <c r="H13" i="6"/>
  <c r="G13" i="6"/>
  <c r="F13" i="6"/>
  <c r="E13" i="6"/>
  <c r="D13" i="6"/>
  <c r="C13" i="6"/>
  <c r="K12" i="6"/>
  <c r="J12" i="6"/>
  <c r="I12" i="6"/>
  <c r="H12" i="6"/>
  <c r="G12" i="6"/>
  <c r="F12" i="6"/>
  <c r="E12" i="6"/>
  <c r="D12" i="6"/>
  <c r="C12" i="6"/>
  <c r="K11" i="6"/>
  <c r="J11" i="6"/>
  <c r="I11" i="6"/>
  <c r="H11" i="6"/>
  <c r="G11" i="6"/>
  <c r="F11" i="6"/>
  <c r="E11" i="6"/>
  <c r="D11" i="6"/>
  <c r="C11" i="6"/>
  <c r="K10" i="6"/>
  <c r="J10" i="6"/>
  <c r="I10" i="6"/>
  <c r="H10" i="6"/>
  <c r="G10" i="6"/>
  <c r="F10" i="6"/>
  <c r="E10" i="6"/>
  <c r="D10" i="6"/>
  <c r="C10" i="6"/>
  <c r="K9" i="6"/>
  <c r="J9" i="6"/>
  <c r="I9" i="6"/>
  <c r="H9" i="6"/>
  <c r="G9" i="6"/>
  <c r="F9" i="6"/>
  <c r="E9" i="6"/>
  <c r="D9" i="6"/>
  <c r="C9" i="6"/>
  <c r="I6" i="6"/>
  <c r="A5" i="5"/>
  <c r="A4" i="5"/>
  <c r="A3" i="5"/>
  <c r="A2" i="5"/>
  <c r="A5" i="4"/>
  <c r="A4" i="4"/>
  <c r="A3" i="4"/>
  <c r="A2" i="4"/>
  <c r="G88" i="7"/>
  <c r="K88" i="7"/>
  <c r="M88" i="7"/>
  <c r="H88" i="7"/>
  <c r="N88" i="7"/>
  <c r="I88" i="7"/>
  <c r="O88" i="7"/>
  <c r="E88" i="7"/>
  <c r="J88" i="7"/>
  <c r="P88" i="7"/>
  <c r="F88" i="7"/>
  <c r="L88" i="7"/>
  <c r="A91" i="7"/>
  <c r="A17" i="5"/>
  <c r="F15" i="5"/>
  <c r="A16" i="4"/>
  <c r="D16" i="4"/>
  <c r="F16" i="4"/>
  <c r="G16" i="4"/>
  <c r="H16" i="4"/>
  <c r="E16" i="4"/>
  <c r="F17" i="5"/>
  <c r="D17" i="5"/>
  <c r="E17" i="5"/>
  <c r="I17" i="5"/>
  <c r="H17" i="5"/>
  <c r="G17" i="5"/>
  <c r="H91" i="7"/>
  <c r="J91" i="7"/>
  <c r="E91" i="7"/>
  <c r="I91" i="7"/>
  <c r="M91" i="7"/>
  <c r="Q91" i="7"/>
  <c r="O91" i="7"/>
  <c r="K91" i="7"/>
  <c r="G91" i="7"/>
  <c r="N91" i="7"/>
  <c r="F91" i="7"/>
  <c r="P91" i="7"/>
  <c r="L91" i="7"/>
  <c r="D91" i="7"/>
  <c r="L87" i="7"/>
  <c r="F87" i="7"/>
  <c r="P87" i="7"/>
  <c r="J87" i="7"/>
  <c r="E87" i="7"/>
  <c r="O87" i="7"/>
  <c r="I87" i="7"/>
  <c r="N87" i="7"/>
  <c r="H87" i="7"/>
  <c r="M87" i="7"/>
  <c r="K87" i="7"/>
  <c r="G87" i="7"/>
</calcChain>
</file>

<file path=xl/sharedStrings.xml><?xml version="1.0" encoding="utf-8"?>
<sst xmlns="http://schemas.openxmlformats.org/spreadsheetml/2006/main" count="525" uniqueCount="263">
  <si>
    <t>Year</t>
  </si>
  <si>
    <t>Version</t>
  </si>
  <si>
    <t>Source Entity</t>
  </si>
  <si>
    <t>Desc</t>
  </si>
  <si>
    <t>Source Account</t>
  </si>
  <si>
    <t>Source Amount</t>
  </si>
  <si>
    <t>Pct to Allocate</t>
  </si>
  <si>
    <t>Allocation Amount</t>
  </si>
  <si>
    <t>Allocation Driver</t>
  </si>
  <si>
    <t>D</t>
  </si>
  <si>
    <t>N</t>
  </si>
  <si>
    <t>[Begin Format Range]</t>
  </si>
  <si>
    <t>[End Format Range]</t>
  </si>
  <si>
    <t>Allocation 2</t>
  </si>
  <si>
    <t>Allocation 3</t>
  </si>
  <si>
    <t>Allocation 4</t>
  </si>
  <si>
    <t>Allocation 5</t>
  </si>
  <si>
    <t>Allocation 6</t>
  </si>
  <si>
    <t>Allocation 7</t>
  </si>
  <si>
    <t>Allocation 8</t>
  </si>
  <si>
    <t>Allocation 9</t>
  </si>
  <si>
    <t>Allocation 10</t>
  </si>
  <si>
    <t>Budget P&amp;L</t>
  </si>
  <si>
    <t>Organization</t>
  </si>
  <si>
    <t>Row Filter</t>
  </si>
  <si>
    <t>Summary</t>
  </si>
  <si>
    <t>Search (Wildcard=*)</t>
  </si>
  <si>
    <t>Supress Zero</t>
  </si>
  <si>
    <t>Yes</t>
  </si>
  <si>
    <t>($000)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</si>
  <si>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</si>
  <si>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</si>
  <si>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</si>
  <si>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</si>
  <si>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</si>
  <si>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</si>
  <si>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</si>
  <si>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</si>
  <si>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</si>
  <si>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</si>
  <si>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</si>
  <si>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</si>
  <si>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5999 Cost of Sales</t>
  </si>
  <si>
    <t>Gross Margin</t>
  </si>
  <si>
    <t>6099 PAYROLL</t>
  </si>
  <si>
    <t>6199 OFFICE EXPENSE</t>
  </si>
  <si>
    <t>6299 TRAVEL</t>
  </si>
  <si>
    <t>6399 OCCUPANCY</t>
  </si>
  <si>
    <t>6499 MARKETING</t>
  </si>
  <si>
    <t>6599 DEPRECIATION</t>
  </si>
  <si>
    <t>Total Operating Expense</t>
  </si>
  <si>
    <t>Net Profit</t>
  </si>
  <si>
    <t>6699 ALLOCATIONS</t>
  </si>
  <si>
    <t>Net Profit After Allocations</t>
  </si>
  <si>
    <t>Month</t>
  </si>
  <si>
    <t>No</t>
  </si>
  <si>
    <t>Actual</t>
  </si>
  <si>
    <t>Target</t>
  </si>
  <si>
    <t>Variance</t>
  </si>
  <si>
    <t>Variance%</t>
  </si>
  <si>
    <t>Explanation</t>
  </si>
  <si>
    <t>CUBE:</t>
  </si>
  <si>
    <t>Driver</t>
  </si>
  <si>
    <t>Total Driver</t>
  </si>
  <si>
    <t>Ratio</t>
  </si>
  <si>
    <t>Allocated Amount</t>
  </si>
  <si>
    <t>Credit Amount</t>
  </si>
  <si>
    <t>All Allocations</t>
  </si>
  <si>
    <t>Allocation 1</t>
  </si>
  <si>
    <t>Act/Fcst:</t>
  </si>
  <si>
    <t>Fcst Method</t>
  </si>
  <si>
    <t>Account</t>
  </si>
  <si>
    <t>Forecast</t>
  </si>
  <si>
    <t>Office Expense</t>
  </si>
  <si>
    <t>Perf Var</t>
  </si>
  <si>
    <t>Fx Var</t>
  </si>
  <si>
    <t>Var Total</t>
  </si>
  <si>
    <t>Var %</t>
  </si>
  <si>
    <t>Budget</t>
  </si>
  <si>
    <t>Performance Variance</t>
  </si>
  <si>
    <t>Ccy Exchange Variance</t>
  </si>
  <si>
    <t>OpExSubsets</t>
  </si>
  <si>
    <t>RowFilter</t>
  </si>
  <si>
    <t>SelectYesNo</t>
  </si>
  <si>
    <t>FcstMethods</t>
  </si>
  <si>
    <t>Item</t>
  </si>
  <si>
    <t>OpEx</t>
  </si>
  <si>
    <t>Last Year Actual</t>
  </si>
  <si>
    <t>OpEx All</t>
  </si>
  <si>
    <t>Average Prior 3 Months</t>
  </si>
  <si>
    <t>Payroll</t>
  </si>
  <si>
    <t/>
  </si>
  <si>
    <t>Travel</t>
  </si>
  <si>
    <t>Occupancy</t>
  </si>
  <si>
    <t>Marketing</t>
  </si>
  <si>
    <t>Depreciation</t>
  </si>
  <si>
    <t>Allocation List</t>
  </si>
  <si>
    <t>Exclude Entity</t>
  </si>
  <si>
    <t>Description</t>
  </si>
  <si>
    <t>Prior Year Actual</t>
  </si>
  <si>
    <t>PY Actual</t>
  </si>
  <si>
    <t>Eastern Region</t>
  </si>
  <si>
    <t>Massachusetts</t>
  </si>
  <si>
    <t>Maryland</t>
  </si>
  <si>
    <t>Georgia</t>
  </si>
  <si>
    <t>Central Region</t>
  </si>
  <si>
    <t>Michigan</t>
  </si>
  <si>
    <t>Illinois</t>
  </si>
  <si>
    <t>Western Region</t>
  </si>
  <si>
    <t>California</t>
  </si>
  <si>
    <t>Washington</t>
  </si>
  <si>
    <t>Canada</t>
  </si>
  <si>
    <t>Toronto</t>
  </si>
  <si>
    <t>Vancouver</t>
  </si>
  <si>
    <t>Calgary</t>
  </si>
  <si>
    <t>Allocation Detail</t>
  </si>
  <si>
    <t>Currency</t>
  </si>
  <si>
    <t>PY Actuals</t>
  </si>
  <si>
    <t>Var</t>
  </si>
  <si>
    <t>Gross Revenue</t>
  </si>
  <si>
    <t>Cost of Sales</t>
  </si>
  <si>
    <t>Operating Expense</t>
  </si>
  <si>
    <t>Allocations</t>
  </si>
  <si>
    <t>0_Jan</t>
  </si>
  <si>
    <t>1_Jan</t>
  </si>
  <si>
    <t>2_Jan</t>
  </si>
  <si>
    <t>3_Jan</t>
  </si>
  <si>
    <t>D_Jan</t>
  </si>
  <si>
    <t>N_Jan</t>
  </si>
  <si>
    <t>0_Feb</t>
  </si>
  <si>
    <t>1_Feb</t>
  </si>
  <si>
    <t>2_Feb</t>
  </si>
  <si>
    <t>3_Feb</t>
  </si>
  <si>
    <t>D_Feb</t>
  </si>
  <si>
    <t>N_Feb</t>
  </si>
  <si>
    <t>0_Mar</t>
  </si>
  <si>
    <t>1_Mar</t>
  </si>
  <si>
    <t>2_Mar</t>
  </si>
  <si>
    <t>3_Mar</t>
  </si>
  <si>
    <t>D_Mar</t>
  </si>
  <si>
    <t>N_Mar</t>
  </si>
  <si>
    <t>0_Apr</t>
  </si>
  <si>
    <t>1_Apr</t>
  </si>
  <si>
    <t>2_Apr</t>
  </si>
  <si>
    <t>3_Apr</t>
  </si>
  <si>
    <t>D_Apr</t>
  </si>
  <si>
    <t>N_Apr</t>
  </si>
  <si>
    <t>0_May</t>
  </si>
  <si>
    <t>1_May</t>
  </si>
  <si>
    <t>2_May</t>
  </si>
  <si>
    <t>3_May</t>
  </si>
  <si>
    <t>D_May</t>
  </si>
  <si>
    <t>N_May</t>
  </si>
  <si>
    <t>0_Jun</t>
  </si>
  <si>
    <t>1_Jun</t>
  </si>
  <si>
    <t>2_Jun</t>
  </si>
  <si>
    <t>3_Jun</t>
  </si>
  <si>
    <t>D_Jun</t>
  </si>
  <si>
    <t>N_Jun</t>
  </si>
  <si>
    <t>0_Jul</t>
  </si>
  <si>
    <t>1_Jul</t>
  </si>
  <si>
    <t>2_Jul</t>
  </si>
  <si>
    <t>3_Jul</t>
  </si>
  <si>
    <t>D_Jul</t>
  </si>
  <si>
    <t>N_Jul</t>
  </si>
  <si>
    <t>0_Aug</t>
  </si>
  <si>
    <t>1_Aug</t>
  </si>
  <si>
    <t>2_Aug</t>
  </si>
  <si>
    <t>3_Aug</t>
  </si>
  <si>
    <t>D_Aug</t>
  </si>
  <si>
    <t>N_Aug</t>
  </si>
  <si>
    <t>0_Sep</t>
  </si>
  <si>
    <t>1_Sep</t>
  </si>
  <si>
    <t>2_Sep</t>
  </si>
  <si>
    <t>3_Sep</t>
  </si>
  <si>
    <t>D_Sep</t>
  </si>
  <si>
    <t>N_Sep</t>
  </si>
  <si>
    <t>0_Oct</t>
  </si>
  <si>
    <t>1_Oct</t>
  </si>
  <si>
    <t>2_Oct</t>
  </si>
  <si>
    <t>3_Oct</t>
  </si>
  <si>
    <t>D_Oct</t>
  </si>
  <si>
    <t>N_Oct</t>
  </si>
  <si>
    <t>0_Nov</t>
  </si>
  <si>
    <t>1_Nov</t>
  </si>
  <si>
    <t>2_Nov</t>
  </si>
  <si>
    <t>3_Nov</t>
  </si>
  <si>
    <t>D_Nov</t>
  </si>
  <si>
    <t>N_Nov</t>
  </si>
  <si>
    <t>0_Dec</t>
  </si>
  <si>
    <t>1_Dec</t>
  </si>
  <si>
    <t>2_Dec</t>
  </si>
  <si>
    <t>3_Dec</t>
  </si>
  <si>
    <t>D_Dec</t>
  </si>
  <si>
    <t>N_Dec</t>
  </si>
  <si>
    <t>Allocation Out</t>
  </si>
  <si>
    <t>Allocation In</t>
  </si>
  <si>
    <t>Var to Bud</t>
  </si>
  <si>
    <t>Fcst Period</t>
  </si>
  <si>
    <t>Allocation</t>
  </si>
  <si>
    <t>Amount</t>
  </si>
  <si>
    <t>Entity</t>
  </si>
  <si>
    <t>Exclude</t>
  </si>
  <si>
    <t>Total</t>
  </si>
  <si>
    <t>In</t>
  </si>
  <si>
    <t>Out</t>
  </si>
  <si>
    <t>Source</t>
  </si>
  <si>
    <t>Drive</t>
  </si>
  <si>
    <t>Credit</t>
  </si>
  <si>
    <t>0</t>
  </si>
  <si>
    <t>1</t>
  </si>
  <si>
    <t>2</t>
  </si>
  <si>
    <t>3</t>
  </si>
  <si>
    <t>Exchange Rate</t>
  </si>
  <si>
    <t>Exchange Rate Type</t>
  </si>
  <si>
    <t>1_All</t>
  </si>
  <si>
    <t>Q1</t>
  </si>
  <si>
    <t>Q2</t>
  </si>
  <si>
    <t>Q3</t>
  </si>
  <si>
    <t>Q4</t>
  </si>
  <si>
    <t>4999</t>
  </si>
  <si>
    <t>5999</t>
  </si>
  <si>
    <t>GM</t>
  </si>
  <si>
    <t>6099</t>
  </si>
  <si>
    <t>6199</t>
  </si>
  <si>
    <t>6299</t>
  </si>
  <si>
    <t>6399</t>
  </si>
  <si>
    <t>6499</t>
  </si>
  <si>
    <t>6599</t>
  </si>
  <si>
    <t>TE</t>
  </si>
  <si>
    <t>NP</t>
  </si>
  <si>
    <t>6699</t>
  </si>
  <si>
    <t>NPAA</t>
  </si>
  <si>
    <t>Statistics</t>
  </si>
  <si>
    <t>P&amp;L</t>
  </si>
  <si>
    <t>New Hampshire</t>
  </si>
  <si>
    <t>North Carolina</t>
  </si>
  <si>
    <t>Vermont</t>
  </si>
  <si>
    <t>West Virginia</t>
  </si>
  <si>
    <t>Mississippi</t>
  </si>
  <si>
    <t>Louisiana</t>
  </si>
  <si>
    <t>Virginia</t>
  </si>
  <si>
    <t>South Carlolina</t>
  </si>
  <si>
    <t>Alabama</t>
  </si>
  <si>
    <t>Delaware</t>
  </si>
  <si>
    <t>Arkansas</t>
  </si>
  <si>
    <t>District of Columbia</t>
  </si>
  <si>
    <t>Kentucky</t>
  </si>
  <si>
    <t>Wisconsin</t>
  </si>
  <si>
    <t>Missouri</t>
  </si>
  <si>
    <t>Oklahoma</t>
  </si>
  <si>
    <t>Minnesota</t>
  </si>
  <si>
    <t>Texas</t>
  </si>
  <si>
    <t>Ohio</t>
  </si>
  <si>
    <t>Kansas</t>
  </si>
  <si>
    <t>Iowa</t>
  </si>
  <si>
    <t>Oregon</t>
  </si>
  <si>
    <t>Arizona</t>
  </si>
  <si>
    <t>Nevada</t>
  </si>
  <si>
    <t>Colorado</t>
  </si>
  <si>
    <t>Idaho</t>
  </si>
  <si>
    <t>Edmonton</t>
  </si>
  <si>
    <t>Ottawa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</si>
</sst>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,_);_(* \(#,##0,\);_(* &quot;-&quot;??_);_(@_)"/>
    <numFmt numFmtId="165" formatCode="&quot;- &quot;@"/>
    <numFmt numFmtId="166" formatCode="&quot;+ &quot;@"/>
    <numFmt numFmtId="167" formatCode="_(* #,##0_);_(* \(#,##0\);_(* &quot;-&quot;??_);_(@_)"/>
    <numFmt numFmtId="168" formatCode="0.0\%;\-0.0\%"/>
    <numFmt numFmtId="169" formatCode="_(* #,##0_);_(* \(#,##0\);_(* &quot; &quot;??_);_(@_)"/>
    <numFmt numFmtId="170" formatCode="#.0%"/>
    <numFmt numFmtId="171" formatCode="0.0\%;[Red]\(0.0\)\%"/>
  </numFmts>
  <fonts count="5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9"/>
      <name val="Calibri"/>
      <family val="2"/>
    </font>
    <font>
      <b/>
      <sz val="10"/>
      <name val="Calibri"/>
      <family val="2"/>
    </font>
    <font>
      <sz val="10"/>
      <color indexed="9"/>
      <name val="Calibri"/>
      <family val="2"/>
    </font>
    <font>
      <sz val="10"/>
      <name val="Calibri"/>
      <family val="2"/>
    </font>
    <font>
      <sz val="11"/>
      <color indexed="8"/>
      <name val="Calibri"/>
      <family val="2"/>
    </font>
    <font>
      <b/>
      <sz val="14"/>
      <color indexed="17"/>
      <name val="Arial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10"/>
      <name val="Verdana"/>
      <family val="2"/>
    </font>
    <font>
      <sz val="8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b/>
      <sz val="8"/>
      <color indexed="9"/>
      <name val="Calibri"/>
      <family val="2"/>
    </font>
    <font>
      <b/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2"/>
      <color theme="0"/>
      <name val="Arial"/>
      <family val="2"/>
    </font>
    <font>
      <sz val="9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8"/>
      <color indexed="12"/>
      <name val="Calibri"/>
      <family val="2"/>
      <scheme val="minor"/>
    </font>
    <font>
      <b/>
      <sz val="11"/>
      <color rgb="FF329664"/>
      <name val="Calibri"/>
      <family val="2"/>
      <scheme val="minor"/>
    </font>
    <font>
      <b/>
      <sz val="11"/>
      <color rgb="FF0000C0"/>
      <name val="Calibri"/>
      <family val="2"/>
      <scheme val="minor"/>
    </font>
    <font>
      <sz val="11"/>
      <color theme="1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9"/>
      <color indexed="9"/>
      <name val="Arial"/>
      <family val="2"/>
    </font>
    <font>
      <sz val="8"/>
      <color theme="1"/>
      <name val="Arial"/>
      <family val="2"/>
    </font>
    <font>
      <sz val="11"/>
      <name val="Calibri"/>
      <family val="2"/>
      <scheme val="minor"/>
    </font>
    <font>
      <sz val="11"/>
      <color theme="0"/>
      <name val="Arial"/>
      <family val="2"/>
    </font>
    <font>
      <b/>
      <sz val="9"/>
      <color theme="0" tint="-0.499984740745262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9"/>
      <color rgb="FF7F7F7F"/>
      <name val="Arial"/>
      <family val="2"/>
    </font>
    <font>
      <b/>
      <sz val="18"/>
      <color rgb="FF0296DF"/>
      <name val="Arial"/>
      <family val="2"/>
    </font>
    <font>
      <b/>
      <sz val="9"/>
      <color rgb="FF7F7F7F"/>
      <name val="Arial"/>
      <family val="2"/>
    </font>
    <font>
      <b/>
      <sz val="9"/>
      <color indexed="8"/>
      <name val="Arial"/>
      <family val="2"/>
    </font>
    <font>
      <b/>
      <sz val="9"/>
      <color theme="1"/>
      <name val="Arial"/>
      <family val="2"/>
    </font>
    <font>
      <b/>
      <sz val="9"/>
      <color rgb="FF8BC43F"/>
      <name val="Arial"/>
      <family val="2"/>
    </font>
    <font>
      <b/>
      <sz val="9"/>
      <color theme="1" tint="0.499984740745262"/>
      <name val="Arial"/>
      <family val="2"/>
    </font>
    <font>
      <b/>
      <sz val="9"/>
      <color theme="0"/>
      <name val="Arial"/>
      <family val="2"/>
    </font>
    <font>
      <sz val="8"/>
      <color theme="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indexed="44"/>
        <bgColor indexed="64"/>
      </patternFill>
    </fill>
    <fill>
      <patternFill patternType="lightTrellis">
        <fgColor rgb="FFAFAFAF"/>
        <bgColor rgb="FFEBEBEB"/>
      </patternFill>
    </fill>
    <fill>
      <patternFill patternType="solid">
        <fgColor rgb="FFEBEBEB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E5F2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1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/>
      <top style="thin">
        <color theme="0" tint="-0.14990691854609822"/>
      </top>
      <bottom style="thin">
        <color theme="0" tint="-0.149937437055574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rgb="FF0296DF"/>
      </bottom>
      <diagonal/>
    </border>
  </borders>
  <cellStyleXfs count="45">
    <xf numFmtId="0" fontId="0" fillId="0" borderId="0"/>
    <xf numFmtId="43" fontId="6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0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11" fillId="0" borderId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4" fillId="0" borderId="1">
      <alignment horizontal="right" vertical="center"/>
    </xf>
    <xf numFmtId="0" fontId="17" fillId="11" borderId="1">
      <alignment horizontal="center" vertical="center"/>
    </xf>
    <xf numFmtId="0" fontId="24" fillId="0" borderId="1">
      <alignment horizontal="right" vertical="center"/>
    </xf>
    <xf numFmtId="0" fontId="17" fillId="11" borderId="1">
      <alignment horizontal="left" vertical="center"/>
    </xf>
    <xf numFmtId="0" fontId="17" fillId="11" borderId="1">
      <alignment horizontal="center" vertical="center"/>
    </xf>
    <xf numFmtId="0" fontId="25" fillId="11" borderId="1">
      <alignment horizontal="center" vertical="center"/>
    </xf>
    <xf numFmtId="0" fontId="24" fillId="8" borderId="1"/>
    <xf numFmtId="0" fontId="17" fillId="0" borderId="1">
      <alignment horizontal="left" vertical="top"/>
    </xf>
    <xf numFmtId="0" fontId="17" fillId="12" borderId="1"/>
    <xf numFmtId="0" fontId="17" fillId="0" borderId="1">
      <alignment horizontal="left" vertical="center"/>
    </xf>
    <xf numFmtId="0" fontId="24" fillId="13" borderId="1"/>
    <xf numFmtId="0" fontId="24" fillId="0" borderId="1">
      <alignment horizontal="right" vertical="center"/>
    </xf>
    <xf numFmtId="0" fontId="24" fillId="14" borderId="1">
      <alignment horizontal="right" vertical="center"/>
    </xf>
    <xf numFmtId="0" fontId="24" fillId="0" borderId="1">
      <alignment horizontal="center" vertical="center"/>
    </xf>
    <xf numFmtId="0" fontId="25" fillId="7" borderId="1"/>
    <xf numFmtId="0" fontId="25" fillId="15" borderId="1"/>
    <xf numFmtId="0" fontId="25" fillId="0" borderId="1">
      <alignment horizontal="center" vertical="center" wrapText="1"/>
    </xf>
    <xf numFmtId="0" fontId="26" fillId="11" borderId="1">
      <alignment horizontal="left" vertical="center" indent="1"/>
    </xf>
    <xf numFmtId="0" fontId="27" fillId="0" borderId="1"/>
    <xf numFmtId="0" fontId="17" fillId="11" borderId="1">
      <alignment horizontal="left" vertical="center"/>
    </xf>
    <xf numFmtId="0" fontId="25" fillId="11" borderId="1">
      <alignment horizontal="center" vertical="center"/>
    </xf>
    <xf numFmtId="0" fontId="18" fillId="7" borderId="1">
      <alignment horizontal="center" vertical="center"/>
    </xf>
    <xf numFmtId="0" fontId="18" fillId="15" borderId="1">
      <alignment horizontal="center" vertical="center"/>
    </xf>
    <xf numFmtId="0" fontId="18" fillId="7" borderId="1">
      <alignment horizontal="left" vertical="center"/>
    </xf>
    <xf numFmtId="0" fontId="18" fillId="15" borderId="1">
      <alignment horizontal="left" vertical="center"/>
    </xf>
    <xf numFmtId="0" fontId="28" fillId="0" borderId="1"/>
    <xf numFmtId="9" fontId="1" fillId="0" borderId="0" applyFont="0" applyFill="0" applyBorder="0" applyAlignment="0" applyProtection="0"/>
  </cellStyleXfs>
  <cellXfs count="202">
    <xf numFmtId="0" fontId="0" fillId="0" borderId="0" xfId="0"/>
    <xf numFmtId="164" fontId="3" fillId="2" borderId="1" xfId="1" applyNumberFormat="1" applyFont="1" applyFill="1" applyBorder="1"/>
    <xf numFmtId="164" fontId="5" fillId="3" borderId="1" xfId="1" applyNumberFormat="1" applyFont="1" applyFill="1" applyBorder="1"/>
    <xf numFmtId="0" fontId="0" fillId="0" borderId="0" xfId="0" applyBorder="1" applyAlignment="1">
      <alignment vertical="center"/>
    </xf>
    <xf numFmtId="0" fontId="0" fillId="0" borderId="0" xfId="0" applyBorder="1"/>
    <xf numFmtId="0" fontId="7" fillId="0" borderId="0" xfId="0" applyFont="1" applyAlignment="1">
      <alignment vertical="center"/>
    </xf>
    <xf numFmtId="0" fontId="0" fillId="4" borderId="0" xfId="0" applyFill="1" applyBorder="1"/>
    <xf numFmtId="0" fontId="0" fillId="0" borderId="2" xfId="0" applyFill="1" applyBorder="1"/>
    <xf numFmtId="0" fontId="0" fillId="0" borderId="0" xfId="0" applyAlignment="1">
      <alignment vertical="center"/>
    </xf>
    <xf numFmtId="165" fontId="2" fillId="5" borderId="1" xfId="0" applyNumberFormat="1" applyFont="1" applyFill="1" applyBorder="1" applyAlignment="1">
      <alignment horizontal="left"/>
    </xf>
    <xf numFmtId="0" fontId="0" fillId="0" borderId="0" xfId="0" applyFill="1" applyBorder="1"/>
    <xf numFmtId="49" fontId="2" fillId="5" borderId="1" xfId="0" applyNumberFormat="1" applyFont="1" applyFill="1" applyBorder="1" applyAlignment="1">
      <alignment horizontal="center" vertical="center" wrapText="1"/>
    </xf>
    <xf numFmtId="9" fontId="3" fillId="2" borderId="1" xfId="13" applyFont="1" applyFill="1" applyBorder="1"/>
    <xf numFmtId="49" fontId="4" fillId="5" borderId="1" xfId="0" applyNumberFormat="1" applyFont="1" applyFill="1" applyBorder="1" applyAlignment="1">
      <alignment horizontal="left" indent="2"/>
    </xf>
    <xf numFmtId="9" fontId="5" fillId="3" borderId="1" xfId="13" applyFont="1" applyFill="1" applyBorder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6" borderId="4" xfId="0" applyFill="1" applyBorder="1"/>
    <xf numFmtId="0" fontId="14" fillId="0" borderId="0" xfId="0" applyFont="1" applyAlignment="1">
      <alignment wrapText="1"/>
    </xf>
    <xf numFmtId="0" fontId="16" fillId="0" borderId="0" xfId="0" applyFont="1"/>
    <xf numFmtId="0" fontId="13" fillId="0" borderId="0" xfId="0" applyFont="1"/>
    <xf numFmtId="49" fontId="19" fillId="9" borderId="7" xfId="0" applyNumberFormat="1" applyFont="1" applyFill="1" applyBorder="1" applyAlignment="1">
      <alignment horizontal="center" vertical="center"/>
    </xf>
    <xf numFmtId="0" fontId="20" fillId="10" borderId="0" xfId="0" applyFont="1" applyFill="1" applyBorder="1" applyAlignment="1">
      <alignment vertical="center"/>
    </xf>
    <xf numFmtId="0" fontId="19" fillId="0" borderId="0" xfId="0" applyNumberFormat="1" applyFont="1" applyFill="1" applyBorder="1" applyAlignment="1" applyProtection="1">
      <alignment horizontal="center" vertical="center"/>
    </xf>
    <xf numFmtId="0" fontId="19" fillId="16" borderId="0" xfId="0" applyNumberFormat="1" applyFont="1" applyFill="1" applyBorder="1" applyAlignment="1" applyProtection="1">
      <alignment horizontal="center" vertical="center"/>
    </xf>
    <xf numFmtId="49" fontId="23" fillId="0" borderId="0" xfId="0" applyNumberFormat="1" applyFont="1" applyFill="1" applyBorder="1" applyAlignment="1">
      <alignment horizontal="left" indent="1"/>
    </xf>
    <xf numFmtId="9" fontId="22" fillId="0" borderId="0" xfId="13" applyFont="1" applyFill="1" applyBorder="1"/>
    <xf numFmtId="0" fontId="29" fillId="0" borderId="0" xfId="0" applyFont="1"/>
    <xf numFmtId="0" fontId="29" fillId="6" borderId="4" xfId="0" applyFont="1" applyFill="1" applyBorder="1"/>
    <xf numFmtId="0" fontId="29" fillId="0" borderId="0" xfId="0" applyFont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9" fillId="0" borderId="0" xfId="0" applyFont="1" applyAlignment="1">
      <alignment vertical="center" wrapText="1"/>
    </xf>
    <xf numFmtId="49" fontId="31" fillId="5" borderId="1" xfId="0" applyNumberFormat="1" applyFont="1" applyFill="1" applyBorder="1" applyAlignment="1">
      <alignment horizontal="center" vertical="center" wrapText="1"/>
    </xf>
    <xf numFmtId="164" fontId="23" fillId="0" borderId="0" xfId="1" applyNumberFormat="1" applyFont="1" applyFill="1" applyBorder="1"/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49" fontId="32" fillId="4" borderId="0" xfId="0" applyNumberFormat="1" applyFont="1" applyFill="1" applyBorder="1" applyAlignment="1">
      <alignment horizontal="left" vertical="center"/>
    </xf>
    <xf numFmtId="0" fontId="29" fillId="0" borderId="0" xfId="0" applyFont="1" applyAlignment="1">
      <alignment horizontal="center"/>
    </xf>
    <xf numFmtId="167" fontId="33" fillId="0" borderId="0" xfId="1" applyNumberFormat="1" applyFont="1" applyFill="1" applyBorder="1"/>
    <xf numFmtId="0" fontId="29" fillId="0" borderId="0" xfId="0" applyFont="1" applyAlignment="1">
      <alignment horizontal="center" vertical="center"/>
    </xf>
    <xf numFmtId="0" fontId="29" fillId="0" borderId="0" xfId="0" applyFont="1" applyFill="1" applyBorder="1"/>
    <xf numFmtId="0" fontId="29" fillId="0" borderId="6" xfId="0" applyFont="1" applyBorder="1" applyAlignment="1">
      <alignment horizontal="center"/>
    </xf>
    <xf numFmtId="0" fontId="29" fillId="0" borderId="0" xfId="0" applyFont="1" applyBorder="1"/>
    <xf numFmtId="9" fontId="36" fillId="0" borderId="0" xfId="13" applyFont="1" applyBorder="1"/>
    <xf numFmtId="9" fontId="36" fillId="0" borderId="0" xfId="13" applyFont="1"/>
    <xf numFmtId="0" fontId="33" fillId="0" borderId="0" xfId="0" applyFont="1" applyFill="1" applyBorder="1" applyAlignment="1"/>
    <xf numFmtId="167" fontId="23" fillId="0" borderId="0" xfId="1" applyNumberFormat="1" applyFont="1" applyFill="1" applyBorder="1"/>
    <xf numFmtId="9" fontId="33" fillId="0" borderId="0" xfId="13" applyFont="1" applyFill="1" applyBorder="1"/>
    <xf numFmtId="0" fontId="34" fillId="0" borderId="0" xfId="0" applyFont="1" applyFill="1" applyBorder="1" applyAlignment="1">
      <alignment horizontal="left"/>
    </xf>
    <xf numFmtId="167" fontId="22" fillId="0" borderId="0" xfId="1" applyNumberFormat="1" applyFont="1" applyFill="1" applyBorder="1"/>
    <xf numFmtId="0" fontId="21" fillId="0" borderId="0" xfId="0" applyFont="1" applyAlignment="1">
      <alignment vertical="center"/>
    </xf>
    <xf numFmtId="0" fontId="21" fillId="0" borderId="0" xfId="0" applyFont="1"/>
    <xf numFmtId="169" fontId="29" fillId="0" borderId="0" xfId="0" applyNumberFormat="1" applyFont="1"/>
    <xf numFmtId="0" fontId="35" fillId="0" borderId="0" xfId="0" applyFont="1"/>
    <xf numFmtId="0" fontId="29" fillId="0" borderId="0" xfId="0" applyFont="1" applyAlignment="1"/>
    <xf numFmtId="0" fontId="33" fillId="0" borderId="0" xfId="0" quotePrefix="1" applyFont="1"/>
    <xf numFmtId="0" fontId="33" fillId="0" borderId="0" xfId="0" applyFont="1"/>
    <xf numFmtId="49" fontId="19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49" fontId="37" fillId="4" borderId="0" xfId="0" applyNumberFormat="1" applyFont="1" applyFill="1" applyBorder="1" applyAlignment="1">
      <alignment horizontal="left" vertical="center"/>
    </xf>
    <xf numFmtId="0" fontId="34" fillId="0" borderId="0" xfId="0" applyFont="1" applyBorder="1"/>
    <xf numFmtId="0" fontId="33" fillId="0" borderId="0" xfId="0" applyFont="1" applyBorder="1"/>
    <xf numFmtId="167" fontId="22" fillId="0" borderId="11" xfId="1" applyNumberFormat="1" applyFont="1" applyFill="1" applyBorder="1"/>
    <xf numFmtId="0" fontId="34" fillId="0" borderId="11" xfId="0" applyFont="1" applyBorder="1"/>
    <xf numFmtId="49" fontId="22" fillId="0" borderId="11" xfId="0" applyNumberFormat="1" applyFont="1" applyFill="1" applyBorder="1" applyAlignment="1">
      <alignment horizontal="left" indent="1"/>
    </xf>
    <xf numFmtId="164" fontId="22" fillId="0" borderId="11" xfId="1" applyNumberFormat="1" applyFont="1" applyFill="1" applyBorder="1"/>
    <xf numFmtId="0" fontId="38" fillId="0" borderId="0" xfId="0" applyFont="1"/>
    <xf numFmtId="0" fontId="20" fillId="10" borderId="0" xfId="0" applyFont="1" applyFill="1" applyBorder="1" applyAlignment="1">
      <alignment vertical="center"/>
    </xf>
    <xf numFmtId="49" fontId="19" fillId="9" borderId="7" xfId="0" applyNumberFormat="1" applyFont="1" applyFill="1" applyBorder="1" applyAlignment="1">
      <alignment horizontal="center" vertical="center"/>
    </xf>
    <xf numFmtId="0" fontId="39" fillId="0" borderId="0" xfId="0" applyFont="1"/>
    <xf numFmtId="49" fontId="19" fillId="9" borderId="8" xfId="0" applyNumberFormat="1" applyFont="1" applyFill="1" applyBorder="1" applyAlignment="1">
      <alignment horizontal="center" vertical="center"/>
    </xf>
    <xf numFmtId="49" fontId="19" fillId="9" borderId="7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40" fillId="0" borderId="4" xfId="0" applyFont="1" applyFill="1" applyBorder="1"/>
    <xf numFmtId="0" fontId="20" fillId="0" borderId="0" xfId="0" applyFont="1" applyFill="1" applyBorder="1" applyAlignment="1">
      <alignment vertical="center"/>
    </xf>
    <xf numFmtId="49" fontId="19" fillId="0" borderId="0" xfId="0" applyNumberFormat="1" applyFont="1" applyFill="1" applyBorder="1" applyAlignment="1">
      <alignment horizontal="center" vertical="center"/>
    </xf>
    <xf numFmtId="49" fontId="19" fillId="9" borderId="7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37" fontId="42" fillId="0" borderId="0" xfId="0" applyNumberFormat="1" applyFont="1" applyFill="1" applyBorder="1" applyAlignment="1">
      <alignment horizontal="right"/>
    </xf>
    <xf numFmtId="38" fontId="42" fillId="0" borderId="0" xfId="0" applyNumberFormat="1" applyFont="1" applyFill="1" applyBorder="1" applyAlignment="1">
      <alignment horizontal="right"/>
    </xf>
    <xf numFmtId="171" fontId="42" fillId="0" borderId="0" xfId="17" applyNumberFormat="1" applyFont="1" applyFill="1" applyBorder="1"/>
    <xf numFmtId="164" fontId="42" fillId="4" borderId="0" xfId="1" applyNumberFormat="1" applyFont="1" applyFill="1" applyBorder="1"/>
    <xf numFmtId="164" fontId="42" fillId="0" borderId="0" xfId="1" applyNumberFormat="1" applyFont="1" applyFill="1" applyBorder="1"/>
    <xf numFmtId="0" fontId="43" fillId="0" borderId="0" xfId="0" applyFont="1"/>
    <xf numFmtId="37" fontId="19" fillId="0" borderId="11" xfId="0" applyNumberFormat="1" applyFont="1" applyFill="1" applyBorder="1" applyAlignment="1">
      <alignment horizontal="right"/>
    </xf>
    <xf numFmtId="38" fontId="19" fillId="0" borderId="11" xfId="0" applyNumberFormat="1" applyFont="1" applyFill="1" applyBorder="1" applyAlignment="1">
      <alignment horizontal="right"/>
    </xf>
    <xf numFmtId="171" fontId="19" fillId="0" borderId="11" xfId="17" applyNumberFormat="1" applyFont="1" applyFill="1" applyBorder="1"/>
    <xf numFmtId="165" fontId="19" fillId="9" borderId="11" xfId="0" applyNumberFormat="1" applyFont="1" applyFill="1" applyBorder="1" applyAlignment="1">
      <alignment horizontal="left" vertical="center" indent="2"/>
    </xf>
    <xf numFmtId="165" fontId="42" fillId="9" borderId="0" xfId="0" applyNumberFormat="1" applyFont="1" applyFill="1" applyBorder="1" applyAlignment="1">
      <alignment horizontal="left" vertical="center" indent="2"/>
    </xf>
    <xf numFmtId="49" fontId="42" fillId="9" borderId="0" xfId="0" applyNumberFormat="1" applyFont="1" applyFill="1" applyBorder="1" applyAlignment="1">
      <alignment horizontal="left" vertical="center" indent="3"/>
    </xf>
    <xf numFmtId="166" fontId="42" fillId="9" borderId="0" xfId="0" applyNumberFormat="1" applyFont="1" applyFill="1" applyBorder="1" applyAlignment="1">
      <alignment horizontal="left" vertical="center" indent="3"/>
    </xf>
    <xf numFmtId="165" fontId="19" fillId="9" borderId="11" xfId="0" applyNumberFormat="1" applyFont="1" applyFill="1" applyBorder="1" applyAlignment="1">
      <alignment horizontal="left" vertical="center" indent="1"/>
    </xf>
    <xf numFmtId="166" fontId="19" fillId="9" borderId="11" xfId="0" applyNumberFormat="1" applyFont="1" applyFill="1" applyBorder="1" applyAlignment="1">
      <alignment horizontal="left" vertical="center" indent="1"/>
    </xf>
    <xf numFmtId="165" fontId="19" fillId="9" borderId="11" xfId="0" applyNumberFormat="1" applyFont="1" applyFill="1" applyBorder="1" applyAlignment="1">
      <alignment horizontal="left" vertical="center"/>
    </xf>
    <xf numFmtId="165" fontId="19" fillId="9" borderId="0" xfId="0" applyNumberFormat="1" applyFont="1" applyFill="1" applyBorder="1" applyAlignment="1">
      <alignment horizontal="left" vertical="center" indent="2"/>
    </xf>
    <xf numFmtId="37" fontId="19" fillId="0" borderId="0" xfId="0" applyNumberFormat="1" applyFont="1" applyFill="1" applyBorder="1" applyAlignment="1">
      <alignment horizontal="right"/>
    </xf>
    <xf numFmtId="38" fontId="19" fillId="0" borderId="0" xfId="0" applyNumberFormat="1" applyFont="1" applyFill="1" applyBorder="1" applyAlignment="1">
      <alignment horizontal="right"/>
    </xf>
    <xf numFmtId="171" fontId="19" fillId="0" borderId="0" xfId="17" applyNumberFormat="1" applyFont="1" applyFill="1" applyBorder="1"/>
    <xf numFmtId="169" fontId="42" fillId="0" borderId="11" xfId="17" applyNumberFormat="1" applyFont="1" applyFill="1" applyBorder="1" applyAlignment="1">
      <alignment vertical="center"/>
    </xf>
    <xf numFmtId="49" fontId="31" fillId="5" borderId="13" xfId="0" applyNumberFormat="1" applyFont="1" applyFill="1" applyBorder="1" applyAlignment="1">
      <alignment horizontal="center" vertical="center"/>
    </xf>
    <xf numFmtId="49" fontId="19" fillId="6" borderId="13" xfId="0" applyNumberFormat="1" applyFont="1" applyFill="1" applyBorder="1" applyAlignment="1">
      <alignment horizontal="center" vertical="center"/>
    </xf>
    <xf numFmtId="0" fontId="19" fillId="0" borderId="14" xfId="0" applyNumberFormat="1" applyFont="1" applyFill="1" applyBorder="1" applyAlignment="1" applyProtection="1">
      <alignment horizontal="center" vertical="center"/>
    </xf>
    <xf numFmtId="49" fontId="44" fillId="0" borderId="0" xfId="0" applyNumberFormat="1" applyFont="1" applyFill="1" applyBorder="1" applyAlignment="1">
      <alignment horizontal="left" indent="1"/>
    </xf>
    <xf numFmtId="164" fontId="42" fillId="0" borderId="0" xfId="17" applyNumberFormat="1" applyFont="1" applyFill="1" applyBorder="1"/>
    <xf numFmtId="167" fontId="42" fillId="0" borderId="0" xfId="17" applyNumberFormat="1" applyFont="1" applyFill="1" applyBorder="1"/>
    <xf numFmtId="9" fontId="42" fillId="0" borderId="0" xfId="44" applyFont="1" applyFill="1" applyBorder="1"/>
    <xf numFmtId="0" fontId="45" fillId="0" borderId="0" xfId="0" applyNumberFormat="1" applyFont="1" applyFill="1" applyBorder="1" applyAlignment="1">
      <alignment horizontal="left" vertical="center" indent="1"/>
    </xf>
    <xf numFmtId="49" fontId="15" fillId="5" borderId="13" xfId="0" applyNumberFormat="1" applyFont="1" applyFill="1" applyBorder="1" applyAlignment="1">
      <alignment horizontal="center" vertical="center" wrapText="1"/>
    </xf>
    <xf numFmtId="169" fontId="19" fillId="0" borderId="11" xfId="1" applyNumberFormat="1" applyFont="1" applyFill="1" applyBorder="1"/>
    <xf numFmtId="169" fontId="19" fillId="0" borderId="11" xfId="1" applyNumberFormat="1" applyFont="1" applyFill="1" applyBorder="1" applyAlignment="1">
      <alignment horizontal="center"/>
    </xf>
    <xf numFmtId="9" fontId="19" fillId="0" borderId="11" xfId="13" applyFont="1" applyFill="1" applyBorder="1"/>
    <xf numFmtId="169" fontId="42" fillId="0" borderId="0" xfId="1" applyNumberFormat="1" applyFont="1" applyFill="1" applyBorder="1"/>
    <xf numFmtId="169" fontId="42" fillId="0" borderId="0" xfId="1" applyNumberFormat="1" applyFont="1" applyFill="1" applyBorder="1" applyAlignment="1">
      <alignment horizontal="center"/>
    </xf>
    <xf numFmtId="9" fontId="42" fillId="0" borderId="0" xfId="13" applyFont="1" applyFill="1" applyBorder="1"/>
    <xf numFmtId="37" fontId="41" fillId="0" borderId="0" xfId="0" applyNumberFormat="1" applyFont="1" applyFill="1" applyBorder="1" applyAlignment="1">
      <alignment horizontal="center" vertical="center"/>
    </xf>
    <xf numFmtId="49" fontId="19" fillId="9" borderId="11" xfId="0" applyNumberFormat="1" applyFont="1" applyFill="1" applyBorder="1" applyAlignment="1">
      <alignment horizontal="left" indent="1"/>
    </xf>
    <xf numFmtId="49" fontId="42" fillId="9" borderId="0" xfId="0" applyNumberFormat="1" applyFont="1" applyFill="1" applyBorder="1" applyAlignment="1">
      <alignment horizontal="left" indent="1"/>
    </xf>
    <xf numFmtId="165" fontId="19" fillId="9" borderId="11" xfId="0" applyNumberFormat="1" applyFont="1" applyFill="1" applyBorder="1" applyAlignment="1">
      <alignment horizontal="left" indent="1"/>
    </xf>
    <xf numFmtId="165" fontId="19" fillId="9" borderId="11" xfId="0" applyNumberFormat="1" applyFont="1" applyFill="1" applyBorder="1" applyAlignment="1">
      <alignment horizontal="left"/>
    </xf>
    <xf numFmtId="49" fontId="42" fillId="9" borderId="0" xfId="0" applyNumberFormat="1" applyFont="1" applyFill="1" applyBorder="1" applyAlignment="1">
      <alignment horizontal="left" indent="2"/>
    </xf>
    <xf numFmtId="49" fontId="31" fillId="5" borderId="13" xfId="0" applyNumberFormat="1" applyFont="1" applyFill="1" applyBorder="1" applyAlignment="1">
      <alignment horizontal="center" vertical="center" wrapText="1"/>
    </xf>
    <xf numFmtId="0" fontId="21" fillId="0" borderId="0" xfId="0" applyNumberFormat="1" applyFont="1" applyFill="1" applyBorder="1" applyAlignment="1">
      <alignment horizontal="left" indent="1"/>
    </xf>
    <xf numFmtId="0" fontId="21" fillId="0" borderId="0" xfId="0" applyNumberFormat="1" applyFont="1" applyFill="1" applyBorder="1"/>
    <xf numFmtId="167" fontId="21" fillId="0" borderId="0" xfId="1" applyNumberFormat="1" applyFont="1" applyFill="1" applyBorder="1" applyAlignment="1">
      <alignment horizontal="center"/>
    </xf>
    <xf numFmtId="170" fontId="21" fillId="0" borderId="0" xfId="0" applyNumberFormat="1" applyFont="1" applyFill="1" applyBorder="1"/>
    <xf numFmtId="167" fontId="21" fillId="0" borderId="0" xfId="1" applyNumberFormat="1" applyFont="1" applyFill="1" applyBorder="1"/>
    <xf numFmtId="166" fontId="46" fillId="9" borderId="10" xfId="0" applyNumberFormat="1" applyFont="1" applyFill="1" applyBorder="1" applyAlignment="1">
      <alignment horizontal="left"/>
    </xf>
    <xf numFmtId="0" fontId="47" fillId="9" borderId="10" xfId="0" applyNumberFormat="1" applyFont="1" applyFill="1" applyBorder="1" applyAlignment="1">
      <alignment horizontal="left" indent="1"/>
    </xf>
    <xf numFmtId="0" fontId="47" fillId="9" borderId="10" xfId="0" applyNumberFormat="1" applyFont="1" applyFill="1" applyBorder="1"/>
    <xf numFmtId="167" fontId="47" fillId="9" borderId="10" xfId="1" applyNumberFormat="1" applyFont="1" applyFill="1" applyBorder="1" applyAlignment="1">
      <alignment horizontal="center"/>
    </xf>
    <xf numFmtId="170" fontId="47" fillId="9" borderId="10" xfId="0" applyNumberFormat="1" applyFont="1" applyFill="1" applyBorder="1"/>
    <xf numFmtId="167" fontId="47" fillId="9" borderId="10" xfId="1" applyNumberFormat="1" applyFont="1" applyFill="1" applyBorder="1"/>
    <xf numFmtId="0" fontId="48" fillId="0" borderId="0" xfId="0" applyFont="1" applyFill="1" applyBorder="1"/>
    <xf numFmtId="0" fontId="47" fillId="0" borderId="10" xfId="0" applyFont="1" applyFill="1" applyBorder="1" applyAlignment="1"/>
    <xf numFmtId="49" fontId="47" fillId="0" borderId="10" xfId="0" applyNumberFormat="1" applyFont="1" applyFill="1" applyBorder="1" applyAlignment="1">
      <alignment horizontal="center" vertical="center"/>
    </xf>
    <xf numFmtId="9" fontId="47" fillId="0" borderId="10" xfId="13" applyFont="1" applyFill="1" applyBorder="1" applyAlignment="1">
      <alignment horizontal="center" vertical="center"/>
    </xf>
    <xf numFmtId="0" fontId="47" fillId="0" borderId="11" xfId="0" applyFont="1" applyFill="1" applyBorder="1" applyAlignment="1"/>
    <xf numFmtId="167" fontId="47" fillId="0" borderId="11" xfId="1" applyNumberFormat="1" applyFont="1" applyFill="1" applyBorder="1"/>
    <xf numFmtId="9" fontId="47" fillId="0" borderId="11" xfId="13" applyFont="1" applyFill="1" applyBorder="1"/>
    <xf numFmtId="0" fontId="47" fillId="0" borderId="11" xfId="0" applyFont="1" applyFill="1" applyBorder="1" applyAlignment="1">
      <alignment horizontal="left"/>
    </xf>
    <xf numFmtId="167" fontId="19" fillId="0" borderId="11" xfId="1" applyNumberFormat="1" applyFont="1" applyFill="1" applyBorder="1"/>
    <xf numFmtId="168" fontId="19" fillId="0" borderId="11" xfId="13" applyNumberFormat="1" applyFont="1" applyFill="1" applyBorder="1"/>
    <xf numFmtId="0" fontId="48" fillId="0" borderId="0" xfId="0" applyFont="1"/>
    <xf numFmtId="0" fontId="47" fillId="0" borderId="11" xfId="0" applyFont="1" applyFill="1" applyBorder="1" applyAlignment="1">
      <alignment horizontal="left" vertical="center"/>
    </xf>
    <xf numFmtId="167" fontId="19" fillId="0" borderId="11" xfId="1" applyNumberFormat="1" applyFont="1" applyFill="1" applyBorder="1" applyAlignment="1">
      <alignment vertical="center"/>
    </xf>
    <xf numFmtId="168" fontId="19" fillId="0" borderId="11" xfId="13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horizontal="left"/>
    </xf>
    <xf numFmtId="167" fontId="42" fillId="0" borderId="0" xfId="1" applyNumberFormat="1" applyFont="1" applyFill="1" applyBorder="1"/>
    <xf numFmtId="168" fontId="42" fillId="0" borderId="0" xfId="13" applyNumberFormat="1" applyFont="1" applyFill="1" applyBorder="1"/>
    <xf numFmtId="167" fontId="43" fillId="0" borderId="0" xfId="0" applyNumberFormat="1" applyFont="1"/>
    <xf numFmtId="0" fontId="47" fillId="9" borderId="10" xfId="0" applyFont="1" applyFill="1" applyBorder="1" applyAlignment="1"/>
    <xf numFmtId="49" fontId="21" fillId="9" borderId="0" xfId="9" applyNumberFormat="1" applyFont="1" applyFill="1" applyBorder="1" applyAlignment="1">
      <alignment horizontal="left" vertical="center" indent="1"/>
    </xf>
    <xf numFmtId="49" fontId="21" fillId="9" borderId="0" xfId="9" applyNumberFormat="1" applyFont="1" applyFill="1" applyBorder="1" applyAlignment="1">
      <alignment horizontal="left" vertical="center" indent="2"/>
    </xf>
    <xf numFmtId="0" fontId="47" fillId="9" borderId="11" xfId="0" applyFont="1" applyFill="1" applyBorder="1" applyAlignment="1"/>
    <xf numFmtId="0" fontId="33" fillId="9" borderId="0" xfId="0" applyFont="1" applyFill="1" applyBorder="1" applyAlignment="1"/>
    <xf numFmtId="49" fontId="47" fillId="9" borderId="11" xfId="9" applyNumberFormat="1" applyFont="1" applyFill="1" applyBorder="1" applyAlignment="1">
      <alignment horizontal="left" vertical="center" indent="1"/>
    </xf>
    <xf numFmtId="49" fontId="34" fillId="9" borderId="0" xfId="9" applyNumberFormat="1" applyFont="1" applyFill="1" applyBorder="1" applyAlignment="1">
      <alignment horizontal="left" vertical="center" indent="1"/>
    </xf>
    <xf numFmtId="49" fontId="47" fillId="9" borderId="11" xfId="9" applyNumberFormat="1" applyFont="1" applyFill="1" applyBorder="1" applyAlignment="1">
      <alignment horizontal="left" vertical="center"/>
    </xf>
    <xf numFmtId="0" fontId="35" fillId="0" borderId="14" xfId="0" applyFont="1" applyFill="1" applyBorder="1" applyAlignment="1"/>
    <xf numFmtId="167" fontId="19" fillId="0" borderId="0" xfId="1" applyNumberFormat="1" applyFont="1" applyFill="1" applyBorder="1"/>
    <xf numFmtId="49" fontId="42" fillId="9" borderId="0" xfId="0" applyNumberFormat="1" applyFont="1" applyFill="1" applyBorder="1" applyAlignment="1">
      <alignment horizontal="left" indent="3"/>
    </xf>
    <xf numFmtId="165" fontId="19" fillId="9" borderId="0" xfId="0" applyNumberFormat="1" applyFont="1" applyFill="1" applyBorder="1" applyAlignment="1">
      <alignment horizontal="left" indent="2"/>
    </xf>
    <xf numFmtId="166" fontId="42" fillId="9" borderId="0" xfId="0" applyNumberFormat="1" applyFont="1" applyFill="1" applyBorder="1" applyAlignment="1">
      <alignment horizontal="left" indent="3"/>
    </xf>
    <xf numFmtId="166" fontId="19" fillId="9" borderId="11" xfId="0" applyNumberFormat="1" applyFont="1" applyFill="1" applyBorder="1" applyAlignment="1">
      <alignment horizontal="left" indent="1"/>
    </xf>
    <xf numFmtId="0" fontId="19" fillId="17" borderId="0" xfId="0" applyNumberFormat="1" applyFont="1" applyFill="1" applyBorder="1" applyAlignment="1" applyProtection="1">
      <alignment horizontal="center" vertical="center"/>
    </xf>
    <xf numFmtId="167" fontId="19" fillId="9" borderId="11" xfId="1" applyNumberFormat="1" applyFont="1" applyFill="1" applyBorder="1"/>
    <xf numFmtId="167" fontId="19" fillId="9" borderId="0" xfId="1" applyNumberFormat="1" applyFont="1" applyFill="1" applyBorder="1"/>
    <xf numFmtId="0" fontId="19" fillId="9" borderId="0" xfId="0" applyNumberFormat="1" applyFont="1" applyFill="1" applyBorder="1" applyAlignment="1" applyProtection="1">
      <alignment horizontal="center" vertical="center"/>
    </xf>
    <xf numFmtId="49" fontId="19" fillId="9" borderId="0" xfId="0" applyNumberFormat="1" applyFont="1" applyFill="1" applyBorder="1" applyAlignment="1">
      <alignment horizontal="left" indent="1"/>
    </xf>
    <xf numFmtId="166" fontId="42" fillId="9" borderId="0" xfId="0" applyNumberFormat="1" applyFont="1" applyFill="1" applyBorder="1" applyAlignment="1">
      <alignment horizontal="left" indent="1"/>
    </xf>
    <xf numFmtId="164" fontId="19" fillId="0" borderId="11" xfId="1" applyNumberFormat="1" applyFont="1" applyFill="1" applyBorder="1" applyAlignment="1">
      <alignment horizontal="center"/>
    </xf>
    <xf numFmtId="164" fontId="19" fillId="0" borderId="0" xfId="1" applyNumberFormat="1" applyFont="1" applyFill="1" applyBorder="1" applyAlignment="1">
      <alignment horizontal="center"/>
    </xf>
    <xf numFmtId="164" fontId="42" fillId="0" borderId="0" xfId="1" applyNumberFormat="1" applyFont="1" applyFill="1" applyBorder="1" applyAlignment="1">
      <alignment horizontal="center"/>
    </xf>
    <xf numFmtId="49" fontId="37" fillId="5" borderId="3" xfId="0" applyNumberFormat="1" applyFont="1" applyFill="1" applyBorder="1" applyAlignment="1">
      <alignment horizontal="left" vertical="center" indent="1"/>
    </xf>
    <xf numFmtId="0" fontId="49" fillId="0" borderId="0" xfId="0" applyNumberFormat="1" applyFont="1" applyFill="1" applyBorder="1" applyAlignment="1" applyProtection="1">
      <alignment horizontal="center" vertical="center"/>
    </xf>
    <xf numFmtId="169" fontId="19" fillId="0" borderId="12" xfId="1" applyNumberFormat="1" applyFont="1" applyFill="1" applyBorder="1"/>
    <xf numFmtId="49" fontId="19" fillId="9" borderId="12" xfId="0" applyNumberFormat="1" applyFont="1" applyFill="1" applyBorder="1" applyAlignment="1">
      <alignment horizontal="left" indent="1"/>
    </xf>
    <xf numFmtId="165" fontId="19" fillId="9" borderId="12" xfId="0" applyNumberFormat="1" applyFont="1" applyFill="1" applyBorder="1" applyAlignment="1">
      <alignment horizontal="left"/>
    </xf>
    <xf numFmtId="49" fontId="50" fillId="0" borderId="0" xfId="0" applyNumberFormat="1" applyFont="1" applyFill="1" applyBorder="1" applyAlignment="1">
      <alignment horizontal="left" vertical="center" indent="1"/>
    </xf>
    <xf numFmtId="49" fontId="46" fillId="0" borderId="0" xfId="0" applyNumberFormat="1" applyFont="1" applyFill="1" applyBorder="1" applyAlignment="1">
      <alignment horizontal="left"/>
    </xf>
    <xf numFmtId="49" fontId="46" fillId="0" borderId="0" xfId="0" applyNumberFormat="1" applyFont="1" applyFill="1" applyBorder="1" applyAlignment="1">
      <alignment horizontal="left" indent="1"/>
    </xf>
    <xf numFmtId="49" fontId="46" fillId="9" borderId="9" xfId="0" applyNumberFormat="1" applyFont="1" applyFill="1" applyBorder="1" applyAlignment="1">
      <alignment horizontal="left" indent="1"/>
    </xf>
    <xf numFmtId="0" fontId="46" fillId="9" borderId="9" xfId="0" applyNumberFormat="1" applyFont="1" applyFill="1" applyBorder="1" applyAlignment="1">
      <alignment horizontal="left" indent="1"/>
    </xf>
    <xf numFmtId="164" fontId="19" fillId="9" borderId="9" xfId="17" applyNumberFormat="1" applyFont="1" applyFill="1" applyBorder="1"/>
    <xf numFmtId="167" fontId="19" fillId="9" borderId="9" xfId="17" applyNumberFormat="1" applyFont="1" applyFill="1" applyBorder="1"/>
    <xf numFmtId="9" fontId="19" fillId="9" borderId="9" xfId="44" applyFont="1" applyFill="1" applyBorder="1"/>
    <xf numFmtId="166" fontId="46" fillId="9" borderId="9" xfId="0" applyNumberFormat="1" applyFont="1" applyFill="1" applyBorder="1" applyAlignment="1">
      <alignment horizontal="left"/>
    </xf>
    <xf numFmtId="0" fontId="40" fillId="0" borderId="0" xfId="0" applyFont="1"/>
    <xf numFmtId="166" fontId="52" fillId="0" borderId="0" xfId="0" applyNumberFormat="1" applyFont="1" applyFill="1" applyBorder="1" applyAlignment="1">
      <alignment horizontal="left" vertical="center" indent="3"/>
    </xf>
    <xf numFmtId="37" fontId="52" fillId="0" borderId="0" xfId="0" applyNumberFormat="1" applyFont="1" applyFill="1" applyBorder="1" applyAlignment="1">
      <alignment horizontal="right"/>
    </xf>
    <xf numFmtId="0" fontId="51" fillId="0" borderId="0" xfId="0" applyNumberFormat="1" applyFont="1" applyFill="1" applyBorder="1" applyAlignment="1" applyProtection="1">
      <alignment horizontal="center" vertical="center"/>
    </xf>
    <xf numFmtId="2" fontId="21" fillId="0" borderId="0" xfId="0" applyNumberFormat="1" applyFont="1" applyFill="1" applyBorder="1"/>
    <xf numFmtId="0" fontId="19" fillId="0" borderId="14" xfId="0" applyNumberFormat="1" applyFont="1" applyFill="1" applyBorder="1" applyAlignment="1" applyProtection="1">
      <alignment horizontal="center" vertical="center" wrapText="1"/>
    </xf>
    <xf numFmtId="49" fontId="19" fillId="9" borderId="8" xfId="0" applyNumberFormat="1" applyFont="1" applyFill="1" applyBorder="1" applyAlignment="1">
      <alignment horizontal="center" vertical="center"/>
    </xf>
    <xf numFmtId="49" fontId="19" fillId="9" borderId="7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20" fillId="10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49" fontId="19" fillId="9" borderId="0" xfId="0" applyNumberFormat="1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</cellXfs>
  <cellStyles count="45">
    <cellStyle name="Calculated Column - IBM Cognos" xfId="18"/>
    <cellStyle name="Calculated Column Name - IBM Cognos" xfId="19"/>
    <cellStyle name="Calculated Row - IBM Cognos" xfId="20"/>
    <cellStyle name="Calculated Row Name - IBM Cognos" xfId="21"/>
    <cellStyle name="Column Name - IBM Cognos" xfId="22"/>
    <cellStyle name="Column Template - IBM Cognos" xfId="23"/>
    <cellStyle name="Comma" xfId="1" builtinId="3"/>
    <cellStyle name="Comma [0] 2" xfId="2"/>
    <cellStyle name="Comma [0] 3" xfId="3"/>
    <cellStyle name="Comma 2" xfId="4"/>
    <cellStyle name="Comma 3" xfId="5"/>
    <cellStyle name="Comma 4" xfId="6"/>
    <cellStyle name="Comma 5" xfId="7"/>
    <cellStyle name="Comma 6" xfId="17"/>
    <cellStyle name="Currency 2" xfId="8"/>
    <cellStyle name="Differs From Base - IBM Cognos" xfId="24"/>
    <cellStyle name="Group Name - IBM Cognos" xfId="25"/>
    <cellStyle name="Hold Values - IBM Cognos" xfId="26"/>
    <cellStyle name="List Name - IBM Cognos" xfId="27"/>
    <cellStyle name="Locked - IBM Cognos" xfId="28"/>
    <cellStyle name="Measure - IBM Cognos" xfId="29"/>
    <cellStyle name="Measure Header - IBM Cognos" xfId="30"/>
    <cellStyle name="Measure Name - IBM Cognos" xfId="31"/>
    <cellStyle name="Measure Summary - IBM Cognos" xfId="32"/>
    <cellStyle name="Measure Summary TM1 - IBM Cognos" xfId="33"/>
    <cellStyle name="Measure Template - IBM Cognos" xfId="34"/>
    <cellStyle name="More - IBM Cognos" xfId="35"/>
    <cellStyle name="Normal" xfId="0" builtinId="0"/>
    <cellStyle name="Normal 2" xfId="9"/>
    <cellStyle name="Normal 3" xfId="10"/>
    <cellStyle name="Normal 4" xfId="11"/>
    <cellStyle name="Normal 5" xfId="12"/>
    <cellStyle name="Pending Change - IBM Cognos" xfId="36"/>
    <cellStyle name="Percent" xfId="13" builtinId="5"/>
    <cellStyle name="Percent 2" xfId="14"/>
    <cellStyle name="Percent 3" xfId="15"/>
    <cellStyle name="Percent 4" xfId="16"/>
    <cellStyle name="Percent 5" xfId="44"/>
    <cellStyle name="Row Name - IBM Cognos" xfId="37"/>
    <cellStyle name="Row Template - IBM Cognos" xfId="38"/>
    <cellStyle name="Summary Column Name - IBM Cognos" xfId="39"/>
    <cellStyle name="Summary Column Name TM1 - IBM Cognos" xfId="40"/>
    <cellStyle name="Summary Row Name - IBM Cognos" xfId="41"/>
    <cellStyle name="Summary Row Name TM1 - IBM Cognos" xfId="42"/>
    <cellStyle name="Unsaved Change - IBM Cognos" xfId="43"/>
  </cellStyles>
  <dxfs count="10">
    <dxf>
      <fill>
        <patternFill patternType="solid">
          <fgColor auto="1"/>
          <bgColor rgb="FFF3AB40"/>
        </patternFill>
      </fill>
    </dxf>
    <dxf>
      <fill>
        <patternFill>
          <bgColor rgb="FF8BC43F"/>
        </patternFill>
      </fill>
    </dxf>
    <dxf>
      <fill>
        <patternFill>
          <bgColor indexed="50"/>
        </patternFill>
      </fill>
    </dxf>
    <dxf>
      <fill>
        <patternFill patternType="solid">
          <fgColor auto="1"/>
          <bgColor rgb="FFF3AB40"/>
        </patternFill>
      </fill>
    </dxf>
    <dxf>
      <fill>
        <patternFill>
          <bgColor rgb="FF8BC43F"/>
        </patternFill>
      </fill>
    </dxf>
    <dxf>
      <fill>
        <patternFill>
          <bgColor indexed="21"/>
        </patternFill>
      </fill>
    </dxf>
    <dxf>
      <fill>
        <patternFill>
          <bgColor rgb="FFF9F9F9"/>
        </patternFill>
      </fill>
    </dxf>
    <dxf>
      <fill>
        <patternFill>
          <bgColor rgb="FFF9F9F9"/>
        </patternFill>
      </fill>
    </dxf>
    <dxf>
      <fill>
        <patternFill>
          <bgColor rgb="FFF9F9F9"/>
        </patternFill>
      </fill>
    </dxf>
    <dxf>
      <fill>
        <patternFill>
          <bgColor rgb="FFF9F9F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A589C"/>
      <rgbColor rgb="00888FAC"/>
      <rgbColor rgb="000000FF"/>
      <rgbColor rgb="00830E17"/>
      <rgbColor rgb="00CDB79E"/>
      <rgbColor rgb="0095B3D7"/>
      <rgbColor rgb="00800000"/>
      <rgbColor rgb="000F3F6A"/>
      <rgbColor rgb="00000080"/>
      <rgbColor rgb="00808000"/>
      <rgbColor rgb="00800080"/>
      <rgbColor rgb="00DBE5F1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8F8F8"/>
      <rgbColor rgb="00B7D2EC"/>
      <rgbColor rgb="00E7E5E5"/>
      <rgbColor rgb="003366FF"/>
      <rgbColor rgb="00B8CCE4"/>
      <rgbColor rgb="00E5E5E5"/>
      <rgbColor rgb="00B6DDF1"/>
      <rgbColor rgb="0099AACC"/>
      <rgbColor rgb="00E56565"/>
      <rgbColor rgb="00666699"/>
      <rgbColor rgb="00969696"/>
      <rgbColor rgb="0039CF08"/>
      <rgbColor rgb="00FFFAFA"/>
      <rgbColor rgb="00D6595A"/>
      <rgbColor rgb="00DAD8D8"/>
      <rgbColor rgb="00993300"/>
      <rgbColor rgb="00DFEEFA"/>
      <rgbColor rgb="00333399"/>
      <rgbColor rgb="00333333"/>
    </indexedColors>
    <mruColors>
      <color rgb="FF0296DF"/>
      <color rgb="FFFFCC25"/>
      <color rgb="FFF3AB40"/>
      <color rgb="FF8BC43F"/>
      <color rgb="FF7F7F7F"/>
      <color rgb="FF959595"/>
      <color rgb="FFF9F9F9"/>
      <color rgb="FFF2F2F2"/>
      <color rgb="FF66CBF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PL!$L$63</c:f>
              <c:strCache>
                <c:ptCount val="1"/>
                <c:pt idx="0">
                  <c:v>6099 PAYROLL</c:v>
                </c:pt>
              </c:strCache>
            </c:strRef>
          </c:tx>
          <c:spPr>
            <a:solidFill>
              <a:srgbClr val="F3AB40"/>
            </a:solidFill>
            <a:ln>
              <a:noFill/>
            </a:ln>
          </c:spPr>
          <c:invertIfNegative val="0"/>
          <c:cat>
            <c:strRef>
              <c:f>PL!$M$62:$P$62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PL!$M$63:$P$63</c:f>
              <c:numCache>
                <c:formatCode>#,##0_);\(#,##0\)</c:formatCode>
                <c:ptCount val="4"/>
                <c:pt idx="0">
                  <c:v>158910.85345917766</c:v>
                </c:pt>
                <c:pt idx="1">
                  <c:v>168532.25146568671</c:v>
                </c:pt>
                <c:pt idx="2">
                  <c:v>172279.05446568673</c:v>
                </c:pt>
                <c:pt idx="3">
                  <c:v>170033.23398632274</c:v>
                </c:pt>
              </c:numCache>
            </c:numRef>
          </c:val>
        </c:ser>
        <c:ser>
          <c:idx val="1"/>
          <c:order val="1"/>
          <c:tx>
            <c:strRef>
              <c:f>PL!$L$64</c:f>
              <c:strCache>
                <c:ptCount val="1"/>
                <c:pt idx="0">
                  <c:v>6199 OFFICE EXPENSE</c:v>
                </c:pt>
              </c:strCache>
            </c:strRef>
          </c:tx>
          <c:spPr>
            <a:solidFill>
              <a:srgbClr val="8BC43F"/>
            </a:solidFill>
            <a:ln>
              <a:noFill/>
            </a:ln>
          </c:spPr>
          <c:invertIfNegative val="0"/>
          <c:cat>
            <c:strRef>
              <c:f>PL!$M$62:$P$62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PL!$M$64:$P$64</c:f>
              <c:numCache>
                <c:formatCode>#,##0_);\(#,##0\)</c:formatCode>
                <c:ptCount val="4"/>
                <c:pt idx="0">
                  <c:v>16693.939999999999</c:v>
                </c:pt>
                <c:pt idx="1">
                  <c:v>16766.939999999999</c:v>
                </c:pt>
                <c:pt idx="2">
                  <c:v>16766.939999999999</c:v>
                </c:pt>
                <c:pt idx="3">
                  <c:v>16766.939999999999</c:v>
                </c:pt>
              </c:numCache>
            </c:numRef>
          </c:val>
        </c:ser>
        <c:ser>
          <c:idx val="2"/>
          <c:order val="2"/>
          <c:tx>
            <c:strRef>
              <c:f>PL!$L$65</c:f>
              <c:strCache>
                <c:ptCount val="1"/>
                <c:pt idx="0">
                  <c:v>6299 TRAVEL</c:v>
                </c:pt>
              </c:strCache>
            </c:strRef>
          </c:tx>
          <c:spPr>
            <a:solidFill>
              <a:srgbClr val="66CBFD"/>
            </a:solidFill>
            <a:ln>
              <a:noFill/>
            </a:ln>
          </c:spPr>
          <c:invertIfNegative val="0"/>
          <c:cat>
            <c:strRef>
              <c:f>PL!$M$62:$P$62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PL!$M$65:$P$65</c:f>
              <c:numCache>
                <c:formatCode>#,##0_);\(#,##0\)</c:formatCode>
                <c:ptCount val="4"/>
                <c:pt idx="0">
                  <c:v>11307</c:v>
                </c:pt>
                <c:pt idx="1">
                  <c:v>11307</c:v>
                </c:pt>
                <c:pt idx="2">
                  <c:v>11307</c:v>
                </c:pt>
                <c:pt idx="3">
                  <c:v>11307</c:v>
                </c:pt>
              </c:numCache>
            </c:numRef>
          </c:val>
        </c:ser>
        <c:ser>
          <c:idx val="3"/>
          <c:order val="3"/>
          <c:tx>
            <c:strRef>
              <c:f>PL!$L$66</c:f>
              <c:strCache>
                <c:ptCount val="1"/>
                <c:pt idx="0">
                  <c:v>6399 OCCUPANCY</c:v>
                </c:pt>
              </c:strCache>
            </c:strRef>
          </c:tx>
          <c:spPr>
            <a:solidFill>
              <a:srgbClr val="B6A1CB"/>
            </a:solidFill>
          </c:spPr>
          <c:invertIfNegative val="0"/>
          <c:cat>
            <c:strRef>
              <c:f>PL!$M$62:$P$62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PL!$M$66:$P$66</c:f>
              <c:numCache>
                <c:formatCode>#,##0_);\(#,##0\)</c:formatCode>
                <c:ptCount val="4"/>
                <c:pt idx="0">
                  <c:v>77280.219780219762</c:v>
                </c:pt>
                <c:pt idx="1">
                  <c:v>65247.252747252744</c:v>
                </c:pt>
                <c:pt idx="2">
                  <c:v>68461.538461538468</c:v>
                </c:pt>
                <c:pt idx="3">
                  <c:v>109010.989010989</c:v>
                </c:pt>
              </c:numCache>
            </c:numRef>
          </c:val>
        </c:ser>
        <c:ser>
          <c:idx val="4"/>
          <c:order val="4"/>
          <c:tx>
            <c:strRef>
              <c:f>PL!$L$67</c:f>
              <c:strCache>
                <c:ptCount val="1"/>
                <c:pt idx="0">
                  <c:v>6499 MARKETING</c:v>
                </c:pt>
              </c:strCache>
            </c:strRef>
          </c:tx>
          <c:spPr>
            <a:solidFill>
              <a:srgbClr val="0296DF"/>
            </a:solidFill>
          </c:spPr>
          <c:invertIfNegative val="0"/>
          <c:cat>
            <c:strRef>
              <c:f>PL!$M$62:$P$62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PL!$M$67:$P$67</c:f>
              <c:numCache>
                <c:formatCode>#,##0_);\(#,##0\)</c:formatCode>
                <c:ptCount val="4"/>
                <c:pt idx="0">
                  <c:v>34558.07</c:v>
                </c:pt>
                <c:pt idx="1">
                  <c:v>38418.950000000004</c:v>
                </c:pt>
                <c:pt idx="2">
                  <c:v>32494.949999999997</c:v>
                </c:pt>
                <c:pt idx="3">
                  <c:v>32512.949999999997</c:v>
                </c:pt>
              </c:numCache>
            </c:numRef>
          </c:val>
        </c:ser>
        <c:ser>
          <c:idx val="5"/>
          <c:order val="5"/>
          <c:tx>
            <c:strRef>
              <c:f>PL!$L$68</c:f>
              <c:strCache>
                <c:ptCount val="1"/>
                <c:pt idx="0">
                  <c:v>6599 DEPRECIATION</c:v>
                </c:pt>
              </c:strCache>
            </c:strRef>
          </c:tx>
          <c:spPr>
            <a:solidFill>
              <a:srgbClr val="FFCC25"/>
            </a:solidFill>
          </c:spPr>
          <c:invertIfNegative val="0"/>
          <c:cat>
            <c:strRef>
              <c:f>PL!$M$62:$P$62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PL!$M$68:$P$68</c:f>
              <c:numCache>
                <c:formatCode>#,##0_);\(#,##0\)</c:formatCode>
                <c:ptCount val="4"/>
                <c:pt idx="0">
                  <c:v>1.4821969375237396E-323</c:v>
                </c:pt>
                <c:pt idx="1">
                  <c:v>10000</c:v>
                </c:pt>
                <c:pt idx="2">
                  <c:v>37500</c:v>
                </c:pt>
                <c:pt idx="3">
                  <c:v>37500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533184"/>
        <c:axId val="617212736"/>
      </c:barChart>
      <c:catAx>
        <c:axId val="613533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aseline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617212736"/>
        <c:crosses val="autoZero"/>
        <c:auto val="1"/>
        <c:lblAlgn val="ctr"/>
        <c:lblOffset val="100"/>
        <c:noMultiLvlLbl val="0"/>
      </c:catAx>
      <c:valAx>
        <c:axId val="6172127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solidFill>
              <a:srgbClr val="7F7F7F"/>
            </a:solidFill>
          </a:ln>
        </c:spPr>
        <c:txPr>
          <a:bodyPr/>
          <a:lstStyle/>
          <a:p>
            <a:pPr>
              <a:defRPr baseline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613533184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overlay val="0"/>
      <c:txPr>
        <a:bodyPr/>
        <a:lstStyle/>
        <a:p>
          <a:pPr>
            <a:defRPr baseline="0">
              <a:solidFill>
                <a:schemeClr val="bg1">
                  <a:lumMod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txPr>
    <a:bodyPr/>
    <a:lstStyle/>
    <a:p>
      <a:pPr>
        <a:defRPr sz="800" b="1" i="0" baseline="0"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FcstDetail!$C$11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3AB40"/>
            </a:solidFill>
            <a:ln w="25400">
              <a:noFill/>
            </a:ln>
          </c:spPr>
          <c:invertIfNegative val="0"/>
          <c:cat>
            <c:strRef>
              <c:f>FcstDetail!$E$9:$P$9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FcstDetail!$E$11:$P$11</c:f>
              <c:numCache>
                <c:formatCode>_(* #,##0_);_(* \(#,##0\);_(* "-"??_);_(@_)</c:formatCode>
                <c:ptCount val="12"/>
                <c:pt idx="0">
                  <c:v>588178.22175879776</c:v>
                </c:pt>
                <c:pt idx="1">
                  <c:v>596984.93711879756</c:v>
                </c:pt>
                <c:pt idx="2">
                  <c:v>591691.12847349187</c:v>
                </c:pt>
                <c:pt idx="3">
                  <c:v>599715.19278564618</c:v>
                </c:pt>
                <c:pt idx="4">
                  <c:v>581645.91333455045</c:v>
                </c:pt>
                <c:pt idx="5">
                  <c:v>582626.31893209368</c:v>
                </c:pt>
                <c:pt idx="6">
                  <c:v>577080.0222898334</c:v>
                </c:pt>
                <c:pt idx="7">
                  <c:v>591945.64683970378</c:v>
                </c:pt>
                <c:pt idx="8">
                  <c:v>553918.48707477003</c:v>
                </c:pt>
                <c:pt idx="9">
                  <c:v>574758.21924510621</c:v>
                </c:pt>
                <c:pt idx="10">
                  <c:v>626314.32506813994</c:v>
                </c:pt>
                <c:pt idx="11">
                  <c:v>716897.77240225172</c:v>
                </c:pt>
              </c:numCache>
            </c:numRef>
          </c:val>
        </c:ser>
        <c:ser>
          <c:idx val="1"/>
          <c:order val="1"/>
          <c:tx>
            <c:strRef>
              <c:f>FcstDetail!$C$12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rgbClr val="0296DF"/>
            </a:solidFill>
            <a:ln w="25400">
              <a:noFill/>
            </a:ln>
          </c:spPr>
          <c:invertIfNegative val="0"/>
          <c:cat>
            <c:strRef>
              <c:f>FcstDetail!$E$9:$P$9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FcstDetail!$E$12:$P$12</c:f>
              <c:numCache>
                <c:formatCode>_(* #,##0_);_(* \(#,##0\);_(* "-"??_);_(@_)</c:formatCode>
                <c:ptCount val="12"/>
                <c:pt idx="0">
                  <c:v>731736.34713323996</c:v>
                </c:pt>
                <c:pt idx="1">
                  <c:v>679390.38065915206</c:v>
                </c:pt>
                <c:pt idx="2">
                  <c:v>676029.07036118803</c:v>
                </c:pt>
                <c:pt idx="3">
                  <c:v>699671.56032435794</c:v>
                </c:pt>
                <c:pt idx="4">
                  <c:v>671087.74701157399</c:v>
                </c:pt>
                <c:pt idx="5">
                  <c:v>676938.97231434891</c:v>
                </c:pt>
                <c:pt idx="6">
                  <c:v>695206.62099801889</c:v>
                </c:pt>
                <c:pt idx="7">
                  <c:v>704231.90001316485</c:v>
                </c:pt>
                <c:pt idx="8">
                  <c:v>681669.37538481608</c:v>
                </c:pt>
                <c:pt idx="9">
                  <c:v>697143.09461253835</c:v>
                </c:pt>
                <c:pt idx="10">
                  <c:v>838449.89788458333</c:v>
                </c:pt>
                <c:pt idx="11">
                  <c:v>882904.62361265905</c:v>
                </c:pt>
              </c:numCache>
            </c:numRef>
          </c:val>
        </c:ser>
        <c:ser>
          <c:idx val="2"/>
          <c:order val="2"/>
          <c:tx>
            <c:strRef>
              <c:f>FcstDetail!$C$13</c:f>
              <c:strCache>
                <c:ptCount val="1"/>
                <c:pt idx="0">
                  <c:v>Forecast</c:v>
                </c:pt>
              </c:strCache>
            </c:strRef>
          </c:tx>
          <c:spPr>
            <a:solidFill>
              <a:srgbClr val="8BC43F"/>
            </a:solidFill>
            <a:ln w="25400">
              <a:noFill/>
            </a:ln>
          </c:spPr>
          <c:invertIfNegative val="0"/>
          <c:cat>
            <c:strRef>
              <c:f>FcstDetail!$E$9:$P$9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FcstDetail!$E$13:$P$13</c:f>
              <c:numCache>
                <c:formatCode>_(* #,##0_);_(* \(#,##0\);_(* "-"??_);_(@_)</c:formatCode>
                <c:ptCount val="12"/>
                <c:pt idx="0">
                  <c:v>588178.22175879776</c:v>
                </c:pt>
                <c:pt idx="1">
                  <c:v>596984.93711879756</c:v>
                </c:pt>
                <c:pt idx="2">
                  <c:v>591691.12847349187</c:v>
                </c:pt>
                <c:pt idx="3">
                  <c:v>599715.19278564618</c:v>
                </c:pt>
                <c:pt idx="4">
                  <c:v>718169.88630396023</c:v>
                </c:pt>
                <c:pt idx="5">
                  <c:v>724431.62156756083</c:v>
                </c:pt>
                <c:pt idx="6">
                  <c:v>743980.89099859062</c:v>
                </c:pt>
                <c:pt idx="7">
                  <c:v>753639.36507002544</c:v>
                </c:pt>
                <c:pt idx="8">
                  <c:v>729493.90001090534</c:v>
                </c:pt>
                <c:pt idx="9">
                  <c:v>746053.22362835926</c:v>
                </c:pt>
                <c:pt idx="10">
                  <c:v>897273.82226359309</c:v>
                </c:pt>
                <c:pt idx="11">
                  <c:v>944847.40032991301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1960064"/>
        <c:axId val="617216768"/>
      </c:barChart>
      <c:catAx>
        <c:axId val="67196006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1" i="0" baseline="0">
                <a:solidFill>
                  <a:srgbClr val="7F7F7F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17216768"/>
        <c:crosses val="autoZero"/>
        <c:auto val="1"/>
        <c:lblAlgn val="ctr"/>
        <c:lblOffset val="100"/>
        <c:noMultiLvlLbl val="0"/>
      </c:catAx>
      <c:valAx>
        <c:axId val="6172167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solidFill>
              <a:srgbClr val="7F7F7F"/>
            </a:solidFill>
          </a:ln>
        </c:spPr>
        <c:txPr>
          <a:bodyPr/>
          <a:lstStyle/>
          <a:p>
            <a:pPr>
              <a:defRPr sz="800" b="1" i="0" baseline="0">
                <a:solidFill>
                  <a:srgbClr val="7F7F7F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71960064"/>
        <c:crosses val="autoZero"/>
        <c:crossBetween val="between"/>
        <c:majorUnit val="200000"/>
      </c:valAx>
      <c:spPr>
        <a:noFill/>
      </c:spPr>
    </c:plotArea>
    <c:legend>
      <c:legendPos val="r"/>
      <c:overlay val="0"/>
      <c:txPr>
        <a:bodyPr/>
        <a:lstStyle/>
        <a:p>
          <a:pPr algn="ctr">
            <a:defRPr lang="en-US" sz="800" b="1" i="0" u="none" strike="noStrike" kern="1200" baseline="0">
              <a:solidFill>
                <a:srgbClr val="7F7F7F"/>
              </a:solidFill>
              <a:latin typeface="Arial" pitchFamily="34" charset="0"/>
              <a:ea typeface="+mn-ea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file:///C:\TM1Models\SmartCo\Reports\Logo\logo.png" TargetMode="Externa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19049</xdr:colOff>
      <xdr:row>9</xdr:row>
      <xdr:rowOff>19050</xdr:rowOff>
    </xdr:from>
    <xdr:ext cx="8810625" cy="298800"/>
    <xdr:sp macro="" textlink="">
      <xdr:nvSpPr>
        <xdr:cNvPr id="2" name="Rectangle 1"/>
        <xdr:cNvSpPr/>
      </xdr:nvSpPr>
      <xdr:spPr>
        <a:xfrm>
          <a:off x="171449" y="200025"/>
          <a:ext cx="8810625" cy="29880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P&amp;L Variance to Target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28575</xdr:rowOff>
    </xdr:from>
    <xdr:ext cx="6200775" cy="298800"/>
    <xdr:sp macro="" textlink="">
      <xdr:nvSpPr>
        <xdr:cNvPr id="2" name="Rectangle 1"/>
        <xdr:cNvSpPr/>
      </xdr:nvSpPr>
      <xdr:spPr>
        <a:xfrm>
          <a:off x="47625" y="104775"/>
          <a:ext cx="6200775" cy="29880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FX Rates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38100</xdr:rowOff>
    </xdr:from>
    <xdr:to>
      <xdr:col>2</xdr:col>
      <xdr:colOff>161925</xdr:colOff>
      <xdr:row>2</xdr:row>
      <xdr:rowOff>0</xdr:rowOff>
    </xdr:to>
    <xdr:pic>
      <xdr:nvPicPr>
        <xdr:cNvPr id="13361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8100"/>
          <a:ext cx="13049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30</xdr:row>
      <xdr:rowOff>19048</xdr:rowOff>
    </xdr:from>
    <xdr:to>
      <xdr:col>7</xdr:col>
      <xdr:colOff>1266824</xdr:colOff>
      <xdr:row>44</xdr:row>
      <xdr:rowOff>19049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1</xdr:colOff>
      <xdr:row>9</xdr:row>
      <xdr:rowOff>19050</xdr:rowOff>
    </xdr:from>
    <xdr:ext cx="8401050" cy="298800"/>
    <xdr:sp macro="" textlink="">
      <xdr:nvSpPr>
        <xdr:cNvPr id="3" name="Rectangle 2"/>
        <xdr:cNvSpPr/>
      </xdr:nvSpPr>
      <xdr:spPr>
        <a:xfrm>
          <a:off x="85726" y="19050"/>
          <a:ext cx="8401050" cy="29880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P&amp;L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457200</xdr:colOff>
          <xdr:row>11</xdr:row>
          <xdr:rowOff>171450</xdr:rowOff>
        </xdr:from>
        <xdr:to>
          <xdr:col>12</xdr:col>
          <xdr:colOff>9525</xdr:colOff>
          <xdr:row>13</xdr:row>
          <xdr:rowOff>28575</xdr:rowOff>
        </xdr:to>
        <xdr:sp macro="" textlink="">
          <xdr:nvSpPr>
            <xdr:cNvPr id="5121" name="TIButton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xdr:oneCellAnchor>
    <xdr:from>
      <xdr:col>3</xdr:col>
      <xdr:colOff>38100</xdr:colOff>
      <xdr:row>10</xdr:row>
      <xdr:rowOff>19050</xdr:rowOff>
    </xdr:from>
    <xdr:ext cx="9429750" cy="298800"/>
    <xdr:sp macro="" textlink="">
      <xdr:nvSpPr>
        <xdr:cNvPr id="3" name="Rectangle 2"/>
        <xdr:cNvSpPr/>
      </xdr:nvSpPr>
      <xdr:spPr>
        <a:xfrm>
          <a:off x="123825" y="19050"/>
          <a:ext cx="9429750" cy="29880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Allocation Definition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9</xdr:row>
      <xdr:rowOff>19050</xdr:rowOff>
    </xdr:from>
    <xdr:ext cx="8477250" cy="298800"/>
    <xdr:sp macro="" textlink="">
      <xdr:nvSpPr>
        <xdr:cNvPr id="2" name="Rectangle 1"/>
        <xdr:cNvSpPr/>
      </xdr:nvSpPr>
      <xdr:spPr>
        <a:xfrm>
          <a:off x="85725" y="19050"/>
          <a:ext cx="8477250" cy="29880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Allocation Detail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</xdr:row>
      <xdr:rowOff>28575</xdr:rowOff>
    </xdr:from>
    <xdr:ext cx="7562850" cy="298800"/>
    <xdr:sp macro="" textlink="">
      <xdr:nvSpPr>
        <xdr:cNvPr id="2" name="Rectangle 1"/>
        <xdr:cNvSpPr/>
      </xdr:nvSpPr>
      <xdr:spPr>
        <a:xfrm>
          <a:off x="104775" y="28575"/>
          <a:ext cx="7562850" cy="29880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Allocation Summary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0</xdr:colOff>
      <xdr:row>1</xdr:row>
      <xdr:rowOff>190500</xdr:rowOff>
    </xdr:to>
    <xdr:pic>
      <xdr:nvPicPr>
        <xdr:cNvPr id="27729" name="Picture 1" descr="C:\TM1Models\SmartCo\Reports\Logo\logo.png"/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76200</xdr:colOff>
      <xdr:row>0</xdr:row>
      <xdr:rowOff>0</xdr:rowOff>
    </xdr:from>
    <xdr:ext cx="5819775" cy="298800"/>
    <xdr:sp macro="" textlink="">
      <xdr:nvSpPr>
        <xdr:cNvPr id="3" name="Rectangle 2"/>
        <xdr:cNvSpPr/>
      </xdr:nvSpPr>
      <xdr:spPr>
        <a:xfrm>
          <a:off x="76200" y="0"/>
          <a:ext cx="5819775" cy="29880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Summary P&amp;L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28574</xdr:colOff>
      <xdr:row>81</xdr:row>
      <xdr:rowOff>9525</xdr:rowOff>
    </xdr:from>
    <xdr:ext cx="12830175" cy="298800"/>
    <xdr:sp macro="" textlink="">
      <xdr:nvSpPr>
        <xdr:cNvPr id="2" name="Rectangle 1"/>
        <xdr:cNvSpPr/>
      </xdr:nvSpPr>
      <xdr:spPr>
        <a:xfrm>
          <a:off x="114299" y="9525"/>
          <a:ext cx="12830175" cy="29880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Forecast P&amp;L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14</xdr:row>
      <xdr:rowOff>104776</xdr:rowOff>
    </xdr:from>
    <xdr:to>
      <xdr:col>17</xdr:col>
      <xdr:colOff>19050</xdr:colOff>
      <xdr:row>27</xdr:row>
      <xdr:rowOff>95251</xdr:rowOff>
    </xdr:to>
    <xdr:graphicFrame macro="">
      <xdr:nvGraphicFramePr>
        <xdr:cNvPr id="1546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9525</xdr:colOff>
      <xdr:row>0</xdr:row>
      <xdr:rowOff>0</xdr:rowOff>
    </xdr:from>
    <xdr:ext cx="9058275" cy="298800"/>
    <xdr:sp macro="" textlink="">
      <xdr:nvSpPr>
        <xdr:cNvPr id="3" name="Rectangle 2"/>
        <xdr:cNvSpPr/>
      </xdr:nvSpPr>
      <xdr:spPr>
        <a:xfrm>
          <a:off x="95250" y="0"/>
          <a:ext cx="9058275" cy="29880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Forecast P&amp;L Details ($000)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</xdr:colOff>
      <xdr:row>9</xdr:row>
      <xdr:rowOff>28575</xdr:rowOff>
    </xdr:from>
    <xdr:ext cx="6067425" cy="298800"/>
    <xdr:sp macro="" textlink="">
      <xdr:nvSpPr>
        <xdr:cNvPr id="2" name="Rectangle 1"/>
        <xdr:cNvSpPr/>
      </xdr:nvSpPr>
      <xdr:spPr>
        <a:xfrm>
          <a:off x="523875" y="1905000"/>
          <a:ext cx="6067425" cy="29880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Budget P&amp;L Fx Variance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LL29"/>
  <sheetViews>
    <sheetView showGridLines="0" showRowColHeaders="0" tabSelected="1" topLeftCell="B10" workbookViewId="0">
      <selection activeCell="C29" sqref="C29"/>
    </sheetView>
  </sheetViews>
  <sheetFormatPr defaultRowHeight="14.25" x14ac:dyDescent="0.2"/>
  <cols>
    <col min="1" max="1" width="2.7109375" style="27" hidden="1" customWidth="1"/>
    <col min="2" max="2" width="1.42578125" style="27" customWidth="1"/>
    <col min="3" max="3" width="28.85546875" style="27" customWidth="1"/>
    <col min="4" max="8" width="12.42578125" style="27" customWidth="1"/>
    <col min="9" max="9" width="41.140625" style="27" customWidth="1"/>
    <col min="10" max="16384" width="9.140625" style="27"/>
  </cols>
  <sheetData>
    <row r="1" spans="1:10" ht="19.5" hidden="1" customHeight="1" x14ac:dyDescent="0.2">
      <c r="A1" s="27" t="s">
        <v>11</v>
      </c>
    </row>
    <row r="2" spans="1:10" hidden="1" x14ac:dyDescent="0.2">
      <c r="A2" s="27">
        <f>0</f>
        <v>0</v>
      </c>
      <c r="C2" s="87"/>
      <c r="D2" s="84"/>
      <c r="E2" s="84"/>
      <c r="F2" s="84"/>
      <c r="G2" s="85"/>
      <c r="H2" s="86"/>
      <c r="I2" s="98"/>
    </row>
    <row r="3" spans="1:10" hidden="1" x14ac:dyDescent="0.2">
      <c r="A3" s="27">
        <f>1</f>
        <v>1</v>
      </c>
      <c r="C3" s="87"/>
      <c r="D3" s="84"/>
      <c r="E3" s="84"/>
      <c r="F3" s="84"/>
      <c r="G3" s="85"/>
      <c r="H3" s="86"/>
      <c r="I3" s="98"/>
    </row>
    <row r="4" spans="1:10" hidden="1" x14ac:dyDescent="0.2">
      <c r="A4" s="27">
        <f>2</f>
        <v>2</v>
      </c>
      <c r="C4" s="94"/>
      <c r="D4" s="95"/>
      <c r="E4" s="95"/>
      <c r="F4" s="95"/>
      <c r="G4" s="96"/>
      <c r="H4" s="97">
        <v>50</v>
      </c>
      <c r="I4" s="81"/>
    </row>
    <row r="5" spans="1:10" hidden="1" x14ac:dyDescent="0.2">
      <c r="A5" s="27">
        <f>3</f>
        <v>3</v>
      </c>
      <c r="C5" s="88"/>
      <c r="D5" s="78"/>
      <c r="E5" s="78"/>
      <c r="F5" s="78"/>
      <c r="G5" s="79"/>
      <c r="H5" s="80"/>
      <c r="I5" s="81"/>
    </row>
    <row r="6" spans="1:10" hidden="1" x14ac:dyDescent="0.2">
      <c r="A6" s="27" t="s">
        <v>9</v>
      </c>
      <c r="C6" s="88"/>
      <c r="D6" s="78"/>
      <c r="E6" s="78"/>
      <c r="F6" s="78"/>
      <c r="G6" s="79"/>
      <c r="H6" s="80"/>
      <c r="I6" s="81"/>
    </row>
    <row r="7" spans="1:10" hidden="1" x14ac:dyDescent="0.2">
      <c r="A7" s="27" t="s">
        <v>10</v>
      </c>
      <c r="C7" s="88"/>
      <c r="D7" s="78"/>
      <c r="E7" s="78"/>
      <c r="F7" s="78"/>
      <c r="G7" s="79"/>
      <c r="H7" s="80"/>
      <c r="I7" s="82"/>
    </row>
    <row r="8" spans="1:10" hidden="1" x14ac:dyDescent="0.2">
      <c r="A8" s="27" t="s">
        <v>12</v>
      </c>
      <c r="D8" s="83"/>
      <c r="E8" s="83"/>
      <c r="F8" s="83"/>
      <c r="G8" s="83">
        <f>VLOOKUP($I$13,Lookup!$D$2:$E$3,2,0)</f>
        <v>0</v>
      </c>
      <c r="H8" s="83"/>
      <c r="I8" s="83"/>
    </row>
    <row r="9" spans="1:10" hidden="1" x14ac:dyDescent="0.2">
      <c r="C9" s="27" t="str">
        <f ca="1">_xll.TM1RPTVIEW("smartco:Income Statement:1", $G$8, _xll.TM1RPTTITLE("smartco:Currency Calc",$D$13), _xll.TM1RPTTITLE("smartco:organization",$C$13), _xll.TM1RPTTITLE("smartco:Year",$F$13), _xll.TM1RPTTITLE("smartco:Month",$H$13),TM1RPTFMTRNG,TM1RPTFMTIDCOL)</f>
        <v>smartco:Income Statement:1</v>
      </c>
    </row>
    <row r="10" spans="1:10" ht="24" customHeight="1" thickBot="1" x14ac:dyDescent="0.25">
      <c r="A10" s="28"/>
      <c r="B10" s="74"/>
      <c r="C10" s="74"/>
      <c r="D10" s="74"/>
      <c r="E10" s="74"/>
      <c r="F10" s="74"/>
      <c r="G10" s="74"/>
      <c r="H10" s="74"/>
      <c r="I10" s="74"/>
    </row>
    <row r="11" spans="1:10" ht="16.5" customHeight="1" x14ac:dyDescent="0.2"/>
    <row r="12" spans="1:10" s="29" customFormat="1" x14ac:dyDescent="0.25">
      <c r="C12" s="21" t="s">
        <v>23</v>
      </c>
      <c r="D12" s="193" t="s">
        <v>116</v>
      </c>
      <c r="E12" s="194"/>
      <c r="F12" s="193" t="s">
        <v>0</v>
      </c>
      <c r="G12" s="194"/>
      <c r="H12" s="21" t="s">
        <v>54</v>
      </c>
      <c r="I12" s="70" t="s">
        <v>27</v>
      </c>
      <c r="J12" s="75"/>
    </row>
    <row r="13" spans="1:10" s="29" customFormat="1" x14ac:dyDescent="0.25">
      <c r="C13" s="77" t="str">
        <f ca="1">_xll.SUBNM("smartco:organization","Workflow","101","Caption_Default")</f>
        <v>Massachusetts</v>
      </c>
      <c r="D13" s="195" t="str">
        <f ca="1">_xll.SUBNM("smartco:Currency Calc","Default","Local")</f>
        <v>Local</v>
      </c>
      <c r="E13" s="195"/>
      <c r="F13" s="195" t="str">
        <f ca="1">_xll.SUBNM("smartco:Year","Default","Y2","Caption_Default")</f>
        <v>2015</v>
      </c>
      <c r="G13" s="195"/>
      <c r="H13" s="77" t="str">
        <f ca="1">_xll.SUBNM("smartco:Month","MY","Year")</f>
        <v>Year</v>
      </c>
      <c r="I13" s="77" t="s">
        <v>55</v>
      </c>
      <c r="J13" s="72"/>
    </row>
    <row r="14" spans="1:10" s="29" customFormat="1" ht="7.5" customHeight="1" x14ac:dyDescent="0.25"/>
    <row r="15" spans="1:10" s="29" customFormat="1" ht="18.75" customHeight="1" thickBot="1" x14ac:dyDescent="0.3">
      <c r="C15" s="101"/>
      <c r="D15" s="101" t="s">
        <v>100</v>
      </c>
      <c r="E15" s="101" t="s">
        <v>57</v>
      </c>
      <c r="F15" s="101" t="str">
        <f ca="1">_xll.SUBNM("smartco:Version","Current",_xll.DBR("smartco:Calendar","Current Version","String"),"Caption_Default")</f>
        <v>Budget</v>
      </c>
      <c r="G15" s="101" t="s">
        <v>58</v>
      </c>
      <c r="H15" s="101" t="s">
        <v>59</v>
      </c>
      <c r="I15" s="101" t="s">
        <v>60</v>
      </c>
    </row>
    <row r="16" spans="1:10" s="29" customFormat="1" ht="15" hidden="1" thickTop="1" x14ac:dyDescent="0.25">
      <c r="D16" s="99" t="s">
        <v>99</v>
      </c>
      <c r="E16" s="99" t="s">
        <v>57</v>
      </c>
      <c r="F16" s="100" t="str">
        <f ca="1">_xll.SUBNM("smartco:Version","Current",_xll.DBR("smartco:Calendar","Current Version","String"),"Caption_Default")</f>
        <v>Budget</v>
      </c>
      <c r="G16" s="99" t="s">
        <v>58</v>
      </c>
      <c r="H16" s="99" t="s">
        <v>59</v>
      </c>
      <c r="I16" s="99" t="s">
        <v>60</v>
      </c>
    </row>
    <row r="17" spans="1:1000" ht="15" thickTop="1" x14ac:dyDescent="0.2">
      <c r="A17" s="27" t="str">
        <f ca="1">IF(_xll.TM1RPTELISCONSOLIDATED($C$17,$C17),IF(_xll.TM1RPTELLEV($C$17,$C17)&lt;=3,_xll.TM1RPTELLEV($C$17,$C17),"D"),"N")</f>
        <v>N</v>
      </c>
      <c r="C17" s="89" t="str">
        <f ca="1">_xll.TM1RPTROW($C$9,"smartco:Account","Summary",,"Caption_Default",1)</f>
        <v>4999 Gross Revenue</v>
      </c>
      <c r="D17" s="78">
        <f ca="1">_xll.DBRW($C$9,$D$13,$C$13,$F$13,$H$13,$C17,D$16)</f>
        <v>11140980.536328187</v>
      </c>
      <c r="E17" s="78">
        <f ca="1">_xll.DBRW($C$9,$D$13,$C$13,$F$13,$H$13,$C17,E$16)</f>
        <v>6692800.9180239961</v>
      </c>
      <c r="F17" s="78">
        <f ca="1">_xll.DBRW($C$9,$D$13,$C$13,$F$13,$H$13,$C17,F$16)</f>
        <v>8634459.5903096404</v>
      </c>
      <c r="G17" s="79">
        <f ca="1">_xll.DBRW($C$9,$D$13,$C$13,$F$13,$H$13,$C17,G$16)</f>
        <v>-1452703.404986457</v>
      </c>
      <c r="H17" s="80">
        <f ca="1">_xll.DBRW($C$9,$D$13,$C$13,$F$13,$H$13,$C17,H$16)</f>
        <v>-16.824485537193436</v>
      </c>
      <c r="I17" s="82" t="str">
        <f ca="1">_xll.DBRW($C$9,$D$13,$C$13,$F$13,$H$13,$C17,I$16)</f>
        <v/>
      </c>
    </row>
    <row r="18" spans="1:1000" customFormat="1" ht="15" x14ac:dyDescent="0.25">
      <c r="A18" s="27" t="str">
        <f ca="1">IF(_xll.TM1RPTELISCONSOLIDATED($C$17,$C18),IF(_xll.TM1RPTELLEV($C$17,$C18)&lt;=3,_xll.TM1RPTELLEV($C$17,$C18),"D"),"N")</f>
        <v>N</v>
      </c>
      <c r="B18" s="27"/>
      <c r="C18" s="89" t="s">
        <v>42</v>
      </c>
      <c r="D18" s="78">
        <f ca="1">_xll.DBRW($C$9,$D$13,$C$13,$F$13,$H$13,$C18,D$16)</f>
        <v>8824230.6669388004</v>
      </c>
      <c r="E18" s="78">
        <f ca="1">_xll.DBRW($C$9,$D$13,$C$13,$F$13,$H$13,$C18,E$16)</f>
        <v>4955180.9338775519</v>
      </c>
      <c r="F18" s="78">
        <f ca="1">_xll.DBRW($C$9,$D$13,$C$13,$F$13,$H$13,$C18,F$16)</f>
        <v>6704696.4699999997</v>
      </c>
      <c r="G18" s="79">
        <f ca="1">_xll.DBRW($C$9,$D$13,$C$13,$F$13,$H$13,$C18,G$16)</f>
        <v>1108865.1552978</v>
      </c>
      <c r="H18" s="80">
        <f ca="1">_xll.DBRW($C$9,$D$13,$C$13,$F$13,$H$13,$C18,H$16)</f>
        <v>16.538633184356517</v>
      </c>
      <c r="I18" s="82" t="str">
        <f ca="1">_xll.DBRW($C$9,$D$13,$C$13,$F$13,$H$13,$C18,I$16)</f>
        <v/>
      </c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  <c r="FB18" s="27"/>
      <c r="FC18" s="27"/>
      <c r="FD18" s="27"/>
      <c r="FE18" s="27"/>
      <c r="FF18" s="27"/>
      <c r="FG18" s="27"/>
      <c r="FH18" s="27"/>
      <c r="FI18" s="27"/>
      <c r="FJ18" s="27"/>
      <c r="FK18" s="27"/>
      <c r="FL18" s="27"/>
      <c r="FM18" s="27"/>
      <c r="FN18" s="27"/>
      <c r="FO18" s="27"/>
      <c r="FP18" s="27"/>
      <c r="FQ18" s="27"/>
      <c r="FR18" s="27"/>
      <c r="FS18" s="27"/>
      <c r="FT18" s="27"/>
      <c r="FU18" s="27"/>
      <c r="FV18" s="27"/>
      <c r="FW18" s="27"/>
      <c r="FX18" s="27"/>
      <c r="FY18" s="27"/>
      <c r="FZ18" s="27"/>
      <c r="GA18" s="27"/>
      <c r="GB18" s="27"/>
      <c r="GC18" s="27"/>
      <c r="GD18" s="27"/>
      <c r="GE18" s="27"/>
      <c r="GF18" s="27"/>
      <c r="GG18" s="27"/>
      <c r="GH18" s="27"/>
      <c r="GI18" s="27"/>
      <c r="GJ18" s="27"/>
      <c r="GK18" s="27"/>
      <c r="GL18" s="27"/>
      <c r="GM18" s="27"/>
      <c r="GN18" s="27"/>
      <c r="GO18" s="27"/>
      <c r="GP18" s="27"/>
      <c r="GQ18" s="27"/>
      <c r="GR18" s="27"/>
      <c r="GS18" s="27"/>
      <c r="GT18" s="27"/>
      <c r="GU18" s="27"/>
      <c r="GV18" s="27"/>
      <c r="GW18" s="27"/>
      <c r="GX18" s="27"/>
      <c r="GY18" s="27"/>
      <c r="GZ18" s="27"/>
      <c r="HA18" s="27"/>
      <c r="HB18" s="27"/>
      <c r="HC18" s="27"/>
      <c r="HD18" s="27"/>
      <c r="HE18" s="27"/>
      <c r="HF18" s="27"/>
      <c r="HG18" s="27"/>
      <c r="HH18" s="27"/>
      <c r="HI18" s="27"/>
      <c r="HJ18" s="27"/>
      <c r="HK18" s="27"/>
      <c r="HL18" s="27"/>
      <c r="HM18" s="27"/>
      <c r="HN18" s="27"/>
      <c r="HO18" s="27"/>
      <c r="HP18" s="27"/>
      <c r="HQ18" s="27"/>
      <c r="HR18" s="27"/>
      <c r="HS18" s="27"/>
      <c r="HT18" s="27"/>
      <c r="HU18" s="27"/>
      <c r="HV18" s="27"/>
      <c r="HW18" s="27"/>
      <c r="HX18" s="27"/>
      <c r="HY18" s="27"/>
      <c r="HZ18" s="27"/>
      <c r="IA18" s="27"/>
      <c r="IB18" s="27"/>
      <c r="IC18" s="27"/>
      <c r="ID18" s="27"/>
      <c r="IE18" s="27"/>
      <c r="IF18" s="27"/>
      <c r="IG18" s="27"/>
      <c r="IH18" s="27"/>
      <c r="II18" s="27"/>
      <c r="IJ18" s="27"/>
      <c r="IK18" s="27"/>
      <c r="IL18" s="27"/>
      <c r="IM18" s="27"/>
      <c r="IN18" s="27"/>
      <c r="IO18" s="27"/>
      <c r="IP18" s="27"/>
      <c r="IQ18" s="27"/>
      <c r="IR18" s="27"/>
      <c r="IS18" s="27"/>
      <c r="IT18" s="27"/>
      <c r="IU18" s="27"/>
      <c r="IV18" s="27"/>
      <c r="IW18" s="27"/>
      <c r="IX18" s="27"/>
      <c r="IY18" s="27"/>
      <c r="IZ18" s="27"/>
      <c r="JA18" s="27"/>
      <c r="JB18" s="27"/>
      <c r="JC18" s="27"/>
      <c r="JD18" s="27"/>
      <c r="JE18" s="27"/>
      <c r="JF18" s="27"/>
      <c r="JG18" s="27"/>
      <c r="JH18" s="27"/>
      <c r="JI18" s="27"/>
      <c r="JJ18" s="27"/>
      <c r="JK18" s="27"/>
      <c r="JL18" s="27"/>
      <c r="JM18" s="27"/>
      <c r="JN18" s="27"/>
      <c r="JO18" s="27"/>
      <c r="JP18" s="27"/>
      <c r="JQ18" s="27"/>
      <c r="JR18" s="27"/>
      <c r="JS18" s="27"/>
      <c r="JT18" s="27"/>
      <c r="JU18" s="27"/>
      <c r="JV18" s="27"/>
      <c r="JW18" s="27"/>
      <c r="JX18" s="27"/>
      <c r="JY18" s="27"/>
      <c r="JZ18" s="27"/>
      <c r="KA18" s="27"/>
      <c r="KB18" s="27"/>
      <c r="KC18" s="27"/>
      <c r="KD18" s="27"/>
      <c r="KE18" s="27"/>
      <c r="KF18" s="27"/>
      <c r="KG18" s="27"/>
      <c r="KH18" s="27"/>
      <c r="KI18" s="27"/>
      <c r="KJ18" s="27"/>
      <c r="KK18" s="27"/>
      <c r="KL18" s="27"/>
      <c r="KM18" s="27"/>
      <c r="KN18" s="27"/>
      <c r="KO18" s="27"/>
      <c r="KP18" s="27"/>
      <c r="KQ18" s="27"/>
      <c r="KR18" s="27"/>
      <c r="KS18" s="27"/>
      <c r="KT18" s="27"/>
      <c r="KU18" s="27"/>
      <c r="KV18" s="27"/>
      <c r="KW18" s="27"/>
      <c r="KX18" s="27"/>
      <c r="KY18" s="27"/>
      <c r="KZ18" s="27"/>
      <c r="LA18" s="27"/>
      <c r="LB18" s="27"/>
      <c r="LC18" s="27"/>
      <c r="LD18" s="27"/>
      <c r="LE18" s="27"/>
      <c r="LF18" s="27"/>
      <c r="LG18" s="27"/>
      <c r="LH18" s="27"/>
      <c r="LI18" s="27"/>
      <c r="LJ18" s="27"/>
      <c r="LK18" s="27"/>
      <c r="LL18" s="27"/>
      <c r="LM18" s="27"/>
      <c r="LN18" s="27"/>
      <c r="LO18" s="27"/>
      <c r="LP18" s="27"/>
      <c r="LQ18" s="27"/>
      <c r="LR18" s="27"/>
      <c r="LS18" s="27"/>
      <c r="LT18" s="27"/>
      <c r="LU18" s="27"/>
      <c r="LV18" s="27"/>
      <c r="LW18" s="27"/>
      <c r="LX18" s="27"/>
      <c r="LY18" s="27"/>
      <c r="LZ18" s="27"/>
      <c r="MA18" s="27"/>
      <c r="MB18" s="27"/>
      <c r="MC18" s="27"/>
      <c r="MD18" s="27"/>
      <c r="ME18" s="27"/>
      <c r="MF18" s="27"/>
      <c r="MG18" s="27"/>
      <c r="MH18" s="27"/>
      <c r="MI18" s="27"/>
      <c r="MJ18" s="27"/>
      <c r="MK18" s="27"/>
      <c r="ML18" s="27"/>
      <c r="MM18" s="27"/>
      <c r="MN18" s="27"/>
      <c r="MO18" s="27"/>
      <c r="MP18" s="27"/>
      <c r="MQ18" s="27"/>
      <c r="MR18" s="27"/>
      <c r="MS18" s="27"/>
      <c r="MT18" s="27"/>
      <c r="MU18" s="27"/>
      <c r="MV18" s="27"/>
      <c r="MW18" s="27"/>
      <c r="MX18" s="27"/>
      <c r="MY18" s="27"/>
      <c r="MZ18" s="27"/>
      <c r="NA18" s="27"/>
      <c r="NB18" s="27"/>
      <c r="NC18" s="27"/>
      <c r="ND18" s="27"/>
      <c r="NE18" s="27"/>
      <c r="NF18" s="27"/>
      <c r="NG18" s="27"/>
      <c r="NH18" s="27"/>
      <c r="NI18" s="27"/>
      <c r="NJ18" s="27"/>
      <c r="NK18" s="27"/>
      <c r="NL18" s="27"/>
      <c r="NM18" s="27"/>
      <c r="NN18" s="27"/>
      <c r="NO18" s="27"/>
      <c r="NP18" s="27"/>
      <c r="NQ18" s="27"/>
      <c r="NR18" s="27"/>
      <c r="NS18" s="27"/>
      <c r="NT18" s="27"/>
      <c r="NU18" s="27"/>
      <c r="NV18" s="27"/>
      <c r="NW18" s="27"/>
      <c r="NX18" s="27"/>
      <c r="NY18" s="27"/>
      <c r="NZ18" s="27"/>
      <c r="OA18" s="27"/>
      <c r="OB18" s="27"/>
      <c r="OC18" s="27"/>
      <c r="OD18" s="27"/>
      <c r="OE18" s="27"/>
      <c r="OF18" s="27"/>
      <c r="OG18" s="27"/>
      <c r="OH18" s="27"/>
      <c r="OI18" s="27"/>
      <c r="OJ18" s="27"/>
      <c r="OK18" s="27"/>
      <c r="OL18" s="27"/>
      <c r="OM18" s="27"/>
      <c r="ON18" s="27"/>
      <c r="OO18" s="27"/>
      <c r="OP18" s="27"/>
      <c r="OQ18" s="27"/>
      <c r="OR18" s="27"/>
      <c r="OS18" s="27"/>
      <c r="OT18" s="27"/>
      <c r="OU18" s="27"/>
      <c r="OV18" s="27"/>
      <c r="OW18" s="27"/>
      <c r="OX18" s="27"/>
      <c r="OY18" s="27"/>
      <c r="OZ18" s="27"/>
      <c r="PA18" s="27"/>
      <c r="PB18" s="27"/>
      <c r="PC18" s="27"/>
      <c r="PD18" s="27"/>
      <c r="PE18" s="27"/>
      <c r="PF18" s="27"/>
      <c r="PG18" s="27"/>
      <c r="PH18" s="27"/>
      <c r="PI18" s="27"/>
      <c r="PJ18" s="27"/>
      <c r="PK18" s="27"/>
      <c r="PL18" s="27"/>
      <c r="PM18" s="27"/>
      <c r="PN18" s="27"/>
      <c r="PO18" s="27"/>
      <c r="PP18" s="27"/>
      <c r="PQ18" s="27"/>
      <c r="PR18" s="27"/>
      <c r="PS18" s="27"/>
      <c r="PT18" s="27"/>
      <c r="PU18" s="27"/>
      <c r="PV18" s="27"/>
      <c r="PW18" s="27"/>
      <c r="PX18" s="27"/>
      <c r="PY18" s="27"/>
      <c r="PZ18" s="27"/>
      <c r="QA18" s="27"/>
      <c r="QB18" s="27"/>
      <c r="QC18" s="27"/>
      <c r="QD18" s="27"/>
      <c r="QE18" s="27"/>
      <c r="QF18" s="27"/>
      <c r="QG18" s="27"/>
      <c r="QH18" s="27"/>
      <c r="QI18" s="27"/>
      <c r="QJ18" s="27"/>
      <c r="QK18" s="27"/>
      <c r="QL18" s="27"/>
      <c r="QM18" s="27"/>
      <c r="QN18" s="27"/>
      <c r="QO18" s="27"/>
      <c r="QP18" s="27"/>
      <c r="QQ18" s="27"/>
      <c r="QR18" s="27"/>
      <c r="QS18" s="27"/>
      <c r="QT18" s="27"/>
      <c r="QU18" s="27"/>
      <c r="QV18" s="27"/>
      <c r="QW18" s="27"/>
      <c r="QX18" s="27"/>
      <c r="QY18" s="27"/>
      <c r="QZ18" s="27"/>
      <c r="RA18" s="27"/>
      <c r="RB18" s="27"/>
      <c r="RC18" s="27"/>
      <c r="RD18" s="27"/>
      <c r="RE18" s="27"/>
      <c r="RF18" s="27"/>
      <c r="RG18" s="27"/>
      <c r="RH18" s="27"/>
      <c r="RI18" s="27"/>
      <c r="RJ18" s="27"/>
      <c r="RK18" s="27"/>
      <c r="RL18" s="27"/>
      <c r="RM18" s="27"/>
      <c r="RN18" s="27"/>
      <c r="RO18" s="27"/>
      <c r="RP18" s="27"/>
      <c r="RQ18" s="27"/>
      <c r="RR18" s="27"/>
      <c r="RS18" s="27"/>
      <c r="RT18" s="27"/>
      <c r="RU18" s="27"/>
      <c r="RV18" s="27"/>
      <c r="RW18" s="27"/>
      <c r="RX18" s="27"/>
      <c r="RY18" s="27"/>
      <c r="RZ18" s="27"/>
      <c r="SA18" s="27"/>
      <c r="SB18" s="27"/>
      <c r="SC18" s="27"/>
      <c r="SD18" s="27"/>
      <c r="SE18" s="27"/>
      <c r="SF18" s="27"/>
      <c r="SG18" s="27"/>
      <c r="SH18" s="27"/>
      <c r="SI18" s="27"/>
      <c r="SJ18" s="27"/>
      <c r="SK18" s="27"/>
      <c r="SL18" s="27"/>
      <c r="SM18" s="27"/>
      <c r="SN18" s="27"/>
      <c r="SO18" s="27"/>
      <c r="SP18" s="27"/>
      <c r="SQ18" s="27"/>
      <c r="SR18" s="27"/>
      <c r="SS18" s="27"/>
      <c r="ST18" s="27"/>
      <c r="SU18" s="27"/>
      <c r="SV18" s="27"/>
      <c r="SW18" s="27"/>
      <c r="SX18" s="27"/>
      <c r="SY18" s="27"/>
      <c r="SZ18" s="27"/>
      <c r="TA18" s="27"/>
      <c r="TB18" s="27"/>
      <c r="TC18" s="27"/>
      <c r="TD18" s="27"/>
      <c r="TE18" s="27"/>
      <c r="TF18" s="27"/>
      <c r="TG18" s="27"/>
      <c r="TH18" s="27"/>
      <c r="TI18" s="27"/>
      <c r="TJ18" s="27"/>
      <c r="TK18" s="27"/>
      <c r="TL18" s="27"/>
      <c r="TM18" s="27"/>
      <c r="TN18" s="27"/>
      <c r="TO18" s="27"/>
      <c r="TP18" s="27"/>
      <c r="TQ18" s="27"/>
      <c r="TR18" s="27"/>
      <c r="TS18" s="27"/>
      <c r="TT18" s="27"/>
      <c r="TU18" s="27"/>
      <c r="TV18" s="27"/>
      <c r="TW18" s="27"/>
      <c r="TX18" s="27"/>
      <c r="TY18" s="27"/>
      <c r="TZ18" s="27"/>
      <c r="UA18" s="27"/>
      <c r="UB18" s="27"/>
      <c r="UC18" s="27"/>
      <c r="UD18" s="27"/>
      <c r="UE18" s="27"/>
      <c r="UF18" s="27"/>
      <c r="UG18" s="27"/>
      <c r="UH18" s="27"/>
      <c r="UI18" s="27"/>
      <c r="UJ18" s="27"/>
      <c r="UK18" s="27"/>
      <c r="UL18" s="27"/>
      <c r="UM18" s="27"/>
      <c r="UN18" s="27"/>
      <c r="UO18" s="27"/>
      <c r="UP18" s="27"/>
      <c r="UQ18" s="27"/>
      <c r="UR18" s="27"/>
      <c r="US18" s="27"/>
      <c r="UT18" s="27"/>
      <c r="UU18" s="27"/>
      <c r="UV18" s="27"/>
      <c r="UW18" s="27"/>
      <c r="UX18" s="27"/>
      <c r="UY18" s="27"/>
      <c r="UZ18" s="27"/>
      <c r="VA18" s="27"/>
      <c r="VB18" s="27"/>
      <c r="VC18" s="27"/>
      <c r="VD18" s="27"/>
      <c r="VE18" s="27"/>
      <c r="VF18" s="27"/>
      <c r="VG18" s="27"/>
      <c r="VH18" s="27"/>
      <c r="VI18" s="27"/>
      <c r="VJ18" s="27"/>
      <c r="VK18" s="27"/>
      <c r="VL18" s="27"/>
      <c r="VM18" s="27"/>
      <c r="VN18" s="27"/>
      <c r="VO18" s="27"/>
      <c r="VP18" s="27"/>
      <c r="VQ18" s="27"/>
      <c r="VR18" s="27"/>
      <c r="VS18" s="27"/>
      <c r="VT18" s="27"/>
      <c r="VU18" s="27"/>
      <c r="VV18" s="27"/>
      <c r="VW18" s="27"/>
      <c r="VX18" s="27"/>
      <c r="VY18" s="27"/>
      <c r="VZ18" s="27"/>
      <c r="WA18" s="27"/>
      <c r="WB18" s="27"/>
      <c r="WC18" s="27"/>
      <c r="WD18" s="27"/>
      <c r="WE18" s="27"/>
      <c r="WF18" s="27"/>
      <c r="WG18" s="27"/>
      <c r="WH18" s="27"/>
      <c r="WI18" s="27"/>
      <c r="WJ18" s="27"/>
      <c r="WK18" s="27"/>
      <c r="WL18" s="27"/>
      <c r="WM18" s="27"/>
      <c r="WN18" s="27"/>
      <c r="WO18" s="27"/>
      <c r="WP18" s="27"/>
      <c r="WQ18" s="27"/>
      <c r="WR18" s="27"/>
      <c r="WS18" s="27"/>
      <c r="WT18" s="27"/>
      <c r="WU18" s="27"/>
      <c r="WV18" s="27"/>
      <c r="WW18" s="27"/>
      <c r="WX18" s="27"/>
      <c r="WY18" s="27"/>
      <c r="WZ18" s="27"/>
      <c r="XA18" s="27"/>
      <c r="XB18" s="27"/>
      <c r="XC18" s="27"/>
      <c r="XD18" s="27"/>
      <c r="XE18" s="27"/>
      <c r="XF18" s="27"/>
      <c r="XG18" s="27"/>
      <c r="XH18" s="27"/>
      <c r="XI18" s="27"/>
      <c r="XJ18" s="27"/>
      <c r="XK18" s="27"/>
      <c r="XL18" s="27"/>
      <c r="XM18" s="27"/>
      <c r="XN18" s="27"/>
      <c r="XO18" s="27"/>
      <c r="XP18" s="27"/>
      <c r="XQ18" s="27"/>
      <c r="XR18" s="27"/>
      <c r="XS18" s="27"/>
      <c r="XT18" s="27"/>
      <c r="XU18" s="27"/>
      <c r="XV18" s="27"/>
      <c r="XW18" s="27"/>
      <c r="XX18" s="27"/>
      <c r="XY18" s="27"/>
      <c r="XZ18" s="27"/>
      <c r="YA18" s="27"/>
      <c r="YB18" s="27"/>
      <c r="YC18" s="27"/>
      <c r="YD18" s="27"/>
      <c r="YE18" s="27"/>
      <c r="YF18" s="27"/>
      <c r="YG18" s="27"/>
      <c r="YH18" s="27"/>
      <c r="YI18" s="27"/>
      <c r="YJ18" s="27"/>
      <c r="YK18" s="27"/>
      <c r="YL18" s="27"/>
      <c r="YM18" s="27"/>
      <c r="YN18" s="27"/>
      <c r="YO18" s="27"/>
      <c r="YP18" s="27"/>
      <c r="YQ18" s="27"/>
      <c r="YR18" s="27"/>
      <c r="YS18" s="27"/>
      <c r="YT18" s="27"/>
      <c r="YU18" s="27"/>
      <c r="YV18" s="27"/>
      <c r="YW18" s="27"/>
      <c r="YX18" s="27"/>
      <c r="YY18" s="27"/>
      <c r="YZ18" s="27"/>
      <c r="ZA18" s="27"/>
      <c r="ZB18" s="27"/>
      <c r="ZC18" s="27"/>
      <c r="ZD18" s="27"/>
      <c r="ZE18" s="27"/>
      <c r="ZF18" s="27"/>
      <c r="ZG18" s="27"/>
      <c r="ZH18" s="27"/>
      <c r="ZI18" s="27"/>
      <c r="ZJ18" s="27"/>
      <c r="ZK18" s="27"/>
      <c r="ZL18" s="27"/>
      <c r="ZM18" s="27"/>
      <c r="ZN18" s="27"/>
      <c r="ZO18" s="27"/>
      <c r="ZP18" s="27"/>
      <c r="ZQ18" s="27"/>
      <c r="ZR18" s="27"/>
      <c r="ZS18" s="27"/>
      <c r="ZT18" s="27"/>
      <c r="ZU18" s="27"/>
      <c r="ZV18" s="27"/>
      <c r="ZW18" s="27"/>
      <c r="ZX18" s="27"/>
      <c r="ZY18" s="27"/>
      <c r="ZZ18" s="27"/>
      <c r="AAA18" s="27"/>
      <c r="AAB18" s="27"/>
      <c r="AAC18" s="27"/>
      <c r="AAD18" s="27"/>
      <c r="AAE18" s="27"/>
      <c r="AAF18" s="27"/>
      <c r="AAG18" s="27"/>
      <c r="AAH18" s="27"/>
      <c r="AAI18" s="27"/>
      <c r="AAJ18" s="27"/>
      <c r="AAK18" s="27"/>
      <c r="AAL18" s="27"/>
      <c r="AAM18" s="27"/>
      <c r="AAN18" s="27"/>
      <c r="AAO18" s="27"/>
      <c r="AAP18" s="27"/>
      <c r="AAQ18" s="27"/>
      <c r="AAR18" s="27"/>
      <c r="AAS18" s="27"/>
      <c r="AAT18" s="27"/>
      <c r="AAU18" s="27"/>
      <c r="AAV18" s="27"/>
      <c r="AAW18" s="27"/>
      <c r="AAX18" s="27"/>
      <c r="AAY18" s="27"/>
      <c r="AAZ18" s="27"/>
      <c r="ABA18" s="27"/>
      <c r="ABB18" s="27"/>
      <c r="ABC18" s="27"/>
      <c r="ABD18" s="27"/>
      <c r="ABE18" s="27"/>
      <c r="ABF18" s="27"/>
      <c r="ABG18" s="27"/>
      <c r="ABH18" s="27"/>
      <c r="ABI18" s="27"/>
      <c r="ABJ18" s="27"/>
      <c r="ABK18" s="27"/>
      <c r="ABL18" s="27"/>
      <c r="ABM18" s="27"/>
      <c r="ABN18" s="27"/>
      <c r="ABO18" s="27"/>
      <c r="ABP18" s="27"/>
      <c r="ABQ18" s="27"/>
      <c r="ABR18" s="27"/>
      <c r="ABS18" s="27"/>
      <c r="ABT18" s="27"/>
      <c r="ABU18" s="27"/>
      <c r="ABV18" s="27"/>
      <c r="ABW18" s="27"/>
      <c r="ABX18" s="27"/>
      <c r="ABY18" s="27"/>
      <c r="ABZ18" s="27"/>
      <c r="ACA18" s="27"/>
      <c r="ACB18" s="27"/>
      <c r="ACC18" s="27"/>
      <c r="ACD18" s="27"/>
      <c r="ACE18" s="27"/>
      <c r="ACF18" s="27"/>
      <c r="ACG18" s="27"/>
      <c r="ACH18" s="27"/>
      <c r="ACI18" s="27"/>
      <c r="ACJ18" s="27"/>
      <c r="ACK18" s="27"/>
      <c r="ACL18" s="27"/>
      <c r="ACM18" s="27"/>
      <c r="ACN18" s="27"/>
      <c r="ACO18" s="27"/>
      <c r="ACP18" s="27"/>
      <c r="ACQ18" s="27"/>
      <c r="ACR18" s="27"/>
      <c r="ACS18" s="27"/>
      <c r="ACT18" s="27"/>
      <c r="ACU18" s="27"/>
      <c r="ACV18" s="27"/>
      <c r="ACW18" s="27"/>
      <c r="ACX18" s="27"/>
      <c r="ACY18" s="27"/>
      <c r="ACZ18" s="27"/>
      <c r="ADA18" s="27"/>
      <c r="ADB18" s="27"/>
      <c r="ADC18" s="27"/>
      <c r="ADD18" s="27"/>
      <c r="ADE18" s="27"/>
      <c r="ADF18" s="27"/>
      <c r="ADG18" s="27"/>
      <c r="ADH18" s="27"/>
      <c r="ADI18" s="27"/>
      <c r="ADJ18" s="27"/>
      <c r="ADK18" s="27"/>
      <c r="ADL18" s="27"/>
      <c r="ADM18" s="27"/>
      <c r="ADN18" s="27"/>
      <c r="ADO18" s="27"/>
      <c r="ADP18" s="27"/>
      <c r="ADQ18" s="27"/>
      <c r="ADR18" s="27"/>
      <c r="ADS18" s="27"/>
      <c r="ADT18" s="27"/>
      <c r="ADU18" s="27"/>
      <c r="ADV18" s="27"/>
      <c r="ADW18" s="27"/>
      <c r="ADX18" s="27"/>
      <c r="ADY18" s="27"/>
      <c r="ADZ18" s="27"/>
      <c r="AEA18" s="27"/>
      <c r="AEB18" s="27"/>
      <c r="AEC18" s="27"/>
      <c r="AED18" s="27"/>
      <c r="AEE18" s="27"/>
      <c r="AEF18" s="27"/>
      <c r="AEG18" s="27"/>
      <c r="AEH18" s="27"/>
      <c r="AEI18" s="27"/>
      <c r="AEJ18" s="27"/>
      <c r="AEK18" s="27"/>
      <c r="AEL18" s="27"/>
      <c r="AEM18" s="27"/>
      <c r="AEN18" s="27"/>
      <c r="AEO18" s="27"/>
      <c r="AEP18" s="27"/>
      <c r="AEQ18" s="27"/>
      <c r="AER18" s="27"/>
      <c r="AES18" s="27"/>
      <c r="AET18" s="27"/>
      <c r="AEU18" s="27"/>
      <c r="AEV18" s="27"/>
      <c r="AEW18" s="27"/>
      <c r="AEX18" s="27"/>
      <c r="AEY18" s="27"/>
      <c r="AEZ18" s="27"/>
      <c r="AFA18" s="27"/>
      <c r="AFB18" s="27"/>
      <c r="AFC18" s="27"/>
      <c r="AFD18" s="27"/>
      <c r="AFE18" s="27"/>
      <c r="AFF18" s="27"/>
      <c r="AFG18" s="27"/>
      <c r="AFH18" s="27"/>
      <c r="AFI18" s="27"/>
      <c r="AFJ18" s="27"/>
      <c r="AFK18" s="27"/>
      <c r="AFL18" s="27"/>
      <c r="AFM18" s="27"/>
      <c r="AFN18" s="27"/>
      <c r="AFO18" s="27"/>
      <c r="AFP18" s="27"/>
      <c r="AFQ18" s="27"/>
      <c r="AFR18" s="27"/>
      <c r="AFS18" s="27"/>
      <c r="AFT18" s="27"/>
      <c r="AFU18" s="27"/>
      <c r="AFV18" s="27"/>
      <c r="AFW18" s="27"/>
      <c r="AFX18" s="27"/>
      <c r="AFY18" s="27"/>
      <c r="AFZ18" s="27"/>
      <c r="AGA18" s="27"/>
      <c r="AGB18" s="27"/>
      <c r="AGC18" s="27"/>
      <c r="AGD18" s="27"/>
      <c r="AGE18" s="27"/>
      <c r="AGF18" s="27"/>
      <c r="AGG18" s="27"/>
      <c r="AGH18" s="27"/>
      <c r="AGI18" s="27"/>
      <c r="AGJ18" s="27"/>
      <c r="AGK18" s="27"/>
      <c r="AGL18" s="27"/>
      <c r="AGM18" s="27"/>
      <c r="AGN18" s="27"/>
      <c r="AGO18" s="27"/>
      <c r="AGP18" s="27"/>
      <c r="AGQ18" s="27"/>
      <c r="AGR18" s="27"/>
      <c r="AGS18" s="27"/>
      <c r="AGT18" s="27"/>
      <c r="AGU18" s="27"/>
      <c r="AGV18" s="27"/>
      <c r="AGW18" s="27"/>
      <c r="AGX18" s="27"/>
      <c r="AGY18" s="27"/>
      <c r="AGZ18" s="27"/>
      <c r="AHA18" s="27"/>
      <c r="AHB18" s="27"/>
      <c r="AHC18" s="27"/>
      <c r="AHD18" s="27"/>
      <c r="AHE18" s="27"/>
      <c r="AHF18" s="27"/>
      <c r="AHG18" s="27"/>
      <c r="AHH18" s="27"/>
      <c r="AHI18" s="27"/>
      <c r="AHJ18" s="27"/>
      <c r="AHK18" s="27"/>
      <c r="AHL18" s="27"/>
      <c r="AHM18" s="27"/>
      <c r="AHN18" s="27"/>
      <c r="AHO18" s="27"/>
      <c r="AHP18" s="27"/>
      <c r="AHQ18" s="27"/>
      <c r="AHR18" s="27"/>
      <c r="AHS18" s="27"/>
      <c r="AHT18" s="27"/>
      <c r="AHU18" s="27"/>
      <c r="AHV18" s="27"/>
      <c r="AHW18" s="27"/>
      <c r="AHX18" s="27"/>
      <c r="AHY18" s="27"/>
      <c r="AHZ18" s="27"/>
      <c r="AIA18" s="27"/>
      <c r="AIB18" s="27"/>
      <c r="AIC18" s="27"/>
      <c r="AID18" s="27"/>
      <c r="AIE18" s="27"/>
      <c r="AIF18" s="27"/>
      <c r="AIG18" s="27"/>
      <c r="AIH18" s="27"/>
      <c r="AII18" s="27"/>
      <c r="AIJ18" s="27"/>
      <c r="AIK18" s="27"/>
      <c r="AIL18" s="27"/>
      <c r="AIM18" s="27"/>
      <c r="AIN18" s="27"/>
      <c r="AIO18" s="27"/>
      <c r="AIP18" s="27"/>
      <c r="AIQ18" s="27"/>
      <c r="AIR18" s="27"/>
      <c r="AIS18" s="27"/>
      <c r="AIT18" s="27"/>
      <c r="AIU18" s="27"/>
      <c r="AIV18" s="27"/>
      <c r="AIW18" s="27"/>
      <c r="AIX18" s="27"/>
      <c r="AIY18" s="27"/>
      <c r="AIZ18" s="27"/>
      <c r="AJA18" s="27"/>
      <c r="AJB18" s="27"/>
      <c r="AJC18" s="27"/>
      <c r="AJD18" s="27"/>
      <c r="AJE18" s="27"/>
      <c r="AJF18" s="27"/>
      <c r="AJG18" s="27"/>
      <c r="AJH18" s="27"/>
      <c r="AJI18" s="27"/>
      <c r="AJJ18" s="27"/>
      <c r="AJK18" s="27"/>
      <c r="AJL18" s="27"/>
      <c r="AJM18" s="27"/>
      <c r="AJN18" s="27"/>
      <c r="AJO18" s="27"/>
      <c r="AJP18" s="27"/>
      <c r="AJQ18" s="27"/>
      <c r="AJR18" s="27"/>
      <c r="AJS18" s="27"/>
      <c r="AJT18" s="27"/>
      <c r="AJU18" s="27"/>
      <c r="AJV18" s="27"/>
      <c r="AJW18" s="27"/>
      <c r="AJX18" s="27"/>
      <c r="AJY18" s="27"/>
      <c r="AJZ18" s="27"/>
      <c r="AKA18" s="27"/>
      <c r="AKB18" s="27"/>
      <c r="AKC18" s="27"/>
      <c r="AKD18" s="27"/>
      <c r="AKE18" s="27"/>
      <c r="AKF18" s="27"/>
      <c r="AKG18" s="27"/>
      <c r="AKH18" s="27"/>
      <c r="AKI18" s="27"/>
      <c r="AKJ18" s="27"/>
      <c r="AKK18" s="27"/>
      <c r="AKL18" s="27"/>
      <c r="AKM18" s="27"/>
      <c r="AKN18" s="27"/>
      <c r="AKO18" s="27"/>
      <c r="AKP18" s="27"/>
      <c r="AKQ18" s="27"/>
      <c r="AKR18" s="27"/>
      <c r="AKS18" s="27"/>
      <c r="AKT18" s="27"/>
      <c r="AKU18" s="27"/>
      <c r="AKV18" s="27"/>
      <c r="AKW18" s="27"/>
      <c r="AKX18" s="27"/>
      <c r="AKY18" s="27"/>
      <c r="AKZ18" s="27"/>
      <c r="ALA18" s="27"/>
      <c r="ALB18" s="27"/>
      <c r="ALC18" s="27"/>
      <c r="ALD18" s="27"/>
      <c r="ALE18" s="27"/>
      <c r="ALF18" s="27"/>
      <c r="ALG18" s="27"/>
      <c r="ALH18" s="27"/>
      <c r="ALI18" s="27"/>
      <c r="ALJ18" s="27"/>
      <c r="ALK18" s="27"/>
      <c r="ALL18" s="27"/>
    </row>
    <row r="19" spans="1:1000" customFormat="1" ht="15" x14ac:dyDescent="0.25">
      <c r="A19" s="27">
        <f ca="1">IF(_xll.TM1RPTELISCONSOLIDATED($C$17,$C19),IF(_xll.TM1RPTELLEV($C$17,$C19)&lt;=3,_xll.TM1RPTELLEV($C$17,$C19),"D"),"N")</f>
        <v>2</v>
      </c>
      <c r="B19" s="27"/>
      <c r="C19" s="94" t="s">
        <v>43</v>
      </c>
      <c r="D19" s="95">
        <f ca="1">_xll.DBRW($C$9,$D$13,$C$13,$F$13,$H$13,$C19,D$16)</f>
        <v>2316749.8693893873</v>
      </c>
      <c r="E19" s="95">
        <f ca="1">_xll.DBRW($C$9,$D$13,$C$13,$F$13,$H$13,$C19,E$16)</f>
        <v>1737619.9841464446</v>
      </c>
      <c r="F19" s="95">
        <f ca="1">_xll.DBRW($C$9,$D$13,$C$13,$F$13,$H$13,$C19,F$16)</f>
        <v>1929763.1203096414</v>
      </c>
      <c r="G19" s="96">
        <f ca="1">_xll.DBRW($C$9,$D$13,$C$13,$F$13,$H$13,$C19,G$16)</f>
        <v>-343838.2496886591</v>
      </c>
      <c r="H19" s="97">
        <f ca="1">_xll.DBRW($C$9,$D$13,$C$13,$F$13,$H$13,$C19,H$16)</f>
        <v>-17.81764021034293</v>
      </c>
      <c r="I19" s="81" t="str">
        <f ca="1">_xll.DBRW($C$9,$D$13,$C$13,$F$13,$H$13,$C19,I$16)</f>
        <v/>
      </c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7"/>
      <c r="EH19" s="27"/>
      <c r="EI19" s="27"/>
      <c r="EJ19" s="27"/>
      <c r="EK19" s="27"/>
      <c r="EL19" s="27"/>
      <c r="EM19" s="27"/>
      <c r="EN19" s="27"/>
      <c r="EO19" s="27"/>
      <c r="EP19" s="27"/>
      <c r="EQ19" s="27"/>
      <c r="ER19" s="27"/>
      <c r="ES19" s="27"/>
      <c r="ET19" s="27"/>
      <c r="EU19" s="27"/>
      <c r="EV19" s="27"/>
      <c r="EW19" s="27"/>
      <c r="EX19" s="27"/>
      <c r="EY19" s="27"/>
      <c r="EZ19" s="27"/>
      <c r="FA19" s="27"/>
      <c r="FB19" s="27"/>
      <c r="FC19" s="27"/>
      <c r="FD19" s="27"/>
      <c r="FE19" s="27"/>
      <c r="FF19" s="27"/>
      <c r="FG19" s="27"/>
      <c r="FH19" s="27"/>
      <c r="FI19" s="27"/>
      <c r="FJ19" s="27"/>
      <c r="FK19" s="27"/>
      <c r="FL19" s="27"/>
      <c r="FM19" s="27"/>
      <c r="FN19" s="27"/>
      <c r="FO19" s="27"/>
      <c r="FP19" s="27"/>
      <c r="FQ19" s="27"/>
      <c r="FR19" s="27"/>
      <c r="FS19" s="27"/>
      <c r="FT19" s="27"/>
      <c r="FU19" s="27"/>
      <c r="FV19" s="27"/>
      <c r="FW19" s="27"/>
      <c r="FX19" s="27"/>
      <c r="FY19" s="27"/>
      <c r="FZ19" s="27"/>
      <c r="GA19" s="27"/>
      <c r="GB19" s="27"/>
      <c r="GC19" s="27"/>
      <c r="GD19" s="27"/>
      <c r="GE19" s="27"/>
      <c r="GF19" s="27"/>
      <c r="GG19" s="27"/>
      <c r="GH19" s="27"/>
      <c r="GI19" s="27"/>
      <c r="GJ19" s="27"/>
      <c r="GK19" s="27"/>
      <c r="GL19" s="27"/>
      <c r="GM19" s="27"/>
      <c r="GN19" s="27"/>
      <c r="GO19" s="27"/>
      <c r="GP19" s="27"/>
      <c r="GQ19" s="27"/>
      <c r="GR19" s="27"/>
      <c r="GS19" s="27"/>
      <c r="GT19" s="27"/>
      <c r="GU19" s="27"/>
      <c r="GV19" s="27"/>
      <c r="GW19" s="27"/>
      <c r="GX19" s="27"/>
      <c r="GY19" s="27"/>
      <c r="GZ19" s="27"/>
      <c r="HA19" s="27"/>
      <c r="HB19" s="27"/>
      <c r="HC19" s="27"/>
      <c r="HD19" s="27"/>
      <c r="HE19" s="27"/>
      <c r="HF19" s="27"/>
      <c r="HG19" s="27"/>
      <c r="HH19" s="27"/>
      <c r="HI19" s="27"/>
      <c r="HJ19" s="27"/>
      <c r="HK19" s="27"/>
      <c r="HL19" s="27"/>
      <c r="HM19" s="27"/>
      <c r="HN19" s="27"/>
      <c r="HO19" s="27"/>
      <c r="HP19" s="27"/>
      <c r="HQ19" s="27"/>
      <c r="HR19" s="27"/>
      <c r="HS19" s="27"/>
      <c r="HT19" s="27"/>
      <c r="HU19" s="27"/>
      <c r="HV19" s="27"/>
      <c r="HW19" s="27"/>
      <c r="HX19" s="27"/>
      <c r="HY19" s="27"/>
      <c r="HZ19" s="27"/>
      <c r="IA19" s="27"/>
      <c r="IB19" s="27"/>
      <c r="IC19" s="27"/>
      <c r="ID19" s="27"/>
      <c r="IE19" s="27"/>
      <c r="IF19" s="27"/>
      <c r="IG19" s="27"/>
      <c r="IH19" s="27"/>
      <c r="II19" s="27"/>
      <c r="IJ19" s="27"/>
      <c r="IK19" s="27"/>
      <c r="IL19" s="27"/>
      <c r="IM19" s="27"/>
      <c r="IN19" s="27"/>
      <c r="IO19" s="27"/>
      <c r="IP19" s="27"/>
      <c r="IQ19" s="27"/>
      <c r="IR19" s="27"/>
      <c r="IS19" s="27"/>
      <c r="IT19" s="27"/>
      <c r="IU19" s="27"/>
      <c r="IV19" s="27"/>
      <c r="IW19" s="27"/>
      <c r="IX19" s="27"/>
      <c r="IY19" s="27"/>
      <c r="IZ19" s="27"/>
      <c r="JA19" s="27"/>
      <c r="JB19" s="27"/>
      <c r="JC19" s="27"/>
      <c r="JD19" s="27"/>
      <c r="JE19" s="27"/>
      <c r="JF19" s="27"/>
      <c r="JG19" s="27"/>
      <c r="JH19" s="27"/>
      <c r="JI19" s="27"/>
      <c r="JJ19" s="27"/>
      <c r="JK19" s="27"/>
      <c r="JL19" s="27"/>
      <c r="JM19" s="27"/>
      <c r="JN19" s="27"/>
      <c r="JO19" s="27"/>
      <c r="JP19" s="27"/>
      <c r="JQ19" s="27"/>
      <c r="JR19" s="27"/>
      <c r="JS19" s="27"/>
      <c r="JT19" s="27"/>
      <c r="JU19" s="27"/>
      <c r="JV19" s="27"/>
      <c r="JW19" s="27"/>
      <c r="JX19" s="27"/>
      <c r="JY19" s="27"/>
      <c r="JZ19" s="27"/>
      <c r="KA19" s="27"/>
      <c r="KB19" s="27"/>
      <c r="KC19" s="27"/>
      <c r="KD19" s="27"/>
      <c r="KE19" s="27"/>
      <c r="KF19" s="27"/>
      <c r="KG19" s="27"/>
      <c r="KH19" s="27"/>
      <c r="KI19" s="27"/>
      <c r="KJ19" s="27"/>
      <c r="KK19" s="27"/>
      <c r="KL19" s="27"/>
      <c r="KM19" s="27"/>
      <c r="KN19" s="27"/>
      <c r="KO19" s="27"/>
      <c r="KP19" s="27"/>
      <c r="KQ19" s="27"/>
      <c r="KR19" s="27"/>
      <c r="KS19" s="27"/>
      <c r="KT19" s="27"/>
      <c r="KU19" s="27"/>
      <c r="KV19" s="27"/>
      <c r="KW19" s="27"/>
      <c r="KX19" s="27"/>
      <c r="KY19" s="27"/>
      <c r="KZ19" s="27"/>
      <c r="LA19" s="27"/>
      <c r="LB19" s="27"/>
      <c r="LC19" s="27"/>
      <c r="LD19" s="27"/>
      <c r="LE19" s="27"/>
      <c r="LF19" s="27"/>
      <c r="LG19" s="27"/>
      <c r="LH19" s="27"/>
      <c r="LI19" s="27"/>
      <c r="LJ19" s="27"/>
      <c r="LK19" s="27"/>
      <c r="LL19" s="27"/>
      <c r="LM19" s="27"/>
      <c r="LN19" s="27"/>
      <c r="LO19" s="27"/>
      <c r="LP19" s="27"/>
      <c r="LQ19" s="27"/>
      <c r="LR19" s="27"/>
      <c r="LS19" s="27"/>
      <c r="LT19" s="27"/>
      <c r="LU19" s="27"/>
      <c r="LV19" s="27"/>
      <c r="LW19" s="27"/>
      <c r="LX19" s="27"/>
      <c r="LY19" s="27"/>
      <c r="LZ19" s="27"/>
      <c r="MA19" s="27"/>
      <c r="MB19" s="27"/>
      <c r="MC19" s="27"/>
      <c r="MD19" s="27"/>
      <c r="ME19" s="27"/>
      <c r="MF19" s="27"/>
      <c r="MG19" s="27"/>
      <c r="MH19" s="27"/>
      <c r="MI19" s="27"/>
      <c r="MJ19" s="27"/>
      <c r="MK19" s="27"/>
      <c r="ML19" s="27"/>
      <c r="MM19" s="27"/>
      <c r="MN19" s="27"/>
      <c r="MO19" s="27"/>
      <c r="MP19" s="27"/>
      <c r="MQ19" s="27"/>
      <c r="MR19" s="27"/>
      <c r="MS19" s="27"/>
      <c r="MT19" s="27"/>
      <c r="MU19" s="27"/>
      <c r="MV19" s="27"/>
      <c r="MW19" s="27"/>
      <c r="MX19" s="27"/>
      <c r="MY19" s="27"/>
      <c r="MZ19" s="27"/>
      <c r="NA19" s="27"/>
      <c r="NB19" s="27"/>
      <c r="NC19" s="27"/>
      <c r="ND19" s="27"/>
      <c r="NE19" s="27"/>
      <c r="NF19" s="27"/>
      <c r="NG19" s="27"/>
      <c r="NH19" s="27"/>
      <c r="NI19" s="27"/>
      <c r="NJ19" s="27"/>
      <c r="NK19" s="27"/>
      <c r="NL19" s="27"/>
      <c r="NM19" s="27"/>
      <c r="NN19" s="27"/>
      <c r="NO19" s="27"/>
      <c r="NP19" s="27"/>
      <c r="NQ19" s="27"/>
      <c r="NR19" s="27"/>
      <c r="NS19" s="27"/>
      <c r="NT19" s="27"/>
      <c r="NU19" s="27"/>
      <c r="NV19" s="27"/>
      <c r="NW19" s="27"/>
      <c r="NX19" s="27"/>
      <c r="NY19" s="27"/>
      <c r="NZ19" s="27"/>
      <c r="OA19" s="27"/>
      <c r="OB19" s="27"/>
      <c r="OC19" s="27"/>
      <c r="OD19" s="27"/>
      <c r="OE19" s="27"/>
      <c r="OF19" s="27"/>
      <c r="OG19" s="27"/>
      <c r="OH19" s="27"/>
      <c r="OI19" s="27"/>
      <c r="OJ19" s="27"/>
      <c r="OK19" s="27"/>
      <c r="OL19" s="27"/>
      <c r="OM19" s="27"/>
      <c r="ON19" s="27"/>
      <c r="OO19" s="27"/>
      <c r="OP19" s="27"/>
      <c r="OQ19" s="27"/>
      <c r="OR19" s="27"/>
      <c r="OS19" s="27"/>
      <c r="OT19" s="27"/>
      <c r="OU19" s="27"/>
      <c r="OV19" s="27"/>
      <c r="OW19" s="27"/>
      <c r="OX19" s="27"/>
      <c r="OY19" s="27"/>
      <c r="OZ19" s="27"/>
      <c r="PA19" s="27"/>
      <c r="PB19" s="27"/>
      <c r="PC19" s="27"/>
      <c r="PD19" s="27"/>
      <c r="PE19" s="27"/>
      <c r="PF19" s="27"/>
      <c r="PG19" s="27"/>
      <c r="PH19" s="27"/>
      <c r="PI19" s="27"/>
      <c r="PJ19" s="27"/>
      <c r="PK19" s="27"/>
      <c r="PL19" s="27"/>
      <c r="PM19" s="27"/>
      <c r="PN19" s="27"/>
      <c r="PO19" s="27"/>
      <c r="PP19" s="27"/>
      <c r="PQ19" s="27"/>
      <c r="PR19" s="27"/>
      <c r="PS19" s="27"/>
      <c r="PT19" s="27"/>
      <c r="PU19" s="27"/>
      <c r="PV19" s="27"/>
      <c r="PW19" s="27"/>
      <c r="PX19" s="27"/>
      <c r="PY19" s="27"/>
      <c r="PZ19" s="27"/>
      <c r="QA19" s="27"/>
      <c r="QB19" s="27"/>
      <c r="QC19" s="27"/>
      <c r="QD19" s="27"/>
      <c r="QE19" s="27"/>
      <c r="QF19" s="27"/>
      <c r="QG19" s="27"/>
      <c r="QH19" s="27"/>
      <c r="QI19" s="27"/>
      <c r="QJ19" s="27"/>
      <c r="QK19" s="27"/>
      <c r="QL19" s="27"/>
      <c r="QM19" s="27"/>
      <c r="QN19" s="27"/>
      <c r="QO19" s="27"/>
      <c r="QP19" s="27"/>
      <c r="QQ19" s="27"/>
      <c r="QR19" s="27"/>
      <c r="QS19" s="27"/>
      <c r="QT19" s="27"/>
      <c r="QU19" s="27"/>
      <c r="QV19" s="27"/>
      <c r="QW19" s="27"/>
      <c r="QX19" s="27"/>
      <c r="QY19" s="27"/>
      <c r="QZ19" s="27"/>
      <c r="RA19" s="27"/>
      <c r="RB19" s="27"/>
      <c r="RC19" s="27"/>
      <c r="RD19" s="27"/>
      <c r="RE19" s="27"/>
      <c r="RF19" s="27"/>
      <c r="RG19" s="27"/>
      <c r="RH19" s="27"/>
      <c r="RI19" s="27"/>
      <c r="RJ19" s="27"/>
      <c r="RK19" s="27"/>
      <c r="RL19" s="27"/>
      <c r="RM19" s="27"/>
      <c r="RN19" s="27"/>
      <c r="RO19" s="27"/>
      <c r="RP19" s="27"/>
      <c r="RQ19" s="27"/>
      <c r="RR19" s="27"/>
      <c r="RS19" s="27"/>
      <c r="RT19" s="27"/>
      <c r="RU19" s="27"/>
      <c r="RV19" s="27"/>
      <c r="RW19" s="27"/>
      <c r="RX19" s="27"/>
      <c r="RY19" s="27"/>
      <c r="RZ19" s="27"/>
      <c r="SA19" s="27"/>
      <c r="SB19" s="27"/>
      <c r="SC19" s="27"/>
      <c r="SD19" s="27"/>
      <c r="SE19" s="27"/>
      <c r="SF19" s="27"/>
      <c r="SG19" s="27"/>
      <c r="SH19" s="27"/>
      <c r="SI19" s="27"/>
      <c r="SJ19" s="27"/>
      <c r="SK19" s="27"/>
      <c r="SL19" s="27"/>
      <c r="SM19" s="27"/>
      <c r="SN19" s="27"/>
      <c r="SO19" s="27"/>
      <c r="SP19" s="27"/>
      <c r="SQ19" s="27"/>
      <c r="SR19" s="27"/>
      <c r="SS19" s="27"/>
      <c r="ST19" s="27"/>
      <c r="SU19" s="27"/>
      <c r="SV19" s="27"/>
      <c r="SW19" s="27"/>
      <c r="SX19" s="27"/>
      <c r="SY19" s="27"/>
      <c r="SZ19" s="27"/>
      <c r="TA19" s="27"/>
      <c r="TB19" s="27"/>
      <c r="TC19" s="27"/>
      <c r="TD19" s="27"/>
      <c r="TE19" s="27"/>
      <c r="TF19" s="27"/>
      <c r="TG19" s="27"/>
      <c r="TH19" s="27"/>
      <c r="TI19" s="27"/>
      <c r="TJ19" s="27"/>
      <c r="TK19" s="27"/>
      <c r="TL19" s="27"/>
      <c r="TM19" s="27"/>
      <c r="TN19" s="27"/>
      <c r="TO19" s="27"/>
      <c r="TP19" s="27"/>
      <c r="TQ19" s="27"/>
      <c r="TR19" s="27"/>
      <c r="TS19" s="27"/>
      <c r="TT19" s="27"/>
      <c r="TU19" s="27"/>
      <c r="TV19" s="27"/>
      <c r="TW19" s="27"/>
      <c r="TX19" s="27"/>
      <c r="TY19" s="27"/>
      <c r="TZ19" s="27"/>
      <c r="UA19" s="27"/>
      <c r="UB19" s="27"/>
      <c r="UC19" s="27"/>
      <c r="UD19" s="27"/>
      <c r="UE19" s="27"/>
      <c r="UF19" s="27"/>
      <c r="UG19" s="27"/>
      <c r="UH19" s="27"/>
      <c r="UI19" s="27"/>
      <c r="UJ19" s="27"/>
      <c r="UK19" s="27"/>
      <c r="UL19" s="27"/>
      <c r="UM19" s="27"/>
      <c r="UN19" s="27"/>
      <c r="UO19" s="27"/>
      <c r="UP19" s="27"/>
      <c r="UQ19" s="27"/>
      <c r="UR19" s="27"/>
      <c r="US19" s="27"/>
      <c r="UT19" s="27"/>
      <c r="UU19" s="27"/>
      <c r="UV19" s="27"/>
      <c r="UW19" s="27"/>
      <c r="UX19" s="27"/>
      <c r="UY19" s="27"/>
      <c r="UZ19" s="27"/>
      <c r="VA19" s="27"/>
      <c r="VB19" s="27"/>
      <c r="VC19" s="27"/>
      <c r="VD19" s="27"/>
      <c r="VE19" s="27"/>
      <c r="VF19" s="27"/>
      <c r="VG19" s="27"/>
      <c r="VH19" s="27"/>
      <c r="VI19" s="27"/>
      <c r="VJ19" s="27"/>
      <c r="VK19" s="27"/>
      <c r="VL19" s="27"/>
      <c r="VM19" s="27"/>
      <c r="VN19" s="27"/>
      <c r="VO19" s="27"/>
      <c r="VP19" s="27"/>
      <c r="VQ19" s="27"/>
      <c r="VR19" s="27"/>
      <c r="VS19" s="27"/>
      <c r="VT19" s="27"/>
      <c r="VU19" s="27"/>
      <c r="VV19" s="27"/>
      <c r="VW19" s="27"/>
      <c r="VX19" s="27"/>
      <c r="VY19" s="27"/>
      <c r="VZ19" s="27"/>
      <c r="WA19" s="27"/>
      <c r="WB19" s="27"/>
      <c r="WC19" s="27"/>
      <c r="WD19" s="27"/>
      <c r="WE19" s="27"/>
      <c r="WF19" s="27"/>
      <c r="WG19" s="27"/>
      <c r="WH19" s="27"/>
      <c r="WI19" s="27"/>
      <c r="WJ19" s="27"/>
      <c r="WK19" s="27"/>
      <c r="WL19" s="27"/>
      <c r="WM19" s="27"/>
      <c r="WN19" s="27"/>
      <c r="WO19" s="27"/>
      <c r="WP19" s="27"/>
      <c r="WQ19" s="27"/>
      <c r="WR19" s="27"/>
      <c r="WS19" s="27"/>
      <c r="WT19" s="27"/>
      <c r="WU19" s="27"/>
      <c r="WV19" s="27"/>
      <c r="WW19" s="27"/>
      <c r="WX19" s="27"/>
      <c r="WY19" s="27"/>
      <c r="WZ19" s="27"/>
      <c r="XA19" s="27"/>
      <c r="XB19" s="27"/>
      <c r="XC19" s="27"/>
      <c r="XD19" s="27"/>
      <c r="XE19" s="27"/>
      <c r="XF19" s="27"/>
      <c r="XG19" s="27"/>
      <c r="XH19" s="27"/>
      <c r="XI19" s="27"/>
      <c r="XJ19" s="27"/>
      <c r="XK19" s="27"/>
      <c r="XL19" s="27"/>
      <c r="XM19" s="27"/>
      <c r="XN19" s="27"/>
      <c r="XO19" s="27"/>
      <c r="XP19" s="27"/>
      <c r="XQ19" s="27"/>
      <c r="XR19" s="27"/>
      <c r="XS19" s="27"/>
      <c r="XT19" s="27"/>
      <c r="XU19" s="27"/>
      <c r="XV19" s="27"/>
      <c r="XW19" s="27"/>
      <c r="XX19" s="27"/>
      <c r="XY19" s="27"/>
      <c r="XZ19" s="27"/>
      <c r="YA19" s="27"/>
      <c r="YB19" s="27"/>
      <c r="YC19" s="27"/>
      <c r="YD19" s="27"/>
      <c r="YE19" s="27"/>
      <c r="YF19" s="27"/>
      <c r="YG19" s="27"/>
      <c r="YH19" s="27"/>
      <c r="YI19" s="27"/>
      <c r="YJ19" s="27"/>
      <c r="YK19" s="27"/>
      <c r="YL19" s="27"/>
      <c r="YM19" s="27"/>
      <c r="YN19" s="27"/>
      <c r="YO19" s="27"/>
      <c r="YP19" s="27"/>
      <c r="YQ19" s="27"/>
      <c r="YR19" s="27"/>
      <c r="YS19" s="27"/>
      <c r="YT19" s="27"/>
      <c r="YU19" s="27"/>
      <c r="YV19" s="27"/>
      <c r="YW19" s="27"/>
      <c r="YX19" s="27"/>
      <c r="YY19" s="27"/>
      <c r="YZ19" s="27"/>
      <c r="ZA19" s="27"/>
      <c r="ZB19" s="27"/>
      <c r="ZC19" s="27"/>
      <c r="ZD19" s="27"/>
      <c r="ZE19" s="27"/>
      <c r="ZF19" s="27"/>
      <c r="ZG19" s="27"/>
      <c r="ZH19" s="27"/>
      <c r="ZI19" s="27"/>
      <c r="ZJ19" s="27"/>
      <c r="ZK19" s="27"/>
      <c r="ZL19" s="27"/>
      <c r="ZM19" s="27"/>
      <c r="ZN19" s="27"/>
      <c r="ZO19" s="27"/>
      <c r="ZP19" s="27"/>
      <c r="ZQ19" s="27"/>
      <c r="ZR19" s="27"/>
      <c r="ZS19" s="27"/>
      <c r="ZT19" s="27"/>
      <c r="ZU19" s="27"/>
      <c r="ZV19" s="27"/>
      <c r="ZW19" s="27"/>
      <c r="ZX19" s="27"/>
      <c r="ZY19" s="27"/>
      <c r="ZZ19" s="27"/>
      <c r="AAA19" s="27"/>
      <c r="AAB19" s="27"/>
      <c r="AAC19" s="27"/>
      <c r="AAD19" s="27"/>
      <c r="AAE19" s="27"/>
      <c r="AAF19" s="27"/>
      <c r="AAG19" s="27"/>
      <c r="AAH19" s="27"/>
      <c r="AAI19" s="27"/>
      <c r="AAJ19" s="27"/>
      <c r="AAK19" s="27"/>
      <c r="AAL19" s="27"/>
      <c r="AAM19" s="27"/>
      <c r="AAN19" s="27"/>
      <c r="AAO19" s="27"/>
      <c r="AAP19" s="27"/>
      <c r="AAQ19" s="27"/>
      <c r="AAR19" s="27"/>
      <c r="AAS19" s="27"/>
      <c r="AAT19" s="27"/>
      <c r="AAU19" s="27"/>
      <c r="AAV19" s="27"/>
      <c r="AAW19" s="27"/>
      <c r="AAX19" s="27"/>
      <c r="AAY19" s="27"/>
      <c r="AAZ19" s="27"/>
      <c r="ABA19" s="27"/>
      <c r="ABB19" s="27"/>
      <c r="ABC19" s="27"/>
      <c r="ABD19" s="27"/>
      <c r="ABE19" s="27"/>
      <c r="ABF19" s="27"/>
      <c r="ABG19" s="27"/>
      <c r="ABH19" s="27"/>
      <c r="ABI19" s="27"/>
      <c r="ABJ19" s="27"/>
      <c r="ABK19" s="27"/>
      <c r="ABL19" s="27"/>
      <c r="ABM19" s="27"/>
      <c r="ABN19" s="27"/>
      <c r="ABO19" s="27"/>
      <c r="ABP19" s="27"/>
      <c r="ABQ19" s="27"/>
      <c r="ABR19" s="27"/>
      <c r="ABS19" s="27"/>
      <c r="ABT19" s="27"/>
      <c r="ABU19" s="27"/>
      <c r="ABV19" s="27"/>
      <c r="ABW19" s="27"/>
      <c r="ABX19" s="27"/>
      <c r="ABY19" s="27"/>
      <c r="ABZ19" s="27"/>
      <c r="ACA19" s="27"/>
      <c r="ACB19" s="27"/>
      <c r="ACC19" s="27"/>
      <c r="ACD19" s="27"/>
      <c r="ACE19" s="27"/>
      <c r="ACF19" s="27"/>
      <c r="ACG19" s="27"/>
      <c r="ACH19" s="27"/>
      <c r="ACI19" s="27"/>
      <c r="ACJ19" s="27"/>
      <c r="ACK19" s="27"/>
      <c r="ACL19" s="27"/>
      <c r="ACM19" s="27"/>
      <c r="ACN19" s="27"/>
      <c r="ACO19" s="27"/>
      <c r="ACP19" s="27"/>
      <c r="ACQ19" s="27"/>
      <c r="ACR19" s="27"/>
      <c r="ACS19" s="27"/>
      <c r="ACT19" s="27"/>
      <c r="ACU19" s="27"/>
      <c r="ACV19" s="27"/>
      <c r="ACW19" s="27"/>
      <c r="ACX19" s="27"/>
      <c r="ACY19" s="27"/>
      <c r="ACZ19" s="27"/>
      <c r="ADA19" s="27"/>
      <c r="ADB19" s="27"/>
      <c r="ADC19" s="27"/>
      <c r="ADD19" s="27"/>
      <c r="ADE19" s="27"/>
      <c r="ADF19" s="27"/>
      <c r="ADG19" s="27"/>
      <c r="ADH19" s="27"/>
      <c r="ADI19" s="27"/>
      <c r="ADJ19" s="27"/>
      <c r="ADK19" s="27"/>
      <c r="ADL19" s="27"/>
      <c r="ADM19" s="27"/>
      <c r="ADN19" s="27"/>
      <c r="ADO19" s="27"/>
      <c r="ADP19" s="27"/>
      <c r="ADQ19" s="27"/>
      <c r="ADR19" s="27"/>
      <c r="ADS19" s="27"/>
      <c r="ADT19" s="27"/>
      <c r="ADU19" s="27"/>
      <c r="ADV19" s="27"/>
      <c r="ADW19" s="27"/>
      <c r="ADX19" s="27"/>
      <c r="ADY19" s="27"/>
      <c r="ADZ19" s="27"/>
      <c r="AEA19" s="27"/>
      <c r="AEB19" s="27"/>
      <c r="AEC19" s="27"/>
      <c r="AED19" s="27"/>
      <c r="AEE19" s="27"/>
      <c r="AEF19" s="27"/>
      <c r="AEG19" s="27"/>
      <c r="AEH19" s="27"/>
      <c r="AEI19" s="27"/>
      <c r="AEJ19" s="27"/>
      <c r="AEK19" s="27"/>
      <c r="AEL19" s="27"/>
      <c r="AEM19" s="27"/>
      <c r="AEN19" s="27"/>
      <c r="AEO19" s="27"/>
      <c r="AEP19" s="27"/>
      <c r="AEQ19" s="27"/>
      <c r="AER19" s="27"/>
      <c r="AES19" s="27"/>
      <c r="AET19" s="27"/>
      <c r="AEU19" s="27"/>
      <c r="AEV19" s="27"/>
      <c r="AEW19" s="27"/>
      <c r="AEX19" s="27"/>
      <c r="AEY19" s="27"/>
      <c r="AEZ19" s="27"/>
      <c r="AFA19" s="27"/>
      <c r="AFB19" s="27"/>
      <c r="AFC19" s="27"/>
      <c r="AFD19" s="27"/>
      <c r="AFE19" s="27"/>
      <c r="AFF19" s="27"/>
      <c r="AFG19" s="27"/>
      <c r="AFH19" s="27"/>
      <c r="AFI19" s="27"/>
      <c r="AFJ19" s="27"/>
      <c r="AFK19" s="27"/>
      <c r="AFL19" s="27"/>
      <c r="AFM19" s="27"/>
      <c r="AFN19" s="27"/>
      <c r="AFO19" s="27"/>
      <c r="AFP19" s="27"/>
      <c r="AFQ19" s="27"/>
      <c r="AFR19" s="27"/>
      <c r="AFS19" s="27"/>
      <c r="AFT19" s="27"/>
      <c r="AFU19" s="27"/>
      <c r="AFV19" s="27"/>
      <c r="AFW19" s="27"/>
      <c r="AFX19" s="27"/>
      <c r="AFY19" s="27"/>
      <c r="AFZ19" s="27"/>
      <c r="AGA19" s="27"/>
      <c r="AGB19" s="27"/>
      <c r="AGC19" s="27"/>
      <c r="AGD19" s="27"/>
      <c r="AGE19" s="27"/>
      <c r="AGF19" s="27"/>
      <c r="AGG19" s="27"/>
      <c r="AGH19" s="27"/>
      <c r="AGI19" s="27"/>
      <c r="AGJ19" s="27"/>
      <c r="AGK19" s="27"/>
      <c r="AGL19" s="27"/>
      <c r="AGM19" s="27"/>
      <c r="AGN19" s="27"/>
      <c r="AGO19" s="27"/>
      <c r="AGP19" s="27"/>
      <c r="AGQ19" s="27"/>
      <c r="AGR19" s="27"/>
      <c r="AGS19" s="27"/>
      <c r="AGT19" s="27"/>
      <c r="AGU19" s="27"/>
      <c r="AGV19" s="27"/>
      <c r="AGW19" s="27"/>
      <c r="AGX19" s="27"/>
      <c r="AGY19" s="27"/>
      <c r="AGZ19" s="27"/>
      <c r="AHA19" s="27"/>
      <c r="AHB19" s="27"/>
      <c r="AHC19" s="27"/>
      <c r="AHD19" s="27"/>
      <c r="AHE19" s="27"/>
      <c r="AHF19" s="27"/>
      <c r="AHG19" s="27"/>
      <c r="AHH19" s="27"/>
      <c r="AHI19" s="27"/>
      <c r="AHJ19" s="27"/>
      <c r="AHK19" s="27"/>
      <c r="AHL19" s="27"/>
      <c r="AHM19" s="27"/>
      <c r="AHN19" s="27"/>
      <c r="AHO19" s="27"/>
      <c r="AHP19" s="27"/>
      <c r="AHQ19" s="27"/>
      <c r="AHR19" s="27"/>
      <c r="AHS19" s="27"/>
      <c r="AHT19" s="27"/>
      <c r="AHU19" s="27"/>
      <c r="AHV19" s="27"/>
      <c r="AHW19" s="27"/>
      <c r="AHX19" s="27"/>
      <c r="AHY19" s="27"/>
      <c r="AHZ19" s="27"/>
      <c r="AIA19" s="27"/>
      <c r="AIB19" s="27"/>
      <c r="AIC19" s="27"/>
      <c r="AID19" s="27"/>
      <c r="AIE19" s="27"/>
      <c r="AIF19" s="27"/>
      <c r="AIG19" s="27"/>
      <c r="AIH19" s="27"/>
      <c r="AII19" s="27"/>
      <c r="AIJ19" s="27"/>
      <c r="AIK19" s="27"/>
      <c r="AIL19" s="27"/>
      <c r="AIM19" s="27"/>
      <c r="AIN19" s="27"/>
      <c r="AIO19" s="27"/>
      <c r="AIP19" s="27"/>
      <c r="AIQ19" s="27"/>
      <c r="AIR19" s="27"/>
      <c r="AIS19" s="27"/>
      <c r="AIT19" s="27"/>
      <c r="AIU19" s="27"/>
      <c r="AIV19" s="27"/>
      <c r="AIW19" s="27"/>
      <c r="AIX19" s="27"/>
      <c r="AIY19" s="27"/>
      <c r="AIZ19" s="27"/>
      <c r="AJA19" s="27"/>
      <c r="AJB19" s="27"/>
      <c r="AJC19" s="27"/>
      <c r="AJD19" s="27"/>
      <c r="AJE19" s="27"/>
      <c r="AJF19" s="27"/>
      <c r="AJG19" s="27"/>
      <c r="AJH19" s="27"/>
      <c r="AJI19" s="27"/>
      <c r="AJJ19" s="27"/>
      <c r="AJK19" s="27"/>
      <c r="AJL19" s="27"/>
      <c r="AJM19" s="27"/>
      <c r="AJN19" s="27"/>
      <c r="AJO19" s="27"/>
      <c r="AJP19" s="27"/>
      <c r="AJQ19" s="27"/>
      <c r="AJR19" s="27"/>
      <c r="AJS19" s="27"/>
      <c r="AJT19" s="27"/>
      <c r="AJU19" s="27"/>
      <c r="AJV19" s="27"/>
      <c r="AJW19" s="27"/>
      <c r="AJX19" s="27"/>
      <c r="AJY19" s="27"/>
      <c r="AJZ19" s="27"/>
      <c r="AKA19" s="27"/>
      <c r="AKB19" s="27"/>
      <c r="AKC19" s="27"/>
      <c r="AKD19" s="27"/>
      <c r="AKE19" s="27"/>
      <c r="AKF19" s="27"/>
      <c r="AKG19" s="27"/>
      <c r="AKH19" s="27"/>
      <c r="AKI19" s="27"/>
      <c r="AKJ19" s="27"/>
      <c r="AKK19" s="27"/>
      <c r="AKL19" s="27"/>
      <c r="AKM19" s="27"/>
      <c r="AKN19" s="27"/>
      <c r="AKO19" s="27"/>
      <c r="AKP19" s="27"/>
      <c r="AKQ19" s="27"/>
      <c r="AKR19" s="27"/>
      <c r="AKS19" s="27"/>
      <c r="AKT19" s="27"/>
      <c r="AKU19" s="27"/>
      <c r="AKV19" s="27"/>
      <c r="AKW19" s="27"/>
      <c r="AKX19" s="27"/>
      <c r="AKY19" s="27"/>
      <c r="AKZ19" s="27"/>
      <c r="ALA19" s="27"/>
      <c r="ALB19" s="27"/>
      <c r="ALC19" s="27"/>
      <c r="ALD19" s="27"/>
      <c r="ALE19" s="27"/>
      <c r="ALF19" s="27"/>
      <c r="ALG19" s="27"/>
      <c r="ALH19" s="27"/>
      <c r="ALI19" s="27"/>
      <c r="ALJ19" s="27"/>
      <c r="ALK19" s="27"/>
      <c r="ALL19" s="27"/>
    </row>
    <row r="20" spans="1:1000" customFormat="1" ht="15" x14ac:dyDescent="0.25">
      <c r="A20" s="27">
        <f ca="1">IF(_xll.TM1RPTELISCONSOLIDATED($C$17,$C20),IF(_xll.TM1RPTELLEV($C$17,$C20)&lt;=3,_xll.TM1RPTELLEV($C$17,$C20),"D"),"N")</f>
        <v>3</v>
      </c>
      <c r="B20" s="27"/>
      <c r="C20" s="90" t="s">
        <v>44</v>
      </c>
      <c r="D20" s="78">
        <f ca="1">_xll.DBRW($C$9,$D$13,$C$13,$F$13,$H$13,$C20,D$16)</f>
        <v>710411.91797512444</v>
      </c>
      <c r="E20" s="78">
        <f ca="1">_xll.DBRW($C$9,$D$13,$C$13,$F$13,$H$13,$C20,E$16)</f>
        <v>1097896.1067720482</v>
      </c>
      <c r="F20" s="78">
        <f ca="1">_xll.DBRW($C$9,$D$13,$C$13,$F$13,$H$13,$C20,F$16)</f>
        <v>669755.39337687381</v>
      </c>
      <c r="G20" s="79">
        <f ca="1">_xll.DBRW($C$9,$D$13,$C$13,$F$13,$H$13,$C20,G$16)</f>
        <v>-10962.837987998268</v>
      </c>
      <c r="H20" s="80">
        <f ca="1">_xll.DBRW($C$9,$D$13,$C$13,$F$13,$H$13,$C20,H$16)</f>
        <v>-1.6368420615060935</v>
      </c>
      <c r="I20" s="81" t="str">
        <f ca="1">_xll.DBRW($C$9,$D$13,$C$13,$F$13,$H$13,$C20,I$16)</f>
        <v/>
      </c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7"/>
      <c r="EE20" s="27"/>
      <c r="EF20" s="27"/>
      <c r="EG20" s="27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7"/>
      <c r="ET20" s="27"/>
      <c r="EU20" s="27"/>
      <c r="EV20" s="27"/>
      <c r="EW20" s="27"/>
      <c r="EX20" s="27"/>
      <c r="EY20" s="27"/>
      <c r="EZ20" s="27"/>
      <c r="FA20" s="27"/>
      <c r="FB20" s="27"/>
      <c r="FC20" s="27"/>
      <c r="FD20" s="27"/>
      <c r="FE20" s="27"/>
      <c r="FF20" s="27"/>
      <c r="FG20" s="27"/>
      <c r="FH20" s="27"/>
      <c r="FI20" s="27"/>
      <c r="FJ20" s="27"/>
      <c r="FK20" s="27"/>
      <c r="FL20" s="27"/>
      <c r="FM20" s="27"/>
      <c r="FN20" s="27"/>
      <c r="FO20" s="27"/>
      <c r="FP20" s="27"/>
      <c r="FQ20" s="27"/>
      <c r="FR20" s="27"/>
      <c r="FS20" s="27"/>
      <c r="FT20" s="27"/>
      <c r="FU20" s="27"/>
      <c r="FV20" s="27"/>
      <c r="FW20" s="27"/>
      <c r="FX20" s="27"/>
      <c r="FY20" s="27"/>
      <c r="FZ20" s="27"/>
      <c r="GA20" s="27"/>
      <c r="GB20" s="27"/>
      <c r="GC20" s="27"/>
      <c r="GD20" s="27"/>
      <c r="GE20" s="27"/>
      <c r="GF20" s="27"/>
      <c r="GG20" s="27"/>
      <c r="GH20" s="27"/>
      <c r="GI20" s="27"/>
      <c r="GJ20" s="27"/>
      <c r="GK20" s="27"/>
      <c r="GL20" s="27"/>
      <c r="GM20" s="27"/>
      <c r="GN20" s="27"/>
      <c r="GO20" s="27"/>
      <c r="GP20" s="27"/>
      <c r="GQ20" s="27"/>
      <c r="GR20" s="27"/>
      <c r="GS20" s="27"/>
      <c r="GT20" s="27"/>
      <c r="GU20" s="27"/>
      <c r="GV20" s="27"/>
      <c r="GW20" s="27"/>
      <c r="GX20" s="27"/>
      <c r="GY20" s="27"/>
      <c r="GZ20" s="27"/>
      <c r="HA20" s="27"/>
      <c r="HB20" s="27"/>
      <c r="HC20" s="27"/>
      <c r="HD20" s="27"/>
      <c r="HE20" s="27"/>
      <c r="HF20" s="27"/>
      <c r="HG20" s="27"/>
      <c r="HH20" s="27"/>
      <c r="HI20" s="27"/>
      <c r="HJ20" s="27"/>
      <c r="HK20" s="27"/>
      <c r="HL20" s="27"/>
      <c r="HM20" s="27"/>
      <c r="HN20" s="27"/>
      <c r="HO20" s="27"/>
      <c r="HP20" s="27"/>
      <c r="HQ20" s="27"/>
      <c r="HR20" s="27"/>
      <c r="HS20" s="27"/>
      <c r="HT20" s="27"/>
      <c r="HU20" s="27"/>
      <c r="HV20" s="27"/>
      <c r="HW20" s="27"/>
      <c r="HX20" s="27"/>
      <c r="HY20" s="27"/>
      <c r="HZ20" s="27"/>
      <c r="IA20" s="27"/>
      <c r="IB20" s="27"/>
      <c r="IC20" s="27"/>
      <c r="ID20" s="27"/>
      <c r="IE20" s="27"/>
      <c r="IF20" s="27"/>
      <c r="IG20" s="27"/>
      <c r="IH20" s="27"/>
      <c r="II20" s="27"/>
      <c r="IJ20" s="27"/>
      <c r="IK20" s="27"/>
      <c r="IL20" s="27"/>
      <c r="IM20" s="27"/>
      <c r="IN20" s="27"/>
      <c r="IO20" s="27"/>
      <c r="IP20" s="27"/>
      <c r="IQ20" s="27"/>
      <c r="IR20" s="27"/>
      <c r="IS20" s="27"/>
      <c r="IT20" s="27"/>
      <c r="IU20" s="27"/>
      <c r="IV20" s="27"/>
      <c r="IW20" s="27"/>
      <c r="IX20" s="27"/>
      <c r="IY20" s="27"/>
      <c r="IZ20" s="27"/>
      <c r="JA20" s="27"/>
      <c r="JB20" s="27"/>
      <c r="JC20" s="27"/>
      <c r="JD20" s="27"/>
      <c r="JE20" s="27"/>
      <c r="JF20" s="27"/>
      <c r="JG20" s="27"/>
      <c r="JH20" s="27"/>
      <c r="JI20" s="27"/>
      <c r="JJ20" s="27"/>
      <c r="JK20" s="27"/>
      <c r="JL20" s="27"/>
      <c r="JM20" s="27"/>
      <c r="JN20" s="27"/>
      <c r="JO20" s="27"/>
      <c r="JP20" s="27"/>
      <c r="JQ20" s="27"/>
      <c r="JR20" s="27"/>
      <c r="JS20" s="27"/>
      <c r="JT20" s="27"/>
      <c r="JU20" s="27"/>
      <c r="JV20" s="27"/>
      <c r="JW20" s="27"/>
      <c r="JX20" s="27"/>
      <c r="JY20" s="27"/>
      <c r="JZ20" s="27"/>
      <c r="KA20" s="27"/>
      <c r="KB20" s="27"/>
      <c r="KC20" s="27"/>
      <c r="KD20" s="27"/>
      <c r="KE20" s="27"/>
      <c r="KF20" s="27"/>
      <c r="KG20" s="27"/>
      <c r="KH20" s="27"/>
      <c r="KI20" s="27"/>
      <c r="KJ20" s="27"/>
      <c r="KK20" s="27"/>
      <c r="KL20" s="27"/>
      <c r="KM20" s="27"/>
      <c r="KN20" s="27"/>
      <c r="KO20" s="27"/>
      <c r="KP20" s="27"/>
      <c r="KQ20" s="27"/>
      <c r="KR20" s="27"/>
      <c r="KS20" s="27"/>
      <c r="KT20" s="27"/>
      <c r="KU20" s="27"/>
      <c r="KV20" s="27"/>
      <c r="KW20" s="27"/>
      <c r="KX20" s="27"/>
      <c r="KY20" s="27"/>
      <c r="KZ20" s="27"/>
      <c r="LA20" s="27"/>
      <c r="LB20" s="27"/>
      <c r="LC20" s="27"/>
      <c r="LD20" s="27"/>
      <c r="LE20" s="27"/>
      <c r="LF20" s="27"/>
      <c r="LG20" s="27"/>
      <c r="LH20" s="27"/>
      <c r="LI20" s="27"/>
      <c r="LJ20" s="27"/>
      <c r="LK20" s="27"/>
      <c r="LL20" s="27"/>
      <c r="LM20" s="27"/>
      <c r="LN20" s="27"/>
      <c r="LO20" s="27"/>
      <c r="LP20" s="27"/>
      <c r="LQ20" s="27"/>
      <c r="LR20" s="27"/>
      <c r="LS20" s="27"/>
      <c r="LT20" s="27"/>
      <c r="LU20" s="27"/>
      <c r="LV20" s="27"/>
      <c r="LW20" s="27"/>
      <c r="LX20" s="27"/>
      <c r="LY20" s="27"/>
      <c r="LZ20" s="27"/>
      <c r="MA20" s="27"/>
      <c r="MB20" s="27"/>
      <c r="MC20" s="27"/>
      <c r="MD20" s="27"/>
      <c r="ME20" s="27"/>
      <c r="MF20" s="27"/>
      <c r="MG20" s="27"/>
      <c r="MH20" s="27"/>
      <c r="MI20" s="27"/>
      <c r="MJ20" s="27"/>
      <c r="MK20" s="27"/>
      <c r="ML20" s="27"/>
      <c r="MM20" s="27"/>
      <c r="MN20" s="27"/>
      <c r="MO20" s="27"/>
      <c r="MP20" s="27"/>
      <c r="MQ20" s="27"/>
      <c r="MR20" s="27"/>
      <c r="MS20" s="27"/>
      <c r="MT20" s="27"/>
      <c r="MU20" s="27"/>
      <c r="MV20" s="27"/>
      <c r="MW20" s="27"/>
      <c r="MX20" s="27"/>
      <c r="MY20" s="27"/>
      <c r="MZ20" s="27"/>
      <c r="NA20" s="27"/>
      <c r="NB20" s="27"/>
      <c r="NC20" s="27"/>
      <c r="ND20" s="27"/>
      <c r="NE20" s="27"/>
      <c r="NF20" s="27"/>
      <c r="NG20" s="27"/>
      <c r="NH20" s="27"/>
      <c r="NI20" s="27"/>
      <c r="NJ20" s="27"/>
      <c r="NK20" s="27"/>
      <c r="NL20" s="27"/>
      <c r="NM20" s="27"/>
      <c r="NN20" s="27"/>
      <c r="NO20" s="27"/>
      <c r="NP20" s="27"/>
      <c r="NQ20" s="27"/>
      <c r="NR20" s="27"/>
      <c r="NS20" s="27"/>
      <c r="NT20" s="27"/>
      <c r="NU20" s="27"/>
      <c r="NV20" s="27"/>
      <c r="NW20" s="27"/>
      <c r="NX20" s="27"/>
      <c r="NY20" s="27"/>
      <c r="NZ20" s="27"/>
      <c r="OA20" s="27"/>
      <c r="OB20" s="27"/>
      <c r="OC20" s="27"/>
      <c r="OD20" s="27"/>
      <c r="OE20" s="27"/>
      <c r="OF20" s="27"/>
      <c r="OG20" s="27"/>
      <c r="OH20" s="27"/>
      <c r="OI20" s="27"/>
      <c r="OJ20" s="27"/>
      <c r="OK20" s="27"/>
      <c r="OL20" s="27"/>
      <c r="OM20" s="27"/>
      <c r="ON20" s="27"/>
      <c r="OO20" s="27"/>
      <c r="OP20" s="27"/>
      <c r="OQ20" s="27"/>
      <c r="OR20" s="27"/>
      <c r="OS20" s="27"/>
      <c r="OT20" s="27"/>
      <c r="OU20" s="27"/>
      <c r="OV20" s="27"/>
      <c r="OW20" s="27"/>
      <c r="OX20" s="27"/>
      <c r="OY20" s="27"/>
      <c r="OZ20" s="27"/>
      <c r="PA20" s="27"/>
      <c r="PB20" s="27"/>
      <c r="PC20" s="27"/>
      <c r="PD20" s="27"/>
      <c r="PE20" s="27"/>
      <c r="PF20" s="27"/>
      <c r="PG20" s="27"/>
      <c r="PH20" s="27"/>
      <c r="PI20" s="27"/>
      <c r="PJ20" s="27"/>
      <c r="PK20" s="27"/>
      <c r="PL20" s="27"/>
      <c r="PM20" s="27"/>
      <c r="PN20" s="27"/>
      <c r="PO20" s="27"/>
      <c r="PP20" s="27"/>
      <c r="PQ20" s="27"/>
      <c r="PR20" s="27"/>
      <c r="PS20" s="27"/>
      <c r="PT20" s="27"/>
      <c r="PU20" s="27"/>
      <c r="PV20" s="27"/>
      <c r="PW20" s="27"/>
      <c r="PX20" s="27"/>
      <c r="PY20" s="27"/>
      <c r="PZ20" s="27"/>
      <c r="QA20" s="27"/>
      <c r="QB20" s="27"/>
      <c r="QC20" s="27"/>
      <c r="QD20" s="27"/>
      <c r="QE20" s="27"/>
      <c r="QF20" s="27"/>
      <c r="QG20" s="27"/>
      <c r="QH20" s="27"/>
      <c r="QI20" s="27"/>
      <c r="QJ20" s="27"/>
      <c r="QK20" s="27"/>
      <c r="QL20" s="27"/>
      <c r="QM20" s="27"/>
      <c r="QN20" s="27"/>
      <c r="QO20" s="27"/>
      <c r="QP20" s="27"/>
      <c r="QQ20" s="27"/>
      <c r="QR20" s="27"/>
      <c r="QS20" s="27"/>
      <c r="QT20" s="27"/>
      <c r="QU20" s="27"/>
      <c r="QV20" s="27"/>
      <c r="QW20" s="27"/>
      <c r="QX20" s="27"/>
      <c r="QY20" s="27"/>
      <c r="QZ20" s="27"/>
      <c r="RA20" s="27"/>
      <c r="RB20" s="27"/>
      <c r="RC20" s="27"/>
      <c r="RD20" s="27"/>
      <c r="RE20" s="27"/>
      <c r="RF20" s="27"/>
      <c r="RG20" s="27"/>
      <c r="RH20" s="27"/>
      <c r="RI20" s="27"/>
      <c r="RJ20" s="27"/>
      <c r="RK20" s="27"/>
      <c r="RL20" s="27"/>
      <c r="RM20" s="27"/>
      <c r="RN20" s="27"/>
      <c r="RO20" s="27"/>
      <c r="RP20" s="27"/>
      <c r="RQ20" s="27"/>
      <c r="RR20" s="27"/>
      <c r="RS20" s="27"/>
      <c r="RT20" s="27"/>
      <c r="RU20" s="27"/>
      <c r="RV20" s="27"/>
      <c r="RW20" s="27"/>
      <c r="RX20" s="27"/>
      <c r="RY20" s="27"/>
      <c r="RZ20" s="27"/>
      <c r="SA20" s="27"/>
      <c r="SB20" s="27"/>
      <c r="SC20" s="27"/>
      <c r="SD20" s="27"/>
      <c r="SE20" s="27"/>
      <c r="SF20" s="27"/>
      <c r="SG20" s="27"/>
      <c r="SH20" s="27"/>
      <c r="SI20" s="27"/>
      <c r="SJ20" s="27"/>
      <c r="SK20" s="27"/>
      <c r="SL20" s="27"/>
      <c r="SM20" s="27"/>
      <c r="SN20" s="27"/>
      <c r="SO20" s="27"/>
      <c r="SP20" s="27"/>
      <c r="SQ20" s="27"/>
      <c r="SR20" s="27"/>
      <c r="SS20" s="27"/>
      <c r="ST20" s="27"/>
      <c r="SU20" s="27"/>
      <c r="SV20" s="27"/>
      <c r="SW20" s="27"/>
      <c r="SX20" s="27"/>
      <c r="SY20" s="27"/>
      <c r="SZ20" s="27"/>
      <c r="TA20" s="27"/>
      <c r="TB20" s="27"/>
      <c r="TC20" s="27"/>
      <c r="TD20" s="27"/>
      <c r="TE20" s="27"/>
      <c r="TF20" s="27"/>
      <c r="TG20" s="27"/>
      <c r="TH20" s="27"/>
      <c r="TI20" s="27"/>
      <c r="TJ20" s="27"/>
      <c r="TK20" s="27"/>
      <c r="TL20" s="27"/>
      <c r="TM20" s="27"/>
      <c r="TN20" s="27"/>
      <c r="TO20" s="27"/>
      <c r="TP20" s="27"/>
      <c r="TQ20" s="27"/>
      <c r="TR20" s="27"/>
      <c r="TS20" s="27"/>
      <c r="TT20" s="27"/>
      <c r="TU20" s="27"/>
      <c r="TV20" s="27"/>
      <c r="TW20" s="27"/>
      <c r="TX20" s="27"/>
      <c r="TY20" s="27"/>
      <c r="TZ20" s="27"/>
      <c r="UA20" s="27"/>
      <c r="UB20" s="27"/>
      <c r="UC20" s="27"/>
      <c r="UD20" s="27"/>
      <c r="UE20" s="27"/>
      <c r="UF20" s="27"/>
      <c r="UG20" s="27"/>
      <c r="UH20" s="27"/>
      <c r="UI20" s="27"/>
      <c r="UJ20" s="27"/>
      <c r="UK20" s="27"/>
      <c r="UL20" s="27"/>
      <c r="UM20" s="27"/>
      <c r="UN20" s="27"/>
      <c r="UO20" s="27"/>
      <c r="UP20" s="27"/>
      <c r="UQ20" s="27"/>
      <c r="UR20" s="27"/>
      <c r="US20" s="27"/>
      <c r="UT20" s="27"/>
      <c r="UU20" s="27"/>
      <c r="UV20" s="27"/>
      <c r="UW20" s="27"/>
      <c r="UX20" s="27"/>
      <c r="UY20" s="27"/>
      <c r="UZ20" s="27"/>
      <c r="VA20" s="27"/>
      <c r="VB20" s="27"/>
      <c r="VC20" s="27"/>
      <c r="VD20" s="27"/>
      <c r="VE20" s="27"/>
      <c r="VF20" s="27"/>
      <c r="VG20" s="27"/>
      <c r="VH20" s="27"/>
      <c r="VI20" s="27"/>
      <c r="VJ20" s="27"/>
      <c r="VK20" s="27"/>
      <c r="VL20" s="27"/>
      <c r="VM20" s="27"/>
      <c r="VN20" s="27"/>
      <c r="VO20" s="27"/>
      <c r="VP20" s="27"/>
      <c r="VQ20" s="27"/>
      <c r="VR20" s="27"/>
      <c r="VS20" s="27"/>
      <c r="VT20" s="27"/>
      <c r="VU20" s="27"/>
      <c r="VV20" s="27"/>
      <c r="VW20" s="27"/>
      <c r="VX20" s="27"/>
      <c r="VY20" s="27"/>
      <c r="VZ20" s="27"/>
      <c r="WA20" s="27"/>
      <c r="WB20" s="27"/>
      <c r="WC20" s="27"/>
      <c r="WD20" s="27"/>
      <c r="WE20" s="27"/>
      <c r="WF20" s="27"/>
      <c r="WG20" s="27"/>
      <c r="WH20" s="27"/>
      <c r="WI20" s="27"/>
      <c r="WJ20" s="27"/>
      <c r="WK20" s="27"/>
      <c r="WL20" s="27"/>
      <c r="WM20" s="27"/>
      <c r="WN20" s="27"/>
      <c r="WO20" s="27"/>
      <c r="WP20" s="27"/>
      <c r="WQ20" s="27"/>
      <c r="WR20" s="27"/>
      <c r="WS20" s="27"/>
      <c r="WT20" s="27"/>
      <c r="WU20" s="27"/>
      <c r="WV20" s="27"/>
      <c r="WW20" s="27"/>
      <c r="WX20" s="27"/>
      <c r="WY20" s="27"/>
      <c r="WZ20" s="27"/>
      <c r="XA20" s="27"/>
      <c r="XB20" s="27"/>
      <c r="XC20" s="27"/>
      <c r="XD20" s="27"/>
      <c r="XE20" s="27"/>
      <c r="XF20" s="27"/>
      <c r="XG20" s="27"/>
      <c r="XH20" s="27"/>
      <c r="XI20" s="27"/>
      <c r="XJ20" s="27"/>
      <c r="XK20" s="27"/>
      <c r="XL20" s="27"/>
      <c r="XM20" s="27"/>
      <c r="XN20" s="27"/>
      <c r="XO20" s="27"/>
      <c r="XP20" s="27"/>
      <c r="XQ20" s="27"/>
      <c r="XR20" s="27"/>
      <c r="XS20" s="27"/>
      <c r="XT20" s="27"/>
      <c r="XU20" s="27"/>
      <c r="XV20" s="27"/>
      <c r="XW20" s="27"/>
      <c r="XX20" s="27"/>
      <c r="XY20" s="27"/>
      <c r="XZ20" s="27"/>
      <c r="YA20" s="27"/>
      <c r="YB20" s="27"/>
      <c r="YC20" s="27"/>
      <c r="YD20" s="27"/>
      <c r="YE20" s="27"/>
      <c r="YF20" s="27"/>
      <c r="YG20" s="27"/>
      <c r="YH20" s="27"/>
      <c r="YI20" s="27"/>
      <c r="YJ20" s="27"/>
      <c r="YK20" s="27"/>
      <c r="YL20" s="27"/>
      <c r="YM20" s="27"/>
      <c r="YN20" s="27"/>
      <c r="YO20" s="27"/>
      <c r="YP20" s="27"/>
      <c r="YQ20" s="27"/>
      <c r="YR20" s="27"/>
      <c r="YS20" s="27"/>
      <c r="YT20" s="27"/>
      <c r="YU20" s="27"/>
      <c r="YV20" s="27"/>
      <c r="YW20" s="27"/>
      <c r="YX20" s="27"/>
      <c r="YY20" s="27"/>
      <c r="YZ20" s="27"/>
      <c r="ZA20" s="27"/>
      <c r="ZB20" s="27"/>
      <c r="ZC20" s="27"/>
      <c r="ZD20" s="27"/>
      <c r="ZE20" s="27"/>
      <c r="ZF20" s="27"/>
      <c r="ZG20" s="27"/>
      <c r="ZH20" s="27"/>
      <c r="ZI20" s="27"/>
      <c r="ZJ20" s="27"/>
      <c r="ZK20" s="27"/>
      <c r="ZL20" s="27"/>
      <c r="ZM20" s="27"/>
      <c r="ZN20" s="27"/>
      <c r="ZO20" s="27"/>
      <c r="ZP20" s="27"/>
      <c r="ZQ20" s="27"/>
      <c r="ZR20" s="27"/>
      <c r="ZS20" s="27"/>
      <c r="ZT20" s="27"/>
      <c r="ZU20" s="27"/>
      <c r="ZV20" s="27"/>
      <c r="ZW20" s="27"/>
      <c r="ZX20" s="27"/>
      <c r="ZY20" s="27"/>
      <c r="ZZ20" s="27"/>
      <c r="AAA20" s="27"/>
      <c r="AAB20" s="27"/>
      <c r="AAC20" s="27"/>
      <c r="AAD20" s="27"/>
      <c r="AAE20" s="27"/>
      <c r="AAF20" s="27"/>
      <c r="AAG20" s="27"/>
      <c r="AAH20" s="27"/>
      <c r="AAI20" s="27"/>
      <c r="AAJ20" s="27"/>
      <c r="AAK20" s="27"/>
      <c r="AAL20" s="27"/>
      <c r="AAM20" s="27"/>
      <c r="AAN20" s="27"/>
      <c r="AAO20" s="27"/>
      <c r="AAP20" s="27"/>
      <c r="AAQ20" s="27"/>
      <c r="AAR20" s="27"/>
      <c r="AAS20" s="27"/>
      <c r="AAT20" s="27"/>
      <c r="AAU20" s="27"/>
      <c r="AAV20" s="27"/>
      <c r="AAW20" s="27"/>
      <c r="AAX20" s="27"/>
      <c r="AAY20" s="27"/>
      <c r="AAZ20" s="27"/>
      <c r="ABA20" s="27"/>
      <c r="ABB20" s="27"/>
      <c r="ABC20" s="27"/>
      <c r="ABD20" s="27"/>
      <c r="ABE20" s="27"/>
      <c r="ABF20" s="27"/>
      <c r="ABG20" s="27"/>
      <c r="ABH20" s="27"/>
      <c r="ABI20" s="27"/>
      <c r="ABJ20" s="27"/>
      <c r="ABK20" s="27"/>
      <c r="ABL20" s="27"/>
      <c r="ABM20" s="27"/>
      <c r="ABN20" s="27"/>
      <c r="ABO20" s="27"/>
      <c r="ABP20" s="27"/>
      <c r="ABQ20" s="27"/>
      <c r="ABR20" s="27"/>
      <c r="ABS20" s="27"/>
      <c r="ABT20" s="27"/>
      <c r="ABU20" s="27"/>
      <c r="ABV20" s="27"/>
      <c r="ABW20" s="27"/>
      <c r="ABX20" s="27"/>
      <c r="ABY20" s="27"/>
      <c r="ABZ20" s="27"/>
      <c r="ACA20" s="27"/>
      <c r="ACB20" s="27"/>
      <c r="ACC20" s="27"/>
      <c r="ACD20" s="27"/>
      <c r="ACE20" s="27"/>
      <c r="ACF20" s="27"/>
      <c r="ACG20" s="27"/>
      <c r="ACH20" s="27"/>
      <c r="ACI20" s="27"/>
      <c r="ACJ20" s="27"/>
      <c r="ACK20" s="27"/>
      <c r="ACL20" s="27"/>
      <c r="ACM20" s="27"/>
      <c r="ACN20" s="27"/>
      <c r="ACO20" s="27"/>
      <c r="ACP20" s="27"/>
      <c r="ACQ20" s="27"/>
      <c r="ACR20" s="27"/>
      <c r="ACS20" s="27"/>
      <c r="ACT20" s="27"/>
      <c r="ACU20" s="27"/>
      <c r="ACV20" s="27"/>
      <c r="ACW20" s="27"/>
      <c r="ACX20" s="27"/>
      <c r="ACY20" s="27"/>
      <c r="ACZ20" s="27"/>
      <c r="ADA20" s="27"/>
      <c r="ADB20" s="27"/>
      <c r="ADC20" s="27"/>
      <c r="ADD20" s="27"/>
      <c r="ADE20" s="27"/>
      <c r="ADF20" s="27"/>
      <c r="ADG20" s="27"/>
      <c r="ADH20" s="27"/>
      <c r="ADI20" s="27"/>
      <c r="ADJ20" s="27"/>
      <c r="ADK20" s="27"/>
      <c r="ADL20" s="27"/>
      <c r="ADM20" s="27"/>
      <c r="ADN20" s="27"/>
      <c r="ADO20" s="27"/>
      <c r="ADP20" s="27"/>
      <c r="ADQ20" s="27"/>
      <c r="ADR20" s="27"/>
      <c r="ADS20" s="27"/>
      <c r="ADT20" s="27"/>
      <c r="ADU20" s="27"/>
      <c r="ADV20" s="27"/>
      <c r="ADW20" s="27"/>
      <c r="ADX20" s="27"/>
      <c r="ADY20" s="27"/>
      <c r="ADZ20" s="27"/>
      <c r="AEA20" s="27"/>
      <c r="AEB20" s="27"/>
      <c r="AEC20" s="27"/>
      <c r="AED20" s="27"/>
      <c r="AEE20" s="27"/>
      <c r="AEF20" s="27"/>
      <c r="AEG20" s="27"/>
      <c r="AEH20" s="27"/>
      <c r="AEI20" s="27"/>
      <c r="AEJ20" s="27"/>
      <c r="AEK20" s="27"/>
      <c r="AEL20" s="27"/>
      <c r="AEM20" s="27"/>
      <c r="AEN20" s="27"/>
      <c r="AEO20" s="27"/>
      <c r="AEP20" s="27"/>
      <c r="AEQ20" s="27"/>
      <c r="AER20" s="27"/>
      <c r="AES20" s="27"/>
      <c r="AET20" s="27"/>
      <c r="AEU20" s="27"/>
      <c r="AEV20" s="27"/>
      <c r="AEW20" s="27"/>
      <c r="AEX20" s="27"/>
      <c r="AEY20" s="27"/>
      <c r="AEZ20" s="27"/>
      <c r="AFA20" s="27"/>
      <c r="AFB20" s="27"/>
      <c r="AFC20" s="27"/>
      <c r="AFD20" s="27"/>
      <c r="AFE20" s="27"/>
      <c r="AFF20" s="27"/>
      <c r="AFG20" s="27"/>
      <c r="AFH20" s="27"/>
      <c r="AFI20" s="27"/>
      <c r="AFJ20" s="27"/>
      <c r="AFK20" s="27"/>
      <c r="AFL20" s="27"/>
      <c r="AFM20" s="27"/>
      <c r="AFN20" s="27"/>
      <c r="AFO20" s="27"/>
      <c r="AFP20" s="27"/>
      <c r="AFQ20" s="27"/>
      <c r="AFR20" s="27"/>
      <c r="AFS20" s="27"/>
      <c r="AFT20" s="27"/>
      <c r="AFU20" s="27"/>
      <c r="AFV20" s="27"/>
      <c r="AFW20" s="27"/>
      <c r="AFX20" s="27"/>
      <c r="AFY20" s="27"/>
      <c r="AFZ20" s="27"/>
      <c r="AGA20" s="27"/>
      <c r="AGB20" s="27"/>
      <c r="AGC20" s="27"/>
      <c r="AGD20" s="27"/>
      <c r="AGE20" s="27"/>
      <c r="AGF20" s="27"/>
      <c r="AGG20" s="27"/>
      <c r="AGH20" s="27"/>
      <c r="AGI20" s="27"/>
      <c r="AGJ20" s="27"/>
      <c r="AGK20" s="27"/>
      <c r="AGL20" s="27"/>
      <c r="AGM20" s="27"/>
      <c r="AGN20" s="27"/>
      <c r="AGO20" s="27"/>
      <c r="AGP20" s="27"/>
      <c r="AGQ20" s="27"/>
      <c r="AGR20" s="27"/>
      <c r="AGS20" s="27"/>
      <c r="AGT20" s="27"/>
      <c r="AGU20" s="27"/>
      <c r="AGV20" s="27"/>
      <c r="AGW20" s="27"/>
      <c r="AGX20" s="27"/>
      <c r="AGY20" s="27"/>
      <c r="AGZ20" s="27"/>
      <c r="AHA20" s="27"/>
      <c r="AHB20" s="27"/>
      <c r="AHC20" s="27"/>
      <c r="AHD20" s="27"/>
      <c r="AHE20" s="27"/>
      <c r="AHF20" s="27"/>
      <c r="AHG20" s="27"/>
      <c r="AHH20" s="27"/>
      <c r="AHI20" s="27"/>
      <c r="AHJ20" s="27"/>
      <c r="AHK20" s="27"/>
      <c r="AHL20" s="27"/>
      <c r="AHM20" s="27"/>
      <c r="AHN20" s="27"/>
      <c r="AHO20" s="27"/>
      <c r="AHP20" s="27"/>
      <c r="AHQ20" s="27"/>
      <c r="AHR20" s="27"/>
      <c r="AHS20" s="27"/>
      <c r="AHT20" s="27"/>
      <c r="AHU20" s="27"/>
      <c r="AHV20" s="27"/>
      <c r="AHW20" s="27"/>
      <c r="AHX20" s="27"/>
      <c r="AHY20" s="27"/>
      <c r="AHZ20" s="27"/>
      <c r="AIA20" s="27"/>
      <c r="AIB20" s="27"/>
      <c r="AIC20" s="27"/>
      <c r="AID20" s="27"/>
      <c r="AIE20" s="27"/>
      <c r="AIF20" s="27"/>
      <c r="AIG20" s="27"/>
      <c r="AIH20" s="27"/>
      <c r="AII20" s="27"/>
      <c r="AIJ20" s="27"/>
      <c r="AIK20" s="27"/>
      <c r="AIL20" s="27"/>
      <c r="AIM20" s="27"/>
      <c r="AIN20" s="27"/>
      <c r="AIO20" s="27"/>
      <c r="AIP20" s="27"/>
      <c r="AIQ20" s="27"/>
      <c r="AIR20" s="27"/>
      <c r="AIS20" s="27"/>
      <c r="AIT20" s="27"/>
      <c r="AIU20" s="27"/>
      <c r="AIV20" s="27"/>
      <c r="AIW20" s="27"/>
      <c r="AIX20" s="27"/>
      <c r="AIY20" s="27"/>
      <c r="AIZ20" s="27"/>
      <c r="AJA20" s="27"/>
      <c r="AJB20" s="27"/>
      <c r="AJC20" s="27"/>
      <c r="AJD20" s="27"/>
      <c r="AJE20" s="27"/>
      <c r="AJF20" s="27"/>
      <c r="AJG20" s="27"/>
      <c r="AJH20" s="27"/>
      <c r="AJI20" s="27"/>
      <c r="AJJ20" s="27"/>
      <c r="AJK20" s="27"/>
      <c r="AJL20" s="27"/>
      <c r="AJM20" s="27"/>
      <c r="AJN20" s="27"/>
      <c r="AJO20" s="27"/>
      <c r="AJP20" s="27"/>
      <c r="AJQ20" s="27"/>
      <c r="AJR20" s="27"/>
      <c r="AJS20" s="27"/>
      <c r="AJT20" s="27"/>
      <c r="AJU20" s="27"/>
      <c r="AJV20" s="27"/>
      <c r="AJW20" s="27"/>
      <c r="AJX20" s="27"/>
      <c r="AJY20" s="27"/>
      <c r="AJZ20" s="27"/>
      <c r="AKA20" s="27"/>
      <c r="AKB20" s="27"/>
      <c r="AKC20" s="27"/>
      <c r="AKD20" s="27"/>
      <c r="AKE20" s="27"/>
      <c r="AKF20" s="27"/>
      <c r="AKG20" s="27"/>
      <c r="AKH20" s="27"/>
      <c r="AKI20" s="27"/>
      <c r="AKJ20" s="27"/>
      <c r="AKK20" s="27"/>
      <c r="AKL20" s="27"/>
      <c r="AKM20" s="27"/>
      <c r="AKN20" s="27"/>
      <c r="AKO20" s="27"/>
      <c r="AKP20" s="27"/>
      <c r="AKQ20" s="27"/>
      <c r="AKR20" s="27"/>
      <c r="AKS20" s="27"/>
      <c r="AKT20" s="27"/>
      <c r="AKU20" s="27"/>
      <c r="AKV20" s="27"/>
      <c r="AKW20" s="27"/>
      <c r="AKX20" s="27"/>
      <c r="AKY20" s="27"/>
      <c r="AKZ20" s="27"/>
      <c r="ALA20" s="27"/>
      <c r="ALB20" s="27"/>
      <c r="ALC20" s="27"/>
      <c r="ALD20" s="27"/>
      <c r="ALE20" s="27"/>
      <c r="ALF20" s="27"/>
      <c r="ALG20" s="27"/>
      <c r="ALH20" s="27"/>
      <c r="ALI20" s="27"/>
      <c r="ALJ20" s="27"/>
      <c r="ALK20" s="27"/>
      <c r="ALL20" s="27"/>
    </row>
    <row r="21" spans="1:1000" customFormat="1" ht="15" x14ac:dyDescent="0.25">
      <c r="A21" s="27">
        <f ca="1">IF(_xll.TM1RPTELISCONSOLIDATED($C$17,$C21),IF(_xll.TM1RPTELLEV($C$17,$C21)&lt;=3,_xll.TM1RPTELLEV($C$17,$C21),"D"),"N")</f>
        <v>3</v>
      </c>
      <c r="B21" s="27"/>
      <c r="C21" s="90" t="s">
        <v>45</v>
      </c>
      <c r="D21" s="78">
        <f ca="1">_xll.DBRW($C$9,$D$13,$C$13,$F$13,$H$13,$C21,D$16)</f>
        <v>67120.542625874237</v>
      </c>
      <c r="E21" s="78">
        <f ca="1">_xll.DBRW($C$9,$D$13,$C$13,$F$13,$H$13,$C21,E$16)</f>
        <v>66342.285246434913</v>
      </c>
      <c r="F21" s="78">
        <f ca="1">_xll.DBRW($C$9,$D$13,$C$13,$F$13,$H$13,$C21,F$16)</f>
        <v>66994.75999999998</v>
      </c>
      <c r="G21" s="79">
        <f ca="1">_xll.DBRW($C$9,$D$13,$C$13,$F$13,$H$13,$C21,G$16)</f>
        <v>1090.7599999999802</v>
      </c>
      <c r="H21" s="80">
        <f ca="1">_xll.DBRW($C$9,$D$13,$C$13,$F$13,$H$13,$C21,H$16)</f>
        <v>1.6281273341377454</v>
      </c>
      <c r="I21" s="81" t="str">
        <f ca="1">_xll.DBRW($C$9,$D$13,$C$13,$F$13,$H$13,$C21,I$16)</f>
        <v/>
      </c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  <c r="GI21" s="27"/>
      <c r="GJ21" s="27"/>
      <c r="GK21" s="27"/>
      <c r="GL21" s="27"/>
      <c r="GM21" s="27"/>
      <c r="GN21" s="27"/>
      <c r="GO21" s="27"/>
      <c r="GP21" s="27"/>
      <c r="GQ21" s="27"/>
      <c r="GR21" s="27"/>
      <c r="GS21" s="27"/>
      <c r="GT21" s="27"/>
      <c r="GU21" s="27"/>
      <c r="GV21" s="27"/>
      <c r="GW21" s="27"/>
      <c r="GX21" s="27"/>
      <c r="GY21" s="27"/>
      <c r="GZ21" s="27"/>
      <c r="HA21" s="27"/>
      <c r="HB21" s="27"/>
      <c r="HC21" s="27"/>
      <c r="HD21" s="27"/>
      <c r="HE21" s="27"/>
      <c r="HF21" s="27"/>
      <c r="HG21" s="27"/>
      <c r="HH21" s="27"/>
      <c r="HI21" s="27"/>
      <c r="HJ21" s="27"/>
      <c r="HK21" s="27"/>
      <c r="HL21" s="27"/>
      <c r="HM21" s="27"/>
      <c r="HN21" s="27"/>
      <c r="HO21" s="27"/>
      <c r="HP21" s="27"/>
      <c r="HQ21" s="27"/>
      <c r="HR21" s="27"/>
      <c r="HS21" s="27"/>
      <c r="HT21" s="27"/>
      <c r="HU21" s="27"/>
      <c r="HV21" s="27"/>
      <c r="HW21" s="27"/>
      <c r="HX21" s="27"/>
      <c r="HY21" s="27"/>
      <c r="HZ21" s="27"/>
      <c r="IA21" s="27"/>
      <c r="IB21" s="27"/>
      <c r="IC21" s="27"/>
      <c r="ID21" s="27"/>
      <c r="IE21" s="27"/>
      <c r="IF21" s="27"/>
      <c r="IG21" s="27"/>
      <c r="IH21" s="27"/>
      <c r="II21" s="27"/>
      <c r="IJ21" s="27"/>
      <c r="IK21" s="27"/>
      <c r="IL21" s="27"/>
      <c r="IM21" s="27"/>
      <c r="IN21" s="27"/>
      <c r="IO21" s="27"/>
      <c r="IP21" s="27"/>
      <c r="IQ21" s="27"/>
      <c r="IR21" s="27"/>
      <c r="IS21" s="27"/>
      <c r="IT21" s="27"/>
      <c r="IU21" s="27"/>
      <c r="IV21" s="27"/>
      <c r="IW21" s="27"/>
      <c r="IX21" s="27"/>
      <c r="IY21" s="27"/>
      <c r="IZ21" s="27"/>
      <c r="JA21" s="27"/>
      <c r="JB21" s="27"/>
      <c r="JC21" s="27"/>
      <c r="JD21" s="27"/>
      <c r="JE21" s="27"/>
      <c r="JF21" s="27"/>
      <c r="JG21" s="27"/>
      <c r="JH21" s="27"/>
      <c r="JI21" s="27"/>
      <c r="JJ21" s="27"/>
      <c r="JK21" s="27"/>
      <c r="JL21" s="27"/>
      <c r="JM21" s="27"/>
      <c r="JN21" s="27"/>
      <c r="JO21" s="27"/>
      <c r="JP21" s="27"/>
      <c r="JQ21" s="27"/>
      <c r="JR21" s="27"/>
      <c r="JS21" s="27"/>
      <c r="JT21" s="27"/>
      <c r="JU21" s="27"/>
      <c r="JV21" s="27"/>
      <c r="JW21" s="27"/>
      <c r="JX21" s="27"/>
      <c r="JY21" s="27"/>
      <c r="JZ21" s="27"/>
      <c r="KA21" s="27"/>
      <c r="KB21" s="27"/>
      <c r="KC21" s="27"/>
      <c r="KD21" s="27"/>
      <c r="KE21" s="27"/>
      <c r="KF21" s="27"/>
      <c r="KG21" s="27"/>
      <c r="KH21" s="27"/>
      <c r="KI21" s="27"/>
      <c r="KJ21" s="27"/>
      <c r="KK21" s="27"/>
      <c r="KL21" s="27"/>
      <c r="KM21" s="27"/>
      <c r="KN21" s="27"/>
      <c r="KO21" s="27"/>
      <c r="KP21" s="27"/>
      <c r="KQ21" s="27"/>
      <c r="KR21" s="27"/>
      <c r="KS21" s="27"/>
      <c r="KT21" s="27"/>
      <c r="KU21" s="27"/>
      <c r="KV21" s="27"/>
      <c r="KW21" s="27"/>
      <c r="KX21" s="27"/>
      <c r="KY21" s="27"/>
      <c r="KZ21" s="27"/>
      <c r="LA21" s="27"/>
      <c r="LB21" s="27"/>
      <c r="LC21" s="27"/>
      <c r="LD21" s="27"/>
      <c r="LE21" s="27"/>
      <c r="LF21" s="27"/>
      <c r="LG21" s="27"/>
      <c r="LH21" s="27"/>
      <c r="LI21" s="27"/>
      <c r="LJ21" s="27"/>
      <c r="LK21" s="27"/>
      <c r="LL21" s="27"/>
      <c r="LM21" s="27"/>
      <c r="LN21" s="27"/>
      <c r="LO21" s="27"/>
      <c r="LP21" s="27"/>
      <c r="LQ21" s="27"/>
      <c r="LR21" s="27"/>
      <c r="LS21" s="27"/>
      <c r="LT21" s="27"/>
      <c r="LU21" s="27"/>
      <c r="LV21" s="27"/>
      <c r="LW21" s="27"/>
      <c r="LX21" s="27"/>
      <c r="LY21" s="27"/>
      <c r="LZ21" s="27"/>
      <c r="MA21" s="27"/>
      <c r="MB21" s="27"/>
      <c r="MC21" s="27"/>
      <c r="MD21" s="27"/>
      <c r="ME21" s="27"/>
      <c r="MF21" s="27"/>
      <c r="MG21" s="27"/>
      <c r="MH21" s="27"/>
      <c r="MI21" s="27"/>
      <c r="MJ21" s="27"/>
      <c r="MK21" s="27"/>
      <c r="ML21" s="27"/>
      <c r="MM21" s="27"/>
      <c r="MN21" s="27"/>
      <c r="MO21" s="27"/>
      <c r="MP21" s="27"/>
      <c r="MQ21" s="27"/>
      <c r="MR21" s="27"/>
      <c r="MS21" s="27"/>
      <c r="MT21" s="27"/>
      <c r="MU21" s="27"/>
      <c r="MV21" s="27"/>
      <c r="MW21" s="27"/>
      <c r="MX21" s="27"/>
      <c r="MY21" s="27"/>
      <c r="MZ21" s="27"/>
      <c r="NA21" s="27"/>
      <c r="NB21" s="27"/>
      <c r="NC21" s="27"/>
      <c r="ND21" s="27"/>
      <c r="NE21" s="27"/>
      <c r="NF21" s="27"/>
      <c r="NG21" s="27"/>
      <c r="NH21" s="27"/>
      <c r="NI21" s="27"/>
      <c r="NJ21" s="27"/>
      <c r="NK21" s="27"/>
      <c r="NL21" s="27"/>
      <c r="NM21" s="27"/>
      <c r="NN21" s="27"/>
      <c r="NO21" s="27"/>
      <c r="NP21" s="27"/>
      <c r="NQ21" s="27"/>
      <c r="NR21" s="27"/>
      <c r="NS21" s="27"/>
      <c r="NT21" s="27"/>
      <c r="NU21" s="27"/>
      <c r="NV21" s="27"/>
      <c r="NW21" s="27"/>
      <c r="NX21" s="27"/>
      <c r="NY21" s="27"/>
      <c r="NZ21" s="27"/>
      <c r="OA21" s="27"/>
      <c r="OB21" s="27"/>
      <c r="OC21" s="27"/>
      <c r="OD21" s="27"/>
      <c r="OE21" s="27"/>
      <c r="OF21" s="27"/>
      <c r="OG21" s="27"/>
      <c r="OH21" s="27"/>
      <c r="OI21" s="27"/>
      <c r="OJ21" s="27"/>
      <c r="OK21" s="27"/>
      <c r="OL21" s="27"/>
      <c r="OM21" s="27"/>
      <c r="ON21" s="27"/>
      <c r="OO21" s="27"/>
      <c r="OP21" s="27"/>
      <c r="OQ21" s="27"/>
      <c r="OR21" s="27"/>
      <c r="OS21" s="27"/>
      <c r="OT21" s="27"/>
      <c r="OU21" s="27"/>
      <c r="OV21" s="27"/>
      <c r="OW21" s="27"/>
      <c r="OX21" s="27"/>
      <c r="OY21" s="27"/>
      <c r="OZ21" s="27"/>
      <c r="PA21" s="27"/>
      <c r="PB21" s="27"/>
      <c r="PC21" s="27"/>
      <c r="PD21" s="27"/>
      <c r="PE21" s="27"/>
      <c r="PF21" s="27"/>
      <c r="PG21" s="27"/>
      <c r="PH21" s="27"/>
      <c r="PI21" s="27"/>
      <c r="PJ21" s="27"/>
      <c r="PK21" s="27"/>
      <c r="PL21" s="27"/>
      <c r="PM21" s="27"/>
      <c r="PN21" s="27"/>
      <c r="PO21" s="27"/>
      <c r="PP21" s="27"/>
      <c r="PQ21" s="27"/>
      <c r="PR21" s="27"/>
      <c r="PS21" s="27"/>
      <c r="PT21" s="27"/>
      <c r="PU21" s="27"/>
      <c r="PV21" s="27"/>
      <c r="PW21" s="27"/>
      <c r="PX21" s="27"/>
      <c r="PY21" s="27"/>
      <c r="PZ21" s="27"/>
      <c r="QA21" s="27"/>
      <c r="QB21" s="27"/>
      <c r="QC21" s="27"/>
      <c r="QD21" s="27"/>
      <c r="QE21" s="27"/>
      <c r="QF21" s="27"/>
      <c r="QG21" s="27"/>
      <c r="QH21" s="27"/>
      <c r="QI21" s="27"/>
      <c r="QJ21" s="27"/>
      <c r="QK21" s="27"/>
      <c r="QL21" s="27"/>
      <c r="QM21" s="27"/>
      <c r="QN21" s="27"/>
      <c r="QO21" s="27"/>
      <c r="QP21" s="27"/>
      <c r="QQ21" s="27"/>
      <c r="QR21" s="27"/>
      <c r="QS21" s="27"/>
      <c r="QT21" s="27"/>
      <c r="QU21" s="27"/>
      <c r="QV21" s="27"/>
      <c r="QW21" s="27"/>
      <c r="QX21" s="27"/>
      <c r="QY21" s="27"/>
      <c r="QZ21" s="27"/>
      <c r="RA21" s="27"/>
      <c r="RB21" s="27"/>
      <c r="RC21" s="27"/>
      <c r="RD21" s="27"/>
      <c r="RE21" s="27"/>
      <c r="RF21" s="27"/>
      <c r="RG21" s="27"/>
      <c r="RH21" s="27"/>
      <c r="RI21" s="27"/>
      <c r="RJ21" s="27"/>
      <c r="RK21" s="27"/>
      <c r="RL21" s="27"/>
      <c r="RM21" s="27"/>
      <c r="RN21" s="27"/>
      <c r="RO21" s="27"/>
      <c r="RP21" s="27"/>
      <c r="RQ21" s="27"/>
      <c r="RR21" s="27"/>
      <c r="RS21" s="27"/>
      <c r="RT21" s="27"/>
      <c r="RU21" s="27"/>
      <c r="RV21" s="27"/>
      <c r="RW21" s="27"/>
      <c r="RX21" s="27"/>
      <c r="RY21" s="27"/>
      <c r="RZ21" s="27"/>
      <c r="SA21" s="27"/>
      <c r="SB21" s="27"/>
      <c r="SC21" s="27"/>
      <c r="SD21" s="27"/>
      <c r="SE21" s="27"/>
      <c r="SF21" s="27"/>
      <c r="SG21" s="27"/>
      <c r="SH21" s="27"/>
      <c r="SI21" s="27"/>
      <c r="SJ21" s="27"/>
      <c r="SK21" s="27"/>
      <c r="SL21" s="27"/>
      <c r="SM21" s="27"/>
      <c r="SN21" s="27"/>
      <c r="SO21" s="27"/>
      <c r="SP21" s="27"/>
      <c r="SQ21" s="27"/>
      <c r="SR21" s="27"/>
      <c r="SS21" s="27"/>
      <c r="ST21" s="27"/>
      <c r="SU21" s="27"/>
      <c r="SV21" s="27"/>
      <c r="SW21" s="27"/>
      <c r="SX21" s="27"/>
      <c r="SY21" s="27"/>
      <c r="SZ21" s="27"/>
      <c r="TA21" s="27"/>
      <c r="TB21" s="27"/>
      <c r="TC21" s="27"/>
      <c r="TD21" s="27"/>
      <c r="TE21" s="27"/>
      <c r="TF21" s="27"/>
      <c r="TG21" s="27"/>
      <c r="TH21" s="27"/>
      <c r="TI21" s="27"/>
      <c r="TJ21" s="27"/>
      <c r="TK21" s="27"/>
      <c r="TL21" s="27"/>
      <c r="TM21" s="27"/>
      <c r="TN21" s="27"/>
      <c r="TO21" s="27"/>
      <c r="TP21" s="27"/>
      <c r="TQ21" s="27"/>
      <c r="TR21" s="27"/>
      <c r="TS21" s="27"/>
      <c r="TT21" s="27"/>
      <c r="TU21" s="27"/>
      <c r="TV21" s="27"/>
      <c r="TW21" s="27"/>
      <c r="TX21" s="27"/>
      <c r="TY21" s="27"/>
      <c r="TZ21" s="27"/>
      <c r="UA21" s="27"/>
      <c r="UB21" s="27"/>
      <c r="UC21" s="27"/>
      <c r="UD21" s="27"/>
      <c r="UE21" s="27"/>
      <c r="UF21" s="27"/>
      <c r="UG21" s="27"/>
      <c r="UH21" s="27"/>
      <c r="UI21" s="27"/>
      <c r="UJ21" s="27"/>
      <c r="UK21" s="27"/>
      <c r="UL21" s="27"/>
      <c r="UM21" s="27"/>
      <c r="UN21" s="27"/>
      <c r="UO21" s="27"/>
      <c r="UP21" s="27"/>
      <c r="UQ21" s="27"/>
      <c r="UR21" s="27"/>
      <c r="US21" s="27"/>
      <c r="UT21" s="27"/>
      <c r="UU21" s="27"/>
      <c r="UV21" s="27"/>
      <c r="UW21" s="27"/>
      <c r="UX21" s="27"/>
      <c r="UY21" s="27"/>
      <c r="UZ21" s="27"/>
      <c r="VA21" s="27"/>
      <c r="VB21" s="27"/>
      <c r="VC21" s="27"/>
      <c r="VD21" s="27"/>
      <c r="VE21" s="27"/>
      <c r="VF21" s="27"/>
      <c r="VG21" s="27"/>
      <c r="VH21" s="27"/>
      <c r="VI21" s="27"/>
      <c r="VJ21" s="27"/>
      <c r="VK21" s="27"/>
      <c r="VL21" s="27"/>
      <c r="VM21" s="27"/>
      <c r="VN21" s="27"/>
      <c r="VO21" s="27"/>
      <c r="VP21" s="27"/>
      <c r="VQ21" s="27"/>
      <c r="VR21" s="27"/>
      <c r="VS21" s="27"/>
      <c r="VT21" s="27"/>
      <c r="VU21" s="27"/>
      <c r="VV21" s="27"/>
      <c r="VW21" s="27"/>
      <c r="VX21" s="27"/>
      <c r="VY21" s="27"/>
      <c r="VZ21" s="27"/>
      <c r="WA21" s="27"/>
      <c r="WB21" s="27"/>
      <c r="WC21" s="27"/>
      <c r="WD21" s="27"/>
      <c r="WE21" s="27"/>
      <c r="WF21" s="27"/>
      <c r="WG21" s="27"/>
      <c r="WH21" s="27"/>
      <c r="WI21" s="27"/>
      <c r="WJ21" s="27"/>
      <c r="WK21" s="27"/>
      <c r="WL21" s="27"/>
      <c r="WM21" s="27"/>
      <c r="WN21" s="27"/>
      <c r="WO21" s="27"/>
      <c r="WP21" s="27"/>
      <c r="WQ21" s="27"/>
      <c r="WR21" s="27"/>
      <c r="WS21" s="27"/>
      <c r="WT21" s="27"/>
      <c r="WU21" s="27"/>
      <c r="WV21" s="27"/>
      <c r="WW21" s="27"/>
      <c r="WX21" s="27"/>
      <c r="WY21" s="27"/>
      <c r="WZ21" s="27"/>
      <c r="XA21" s="27"/>
      <c r="XB21" s="27"/>
      <c r="XC21" s="27"/>
      <c r="XD21" s="27"/>
      <c r="XE21" s="27"/>
      <c r="XF21" s="27"/>
      <c r="XG21" s="27"/>
      <c r="XH21" s="27"/>
      <c r="XI21" s="27"/>
      <c r="XJ21" s="27"/>
      <c r="XK21" s="27"/>
      <c r="XL21" s="27"/>
      <c r="XM21" s="27"/>
      <c r="XN21" s="27"/>
      <c r="XO21" s="27"/>
      <c r="XP21" s="27"/>
      <c r="XQ21" s="27"/>
      <c r="XR21" s="27"/>
      <c r="XS21" s="27"/>
      <c r="XT21" s="27"/>
      <c r="XU21" s="27"/>
      <c r="XV21" s="27"/>
      <c r="XW21" s="27"/>
      <c r="XX21" s="27"/>
      <c r="XY21" s="27"/>
      <c r="XZ21" s="27"/>
      <c r="YA21" s="27"/>
      <c r="YB21" s="27"/>
      <c r="YC21" s="27"/>
      <c r="YD21" s="27"/>
      <c r="YE21" s="27"/>
      <c r="YF21" s="27"/>
      <c r="YG21" s="27"/>
      <c r="YH21" s="27"/>
      <c r="YI21" s="27"/>
      <c r="YJ21" s="27"/>
      <c r="YK21" s="27"/>
      <c r="YL21" s="27"/>
      <c r="YM21" s="27"/>
      <c r="YN21" s="27"/>
      <c r="YO21" s="27"/>
      <c r="YP21" s="27"/>
      <c r="YQ21" s="27"/>
      <c r="YR21" s="27"/>
      <c r="YS21" s="27"/>
      <c r="YT21" s="27"/>
      <c r="YU21" s="27"/>
      <c r="YV21" s="27"/>
      <c r="YW21" s="27"/>
      <c r="YX21" s="27"/>
      <c r="YY21" s="27"/>
      <c r="YZ21" s="27"/>
      <c r="ZA21" s="27"/>
      <c r="ZB21" s="27"/>
      <c r="ZC21" s="27"/>
      <c r="ZD21" s="27"/>
      <c r="ZE21" s="27"/>
      <c r="ZF21" s="27"/>
      <c r="ZG21" s="27"/>
      <c r="ZH21" s="27"/>
      <c r="ZI21" s="27"/>
      <c r="ZJ21" s="27"/>
      <c r="ZK21" s="27"/>
      <c r="ZL21" s="27"/>
      <c r="ZM21" s="27"/>
      <c r="ZN21" s="27"/>
      <c r="ZO21" s="27"/>
      <c r="ZP21" s="27"/>
      <c r="ZQ21" s="27"/>
      <c r="ZR21" s="27"/>
      <c r="ZS21" s="27"/>
      <c r="ZT21" s="27"/>
      <c r="ZU21" s="27"/>
      <c r="ZV21" s="27"/>
      <c r="ZW21" s="27"/>
      <c r="ZX21" s="27"/>
      <c r="ZY21" s="27"/>
      <c r="ZZ21" s="27"/>
      <c r="AAA21" s="27"/>
      <c r="AAB21" s="27"/>
      <c r="AAC21" s="27"/>
      <c r="AAD21" s="27"/>
      <c r="AAE21" s="27"/>
      <c r="AAF21" s="27"/>
      <c r="AAG21" s="27"/>
      <c r="AAH21" s="27"/>
      <c r="AAI21" s="27"/>
      <c r="AAJ21" s="27"/>
      <c r="AAK21" s="27"/>
      <c r="AAL21" s="27"/>
      <c r="AAM21" s="27"/>
      <c r="AAN21" s="27"/>
      <c r="AAO21" s="27"/>
      <c r="AAP21" s="27"/>
      <c r="AAQ21" s="27"/>
      <c r="AAR21" s="27"/>
      <c r="AAS21" s="27"/>
      <c r="AAT21" s="27"/>
      <c r="AAU21" s="27"/>
      <c r="AAV21" s="27"/>
      <c r="AAW21" s="27"/>
      <c r="AAX21" s="27"/>
      <c r="AAY21" s="27"/>
      <c r="AAZ21" s="27"/>
      <c r="ABA21" s="27"/>
      <c r="ABB21" s="27"/>
      <c r="ABC21" s="27"/>
      <c r="ABD21" s="27"/>
      <c r="ABE21" s="27"/>
      <c r="ABF21" s="27"/>
      <c r="ABG21" s="27"/>
      <c r="ABH21" s="27"/>
      <c r="ABI21" s="27"/>
      <c r="ABJ21" s="27"/>
      <c r="ABK21" s="27"/>
      <c r="ABL21" s="27"/>
      <c r="ABM21" s="27"/>
      <c r="ABN21" s="27"/>
      <c r="ABO21" s="27"/>
      <c r="ABP21" s="27"/>
      <c r="ABQ21" s="27"/>
      <c r="ABR21" s="27"/>
      <c r="ABS21" s="27"/>
      <c r="ABT21" s="27"/>
      <c r="ABU21" s="27"/>
      <c r="ABV21" s="27"/>
      <c r="ABW21" s="27"/>
      <c r="ABX21" s="27"/>
      <c r="ABY21" s="27"/>
      <c r="ABZ21" s="27"/>
      <c r="ACA21" s="27"/>
      <c r="ACB21" s="27"/>
      <c r="ACC21" s="27"/>
      <c r="ACD21" s="27"/>
      <c r="ACE21" s="27"/>
      <c r="ACF21" s="27"/>
      <c r="ACG21" s="27"/>
      <c r="ACH21" s="27"/>
      <c r="ACI21" s="27"/>
      <c r="ACJ21" s="27"/>
      <c r="ACK21" s="27"/>
      <c r="ACL21" s="27"/>
      <c r="ACM21" s="27"/>
      <c r="ACN21" s="27"/>
      <c r="ACO21" s="27"/>
      <c r="ACP21" s="27"/>
      <c r="ACQ21" s="27"/>
      <c r="ACR21" s="27"/>
      <c r="ACS21" s="27"/>
      <c r="ACT21" s="27"/>
      <c r="ACU21" s="27"/>
      <c r="ACV21" s="27"/>
      <c r="ACW21" s="27"/>
      <c r="ACX21" s="27"/>
      <c r="ACY21" s="27"/>
      <c r="ACZ21" s="27"/>
      <c r="ADA21" s="27"/>
      <c r="ADB21" s="27"/>
      <c r="ADC21" s="27"/>
      <c r="ADD21" s="27"/>
      <c r="ADE21" s="27"/>
      <c r="ADF21" s="27"/>
      <c r="ADG21" s="27"/>
      <c r="ADH21" s="27"/>
      <c r="ADI21" s="27"/>
      <c r="ADJ21" s="27"/>
      <c r="ADK21" s="27"/>
      <c r="ADL21" s="27"/>
      <c r="ADM21" s="27"/>
      <c r="ADN21" s="27"/>
      <c r="ADO21" s="27"/>
      <c r="ADP21" s="27"/>
      <c r="ADQ21" s="27"/>
      <c r="ADR21" s="27"/>
      <c r="ADS21" s="27"/>
      <c r="ADT21" s="27"/>
      <c r="ADU21" s="27"/>
      <c r="ADV21" s="27"/>
      <c r="ADW21" s="27"/>
      <c r="ADX21" s="27"/>
      <c r="ADY21" s="27"/>
      <c r="ADZ21" s="27"/>
      <c r="AEA21" s="27"/>
      <c r="AEB21" s="27"/>
      <c r="AEC21" s="27"/>
      <c r="AED21" s="27"/>
      <c r="AEE21" s="27"/>
      <c r="AEF21" s="27"/>
      <c r="AEG21" s="27"/>
      <c r="AEH21" s="27"/>
      <c r="AEI21" s="27"/>
      <c r="AEJ21" s="27"/>
      <c r="AEK21" s="27"/>
      <c r="AEL21" s="27"/>
      <c r="AEM21" s="27"/>
      <c r="AEN21" s="27"/>
      <c r="AEO21" s="27"/>
      <c r="AEP21" s="27"/>
      <c r="AEQ21" s="27"/>
      <c r="AER21" s="27"/>
      <c r="AES21" s="27"/>
      <c r="AET21" s="27"/>
      <c r="AEU21" s="27"/>
      <c r="AEV21" s="27"/>
      <c r="AEW21" s="27"/>
      <c r="AEX21" s="27"/>
      <c r="AEY21" s="27"/>
      <c r="AEZ21" s="27"/>
      <c r="AFA21" s="27"/>
      <c r="AFB21" s="27"/>
      <c r="AFC21" s="27"/>
      <c r="AFD21" s="27"/>
      <c r="AFE21" s="27"/>
      <c r="AFF21" s="27"/>
      <c r="AFG21" s="27"/>
      <c r="AFH21" s="27"/>
      <c r="AFI21" s="27"/>
      <c r="AFJ21" s="27"/>
      <c r="AFK21" s="27"/>
      <c r="AFL21" s="27"/>
      <c r="AFM21" s="27"/>
      <c r="AFN21" s="27"/>
      <c r="AFO21" s="27"/>
      <c r="AFP21" s="27"/>
      <c r="AFQ21" s="27"/>
      <c r="AFR21" s="27"/>
      <c r="AFS21" s="27"/>
      <c r="AFT21" s="27"/>
      <c r="AFU21" s="27"/>
      <c r="AFV21" s="27"/>
      <c r="AFW21" s="27"/>
      <c r="AFX21" s="27"/>
      <c r="AFY21" s="27"/>
      <c r="AFZ21" s="27"/>
      <c r="AGA21" s="27"/>
      <c r="AGB21" s="27"/>
      <c r="AGC21" s="27"/>
      <c r="AGD21" s="27"/>
      <c r="AGE21" s="27"/>
      <c r="AGF21" s="27"/>
      <c r="AGG21" s="27"/>
      <c r="AGH21" s="27"/>
      <c r="AGI21" s="27"/>
      <c r="AGJ21" s="27"/>
      <c r="AGK21" s="27"/>
      <c r="AGL21" s="27"/>
      <c r="AGM21" s="27"/>
      <c r="AGN21" s="27"/>
      <c r="AGO21" s="27"/>
      <c r="AGP21" s="27"/>
      <c r="AGQ21" s="27"/>
      <c r="AGR21" s="27"/>
      <c r="AGS21" s="27"/>
      <c r="AGT21" s="27"/>
      <c r="AGU21" s="27"/>
      <c r="AGV21" s="27"/>
      <c r="AGW21" s="27"/>
      <c r="AGX21" s="27"/>
      <c r="AGY21" s="27"/>
      <c r="AGZ21" s="27"/>
      <c r="AHA21" s="27"/>
      <c r="AHB21" s="27"/>
      <c r="AHC21" s="27"/>
      <c r="AHD21" s="27"/>
      <c r="AHE21" s="27"/>
      <c r="AHF21" s="27"/>
      <c r="AHG21" s="27"/>
      <c r="AHH21" s="27"/>
      <c r="AHI21" s="27"/>
      <c r="AHJ21" s="27"/>
      <c r="AHK21" s="27"/>
      <c r="AHL21" s="27"/>
      <c r="AHM21" s="27"/>
      <c r="AHN21" s="27"/>
      <c r="AHO21" s="27"/>
      <c r="AHP21" s="27"/>
      <c r="AHQ21" s="27"/>
      <c r="AHR21" s="27"/>
      <c r="AHS21" s="27"/>
      <c r="AHT21" s="27"/>
      <c r="AHU21" s="27"/>
      <c r="AHV21" s="27"/>
      <c r="AHW21" s="27"/>
      <c r="AHX21" s="27"/>
      <c r="AHY21" s="27"/>
      <c r="AHZ21" s="27"/>
      <c r="AIA21" s="27"/>
      <c r="AIB21" s="27"/>
      <c r="AIC21" s="27"/>
      <c r="AID21" s="27"/>
      <c r="AIE21" s="27"/>
      <c r="AIF21" s="27"/>
      <c r="AIG21" s="27"/>
      <c r="AIH21" s="27"/>
      <c r="AII21" s="27"/>
      <c r="AIJ21" s="27"/>
      <c r="AIK21" s="27"/>
      <c r="AIL21" s="27"/>
      <c r="AIM21" s="27"/>
      <c r="AIN21" s="27"/>
      <c r="AIO21" s="27"/>
      <c r="AIP21" s="27"/>
      <c r="AIQ21" s="27"/>
      <c r="AIR21" s="27"/>
      <c r="AIS21" s="27"/>
      <c r="AIT21" s="27"/>
      <c r="AIU21" s="27"/>
      <c r="AIV21" s="27"/>
      <c r="AIW21" s="27"/>
      <c r="AIX21" s="27"/>
      <c r="AIY21" s="27"/>
      <c r="AIZ21" s="27"/>
      <c r="AJA21" s="27"/>
      <c r="AJB21" s="27"/>
      <c r="AJC21" s="27"/>
      <c r="AJD21" s="27"/>
      <c r="AJE21" s="27"/>
      <c r="AJF21" s="27"/>
      <c r="AJG21" s="27"/>
      <c r="AJH21" s="27"/>
      <c r="AJI21" s="27"/>
      <c r="AJJ21" s="27"/>
      <c r="AJK21" s="27"/>
      <c r="AJL21" s="27"/>
      <c r="AJM21" s="27"/>
      <c r="AJN21" s="27"/>
      <c r="AJO21" s="27"/>
      <c r="AJP21" s="27"/>
      <c r="AJQ21" s="27"/>
      <c r="AJR21" s="27"/>
      <c r="AJS21" s="27"/>
      <c r="AJT21" s="27"/>
      <c r="AJU21" s="27"/>
      <c r="AJV21" s="27"/>
      <c r="AJW21" s="27"/>
      <c r="AJX21" s="27"/>
      <c r="AJY21" s="27"/>
      <c r="AJZ21" s="27"/>
      <c r="AKA21" s="27"/>
      <c r="AKB21" s="27"/>
      <c r="AKC21" s="27"/>
      <c r="AKD21" s="27"/>
      <c r="AKE21" s="27"/>
      <c r="AKF21" s="27"/>
      <c r="AKG21" s="27"/>
      <c r="AKH21" s="27"/>
      <c r="AKI21" s="27"/>
      <c r="AKJ21" s="27"/>
      <c r="AKK21" s="27"/>
      <c r="AKL21" s="27"/>
      <c r="AKM21" s="27"/>
      <c r="AKN21" s="27"/>
      <c r="AKO21" s="27"/>
      <c r="AKP21" s="27"/>
      <c r="AKQ21" s="27"/>
      <c r="AKR21" s="27"/>
      <c r="AKS21" s="27"/>
      <c r="AKT21" s="27"/>
      <c r="AKU21" s="27"/>
      <c r="AKV21" s="27"/>
      <c r="AKW21" s="27"/>
      <c r="AKX21" s="27"/>
      <c r="AKY21" s="27"/>
      <c r="AKZ21" s="27"/>
      <c r="ALA21" s="27"/>
      <c r="ALB21" s="27"/>
      <c r="ALC21" s="27"/>
      <c r="ALD21" s="27"/>
      <c r="ALE21" s="27"/>
      <c r="ALF21" s="27"/>
      <c r="ALG21" s="27"/>
      <c r="ALH21" s="27"/>
      <c r="ALI21" s="27"/>
      <c r="ALJ21" s="27"/>
      <c r="ALK21" s="27"/>
      <c r="ALL21" s="27"/>
    </row>
    <row r="22" spans="1:1000" customFormat="1" ht="15" x14ac:dyDescent="0.25">
      <c r="A22" s="27">
        <f ca="1">IF(_xll.TM1RPTELISCONSOLIDATED($C$17,$C22),IF(_xll.TM1RPTELLEV($C$17,$C22)&lt;=3,_xll.TM1RPTELLEV($C$17,$C22),"D"),"N")</f>
        <v>3</v>
      </c>
      <c r="B22" s="27"/>
      <c r="C22" s="90" t="s">
        <v>46</v>
      </c>
      <c r="D22" s="78">
        <f ca="1">_xll.DBRW($C$9,$D$13,$C$13,$F$13,$H$13,$C22,D$16)</f>
        <v>45415.518284643775</v>
      </c>
      <c r="E22" s="78">
        <f ca="1">_xll.DBRW($C$9,$D$13,$C$13,$F$13,$H$13,$C22,E$16)</f>
        <v>44732.097153002098</v>
      </c>
      <c r="F22" s="78">
        <f ca="1">_xll.DBRW($C$9,$D$13,$C$13,$F$13,$H$13,$C22,F$16)</f>
        <v>45228</v>
      </c>
      <c r="G22" s="79">
        <f ca="1">_xll.DBRW($C$9,$D$13,$C$13,$F$13,$H$13,$C22,G$16)</f>
        <v>2280</v>
      </c>
      <c r="H22" s="80">
        <f ca="1">_xll.DBRW($C$9,$D$13,$C$13,$F$13,$H$13,$C22,H$16)</f>
        <v>5.0411249668347047</v>
      </c>
      <c r="I22" s="81" t="str">
        <f ca="1">_xll.DBRW($C$9,$D$13,$C$13,$F$13,$H$13,$C22,I$16)</f>
        <v/>
      </c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7"/>
      <c r="EQ22" s="27"/>
      <c r="ER22" s="27"/>
      <c r="ES22" s="27"/>
      <c r="ET22" s="27"/>
      <c r="EU22" s="27"/>
      <c r="EV22" s="27"/>
      <c r="EW22" s="27"/>
      <c r="EX22" s="27"/>
      <c r="EY22" s="27"/>
      <c r="EZ22" s="27"/>
      <c r="FA22" s="27"/>
      <c r="FB22" s="27"/>
      <c r="FC22" s="27"/>
      <c r="FD22" s="27"/>
      <c r="FE22" s="27"/>
      <c r="FF22" s="27"/>
      <c r="FG22" s="27"/>
      <c r="FH22" s="27"/>
      <c r="FI22" s="27"/>
      <c r="FJ22" s="27"/>
      <c r="FK22" s="27"/>
      <c r="FL22" s="27"/>
      <c r="FM22" s="27"/>
      <c r="FN22" s="27"/>
      <c r="FO22" s="27"/>
      <c r="FP22" s="27"/>
      <c r="FQ22" s="27"/>
      <c r="FR22" s="27"/>
      <c r="FS22" s="27"/>
      <c r="FT22" s="27"/>
      <c r="FU22" s="27"/>
      <c r="FV22" s="27"/>
      <c r="FW22" s="27"/>
      <c r="FX22" s="27"/>
      <c r="FY22" s="27"/>
      <c r="FZ22" s="27"/>
      <c r="GA22" s="27"/>
      <c r="GB22" s="27"/>
      <c r="GC22" s="27"/>
      <c r="GD22" s="27"/>
      <c r="GE22" s="27"/>
      <c r="GF22" s="27"/>
      <c r="GG22" s="27"/>
      <c r="GH22" s="27"/>
      <c r="GI22" s="27"/>
      <c r="GJ22" s="27"/>
      <c r="GK22" s="27"/>
      <c r="GL22" s="27"/>
      <c r="GM22" s="27"/>
      <c r="GN22" s="27"/>
      <c r="GO22" s="27"/>
      <c r="GP22" s="27"/>
      <c r="GQ22" s="27"/>
      <c r="GR22" s="27"/>
      <c r="GS22" s="27"/>
      <c r="GT22" s="27"/>
      <c r="GU22" s="27"/>
      <c r="GV22" s="27"/>
      <c r="GW22" s="27"/>
      <c r="GX22" s="27"/>
      <c r="GY22" s="27"/>
      <c r="GZ22" s="27"/>
      <c r="HA22" s="27"/>
      <c r="HB22" s="27"/>
      <c r="HC22" s="27"/>
      <c r="HD22" s="27"/>
      <c r="HE22" s="27"/>
      <c r="HF22" s="27"/>
      <c r="HG22" s="27"/>
      <c r="HH22" s="27"/>
      <c r="HI22" s="27"/>
      <c r="HJ22" s="27"/>
      <c r="HK22" s="27"/>
      <c r="HL22" s="27"/>
      <c r="HM22" s="27"/>
      <c r="HN22" s="27"/>
      <c r="HO22" s="27"/>
      <c r="HP22" s="27"/>
      <c r="HQ22" s="27"/>
      <c r="HR22" s="27"/>
      <c r="HS22" s="27"/>
      <c r="HT22" s="27"/>
      <c r="HU22" s="27"/>
      <c r="HV22" s="27"/>
      <c r="HW22" s="27"/>
      <c r="HX22" s="27"/>
      <c r="HY22" s="27"/>
      <c r="HZ22" s="27"/>
      <c r="IA22" s="27"/>
      <c r="IB22" s="27"/>
      <c r="IC22" s="27"/>
      <c r="ID22" s="27"/>
      <c r="IE22" s="27"/>
      <c r="IF22" s="27"/>
      <c r="IG22" s="27"/>
      <c r="IH22" s="27"/>
      <c r="II22" s="27"/>
      <c r="IJ22" s="27"/>
      <c r="IK22" s="27"/>
      <c r="IL22" s="27"/>
      <c r="IM22" s="27"/>
      <c r="IN22" s="27"/>
      <c r="IO22" s="27"/>
      <c r="IP22" s="27"/>
      <c r="IQ22" s="27"/>
      <c r="IR22" s="27"/>
      <c r="IS22" s="27"/>
      <c r="IT22" s="27"/>
      <c r="IU22" s="27"/>
      <c r="IV22" s="27"/>
      <c r="IW22" s="27"/>
      <c r="IX22" s="27"/>
      <c r="IY22" s="27"/>
      <c r="IZ22" s="27"/>
      <c r="JA22" s="27"/>
      <c r="JB22" s="27"/>
      <c r="JC22" s="27"/>
      <c r="JD22" s="27"/>
      <c r="JE22" s="27"/>
      <c r="JF22" s="27"/>
      <c r="JG22" s="27"/>
      <c r="JH22" s="27"/>
      <c r="JI22" s="27"/>
      <c r="JJ22" s="27"/>
      <c r="JK22" s="27"/>
      <c r="JL22" s="27"/>
      <c r="JM22" s="27"/>
      <c r="JN22" s="27"/>
      <c r="JO22" s="27"/>
      <c r="JP22" s="27"/>
      <c r="JQ22" s="27"/>
      <c r="JR22" s="27"/>
      <c r="JS22" s="27"/>
      <c r="JT22" s="27"/>
      <c r="JU22" s="27"/>
      <c r="JV22" s="27"/>
      <c r="JW22" s="27"/>
      <c r="JX22" s="27"/>
      <c r="JY22" s="27"/>
      <c r="JZ22" s="27"/>
      <c r="KA22" s="27"/>
      <c r="KB22" s="27"/>
      <c r="KC22" s="27"/>
      <c r="KD22" s="27"/>
      <c r="KE22" s="27"/>
      <c r="KF22" s="27"/>
      <c r="KG22" s="27"/>
      <c r="KH22" s="27"/>
      <c r="KI22" s="27"/>
      <c r="KJ22" s="27"/>
      <c r="KK22" s="27"/>
      <c r="KL22" s="27"/>
      <c r="KM22" s="27"/>
      <c r="KN22" s="27"/>
      <c r="KO22" s="27"/>
      <c r="KP22" s="27"/>
      <c r="KQ22" s="27"/>
      <c r="KR22" s="27"/>
      <c r="KS22" s="27"/>
      <c r="KT22" s="27"/>
      <c r="KU22" s="27"/>
      <c r="KV22" s="27"/>
      <c r="KW22" s="27"/>
      <c r="KX22" s="27"/>
      <c r="KY22" s="27"/>
      <c r="KZ22" s="27"/>
      <c r="LA22" s="27"/>
      <c r="LB22" s="27"/>
      <c r="LC22" s="27"/>
      <c r="LD22" s="27"/>
      <c r="LE22" s="27"/>
      <c r="LF22" s="27"/>
      <c r="LG22" s="27"/>
      <c r="LH22" s="27"/>
      <c r="LI22" s="27"/>
      <c r="LJ22" s="27"/>
      <c r="LK22" s="27"/>
      <c r="LL22" s="27"/>
      <c r="LM22" s="27"/>
      <c r="LN22" s="27"/>
      <c r="LO22" s="27"/>
      <c r="LP22" s="27"/>
      <c r="LQ22" s="27"/>
      <c r="LR22" s="27"/>
      <c r="LS22" s="27"/>
      <c r="LT22" s="27"/>
      <c r="LU22" s="27"/>
      <c r="LV22" s="27"/>
      <c r="LW22" s="27"/>
      <c r="LX22" s="27"/>
      <c r="LY22" s="27"/>
      <c r="LZ22" s="27"/>
      <c r="MA22" s="27"/>
      <c r="MB22" s="27"/>
      <c r="MC22" s="27"/>
      <c r="MD22" s="27"/>
      <c r="ME22" s="27"/>
      <c r="MF22" s="27"/>
      <c r="MG22" s="27"/>
      <c r="MH22" s="27"/>
      <c r="MI22" s="27"/>
      <c r="MJ22" s="27"/>
      <c r="MK22" s="27"/>
      <c r="ML22" s="27"/>
      <c r="MM22" s="27"/>
      <c r="MN22" s="27"/>
      <c r="MO22" s="27"/>
      <c r="MP22" s="27"/>
      <c r="MQ22" s="27"/>
      <c r="MR22" s="27"/>
      <c r="MS22" s="27"/>
      <c r="MT22" s="27"/>
      <c r="MU22" s="27"/>
      <c r="MV22" s="27"/>
      <c r="MW22" s="27"/>
      <c r="MX22" s="27"/>
      <c r="MY22" s="27"/>
      <c r="MZ22" s="27"/>
      <c r="NA22" s="27"/>
      <c r="NB22" s="27"/>
      <c r="NC22" s="27"/>
      <c r="ND22" s="27"/>
      <c r="NE22" s="27"/>
      <c r="NF22" s="27"/>
      <c r="NG22" s="27"/>
      <c r="NH22" s="27"/>
      <c r="NI22" s="27"/>
      <c r="NJ22" s="27"/>
      <c r="NK22" s="27"/>
      <c r="NL22" s="27"/>
      <c r="NM22" s="27"/>
      <c r="NN22" s="27"/>
      <c r="NO22" s="27"/>
      <c r="NP22" s="27"/>
      <c r="NQ22" s="27"/>
      <c r="NR22" s="27"/>
      <c r="NS22" s="27"/>
      <c r="NT22" s="27"/>
      <c r="NU22" s="27"/>
      <c r="NV22" s="27"/>
      <c r="NW22" s="27"/>
      <c r="NX22" s="27"/>
      <c r="NY22" s="27"/>
      <c r="NZ22" s="27"/>
      <c r="OA22" s="27"/>
      <c r="OB22" s="27"/>
      <c r="OC22" s="27"/>
      <c r="OD22" s="27"/>
      <c r="OE22" s="27"/>
      <c r="OF22" s="27"/>
      <c r="OG22" s="27"/>
      <c r="OH22" s="27"/>
      <c r="OI22" s="27"/>
      <c r="OJ22" s="27"/>
      <c r="OK22" s="27"/>
      <c r="OL22" s="27"/>
      <c r="OM22" s="27"/>
      <c r="ON22" s="27"/>
      <c r="OO22" s="27"/>
      <c r="OP22" s="27"/>
      <c r="OQ22" s="27"/>
      <c r="OR22" s="27"/>
      <c r="OS22" s="27"/>
      <c r="OT22" s="27"/>
      <c r="OU22" s="27"/>
      <c r="OV22" s="27"/>
      <c r="OW22" s="27"/>
      <c r="OX22" s="27"/>
      <c r="OY22" s="27"/>
      <c r="OZ22" s="27"/>
      <c r="PA22" s="27"/>
      <c r="PB22" s="27"/>
      <c r="PC22" s="27"/>
      <c r="PD22" s="27"/>
      <c r="PE22" s="27"/>
      <c r="PF22" s="27"/>
      <c r="PG22" s="27"/>
      <c r="PH22" s="27"/>
      <c r="PI22" s="27"/>
      <c r="PJ22" s="27"/>
      <c r="PK22" s="27"/>
      <c r="PL22" s="27"/>
      <c r="PM22" s="27"/>
      <c r="PN22" s="27"/>
      <c r="PO22" s="27"/>
      <c r="PP22" s="27"/>
      <c r="PQ22" s="27"/>
      <c r="PR22" s="27"/>
      <c r="PS22" s="27"/>
      <c r="PT22" s="27"/>
      <c r="PU22" s="27"/>
      <c r="PV22" s="27"/>
      <c r="PW22" s="27"/>
      <c r="PX22" s="27"/>
      <c r="PY22" s="27"/>
      <c r="PZ22" s="27"/>
      <c r="QA22" s="27"/>
      <c r="QB22" s="27"/>
      <c r="QC22" s="27"/>
      <c r="QD22" s="27"/>
      <c r="QE22" s="27"/>
      <c r="QF22" s="27"/>
      <c r="QG22" s="27"/>
      <c r="QH22" s="27"/>
      <c r="QI22" s="27"/>
      <c r="QJ22" s="27"/>
      <c r="QK22" s="27"/>
      <c r="QL22" s="27"/>
      <c r="QM22" s="27"/>
      <c r="QN22" s="27"/>
      <c r="QO22" s="27"/>
      <c r="QP22" s="27"/>
      <c r="QQ22" s="27"/>
      <c r="QR22" s="27"/>
      <c r="QS22" s="27"/>
      <c r="QT22" s="27"/>
      <c r="QU22" s="27"/>
      <c r="QV22" s="27"/>
      <c r="QW22" s="27"/>
      <c r="QX22" s="27"/>
      <c r="QY22" s="27"/>
      <c r="QZ22" s="27"/>
      <c r="RA22" s="27"/>
      <c r="RB22" s="27"/>
      <c r="RC22" s="27"/>
      <c r="RD22" s="27"/>
      <c r="RE22" s="27"/>
      <c r="RF22" s="27"/>
      <c r="RG22" s="27"/>
      <c r="RH22" s="27"/>
      <c r="RI22" s="27"/>
      <c r="RJ22" s="27"/>
      <c r="RK22" s="27"/>
      <c r="RL22" s="27"/>
      <c r="RM22" s="27"/>
      <c r="RN22" s="27"/>
      <c r="RO22" s="27"/>
      <c r="RP22" s="27"/>
      <c r="RQ22" s="27"/>
      <c r="RR22" s="27"/>
      <c r="RS22" s="27"/>
      <c r="RT22" s="27"/>
      <c r="RU22" s="27"/>
      <c r="RV22" s="27"/>
      <c r="RW22" s="27"/>
      <c r="RX22" s="27"/>
      <c r="RY22" s="27"/>
      <c r="RZ22" s="27"/>
      <c r="SA22" s="27"/>
      <c r="SB22" s="27"/>
      <c r="SC22" s="27"/>
      <c r="SD22" s="27"/>
      <c r="SE22" s="27"/>
      <c r="SF22" s="27"/>
      <c r="SG22" s="27"/>
      <c r="SH22" s="27"/>
      <c r="SI22" s="27"/>
      <c r="SJ22" s="27"/>
      <c r="SK22" s="27"/>
      <c r="SL22" s="27"/>
      <c r="SM22" s="27"/>
      <c r="SN22" s="27"/>
      <c r="SO22" s="27"/>
      <c r="SP22" s="27"/>
      <c r="SQ22" s="27"/>
      <c r="SR22" s="27"/>
      <c r="SS22" s="27"/>
      <c r="ST22" s="27"/>
      <c r="SU22" s="27"/>
      <c r="SV22" s="27"/>
      <c r="SW22" s="27"/>
      <c r="SX22" s="27"/>
      <c r="SY22" s="27"/>
      <c r="SZ22" s="27"/>
      <c r="TA22" s="27"/>
      <c r="TB22" s="27"/>
      <c r="TC22" s="27"/>
      <c r="TD22" s="27"/>
      <c r="TE22" s="27"/>
      <c r="TF22" s="27"/>
      <c r="TG22" s="27"/>
      <c r="TH22" s="27"/>
      <c r="TI22" s="27"/>
      <c r="TJ22" s="27"/>
      <c r="TK22" s="27"/>
      <c r="TL22" s="27"/>
      <c r="TM22" s="27"/>
      <c r="TN22" s="27"/>
      <c r="TO22" s="27"/>
      <c r="TP22" s="27"/>
      <c r="TQ22" s="27"/>
      <c r="TR22" s="27"/>
      <c r="TS22" s="27"/>
      <c r="TT22" s="27"/>
      <c r="TU22" s="27"/>
      <c r="TV22" s="27"/>
      <c r="TW22" s="27"/>
      <c r="TX22" s="27"/>
      <c r="TY22" s="27"/>
      <c r="TZ22" s="27"/>
      <c r="UA22" s="27"/>
      <c r="UB22" s="27"/>
      <c r="UC22" s="27"/>
      <c r="UD22" s="27"/>
      <c r="UE22" s="27"/>
      <c r="UF22" s="27"/>
      <c r="UG22" s="27"/>
      <c r="UH22" s="27"/>
      <c r="UI22" s="27"/>
      <c r="UJ22" s="27"/>
      <c r="UK22" s="27"/>
      <c r="UL22" s="27"/>
      <c r="UM22" s="27"/>
      <c r="UN22" s="27"/>
      <c r="UO22" s="27"/>
      <c r="UP22" s="27"/>
      <c r="UQ22" s="27"/>
      <c r="UR22" s="27"/>
      <c r="US22" s="27"/>
      <c r="UT22" s="27"/>
      <c r="UU22" s="27"/>
      <c r="UV22" s="27"/>
      <c r="UW22" s="27"/>
      <c r="UX22" s="27"/>
      <c r="UY22" s="27"/>
      <c r="UZ22" s="27"/>
      <c r="VA22" s="27"/>
      <c r="VB22" s="27"/>
      <c r="VC22" s="27"/>
      <c r="VD22" s="27"/>
      <c r="VE22" s="27"/>
      <c r="VF22" s="27"/>
      <c r="VG22" s="27"/>
      <c r="VH22" s="27"/>
      <c r="VI22" s="27"/>
      <c r="VJ22" s="27"/>
      <c r="VK22" s="27"/>
      <c r="VL22" s="27"/>
      <c r="VM22" s="27"/>
      <c r="VN22" s="27"/>
      <c r="VO22" s="27"/>
      <c r="VP22" s="27"/>
      <c r="VQ22" s="27"/>
      <c r="VR22" s="27"/>
      <c r="VS22" s="27"/>
      <c r="VT22" s="27"/>
      <c r="VU22" s="27"/>
      <c r="VV22" s="27"/>
      <c r="VW22" s="27"/>
      <c r="VX22" s="27"/>
      <c r="VY22" s="27"/>
      <c r="VZ22" s="27"/>
      <c r="WA22" s="27"/>
      <c r="WB22" s="27"/>
      <c r="WC22" s="27"/>
      <c r="WD22" s="27"/>
      <c r="WE22" s="27"/>
      <c r="WF22" s="27"/>
      <c r="WG22" s="27"/>
      <c r="WH22" s="27"/>
      <c r="WI22" s="27"/>
      <c r="WJ22" s="27"/>
      <c r="WK22" s="27"/>
      <c r="WL22" s="27"/>
      <c r="WM22" s="27"/>
      <c r="WN22" s="27"/>
      <c r="WO22" s="27"/>
      <c r="WP22" s="27"/>
      <c r="WQ22" s="27"/>
      <c r="WR22" s="27"/>
      <c r="WS22" s="27"/>
      <c r="WT22" s="27"/>
      <c r="WU22" s="27"/>
      <c r="WV22" s="27"/>
      <c r="WW22" s="27"/>
      <c r="WX22" s="27"/>
      <c r="WY22" s="27"/>
      <c r="WZ22" s="27"/>
      <c r="XA22" s="27"/>
      <c r="XB22" s="27"/>
      <c r="XC22" s="27"/>
      <c r="XD22" s="27"/>
      <c r="XE22" s="27"/>
      <c r="XF22" s="27"/>
      <c r="XG22" s="27"/>
      <c r="XH22" s="27"/>
      <c r="XI22" s="27"/>
      <c r="XJ22" s="27"/>
      <c r="XK22" s="27"/>
      <c r="XL22" s="27"/>
      <c r="XM22" s="27"/>
      <c r="XN22" s="27"/>
      <c r="XO22" s="27"/>
      <c r="XP22" s="27"/>
      <c r="XQ22" s="27"/>
      <c r="XR22" s="27"/>
      <c r="XS22" s="27"/>
      <c r="XT22" s="27"/>
      <c r="XU22" s="27"/>
      <c r="XV22" s="27"/>
      <c r="XW22" s="27"/>
      <c r="XX22" s="27"/>
      <c r="XY22" s="27"/>
      <c r="XZ22" s="27"/>
      <c r="YA22" s="27"/>
      <c r="YB22" s="27"/>
      <c r="YC22" s="27"/>
      <c r="YD22" s="27"/>
      <c r="YE22" s="27"/>
      <c r="YF22" s="27"/>
      <c r="YG22" s="27"/>
      <c r="YH22" s="27"/>
      <c r="YI22" s="27"/>
      <c r="YJ22" s="27"/>
      <c r="YK22" s="27"/>
      <c r="YL22" s="27"/>
      <c r="YM22" s="27"/>
      <c r="YN22" s="27"/>
      <c r="YO22" s="27"/>
      <c r="YP22" s="27"/>
      <c r="YQ22" s="27"/>
      <c r="YR22" s="27"/>
      <c r="YS22" s="27"/>
      <c r="YT22" s="27"/>
      <c r="YU22" s="27"/>
      <c r="YV22" s="27"/>
      <c r="YW22" s="27"/>
      <c r="YX22" s="27"/>
      <c r="YY22" s="27"/>
      <c r="YZ22" s="27"/>
      <c r="ZA22" s="27"/>
      <c r="ZB22" s="27"/>
      <c r="ZC22" s="27"/>
      <c r="ZD22" s="27"/>
      <c r="ZE22" s="27"/>
      <c r="ZF22" s="27"/>
      <c r="ZG22" s="27"/>
      <c r="ZH22" s="27"/>
      <c r="ZI22" s="27"/>
      <c r="ZJ22" s="27"/>
      <c r="ZK22" s="27"/>
      <c r="ZL22" s="27"/>
      <c r="ZM22" s="27"/>
      <c r="ZN22" s="27"/>
      <c r="ZO22" s="27"/>
      <c r="ZP22" s="27"/>
      <c r="ZQ22" s="27"/>
      <c r="ZR22" s="27"/>
      <c r="ZS22" s="27"/>
      <c r="ZT22" s="27"/>
      <c r="ZU22" s="27"/>
      <c r="ZV22" s="27"/>
      <c r="ZW22" s="27"/>
      <c r="ZX22" s="27"/>
      <c r="ZY22" s="27"/>
      <c r="ZZ22" s="27"/>
      <c r="AAA22" s="27"/>
      <c r="AAB22" s="27"/>
      <c r="AAC22" s="27"/>
      <c r="AAD22" s="27"/>
      <c r="AAE22" s="27"/>
      <c r="AAF22" s="27"/>
      <c r="AAG22" s="27"/>
      <c r="AAH22" s="27"/>
      <c r="AAI22" s="27"/>
      <c r="AAJ22" s="27"/>
      <c r="AAK22" s="27"/>
      <c r="AAL22" s="27"/>
      <c r="AAM22" s="27"/>
      <c r="AAN22" s="27"/>
      <c r="AAO22" s="27"/>
      <c r="AAP22" s="27"/>
      <c r="AAQ22" s="27"/>
      <c r="AAR22" s="27"/>
      <c r="AAS22" s="27"/>
      <c r="AAT22" s="27"/>
      <c r="AAU22" s="27"/>
      <c r="AAV22" s="27"/>
      <c r="AAW22" s="27"/>
      <c r="AAX22" s="27"/>
      <c r="AAY22" s="27"/>
      <c r="AAZ22" s="27"/>
      <c r="ABA22" s="27"/>
      <c r="ABB22" s="27"/>
      <c r="ABC22" s="27"/>
      <c r="ABD22" s="27"/>
      <c r="ABE22" s="27"/>
      <c r="ABF22" s="27"/>
      <c r="ABG22" s="27"/>
      <c r="ABH22" s="27"/>
      <c r="ABI22" s="27"/>
      <c r="ABJ22" s="27"/>
      <c r="ABK22" s="27"/>
      <c r="ABL22" s="27"/>
      <c r="ABM22" s="27"/>
      <c r="ABN22" s="27"/>
      <c r="ABO22" s="27"/>
      <c r="ABP22" s="27"/>
      <c r="ABQ22" s="27"/>
      <c r="ABR22" s="27"/>
      <c r="ABS22" s="27"/>
      <c r="ABT22" s="27"/>
      <c r="ABU22" s="27"/>
      <c r="ABV22" s="27"/>
      <c r="ABW22" s="27"/>
      <c r="ABX22" s="27"/>
      <c r="ABY22" s="27"/>
      <c r="ABZ22" s="27"/>
      <c r="ACA22" s="27"/>
      <c r="ACB22" s="27"/>
      <c r="ACC22" s="27"/>
      <c r="ACD22" s="27"/>
      <c r="ACE22" s="27"/>
      <c r="ACF22" s="27"/>
      <c r="ACG22" s="27"/>
      <c r="ACH22" s="27"/>
      <c r="ACI22" s="27"/>
      <c r="ACJ22" s="27"/>
      <c r="ACK22" s="27"/>
      <c r="ACL22" s="27"/>
      <c r="ACM22" s="27"/>
      <c r="ACN22" s="27"/>
      <c r="ACO22" s="27"/>
      <c r="ACP22" s="27"/>
      <c r="ACQ22" s="27"/>
      <c r="ACR22" s="27"/>
      <c r="ACS22" s="27"/>
      <c r="ACT22" s="27"/>
      <c r="ACU22" s="27"/>
      <c r="ACV22" s="27"/>
      <c r="ACW22" s="27"/>
      <c r="ACX22" s="27"/>
      <c r="ACY22" s="27"/>
      <c r="ACZ22" s="27"/>
      <c r="ADA22" s="27"/>
      <c r="ADB22" s="27"/>
      <c r="ADC22" s="27"/>
      <c r="ADD22" s="27"/>
      <c r="ADE22" s="27"/>
      <c r="ADF22" s="27"/>
      <c r="ADG22" s="27"/>
      <c r="ADH22" s="27"/>
      <c r="ADI22" s="27"/>
      <c r="ADJ22" s="27"/>
      <c r="ADK22" s="27"/>
      <c r="ADL22" s="27"/>
      <c r="ADM22" s="27"/>
      <c r="ADN22" s="27"/>
      <c r="ADO22" s="27"/>
      <c r="ADP22" s="27"/>
      <c r="ADQ22" s="27"/>
      <c r="ADR22" s="27"/>
      <c r="ADS22" s="27"/>
      <c r="ADT22" s="27"/>
      <c r="ADU22" s="27"/>
      <c r="ADV22" s="27"/>
      <c r="ADW22" s="27"/>
      <c r="ADX22" s="27"/>
      <c r="ADY22" s="27"/>
      <c r="ADZ22" s="27"/>
      <c r="AEA22" s="27"/>
      <c r="AEB22" s="27"/>
      <c r="AEC22" s="27"/>
      <c r="AED22" s="27"/>
      <c r="AEE22" s="27"/>
      <c r="AEF22" s="27"/>
      <c r="AEG22" s="27"/>
      <c r="AEH22" s="27"/>
      <c r="AEI22" s="27"/>
      <c r="AEJ22" s="27"/>
      <c r="AEK22" s="27"/>
      <c r="AEL22" s="27"/>
      <c r="AEM22" s="27"/>
      <c r="AEN22" s="27"/>
      <c r="AEO22" s="27"/>
      <c r="AEP22" s="27"/>
      <c r="AEQ22" s="27"/>
      <c r="AER22" s="27"/>
      <c r="AES22" s="27"/>
      <c r="AET22" s="27"/>
      <c r="AEU22" s="27"/>
      <c r="AEV22" s="27"/>
      <c r="AEW22" s="27"/>
      <c r="AEX22" s="27"/>
      <c r="AEY22" s="27"/>
      <c r="AEZ22" s="27"/>
      <c r="AFA22" s="27"/>
      <c r="AFB22" s="27"/>
      <c r="AFC22" s="27"/>
      <c r="AFD22" s="27"/>
      <c r="AFE22" s="27"/>
      <c r="AFF22" s="27"/>
      <c r="AFG22" s="27"/>
      <c r="AFH22" s="27"/>
      <c r="AFI22" s="27"/>
      <c r="AFJ22" s="27"/>
      <c r="AFK22" s="27"/>
      <c r="AFL22" s="27"/>
      <c r="AFM22" s="27"/>
      <c r="AFN22" s="27"/>
      <c r="AFO22" s="27"/>
      <c r="AFP22" s="27"/>
      <c r="AFQ22" s="27"/>
      <c r="AFR22" s="27"/>
      <c r="AFS22" s="27"/>
      <c r="AFT22" s="27"/>
      <c r="AFU22" s="27"/>
      <c r="AFV22" s="27"/>
      <c r="AFW22" s="27"/>
      <c r="AFX22" s="27"/>
      <c r="AFY22" s="27"/>
      <c r="AFZ22" s="27"/>
      <c r="AGA22" s="27"/>
      <c r="AGB22" s="27"/>
      <c r="AGC22" s="27"/>
      <c r="AGD22" s="27"/>
      <c r="AGE22" s="27"/>
      <c r="AGF22" s="27"/>
      <c r="AGG22" s="27"/>
      <c r="AGH22" s="27"/>
      <c r="AGI22" s="27"/>
      <c r="AGJ22" s="27"/>
      <c r="AGK22" s="27"/>
      <c r="AGL22" s="27"/>
      <c r="AGM22" s="27"/>
      <c r="AGN22" s="27"/>
      <c r="AGO22" s="27"/>
      <c r="AGP22" s="27"/>
      <c r="AGQ22" s="27"/>
      <c r="AGR22" s="27"/>
      <c r="AGS22" s="27"/>
      <c r="AGT22" s="27"/>
      <c r="AGU22" s="27"/>
      <c r="AGV22" s="27"/>
      <c r="AGW22" s="27"/>
      <c r="AGX22" s="27"/>
      <c r="AGY22" s="27"/>
      <c r="AGZ22" s="27"/>
      <c r="AHA22" s="27"/>
      <c r="AHB22" s="27"/>
      <c r="AHC22" s="27"/>
      <c r="AHD22" s="27"/>
      <c r="AHE22" s="27"/>
      <c r="AHF22" s="27"/>
      <c r="AHG22" s="27"/>
      <c r="AHH22" s="27"/>
      <c r="AHI22" s="27"/>
      <c r="AHJ22" s="27"/>
      <c r="AHK22" s="27"/>
      <c r="AHL22" s="27"/>
      <c r="AHM22" s="27"/>
      <c r="AHN22" s="27"/>
      <c r="AHO22" s="27"/>
      <c r="AHP22" s="27"/>
      <c r="AHQ22" s="27"/>
      <c r="AHR22" s="27"/>
      <c r="AHS22" s="27"/>
      <c r="AHT22" s="27"/>
      <c r="AHU22" s="27"/>
      <c r="AHV22" s="27"/>
      <c r="AHW22" s="27"/>
      <c r="AHX22" s="27"/>
      <c r="AHY22" s="27"/>
      <c r="AHZ22" s="27"/>
      <c r="AIA22" s="27"/>
      <c r="AIB22" s="27"/>
      <c r="AIC22" s="27"/>
      <c r="AID22" s="27"/>
      <c r="AIE22" s="27"/>
      <c r="AIF22" s="27"/>
      <c r="AIG22" s="27"/>
      <c r="AIH22" s="27"/>
      <c r="AII22" s="27"/>
      <c r="AIJ22" s="27"/>
      <c r="AIK22" s="27"/>
      <c r="AIL22" s="27"/>
      <c r="AIM22" s="27"/>
      <c r="AIN22" s="27"/>
      <c r="AIO22" s="27"/>
      <c r="AIP22" s="27"/>
      <c r="AIQ22" s="27"/>
      <c r="AIR22" s="27"/>
      <c r="AIS22" s="27"/>
      <c r="AIT22" s="27"/>
      <c r="AIU22" s="27"/>
      <c r="AIV22" s="27"/>
      <c r="AIW22" s="27"/>
      <c r="AIX22" s="27"/>
      <c r="AIY22" s="27"/>
      <c r="AIZ22" s="27"/>
      <c r="AJA22" s="27"/>
      <c r="AJB22" s="27"/>
      <c r="AJC22" s="27"/>
      <c r="AJD22" s="27"/>
      <c r="AJE22" s="27"/>
      <c r="AJF22" s="27"/>
      <c r="AJG22" s="27"/>
      <c r="AJH22" s="27"/>
      <c r="AJI22" s="27"/>
      <c r="AJJ22" s="27"/>
      <c r="AJK22" s="27"/>
      <c r="AJL22" s="27"/>
      <c r="AJM22" s="27"/>
      <c r="AJN22" s="27"/>
      <c r="AJO22" s="27"/>
      <c r="AJP22" s="27"/>
      <c r="AJQ22" s="27"/>
      <c r="AJR22" s="27"/>
      <c r="AJS22" s="27"/>
      <c r="AJT22" s="27"/>
      <c r="AJU22" s="27"/>
      <c r="AJV22" s="27"/>
      <c r="AJW22" s="27"/>
      <c r="AJX22" s="27"/>
      <c r="AJY22" s="27"/>
      <c r="AJZ22" s="27"/>
      <c r="AKA22" s="27"/>
      <c r="AKB22" s="27"/>
      <c r="AKC22" s="27"/>
      <c r="AKD22" s="27"/>
      <c r="AKE22" s="27"/>
      <c r="AKF22" s="27"/>
      <c r="AKG22" s="27"/>
      <c r="AKH22" s="27"/>
      <c r="AKI22" s="27"/>
      <c r="AKJ22" s="27"/>
      <c r="AKK22" s="27"/>
      <c r="AKL22" s="27"/>
      <c r="AKM22" s="27"/>
      <c r="AKN22" s="27"/>
      <c r="AKO22" s="27"/>
      <c r="AKP22" s="27"/>
      <c r="AKQ22" s="27"/>
      <c r="AKR22" s="27"/>
      <c r="AKS22" s="27"/>
      <c r="AKT22" s="27"/>
      <c r="AKU22" s="27"/>
      <c r="AKV22" s="27"/>
      <c r="AKW22" s="27"/>
      <c r="AKX22" s="27"/>
      <c r="AKY22" s="27"/>
      <c r="AKZ22" s="27"/>
      <c r="ALA22" s="27"/>
      <c r="ALB22" s="27"/>
      <c r="ALC22" s="27"/>
      <c r="ALD22" s="27"/>
      <c r="ALE22" s="27"/>
      <c r="ALF22" s="27"/>
      <c r="ALG22" s="27"/>
      <c r="ALH22" s="27"/>
      <c r="ALI22" s="27"/>
      <c r="ALJ22" s="27"/>
      <c r="ALK22" s="27"/>
      <c r="ALL22" s="27"/>
    </row>
    <row r="23" spans="1:1000" customFormat="1" ht="15" x14ac:dyDescent="0.25">
      <c r="A23" s="27">
        <f ca="1">IF(_xll.TM1RPTELISCONSOLIDATED($C$17,$C23),IF(_xll.TM1RPTELLEV($C$17,$C23)&lt;=3,_xll.TM1RPTELLEV($C$17,$C23),"D"),"N")</f>
        <v>3</v>
      </c>
      <c r="B23" s="27"/>
      <c r="C23" s="90" t="s">
        <v>47</v>
      </c>
      <c r="D23" s="78">
        <f ca="1">_xll.DBRW($C$9,$D$13,$C$13,$F$13,$H$13,$C23,D$16)</f>
        <v>536653.70116066164</v>
      </c>
      <c r="E23" s="78">
        <f ca="1">_xll.DBRW($C$9,$D$13,$C$13,$F$13,$H$13,$C23,E$16)</f>
        <v>316491.35687982378</v>
      </c>
      <c r="F23" s="78">
        <f ca="1">_xll.DBRW($C$9,$D$13,$C$13,$F$13,$H$13,$C23,F$16)</f>
        <v>319999.99999999994</v>
      </c>
      <c r="G23" s="79">
        <f ca="1">_xll.DBRW($C$9,$D$13,$C$13,$F$13,$H$13,$C23,G$16)</f>
        <v>-185797.00000000006</v>
      </c>
      <c r="H23" s="80">
        <f ca="1">_xll.DBRW($C$9,$D$13,$C$13,$F$13,$H$13,$C23,H$16)</f>
        <v>-58.061562500000029</v>
      </c>
      <c r="I23" s="81" t="str">
        <f ca="1">_xll.DBRW($C$9,$D$13,$C$13,$F$13,$H$13,$C23,I$16)</f>
        <v/>
      </c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  <c r="EP23" s="27"/>
      <c r="EQ23" s="27"/>
      <c r="ER23" s="27"/>
      <c r="ES23" s="27"/>
      <c r="ET23" s="27"/>
      <c r="EU23" s="27"/>
      <c r="EV23" s="27"/>
      <c r="EW23" s="27"/>
      <c r="EX23" s="27"/>
      <c r="EY23" s="27"/>
      <c r="EZ23" s="27"/>
      <c r="FA23" s="27"/>
      <c r="FB23" s="27"/>
      <c r="FC23" s="27"/>
      <c r="FD23" s="27"/>
      <c r="FE23" s="27"/>
      <c r="FF23" s="27"/>
      <c r="FG23" s="27"/>
      <c r="FH23" s="27"/>
      <c r="FI23" s="27"/>
      <c r="FJ23" s="27"/>
      <c r="FK23" s="27"/>
      <c r="FL23" s="27"/>
      <c r="FM23" s="27"/>
      <c r="FN23" s="27"/>
      <c r="FO23" s="27"/>
      <c r="FP23" s="27"/>
      <c r="FQ23" s="27"/>
      <c r="FR23" s="27"/>
      <c r="FS23" s="27"/>
      <c r="FT23" s="27"/>
      <c r="FU23" s="27"/>
      <c r="FV23" s="27"/>
      <c r="FW23" s="27"/>
      <c r="FX23" s="27"/>
      <c r="FY23" s="27"/>
      <c r="FZ23" s="27"/>
      <c r="GA23" s="27"/>
      <c r="GB23" s="27"/>
      <c r="GC23" s="27"/>
      <c r="GD23" s="27"/>
      <c r="GE23" s="27"/>
      <c r="GF23" s="27"/>
      <c r="GG23" s="27"/>
      <c r="GH23" s="27"/>
      <c r="GI23" s="27"/>
      <c r="GJ23" s="27"/>
      <c r="GK23" s="27"/>
      <c r="GL23" s="27"/>
      <c r="GM23" s="27"/>
      <c r="GN23" s="27"/>
      <c r="GO23" s="27"/>
      <c r="GP23" s="27"/>
      <c r="GQ23" s="27"/>
      <c r="GR23" s="27"/>
      <c r="GS23" s="27"/>
      <c r="GT23" s="27"/>
      <c r="GU23" s="27"/>
      <c r="GV23" s="27"/>
      <c r="GW23" s="27"/>
      <c r="GX23" s="27"/>
      <c r="GY23" s="27"/>
      <c r="GZ23" s="27"/>
      <c r="HA23" s="27"/>
      <c r="HB23" s="27"/>
      <c r="HC23" s="27"/>
      <c r="HD23" s="27"/>
      <c r="HE23" s="27"/>
      <c r="HF23" s="27"/>
      <c r="HG23" s="27"/>
      <c r="HH23" s="27"/>
      <c r="HI23" s="27"/>
      <c r="HJ23" s="27"/>
      <c r="HK23" s="27"/>
      <c r="HL23" s="27"/>
      <c r="HM23" s="27"/>
      <c r="HN23" s="27"/>
      <c r="HO23" s="27"/>
      <c r="HP23" s="27"/>
      <c r="HQ23" s="27"/>
      <c r="HR23" s="27"/>
      <c r="HS23" s="27"/>
      <c r="HT23" s="27"/>
      <c r="HU23" s="27"/>
      <c r="HV23" s="27"/>
      <c r="HW23" s="27"/>
      <c r="HX23" s="27"/>
      <c r="HY23" s="27"/>
      <c r="HZ23" s="27"/>
      <c r="IA23" s="27"/>
      <c r="IB23" s="27"/>
      <c r="IC23" s="27"/>
      <c r="ID23" s="27"/>
      <c r="IE23" s="27"/>
      <c r="IF23" s="27"/>
      <c r="IG23" s="27"/>
      <c r="IH23" s="27"/>
      <c r="II23" s="27"/>
      <c r="IJ23" s="27"/>
      <c r="IK23" s="27"/>
      <c r="IL23" s="27"/>
      <c r="IM23" s="27"/>
      <c r="IN23" s="27"/>
      <c r="IO23" s="27"/>
      <c r="IP23" s="27"/>
      <c r="IQ23" s="27"/>
      <c r="IR23" s="27"/>
      <c r="IS23" s="27"/>
      <c r="IT23" s="27"/>
      <c r="IU23" s="27"/>
      <c r="IV23" s="27"/>
      <c r="IW23" s="27"/>
      <c r="IX23" s="27"/>
      <c r="IY23" s="27"/>
      <c r="IZ23" s="27"/>
      <c r="JA23" s="27"/>
      <c r="JB23" s="27"/>
      <c r="JC23" s="27"/>
      <c r="JD23" s="27"/>
      <c r="JE23" s="27"/>
      <c r="JF23" s="27"/>
      <c r="JG23" s="27"/>
      <c r="JH23" s="27"/>
      <c r="JI23" s="27"/>
      <c r="JJ23" s="27"/>
      <c r="JK23" s="27"/>
      <c r="JL23" s="27"/>
      <c r="JM23" s="27"/>
      <c r="JN23" s="27"/>
      <c r="JO23" s="27"/>
      <c r="JP23" s="27"/>
      <c r="JQ23" s="27"/>
      <c r="JR23" s="27"/>
      <c r="JS23" s="27"/>
      <c r="JT23" s="27"/>
      <c r="JU23" s="27"/>
      <c r="JV23" s="27"/>
      <c r="JW23" s="27"/>
      <c r="JX23" s="27"/>
      <c r="JY23" s="27"/>
      <c r="JZ23" s="27"/>
      <c r="KA23" s="27"/>
      <c r="KB23" s="27"/>
      <c r="KC23" s="27"/>
      <c r="KD23" s="27"/>
      <c r="KE23" s="27"/>
      <c r="KF23" s="27"/>
      <c r="KG23" s="27"/>
      <c r="KH23" s="27"/>
      <c r="KI23" s="27"/>
      <c r="KJ23" s="27"/>
      <c r="KK23" s="27"/>
      <c r="KL23" s="27"/>
      <c r="KM23" s="27"/>
      <c r="KN23" s="27"/>
      <c r="KO23" s="27"/>
      <c r="KP23" s="27"/>
      <c r="KQ23" s="27"/>
      <c r="KR23" s="27"/>
      <c r="KS23" s="27"/>
      <c r="KT23" s="27"/>
      <c r="KU23" s="27"/>
      <c r="KV23" s="27"/>
      <c r="KW23" s="27"/>
      <c r="KX23" s="27"/>
      <c r="KY23" s="27"/>
      <c r="KZ23" s="27"/>
      <c r="LA23" s="27"/>
      <c r="LB23" s="27"/>
      <c r="LC23" s="27"/>
      <c r="LD23" s="27"/>
      <c r="LE23" s="27"/>
      <c r="LF23" s="27"/>
      <c r="LG23" s="27"/>
      <c r="LH23" s="27"/>
      <c r="LI23" s="27"/>
      <c r="LJ23" s="27"/>
      <c r="LK23" s="27"/>
      <c r="LL23" s="27"/>
      <c r="LM23" s="27"/>
      <c r="LN23" s="27"/>
      <c r="LO23" s="27"/>
      <c r="LP23" s="27"/>
      <c r="LQ23" s="27"/>
      <c r="LR23" s="27"/>
      <c r="LS23" s="27"/>
      <c r="LT23" s="27"/>
      <c r="LU23" s="27"/>
      <c r="LV23" s="27"/>
      <c r="LW23" s="27"/>
      <c r="LX23" s="27"/>
      <c r="LY23" s="27"/>
      <c r="LZ23" s="27"/>
      <c r="MA23" s="27"/>
      <c r="MB23" s="27"/>
      <c r="MC23" s="27"/>
      <c r="MD23" s="27"/>
      <c r="ME23" s="27"/>
      <c r="MF23" s="27"/>
      <c r="MG23" s="27"/>
      <c r="MH23" s="27"/>
      <c r="MI23" s="27"/>
      <c r="MJ23" s="27"/>
      <c r="MK23" s="27"/>
      <c r="ML23" s="27"/>
      <c r="MM23" s="27"/>
      <c r="MN23" s="27"/>
      <c r="MO23" s="27"/>
      <c r="MP23" s="27"/>
      <c r="MQ23" s="27"/>
      <c r="MR23" s="27"/>
      <c r="MS23" s="27"/>
      <c r="MT23" s="27"/>
      <c r="MU23" s="27"/>
      <c r="MV23" s="27"/>
      <c r="MW23" s="27"/>
      <c r="MX23" s="27"/>
      <c r="MY23" s="27"/>
      <c r="MZ23" s="27"/>
      <c r="NA23" s="27"/>
      <c r="NB23" s="27"/>
      <c r="NC23" s="27"/>
      <c r="ND23" s="27"/>
      <c r="NE23" s="27"/>
      <c r="NF23" s="27"/>
      <c r="NG23" s="27"/>
      <c r="NH23" s="27"/>
      <c r="NI23" s="27"/>
      <c r="NJ23" s="27"/>
      <c r="NK23" s="27"/>
      <c r="NL23" s="27"/>
      <c r="NM23" s="27"/>
      <c r="NN23" s="27"/>
      <c r="NO23" s="27"/>
      <c r="NP23" s="27"/>
      <c r="NQ23" s="27"/>
      <c r="NR23" s="27"/>
      <c r="NS23" s="27"/>
      <c r="NT23" s="27"/>
      <c r="NU23" s="27"/>
      <c r="NV23" s="27"/>
      <c r="NW23" s="27"/>
      <c r="NX23" s="27"/>
      <c r="NY23" s="27"/>
      <c r="NZ23" s="27"/>
      <c r="OA23" s="27"/>
      <c r="OB23" s="27"/>
      <c r="OC23" s="27"/>
      <c r="OD23" s="27"/>
      <c r="OE23" s="27"/>
      <c r="OF23" s="27"/>
      <c r="OG23" s="27"/>
      <c r="OH23" s="27"/>
      <c r="OI23" s="27"/>
      <c r="OJ23" s="27"/>
      <c r="OK23" s="27"/>
      <c r="OL23" s="27"/>
      <c r="OM23" s="27"/>
      <c r="ON23" s="27"/>
      <c r="OO23" s="27"/>
      <c r="OP23" s="27"/>
      <c r="OQ23" s="27"/>
      <c r="OR23" s="27"/>
      <c r="OS23" s="27"/>
      <c r="OT23" s="27"/>
      <c r="OU23" s="27"/>
      <c r="OV23" s="27"/>
      <c r="OW23" s="27"/>
      <c r="OX23" s="27"/>
      <c r="OY23" s="27"/>
      <c r="OZ23" s="27"/>
      <c r="PA23" s="27"/>
      <c r="PB23" s="27"/>
      <c r="PC23" s="27"/>
      <c r="PD23" s="27"/>
      <c r="PE23" s="27"/>
      <c r="PF23" s="27"/>
      <c r="PG23" s="27"/>
      <c r="PH23" s="27"/>
      <c r="PI23" s="27"/>
      <c r="PJ23" s="27"/>
      <c r="PK23" s="27"/>
      <c r="PL23" s="27"/>
      <c r="PM23" s="27"/>
      <c r="PN23" s="27"/>
      <c r="PO23" s="27"/>
      <c r="PP23" s="27"/>
      <c r="PQ23" s="27"/>
      <c r="PR23" s="27"/>
      <c r="PS23" s="27"/>
      <c r="PT23" s="27"/>
      <c r="PU23" s="27"/>
      <c r="PV23" s="27"/>
      <c r="PW23" s="27"/>
      <c r="PX23" s="27"/>
      <c r="PY23" s="27"/>
      <c r="PZ23" s="27"/>
      <c r="QA23" s="27"/>
      <c r="QB23" s="27"/>
      <c r="QC23" s="27"/>
      <c r="QD23" s="27"/>
      <c r="QE23" s="27"/>
      <c r="QF23" s="27"/>
      <c r="QG23" s="27"/>
      <c r="QH23" s="27"/>
      <c r="QI23" s="27"/>
      <c r="QJ23" s="27"/>
      <c r="QK23" s="27"/>
      <c r="QL23" s="27"/>
      <c r="QM23" s="27"/>
      <c r="QN23" s="27"/>
      <c r="QO23" s="27"/>
      <c r="QP23" s="27"/>
      <c r="QQ23" s="27"/>
      <c r="QR23" s="27"/>
      <c r="QS23" s="27"/>
      <c r="QT23" s="27"/>
      <c r="QU23" s="27"/>
      <c r="QV23" s="27"/>
      <c r="QW23" s="27"/>
      <c r="QX23" s="27"/>
      <c r="QY23" s="27"/>
      <c r="QZ23" s="27"/>
      <c r="RA23" s="27"/>
      <c r="RB23" s="27"/>
      <c r="RC23" s="27"/>
      <c r="RD23" s="27"/>
      <c r="RE23" s="27"/>
      <c r="RF23" s="27"/>
      <c r="RG23" s="27"/>
      <c r="RH23" s="27"/>
      <c r="RI23" s="27"/>
      <c r="RJ23" s="27"/>
      <c r="RK23" s="27"/>
      <c r="RL23" s="27"/>
      <c r="RM23" s="27"/>
      <c r="RN23" s="27"/>
      <c r="RO23" s="27"/>
      <c r="RP23" s="27"/>
      <c r="RQ23" s="27"/>
      <c r="RR23" s="27"/>
      <c r="RS23" s="27"/>
      <c r="RT23" s="27"/>
      <c r="RU23" s="27"/>
      <c r="RV23" s="27"/>
      <c r="RW23" s="27"/>
      <c r="RX23" s="27"/>
      <c r="RY23" s="27"/>
      <c r="RZ23" s="27"/>
      <c r="SA23" s="27"/>
      <c r="SB23" s="27"/>
      <c r="SC23" s="27"/>
      <c r="SD23" s="27"/>
      <c r="SE23" s="27"/>
      <c r="SF23" s="27"/>
      <c r="SG23" s="27"/>
      <c r="SH23" s="27"/>
      <c r="SI23" s="27"/>
      <c r="SJ23" s="27"/>
      <c r="SK23" s="27"/>
      <c r="SL23" s="27"/>
      <c r="SM23" s="27"/>
      <c r="SN23" s="27"/>
      <c r="SO23" s="27"/>
      <c r="SP23" s="27"/>
      <c r="SQ23" s="27"/>
      <c r="SR23" s="27"/>
      <c r="SS23" s="27"/>
      <c r="ST23" s="27"/>
      <c r="SU23" s="27"/>
      <c r="SV23" s="27"/>
      <c r="SW23" s="27"/>
      <c r="SX23" s="27"/>
      <c r="SY23" s="27"/>
      <c r="SZ23" s="27"/>
      <c r="TA23" s="27"/>
      <c r="TB23" s="27"/>
      <c r="TC23" s="27"/>
      <c r="TD23" s="27"/>
      <c r="TE23" s="27"/>
      <c r="TF23" s="27"/>
      <c r="TG23" s="27"/>
      <c r="TH23" s="27"/>
      <c r="TI23" s="27"/>
      <c r="TJ23" s="27"/>
      <c r="TK23" s="27"/>
      <c r="TL23" s="27"/>
      <c r="TM23" s="27"/>
      <c r="TN23" s="27"/>
      <c r="TO23" s="27"/>
      <c r="TP23" s="27"/>
      <c r="TQ23" s="27"/>
      <c r="TR23" s="27"/>
      <c r="TS23" s="27"/>
      <c r="TT23" s="27"/>
      <c r="TU23" s="27"/>
      <c r="TV23" s="27"/>
      <c r="TW23" s="27"/>
      <c r="TX23" s="27"/>
      <c r="TY23" s="27"/>
      <c r="TZ23" s="27"/>
      <c r="UA23" s="27"/>
      <c r="UB23" s="27"/>
      <c r="UC23" s="27"/>
      <c r="UD23" s="27"/>
      <c r="UE23" s="27"/>
      <c r="UF23" s="27"/>
      <c r="UG23" s="27"/>
      <c r="UH23" s="27"/>
      <c r="UI23" s="27"/>
      <c r="UJ23" s="27"/>
      <c r="UK23" s="27"/>
      <c r="UL23" s="27"/>
      <c r="UM23" s="27"/>
      <c r="UN23" s="27"/>
      <c r="UO23" s="27"/>
      <c r="UP23" s="27"/>
      <c r="UQ23" s="27"/>
      <c r="UR23" s="27"/>
      <c r="US23" s="27"/>
      <c r="UT23" s="27"/>
      <c r="UU23" s="27"/>
      <c r="UV23" s="27"/>
      <c r="UW23" s="27"/>
      <c r="UX23" s="27"/>
      <c r="UY23" s="27"/>
      <c r="UZ23" s="27"/>
      <c r="VA23" s="27"/>
      <c r="VB23" s="27"/>
      <c r="VC23" s="27"/>
      <c r="VD23" s="27"/>
      <c r="VE23" s="27"/>
      <c r="VF23" s="27"/>
      <c r="VG23" s="27"/>
      <c r="VH23" s="27"/>
      <c r="VI23" s="27"/>
      <c r="VJ23" s="27"/>
      <c r="VK23" s="27"/>
      <c r="VL23" s="27"/>
      <c r="VM23" s="27"/>
      <c r="VN23" s="27"/>
      <c r="VO23" s="27"/>
      <c r="VP23" s="27"/>
      <c r="VQ23" s="27"/>
      <c r="VR23" s="27"/>
      <c r="VS23" s="27"/>
      <c r="VT23" s="27"/>
      <c r="VU23" s="27"/>
      <c r="VV23" s="27"/>
      <c r="VW23" s="27"/>
      <c r="VX23" s="27"/>
      <c r="VY23" s="27"/>
      <c r="VZ23" s="27"/>
      <c r="WA23" s="27"/>
      <c r="WB23" s="27"/>
      <c r="WC23" s="27"/>
      <c r="WD23" s="27"/>
      <c r="WE23" s="27"/>
      <c r="WF23" s="27"/>
      <c r="WG23" s="27"/>
      <c r="WH23" s="27"/>
      <c r="WI23" s="27"/>
      <c r="WJ23" s="27"/>
      <c r="WK23" s="27"/>
      <c r="WL23" s="27"/>
      <c r="WM23" s="27"/>
      <c r="WN23" s="27"/>
      <c r="WO23" s="27"/>
      <c r="WP23" s="27"/>
      <c r="WQ23" s="27"/>
      <c r="WR23" s="27"/>
      <c r="WS23" s="27"/>
      <c r="WT23" s="27"/>
      <c r="WU23" s="27"/>
      <c r="WV23" s="27"/>
      <c r="WW23" s="27"/>
      <c r="WX23" s="27"/>
      <c r="WY23" s="27"/>
      <c r="WZ23" s="27"/>
      <c r="XA23" s="27"/>
      <c r="XB23" s="27"/>
      <c r="XC23" s="27"/>
      <c r="XD23" s="27"/>
      <c r="XE23" s="27"/>
      <c r="XF23" s="27"/>
      <c r="XG23" s="27"/>
      <c r="XH23" s="27"/>
      <c r="XI23" s="27"/>
      <c r="XJ23" s="27"/>
      <c r="XK23" s="27"/>
      <c r="XL23" s="27"/>
      <c r="XM23" s="27"/>
      <c r="XN23" s="27"/>
      <c r="XO23" s="27"/>
      <c r="XP23" s="27"/>
      <c r="XQ23" s="27"/>
      <c r="XR23" s="27"/>
      <c r="XS23" s="27"/>
      <c r="XT23" s="27"/>
      <c r="XU23" s="27"/>
      <c r="XV23" s="27"/>
      <c r="XW23" s="27"/>
      <c r="XX23" s="27"/>
      <c r="XY23" s="27"/>
      <c r="XZ23" s="27"/>
      <c r="YA23" s="27"/>
      <c r="YB23" s="27"/>
      <c r="YC23" s="27"/>
      <c r="YD23" s="27"/>
      <c r="YE23" s="27"/>
      <c r="YF23" s="27"/>
      <c r="YG23" s="27"/>
      <c r="YH23" s="27"/>
      <c r="YI23" s="27"/>
      <c r="YJ23" s="27"/>
      <c r="YK23" s="27"/>
      <c r="YL23" s="27"/>
      <c r="YM23" s="27"/>
      <c r="YN23" s="27"/>
      <c r="YO23" s="27"/>
      <c r="YP23" s="27"/>
      <c r="YQ23" s="27"/>
      <c r="YR23" s="27"/>
      <c r="YS23" s="27"/>
      <c r="YT23" s="27"/>
      <c r="YU23" s="27"/>
      <c r="YV23" s="27"/>
      <c r="YW23" s="27"/>
      <c r="YX23" s="27"/>
      <c r="YY23" s="27"/>
      <c r="YZ23" s="27"/>
      <c r="ZA23" s="27"/>
      <c r="ZB23" s="27"/>
      <c r="ZC23" s="27"/>
      <c r="ZD23" s="27"/>
      <c r="ZE23" s="27"/>
      <c r="ZF23" s="27"/>
      <c r="ZG23" s="27"/>
      <c r="ZH23" s="27"/>
      <c r="ZI23" s="27"/>
      <c r="ZJ23" s="27"/>
      <c r="ZK23" s="27"/>
      <c r="ZL23" s="27"/>
      <c r="ZM23" s="27"/>
      <c r="ZN23" s="27"/>
      <c r="ZO23" s="27"/>
      <c r="ZP23" s="27"/>
      <c r="ZQ23" s="27"/>
      <c r="ZR23" s="27"/>
      <c r="ZS23" s="27"/>
      <c r="ZT23" s="27"/>
      <c r="ZU23" s="27"/>
      <c r="ZV23" s="27"/>
      <c r="ZW23" s="27"/>
      <c r="ZX23" s="27"/>
      <c r="ZY23" s="27"/>
      <c r="ZZ23" s="27"/>
      <c r="AAA23" s="27"/>
      <c r="AAB23" s="27"/>
      <c r="AAC23" s="27"/>
      <c r="AAD23" s="27"/>
      <c r="AAE23" s="27"/>
      <c r="AAF23" s="27"/>
      <c r="AAG23" s="27"/>
      <c r="AAH23" s="27"/>
      <c r="AAI23" s="27"/>
      <c r="AAJ23" s="27"/>
      <c r="AAK23" s="27"/>
      <c r="AAL23" s="27"/>
      <c r="AAM23" s="27"/>
      <c r="AAN23" s="27"/>
      <c r="AAO23" s="27"/>
      <c r="AAP23" s="27"/>
      <c r="AAQ23" s="27"/>
      <c r="AAR23" s="27"/>
      <c r="AAS23" s="27"/>
      <c r="AAT23" s="27"/>
      <c r="AAU23" s="27"/>
      <c r="AAV23" s="27"/>
      <c r="AAW23" s="27"/>
      <c r="AAX23" s="27"/>
      <c r="AAY23" s="27"/>
      <c r="AAZ23" s="27"/>
      <c r="ABA23" s="27"/>
      <c r="ABB23" s="27"/>
      <c r="ABC23" s="27"/>
      <c r="ABD23" s="27"/>
      <c r="ABE23" s="27"/>
      <c r="ABF23" s="27"/>
      <c r="ABG23" s="27"/>
      <c r="ABH23" s="27"/>
      <c r="ABI23" s="27"/>
      <c r="ABJ23" s="27"/>
      <c r="ABK23" s="27"/>
      <c r="ABL23" s="27"/>
      <c r="ABM23" s="27"/>
      <c r="ABN23" s="27"/>
      <c r="ABO23" s="27"/>
      <c r="ABP23" s="27"/>
      <c r="ABQ23" s="27"/>
      <c r="ABR23" s="27"/>
      <c r="ABS23" s="27"/>
      <c r="ABT23" s="27"/>
      <c r="ABU23" s="27"/>
      <c r="ABV23" s="27"/>
      <c r="ABW23" s="27"/>
      <c r="ABX23" s="27"/>
      <c r="ABY23" s="27"/>
      <c r="ABZ23" s="27"/>
      <c r="ACA23" s="27"/>
      <c r="ACB23" s="27"/>
      <c r="ACC23" s="27"/>
      <c r="ACD23" s="27"/>
      <c r="ACE23" s="27"/>
      <c r="ACF23" s="27"/>
      <c r="ACG23" s="27"/>
      <c r="ACH23" s="27"/>
      <c r="ACI23" s="27"/>
      <c r="ACJ23" s="27"/>
      <c r="ACK23" s="27"/>
      <c r="ACL23" s="27"/>
      <c r="ACM23" s="27"/>
      <c r="ACN23" s="27"/>
      <c r="ACO23" s="27"/>
      <c r="ACP23" s="27"/>
      <c r="ACQ23" s="27"/>
      <c r="ACR23" s="27"/>
      <c r="ACS23" s="27"/>
      <c r="ACT23" s="27"/>
      <c r="ACU23" s="27"/>
      <c r="ACV23" s="27"/>
      <c r="ACW23" s="27"/>
      <c r="ACX23" s="27"/>
      <c r="ACY23" s="27"/>
      <c r="ACZ23" s="27"/>
      <c r="ADA23" s="27"/>
      <c r="ADB23" s="27"/>
      <c r="ADC23" s="27"/>
      <c r="ADD23" s="27"/>
      <c r="ADE23" s="27"/>
      <c r="ADF23" s="27"/>
      <c r="ADG23" s="27"/>
      <c r="ADH23" s="27"/>
      <c r="ADI23" s="27"/>
      <c r="ADJ23" s="27"/>
      <c r="ADK23" s="27"/>
      <c r="ADL23" s="27"/>
      <c r="ADM23" s="27"/>
      <c r="ADN23" s="27"/>
      <c r="ADO23" s="27"/>
      <c r="ADP23" s="27"/>
      <c r="ADQ23" s="27"/>
      <c r="ADR23" s="27"/>
      <c r="ADS23" s="27"/>
      <c r="ADT23" s="27"/>
      <c r="ADU23" s="27"/>
      <c r="ADV23" s="27"/>
      <c r="ADW23" s="27"/>
      <c r="ADX23" s="27"/>
      <c r="ADY23" s="27"/>
      <c r="ADZ23" s="27"/>
      <c r="AEA23" s="27"/>
      <c r="AEB23" s="27"/>
      <c r="AEC23" s="27"/>
      <c r="AED23" s="27"/>
      <c r="AEE23" s="27"/>
      <c r="AEF23" s="27"/>
      <c r="AEG23" s="27"/>
      <c r="AEH23" s="27"/>
      <c r="AEI23" s="27"/>
      <c r="AEJ23" s="27"/>
      <c r="AEK23" s="27"/>
      <c r="AEL23" s="27"/>
      <c r="AEM23" s="27"/>
      <c r="AEN23" s="27"/>
      <c r="AEO23" s="27"/>
      <c r="AEP23" s="27"/>
      <c r="AEQ23" s="27"/>
      <c r="AER23" s="27"/>
      <c r="AES23" s="27"/>
      <c r="AET23" s="27"/>
      <c r="AEU23" s="27"/>
      <c r="AEV23" s="27"/>
      <c r="AEW23" s="27"/>
      <c r="AEX23" s="27"/>
      <c r="AEY23" s="27"/>
      <c r="AEZ23" s="27"/>
      <c r="AFA23" s="27"/>
      <c r="AFB23" s="27"/>
      <c r="AFC23" s="27"/>
      <c r="AFD23" s="27"/>
      <c r="AFE23" s="27"/>
      <c r="AFF23" s="27"/>
      <c r="AFG23" s="27"/>
      <c r="AFH23" s="27"/>
      <c r="AFI23" s="27"/>
      <c r="AFJ23" s="27"/>
      <c r="AFK23" s="27"/>
      <c r="AFL23" s="27"/>
      <c r="AFM23" s="27"/>
      <c r="AFN23" s="27"/>
      <c r="AFO23" s="27"/>
      <c r="AFP23" s="27"/>
      <c r="AFQ23" s="27"/>
      <c r="AFR23" s="27"/>
      <c r="AFS23" s="27"/>
      <c r="AFT23" s="27"/>
      <c r="AFU23" s="27"/>
      <c r="AFV23" s="27"/>
      <c r="AFW23" s="27"/>
      <c r="AFX23" s="27"/>
      <c r="AFY23" s="27"/>
      <c r="AFZ23" s="27"/>
      <c r="AGA23" s="27"/>
      <c r="AGB23" s="27"/>
      <c r="AGC23" s="27"/>
      <c r="AGD23" s="27"/>
      <c r="AGE23" s="27"/>
      <c r="AGF23" s="27"/>
      <c r="AGG23" s="27"/>
      <c r="AGH23" s="27"/>
      <c r="AGI23" s="27"/>
      <c r="AGJ23" s="27"/>
      <c r="AGK23" s="27"/>
      <c r="AGL23" s="27"/>
      <c r="AGM23" s="27"/>
      <c r="AGN23" s="27"/>
      <c r="AGO23" s="27"/>
      <c r="AGP23" s="27"/>
      <c r="AGQ23" s="27"/>
      <c r="AGR23" s="27"/>
      <c r="AGS23" s="27"/>
      <c r="AGT23" s="27"/>
      <c r="AGU23" s="27"/>
      <c r="AGV23" s="27"/>
      <c r="AGW23" s="27"/>
      <c r="AGX23" s="27"/>
      <c r="AGY23" s="27"/>
      <c r="AGZ23" s="27"/>
      <c r="AHA23" s="27"/>
      <c r="AHB23" s="27"/>
      <c r="AHC23" s="27"/>
      <c r="AHD23" s="27"/>
      <c r="AHE23" s="27"/>
      <c r="AHF23" s="27"/>
      <c r="AHG23" s="27"/>
      <c r="AHH23" s="27"/>
      <c r="AHI23" s="27"/>
      <c r="AHJ23" s="27"/>
      <c r="AHK23" s="27"/>
      <c r="AHL23" s="27"/>
      <c r="AHM23" s="27"/>
      <c r="AHN23" s="27"/>
      <c r="AHO23" s="27"/>
      <c r="AHP23" s="27"/>
      <c r="AHQ23" s="27"/>
      <c r="AHR23" s="27"/>
      <c r="AHS23" s="27"/>
      <c r="AHT23" s="27"/>
      <c r="AHU23" s="27"/>
      <c r="AHV23" s="27"/>
      <c r="AHW23" s="27"/>
      <c r="AHX23" s="27"/>
      <c r="AHY23" s="27"/>
      <c r="AHZ23" s="27"/>
      <c r="AIA23" s="27"/>
      <c r="AIB23" s="27"/>
      <c r="AIC23" s="27"/>
      <c r="AID23" s="27"/>
      <c r="AIE23" s="27"/>
      <c r="AIF23" s="27"/>
      <c r="AIG23" s="27"/>
      <c r="AIH23" s="27"/>
      <c r="AII23" s="27"/>
      <c r="AIJ23" s="27"/>
      <c r="AIK23" s="27"/>
      <c r="AIL23" s="27"/>
      <c r="AIM23" s="27"/>
      <c r="AIN23" s="27"/>
      <c r="AIO23" s="27"/>
      <c r="AIP23" s="27"/>
      <c r="AIQ23" s="27"/>
      <c r="AIR23" s="27"/>
      <c r="AIS23" s="27"/>
      <c r="AIT23" s="27"/>
      <c r="AIU23" s="27"/>
      <c r="AIV23" s="27"/>
      <c r="AIW23" s="27"/>
      <c r="AIX23" s="27"/>
      <c r="AIY23" s="27"/>
      <c r="AIZ23" s="27"/>
      <c r="AJA23" s="27"/>
      <c r="AJB23" s="27"/>
      <c r="AJC23" s="27"/>
      <c r="AJD23" s="27"/>
      <c r="AJE23" s="27"/>
      <c r="AJF23" s="27"/>
      <c r="AJG23" s="27"/>
      <c r="AJH23" s="27"/>
      <c r="AJI23" s="27"/>
      <c r="AJJ23" s="27"/>
      <c r="AJK23" s="27"/>
      <c r="AJL23" s="27"/>
      <c r="AJM23" s="27"/>
      <c r="AJN23" s="27"/>
      <c r="AJO23" s="27"/>
      <c r="AJP23" s="27"/>
      <c r="AJQ23" s="27"/>
      <c r="AJR23" s="27"/>
      <c r="AJS23" s="27"/>
      <c r="AJT23" s="27"/>
      <c r="AJU23" s="27"/>
      <c r="AJV23" s="27"/>
      <c r="AJW23" s="27"/>
      <c r="AJX23" s="27"/>
      <c r="AJY23" s="27"/>
      <c r="AJZ23" s="27"/>
      <c r="AKA23" s="27"/>
      <c r="AKB23" s="27"/>
      <c r="AKC23" s="27"/>
      <c r="AKD23" s="27"/>
      <c r="AKE23" s="27"/>
      <c r="AKF23" s="27"/>
      <c r="AKG23" s="27"/>
      <c r="AKH23" s="27"/>
      <c r="AKI23" s="27"/>
      <c r="AKJ23" s="27"/>
      <c r="AKK23" s="27"/>
      <c r="AKL23" s="27"/>
      <c r="AKM23" s="27"/>
      <c r="AKN23" s="27"/>
      <c r="AKO23" s="27"/>
      <c r="AKP23" s="27"/>
      <c r="AKQ23" s="27"/>
      <c r="AKR23" s="27"/>
      <c r="AKS23" s="27"/>
      <c r="AKT23" s="27"/>
      <c r="AKU23" s="27"/>
      <c r="AKV23" s="27"/>
      <c r="AKW23" s="27"/>
      <c r="AKX23" s="27"/>
      <c r="AKY23" s="27"/>
      <c r="AKZ23" s="27"/>
      <c r="ALA23" s="27"/>
      <c r="ALB23" s="27"/>
      <c r="ALC23" s="27"/>
      <c r="ALD23" s="27"/>
      <c r="ALE23" s="27"/>
      <c r="ALF23" s="27"/>
      <c r="ALG23" s="27"/>
      <c r="ALH23" s="27"/>
      <c r="ALI23" s="27"/>
      <c r="ALJ23" s="27"/>
      <c r="ALK23" s="27"/>
      <c r="ALL23" s="27"/>
    </row>
    <row r="24" spans="1:1000" customFormat="1" ht="15" x14ac:dyDescent="0.25">
      <c r="A24" s="27">
        <f ca="1">IF(_xll.TM1RPTELISCONSOLIDATED($C$17,$C24),IF(_xll.TM1RPTELLEV($C$17,$C24)&lt;=3,_xll.TM1RPTELLEV($C$17,$C24),"D"),"N")</f>
        <v>3</v>
      </c>
      <c r="B24" s="27"/>
      <c r="C24" s="90" t="s">
        <v>48</v>
      </c>
      <c r="D24" s="78">
        <f ca="1">_xll.DBRW($C$9,$D$13,$C$13,$F$13,$H$13,$C24,D$16)</f>
        <v>99851.30396833492</v>
      </c>
      <c r="E24" s="78">
        <f ca="1">_xll.DBRW($C$9,$D$13,$C$13,$F$13,$H$13,$C24,E$16)</f>
        <v>145183.41200000004</v>
      </c>
      <c r="F24" s="78">
        <f ca="1">_xll.DBRW($C$9,$D$13,$C$13,$F$13,$H$13,$C24,F$16)</f>
        <v>137984.91999999998</v>
      </c>
      <c r="G24" s="79">
        <f ca="1">_xll.DBRW($C$9,$D$13,$C$13,$F$13,$H$13,$C24,G$16)</f>
        <v>37760.919999999984</v>
      </c>
      <c r="H24" s="80">
        <f ca="1">_xll.DBRW($C$9,$D$13,$C$13,$F$13,$H$13,$C24,H$16)</f>
        <v>27.365975934181787</v>
      </c>
      <c r="I24" s="81" t="str">
        <f ca="1">_xll.DBRW($C$9,$D$13,$C$13,$F$13,$H$13,$C24,I$16)</f>
        <v/>
      </c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  <c r="FB24" s="27"/>
      <c r="FC24" s="27"/>
      <c r="FD24" s="27"/>
      <c r="FE24" s="27"/>
      <c r="FF24" s="27"/>
      <c r="FG24" s="27"/>
      <c r="FH24" s="27"/>
      <c r="FI24" s="27"/>
      <c r="FJ24" s="27"/>
      <c r="FK24" s="27"/>
      <c r="FL24" s="27"/>
      <c r="FM24" s="27"/>
      <c r="FN24" s="27"/>
      <c r="FO24" s="27"/>
      <c r="FP24" s="27"/>
      <c r="FQ24" s="27"/>
      <c r="FR24" s="27"/>
      <c r="FS24" s="27"/>
      <c r="FT24" s="27"/>
      <c r="FU24" s="27"/>
      <c r="FV24" s="27"/>
      <c r="FW24" s="27"/>
      <c r="FX24" s="27"/>
      <c r="FY24" s="27"/>
      <c r="FZ24" s="27"/>
      <c r="GA24" s="27"/>
      <c r="GB24" s="27"/>
      <c r="GC24" s="27"/>
      <c r="GD24" s="27"/>
      <c r="GE24" s="27"/>
      <c r="GF24" s="27"/>
      <c r="GG24" s="27"/>
      <c r="GH24" s="27"/>
      <c r="GI24" s="27"/>
      <c r="GJ24" s="27"/>
      <c r="GK24" s="27"/>
      <c r="GL24" s="27"/>
      <c r="GM24" s="27"/>
      <c r="GN24" s="27"/>
      <c r="GO24" s="27"/>
      <c r="GP24" s="27"/>
      <c r="GQ24" s="27"/>
      <c r="GR24" s="27"/>
      <c r="GS24" s="27"/>
      <c r="GT24" s="27"/>
      <c r="GU24" s="27"/>
      <c r="GV24" s="27"/>
      <c r="GW24" s="27"/>
      <c r="GX24" s="27"/>
      <c r="GY24" s="27"/>
      <c r="GZ24" s="27"/>
      <c r="HA24" s="27"/>
      <c r="HB24" s="27"/>
      <c r="HC24" s="27"/>
      <c r="HD24" s="27"/>
      <c r="HE24" s="27"/>
      <c r="HF24" s="27"/>
      <c r="HG24" s="27"/>
      <c r="HH24" s="27"/>
      <c r="HI24" s="27"/>
      <c r="HJ24" s="27"/>
      <c r="HK24" s="27"/>
      <c r="HL24" s="27"/>
      <c r="HM24" s="27"/>
      <c r="HN24" s="27"/>
      <c r="HO24" s="27"/>
      <c r="HP24" s="27"/>
      <c r="HQ24" s="27"/>
      <c r="HR24" s="27"/>
      <c r="HS24" s="27"/>
      <c r="HT24" s="27"/>
      <c r="HU24" s="27"/>
      <c r="HV24" s="27"/>
      <c r="HW24" s="27"/>
      <c r="HX24" s="27"/>
      <c r="HY24" s="27"/>
      <c r="HZ24" s="27"/>
      <c r="IA24" s="27"/>
      <c r="IB24" s="27"/>
      <c r="IC24" s="27"/>
      <c r="ID24" s="27"/>
      <c r="IE24" s="27"/>
      <c r="IF24" s="27"/>
      <c r="IG24" s="27"/>
      <c r="IH24" s="27"/>
      <c r="II24" s="27"/>
      <c r="IJ24" s="27"/>
      <c r="IK24" s="27"/>
      <c r="IL24" s="27"/>
      <c r="IM24" s="27"/>
      <c r="IN24" s="27"/>
      <c r="IO24" s="27"/>
      <c r="IP24" s="27"/>
      <c r="IQ24" s="27"/>
      <c r="IR24" s="27"/>
      <c r="IS24" s="27"/>
      <c r="IT24" s="27"/>
      <c r="IU24" s="27"/>
      <c r="IV24" s="27"/>
      <c r="IW24" s="27"/>
      <c r="IX24" s="27"/>
      <c r="IY24" s="27"/>
      <c r="IZ24" s="27"/>
      <c r="JA24" s="27"/>
      <c r="JB24" s="27"/>
      <c r="JC24" s="27"/>
      <c r="JD24" s="27"/>
      <c r="JE24" s="27"/>
      <c r="JF24" s="27"/>
      <c r="JG24" s="27"/>
      <c r="JH24" s="27"/>
      <c r="JI24" s="27"/>
      <c r="JJ24" s="27"/>
      <c r="JK24" s="27"/>
      <c r="JL24" s="27"/>
      <c r="JM24" s="27"/>
      <c r="JN24" s="27"/>
      <c r="JO24" s="27"/>
      <c r="JP24" s="27"/>
      <c r="JQ24" s="27"/>
      <c r="JR24" s="27"/>
      <c r="JS24" s="27"/>
      <c r="JT24" s="27"/>
      <c r="JU24" s="27"/>
      <c r="JV24" s="27"/>
      <c r="JW24" s="27"/>
      <c r="JX24" s="27"/>
      <c r="JY24" s="27"/>
      <c r="JZ24" s="27"/>
      <c r="KA24" s="27"/>
      <c r="KB24" s="27"/>
      <c r="KC24" s="27"/>
      <c r="KD24" s="27"/>
      <c r="KE24" s="27"/>
      <c r="KF24" s="27"/>
      <c r="KG24" s="27"/>
      <c r="KH24" s="27"/>
      <c r="KI24" s="27"/>
      <c r="KJ24" s="27"/>
      <c r="KK24" s="27"/>
      <c r="KL24" s="27"/>
      <c r="KM24" s="27"/>
      <c r="KN24" s="27"/>
      <c r="KO24" s="27"/>
      <c r="KP24" s="27"/>
      <c r="KQ24" s="27"/>
      <c r="KR24" s="27"/>
      <c r="KS24" s="27"/>
      <c r="KT24" s="27"/>
      <c r="KU24" s="27"/>
      <c r="KV24" s="27"/>
      <c r="KW24" s="27"/>
      <c r="KX24" s="27"/>
      <c r="KY24" s="27"/>
      <c r="KZ24" s="27"/>
      <c r="LA24" s="27"/>
      <c r="LB24" s="27"/>
      <c r="LC24" s="27"/>
      <c r="LD24" s="27"/>
      <c r="LE24" s="27"/>
      <c r="LF24" s="27"/>
      <c r="LG24" s="27"/>
      <c r="LH24" s="27"/>
      <c r="LI24" s="27"/>
      <c r="LJ24" s="27"/>
      <c r="LK24" s="27"/>
      <c r="LL24" s="27"/>
      <c r="LM24" s="27"/>
      <c r="LN24" s="27"/>
      <c r="LO24" s="27"/>
      <c r="LP24" s="27"/>
      <c r="LQ24" s="27"/>
      <c r="LR24" s="27"/>
      <c r="LS24" s="27"/>
      <c r="LT24" s="27"/>
      <c r="LU24" s="27"/>
      <c r="LV24" s="27"/>
      <c r="LW24" s="27"/>
      <c r="LX24" s="27"/>
      <c r="LY24" s="27"/>
      <c r="LZ24" s="27"/>
      <c r="MA24" s="27"/>
      <c r="MB24" s="27"/>
      <c r="MC24" s="27"/>
      <c r="MD24" s="27"/>
      <c r="ME24" s="27"/>
      <c r="MF24" s="27"/>
      <c r="MG24" s="27"/>
      <c r="MH24" s="27"/>
      <c r="MI24" s="27"/>
      <c r="MJ24" s="27"/>
      <c r="MK24" s="27"/>
      <c r="ML24" s="27"/>
      <c r="MM24" s="27"/>
      <c r="MN24" s="27"/>
      <c r="MO24" s="27"/>
      <c r="MP24" s="27"/>
      <c r="MQ24" s="27"/>
      <c r="MR24" s="27"/>
      <c r="MS24" s="27"/>
      <c r="MT24" s="27"/>
      <c r="MU24" s="27"/>
      <c r="MV24" s="27"/>
      <c r="MW24" s="27"/>
      <c r="MX24" s="27"/>
      <c r="MY24" s="27"/>
      <c r="MZ24" s="27"/>
      <c r="NA24" s="27"/>
      <c r="NB24" s="27"/>
      <c r="NC24" s="27"/>
      <c r="ND24" s="27"/>
      <c r="NE24" s="27"/>
      <c r="NF24" s="27"/>
      <c r="NG24" s="27"/>
      <c r="NH24" s="27"/>
      <c r="NI24" s="27"/>
      <c r="NJ24" s="27"/>
      <c r="NK24" s="27"/>
      <c r="NL24" s="27"/>
      <c r="NM24" s="27"/>
      <c r="NN24" s="27"/>
      <c r="NO24" s="27"/>
      <c r="NP24" s="27"/>
      <c r="NQ24" s="27"/>
      <c r="NR24" s="27"/>
      <c r="NS24" s="27"/>
      <c r="NT24" s="27"/>
      <c r="NU24" s="27"/>
      <c r="NV24" s="27"/>
      <c r="NW24" s="27"/>
      <c r="NX24" s="27"/>
      <c r="NY24" s="27"/>
      <c r="NZ24" s="27"/>
      <c r="OA24" s="27"/>
      <c r="OB24" s="27"/>
      <c r="OC24" s="27"/>
      <c r="OD24" s="27"/>
      <c r="OE24" s="27"/>
      <c r="OF24" s="27"/>
      <c r="OG24" s="27"/>
      <c r="OH24" s="27"/>
      <c r="OI24" s="27"/>
      <c r="OJ24" s="27"/>
      <c r="OK24" s="27"/>
      <c r="OL24" s="27"/>
      <c r="OM24" s="27"/>
      <c r="ON24" s="27"/>
      <c r="OO24" s="27"/>
      <c r="OP24" s="27"/>
      <c r="OQ24" s="27"/>
      <c r="OR24" s="27"/>
      <c r="OS24" s="27"/>
      <c r="OT24" s="27"/>
      <c r="OU24" s="27"/>
      <c r="OV24" s="27"/>
      <c r="OW24" s="27"/>
      <c r="OX24" s="27"/>
      <c r="OY24" s="27"/>
      <c r="OZ24" s="27"/>
      <c r="PA24" s="27"/>
      <c r="PB24" s="27"/>
      <c r="PC24" s="27"/>
      <c r="PD24" s="27"/>
      <c r="PE24" s="27"/>
      <c r="PF24" s="27"/>
      <c r="PG24" s="27"/>
      <c r="PH24" s="27"/>
      <c r="PI24" s="27"/>
      <c r="PJ24" s="27"/>
      <c r="PK24" s="27"/>
      <c r="PL24" s="27"/>
      <c r="PM24" s="27"/>
      <c r="PN24" s="27"/>
      <c r="PO24" s="27"/>
      <c r="PP24" s="27"/>
      <c r="PQ24" s="27"/>
      <c r="PR24" s="27"/>
      <c r="PS24" s="27"/>
      <c r="PT24" s="27"/>
      <c r="PU24" s="27"/>
      <c r="PV24" s="27"/>
      <c r="PW24" s="27"/>
      <c r="PX24" s="27"/>
      <c r="PY24" s="27"/>
      <c r="PZ24" s="27"/>
      <c r="QA24" s="27"/>
      <c r="QB24" s="27"/>
      <c r="QC24" s="27"/>
      <c r="QD24" s="27"/>
      <c r="QE24" s="27"/>
      <c r="QF24" s="27"/>
      <c r="QG24" s="27"/>
      <c r="QH24" s="27"/>
      <c r="QI24" s="27"/>
      <c r="QJ24" s="27"/>
      <c r="QK24" s="27"/>
      <c r="QL24" s="27"/>
      <c r="QM24" s="27"/>
      <c r="QN24" s="27"/>
      <c r="QO24" s="27"/>
      <c r="QP24" s="27"/>
      <c r="QQ24" s="27"/>
      <c r="QR24" s="27"/>
      <c r="QS24" s="27"/>
      <c r="QT24" s="27"/>
      <c r="QU24" s="27"/>
      <c r="QV24" s="27"/>
      <c r="QW24" s="27"/>
      <c r="QX24" s="27"/>
      <c r="QY24" s="27"/>
      <c r="QZ24" s="27"/>
      <c r="RA24" s="27"/>
      <c r="RB24" s="27"/>
      <c r="RC24" s="27"/>
      <c r="RD24" s="27"/>
      <c r="RE24" s="27"/>
      <c r="RF24" s="27"/>
      <c r="RG24" s="27"/>
      <c r="RH24" s="27"/>
      <c r="RI24" s="27"/>
      <c r="RJ24" s="27"/>
      <c r="RK24" s="27"/>
      <c r="RL24" s="27"/>
      <c r="RM24" s="27"/>
      <c r="RN24" s="27"/>
      <c r="RO24" s="27"/>
      <c r="RP24" s="27"/>
      <c r="RQ24" s="27"/>
      <c r="RR24" s="27"/>
      <c r="RS24" s="27"/>
      <c r="RT24" s="27"/>
      <c r="RU24" s="27"/>
      <c r="RV24" s="27"/>
      <c r="RW24" s="27"/>
      <c r="RX24" s="27"/>
      <c r="RY24" s="27"/>
      <c r="RZ24" s="27"/>
      <c r="SA24" s="27"/>
      <c r="SB24" s="27"/>
      <c r="SC24" s="27"/>
      <c r="SD24" s="27"/>
      <c r="SE24" s="27"/>
      <c r="SF24" s="27"/>
      <c r="SG24" s="27"/>
      <c r="SH24" s="27"/>
      <c r="SI24" s="27"/>
      <c r="SJ24" s="27"/>
      <c r="SK24" s="27"/>
      <c r="SL24" s="27"/>
      <c r="SM24" s="27"/>
      <c r="SN24" s="27"/>
      <c r="SO24" s="27"/>
      <c r="SP24" s="27"/>
      <c r="SQ24" s="27"/>
      <c r="SR24" s="27"/>
      <c r="SS24" s="27"/>
      <c r="ST24" s="27"/>
      <c r="SU24" s="27"/>
      <c r="SV24" s="27"/>
      <c r="SW24" s="27"/>
      <c r="SX24" s="27"/>
      <c r="SY24" s="27"/>
      <c r="SZ24" s="27"/>
      <c r="TA24" s="27"/>
      <c r="TB24" s="27"/>
      <c r="TC24" s="27"/>
      <c r="TD24" s="27"/>
      <c r="TE24" s="27"/>
      <c r="TF24" s="27"/>
      <c r="TG24" s="27"/>
      <c r="TH24" s="27"/>
      <c r="TI24" s="27"/>
      <c r="TJ24" s="27"/>
      <c r="TK24" s="27"/>
      <c r="TL24" s="27"/>
      <c r="TM24" s="27"/>
      <c r="TN24" s="27"/>
      <c r="TO24" s="27"/>
      <c r="TP24" s="27"/>
      <c r="TQ24" s="27"/>
      <c r="TR24" s="27"/>
      <c r="TS24" s="27"/>
      <c r="TT24" s="27"/>
      <c r="TU24" s="27"/>
      <c r="TV24" s="27"/>
      <c r="TW24" s="27"/>
      <c r="TX24" s="27"/>
      <c r="TY24" s="27"/>
      <c r="TZ24" s="27"/>
      <c r="UA24" s="27"/>
      <c r="UB24" s="27"/>
      <c r="UC24" s="27"/>
      <c r="UD24" s="27"/>
      <c r="UE24" s="27"/>
      <c r="UF24" s="27"/>
      <c r="UG24" s="27"/>
      <c r="UH24" s="27"/>
      <c r="UI24" s="27"/>
      <c r="UJ24" s="27"/>
      <c r="UK24" s="27"/>
      <c r="UL24" s="27"/>
      <c r="UM24" s="27"/>
      <c r="UN24" s="27"/>
      <c r="UO24" s="27"/>
      <c r="UP24" s="27"/>
      <c r="UQ24" s="27"/>
      <c r="UR24" s="27"/>
      <c r="US24" s="27"/>
      <c r="UT24" s="27"/>
      <c r="UU24" s="27"/>
      <c r="UV24" s="27"/>
      <c r="UW24" s="27"/>
      <c r="UX24" s="27"/>
      <c r="UY24" s="27"/>
      <c r="UZ24" s="27"/>
      <c r="VA24" s="27"/>
      <c r="VB24" s="27"/>
      <c r="VC24" s="27"/>
      <c r="VD24" s="27"/>
      <c r="VE24" s="27"/>
      <c r="VF24" s="27"/>
      <c r="VG24" s="27"/>
      <c r="VH24" s="27"/>
      <c r="VI24" s="27"/>
      <c r="VJ24" s="27"/>
      <c r="VK24" s="27"/>
      <c r="VL24" s="27"/>
      <c r="VM24" s="27"/>
      <c r="VN24" s="27"/>
      <c r="VO24" s="27"/>
      <c r="VP24" s="27"/>
      <c r="VQ24" s="27"/>
      <c r="VR24" s="27"/>
      <c r="VS24" s="27"/>
      <c r="VT24" s="27"/>
      <c r="VU24" s="27"/>
      <c r="VV24" s="27"/>
      <c r="VW24" s="27"/>
      <c r="VX24" s="27"/>
      <c r="VY24" s="27"/>
      <c r="VZ24" s="27"/>
      <c r="WA24" s="27"/>
      <c r="WB24" s="27"/>
      <c r="WC24" s="27"/>
      <c r="WD24" s="27"/>
      <c r="WE24" s="27"/>
      <c r="WF24" s="27"/>
      <c r="WG24" s="27"/>
      <c r="WH24" s="27"/>
      <c r="WI24" s="27"/>
      <c r="WJ24" s="27"/>
      <c r="WK24" s="27"/>
      <c r="WL24" s="27"/>
      <c r="WM24" s="27"/>
      <c r="WN24" s="27"/>
      <c r="WO24" s="27"/>
      <c r="WP24" s="27"/>
      <c r="WQ24" s="27"/>
      <c r="WR24" s="27"/>
      <c r="WS24" s="27"/>
      <c r="WT24" s="27"/>
      <c r="WU24" s="27"/>
      <c r="WV24" s="27"/>
      <c r="WW24" s="27"/>
      <c r="WX24" s="27"/>
      <c r="WY24" s="27"/>
      <c r="WZ24" s="27"/>
      <c r="XA24" s="27"/>
      <c r="XB24" s="27"/>
      <c r="XC24" s="27"/>
      <c r="XD24" s="27"/>
      <c r="XE24" s="27"/>
      <c r="XF24" s="27"/>
      <c r="XG24" s="27"/>
      <c r="XH24" s="27"/>
      <c r="XI24" s="27"/>
      <c r="XJ24" s="27"/>
      <c r="XK24" s="27"/>
      <c r="XL24" s="27"/>
      <c r="XM24" s="27"/>
      <c r="XN24" s="27"/>
      <c r="XO24" s="27"/>
      <c r="XP24" s="27"/>
      <c r="XQ24" s="27"/>
      <c r="XR24" s="27"/>
      <c r="XS24" s="27"/>
      <c r="XT24" s="27"/>
      <c r="XU24" s="27"/>
      <c r="XV24" s="27"/>
      <c r="XW24" s="27"/>
      <c r="XX24" s="27"/>
      <c r="XY24" s="27"/>
      <c r="XZ24" s="27"/>
      <c r="YA24" s="27"/>
      <c r="YB24" s="27"/>
      <c r="YC24" s="27"/>
      <c r="YD24" s="27"/>
      <c r="YE24" s="27"/>
      <c r="YF24" s="27"/>
      <c r="YG24" s="27"/>
      <c r="YH24" s="27"/>
      <c r="YI24" s="27"/>
      <c r="YJ24" s="27"/>
      <c r="YK24" s="27"/>
      <c r="YL24" s="27"/>
      <c r="YM24" s="27"/>
      <c r="YN24" s="27"/>
      <c r="YO24" s="27"/>
      <c r="YP24" s="27"/>
      <c r="YQ24" s="27"/>
      <c r="YR24" s="27"/>
      <c r="YS24" s="27"/>
      <c r="YT24" s="27"/>
      <c r="YU24" s="27"/>
      <c r="YV24" s="27"/>
      <c r="YW24" s="27"/>
      <c r="YX24" s="27"/>
      <c r="YY24" s="27"/>
      <c r="YZ24" s="27"/>
      <c r="ZA24" s="27"/>
      <c r="ZB24" s="27"/>
      <c r="ZC24" s="27"/>
      <c r="ZD24" s="27"/>
      <c r="ZE24" s="27"/>
      <c r="ZF24" s="27"/>
      <c r="ZG24" s="27"/>
      <c r="ZH24" s="27"/>
      <c r="ZI24" s="27"/>
      <c r="ZJ24" s="27"/>
      <c r="ZK24" s="27"/>
      <c r="ZL24" s="27"/>
      <c r="ZM24" s="27"/>
      <c r="ZN24" s="27"/>
      <c r="ZO24" s="27"/>
      <c r="ZP24" s="27"/>
      <c r="ZQ24" s="27"/>
      <c r="ZR24" s="27"/>
      <c r="ZS24" s="27"/>
      <c r="ZT24" s="27"/>
      <c r="ZU24" s="27"/>
      <c r="ZV24" s="27"/>
      <c r="ZW24" s="27"/>
      <c r="ZX24" s="27"/>
      <c r="ZY24" s="27"/>
      <c r="ZZ24" s="27"/>
      <c r="AAA24" s="27"/>
      <c r="AAB24" s="27"/>
      <c r="AAC24" s="27"/>
      <c r="AAD24" s="27"/>
      <c r="AAE24" s="27"/>
      <c r="AAF24" s="27"/>
      <c r="AAG24" s="27"/>
      <c r="AAH24" s="27"/>
      <c r="AAI24" s="27"/>
      <c r="AAJ24" s="27"/>
      <c r="AAK24" s="27"/>
      <c r="AAL24" s="27"/>
      <c r="AAM24" s="27"/>
      <c r="AAN24" s="27"/>
      <c r="AAO24" s="27"/>
      <c r="AAP24" s="27"/>
      <c r="AAQ24" s="27"/>
      <c r="AAR24" s="27"/>
      <c r="AAS24" s="27"/>
      <c r="AAT24" s="27"/>
      <c r="AAU24" s="27"/>
      <c r="AAV24" s="27"/>
      <c r="AAW24" s="27"/>
      <c r="AAX24" s="27"/>
      <c r="AAY24" s="27"/>
      <c r="AAZ24" s="27"/>
      <c r="ABA24" s="27"/>
      <c r="ABB24" s="27"/>
      <c r="ABC24" s="27"/>
      <c r="ABD24" s="27"/>
      <c r="ABE24" s="27"/>
      <c r="ABF24" s="27"/>
      <c r="ABG24" s="27"/>
      <c r="ABH24" s="27"/>
      <c r="ABI24" s="27"/>
      <c r="ABJ24" s="27"/>
      <c r="ABK24" s="27"/>
      <c r="ABL24" s="27"/>
      <c r="ABM24" s="27"/>
      <c r="ABN24" s="27"/>
      <c r="ABO24" s="27"/>
      <c r="ABP24" s="27"/>
      <c r="ABQ24" s="27"/>
      <c r="ABR24" s="27"/>
      <c r="ABS24" s="27"/>
      <c r="ABT24" s="27"/>
      <c r="ABU24" s="27"/>
      <c r="ABV24" s="27"/>
      <c r="ABW24" s="27"/>
      <c r="ABX24" s="27"/>
      <c r="ABY24" s="27"/>
      <c r="ABZ24" s="27"/>
      <c r="ACA24" s="27"/>
      <c r="ACB24" s="27"/>
      <c r="ACC24" s="27"/>
      <c r="ACD24" s="27"/>
      <c r="ACE24" s="27"/>
      <c r="ACF24" s="27"/>
      <c r="ACG24" s="27"/>
      <c r="ACH24" s="27"/>
      <c r="ACI24" s="27"/>
      <c r="ACJ24" s="27"/>
      <c r="ACK24" s="27"/>
      <c r="ACL24" s="27"/>
      <c r="ACM24" s="27"/>
      <c r="ACN24" s="27"/>
      <c r="ACO24" s="27"/>
      <c r="ACP24" s="27"/>
      <c r="ACQ24" s="27"/>
      <c r="ACR24" s="27"/>
      <c r="ACS24" s="27"/>
      <c r="ACT24" s="27"/>
      <c r="ACU24" s="27"/>
      <c r="ACV24" s="27"/>
      <c r="ACW24" s="27"/>
      <c r="ACX24" s="27"/>
      <c r="ACY24" s="27"/>
      <c r="ACZ24" s="27"/>
      <c r="ADA24" s="27"/>
      <c r="ADB24" s="27"/>
      <c r="ADC24" s="27"/>
      <c r="ADD24" s="27"/>
      <c r="ADE24" s="27"/>
      <c r="ADF24" s="27"/>
      <c r="ADG24" s="27"/>
      <c r="ADH24" s="27"/>
      <c r="ADI24" s="27"/>
      <c r="ADJ24" s="27"/>
      <c r="ADK24" s="27"/>
      <c r="ADL24" s="27"/>
      <c r="ADM24" s="27"/>
      <c r="ADN24" s="27"/>
      <c r="ADO24" s="27"/>
      <c r="ADP24" s="27"/>
      <c r="ADQ24" s="27"/>
      <c r="ADR24" s="27"/>
      <c r="ADS24" s="27"/>
      <c r="ADT24" s="27"/>
      <c r="ADU24" s="27"/>
      <c r="ADV24" s="27"/>
      <c r="ADW24" s="27"/>
      <c r="ADX24" s="27"/>
      <c r="ADY24" s="27"/>
      <c r="ADZ24" s="27"/>
      <c r="AEA24" s="27"/>
      <c r="AEB24" s="27"/>
      <c r="AEC24" s="27"/>
      <c r="AED24" s="27"/>
      <c r="AEE24" s="27"/>
      <c r="AEF24" s="27"/>
      <c r="AEG24" s="27"/>
      <c r="AEH24" s="27"/>
      <c r="AEI24" s="27"/>
      <c r="AEJ24" s="27"/>
      <c r="AEK24" s="27"/>
      <c r="AEL24" s="27"/>
      <c r="AEM24" s="27"/>
      <c r="AEN24" s="27"/>
      <c r="AEO24" s="27"/>
      <c r="AEP24" s="27"/>
      <c r="AEQ24" s="27"/>
      <c r="AER24" s="27"/>
      <c r="AES24" s="27"/>
      <c r="AET24" s="27"/>
      <c r="AEU24" s="27"/>
      <c r="AEV24" s="27"/>
      <c r="AEW24" s="27"/>
      <c r="AEX24" s="27"/>
      <c r="AEY24" s="27"/>
      <c r="AEZ24" s="27"/>
      <c r="AFA24" s="27"/>
      <c r="AFB24" s="27"/>
      <c r="AFC24" s="27"/>
      <c r="AFD24" s="27"/>
      <c r="AFE24" s="27"/>
      <c r="AFF24" s="27"/>
      <c r="AFG24" s="27"/>
      <c r="AFH24" s="27"/>
      <c r="AFI24" s="27"/>
      <c r="AFJ24" s="27"/>
      <c r="AFK24" s="27"/>
      <c r="AFL24" s="27"/>
      <c r="AFM24" s="27"/>
      <c r="AFN24" s="27"/>
      <c r="AFO24" s="27"/>
      <c r="AFP24" s="27"/>
      <c r="AFQ24" s="27"/>
      <c r="AFR24" s="27"/>
      <c r="AFS24" s="27"/>
      <c r="AFT24" s="27"/>
      <c r="AFU24" s="27"/>
      <c r="AFV24" s="27"/>
      <c r="AFW24" s="27"/>
      <c r="AFX24" s="27"/>
      <c r="AFY24" s="27"/>
      <c r="AFZ24" s="27"/>
      <c r="AGA24" s="27"/>
      <c r="AGB24" s="27"/>
      <c r="AGC24" s="27"/>
      <c r="AGD24" s="27"/>
      <c r="AGE24" s="27"/>
      <c r="AGF24" s="27"/>
      <c r="AGG24" s="27"/>
      <c r="AGH24" s="27"/>
      <c r="AGI24" s="27"/>
      <c r="AGJ24" s="27"/>
      <c r="AGK24" s="27"/>
      <c r="AGL24" s="27"/>
      <c r="AGM24" s="27"/>
      <c r="AGN24" s="27"/>
      <c r="AGO24" s="27"/>
      <c r="AGP24" s="27"/>
      <c r="AGQ24" s="27"/>
      <c r="AGR24" s="27"/>
      <c r="AGS24" s="27"/>
      <c r="AGT24" s="27"/>
      <c r="AGU24" s="27"/>
      <c r="AGV24" s="27"/>
      <c r="AGW24" s="27"/>
      <c r="AGX24" s="27"/>
      <c r="AGY24" s="27"/>
      <c r="AGZ24" s="27"/>
      <c r="AHA24" s="27"/>
      <c r="AHB24" s="27"/>
      <c r="AHC24" s="27"/>
      <c r="AHD24" s="27"/>
      <c r="AHE24" s="27"/>
      <c r="AHF24" s="27"/>
      <c r="AHG24" s="27"/>
      <c r="AHH24" s="27"/>
      <c r="AHI24" s="27"/>
      <c r="AHJ24" s="27"/>
      <c r="AHK24" s="27"/>
      <c r="AHL24" s="27"/>
      <c r="AHM24" s="27"/>
      <c r="AHN24" s="27"/>
      <c r="AHO24" s="27"/>
      <c r="AHP24" s="27"/>
      <c r="AHQ24" s="27"/>
      <c r="AHR24" s="27"/>
      <c r="AHS24" s="27"/>
      <c r="AHT24" s="27"/>
      <c r="AHU24" s="27"/>
      <c r="AHV24" s="27"/>
      <c r="AHW24" s="27"/>
      <c r="AHX24" s="27"/>
      <c r="AHY24" s="27"/>
      <c r="AHZ24" s="27"/>
      <c r="AIA24" s="27"/>
      <c r="AIB24" s="27"/>
      <c r="AIC24" s="27"/>
      <c r="AID24" s="27"/>
      <c r="AIE24" s="27"/>
      <c r="AIF24" s="27"/>
      <c r="AIG24" s="27"/>
      <c r="AIH24" s="27"/>
      <c r="AII24" s="27"/>
      <c r="AIJ24" s="27"/>
      <c r="AIK24" s="27"/>
      <c r="AIL24" s="27"/>
      <c r="AIM24" s="27"/>
      <c r="AIN24" s="27"/>
      <c r="AIO24" s="27"/>
      <c r="AIP24" s="27"/>
      <c r="AIQ24" s="27"/>
      <c r="AIR24" s="27"/>
      <c r="AIS24" s="27"/>
      <c r="AIT24" s="27"/>
      <c r="AIU24" s="27"/>
      <c r="AIV24" s="27"/>
      <c r="AIW24" s="27"/>
      <c r="AIX24" s="27"/>
      <c r="AIY24" s="27"/>
      <c r="AIZ24" s="27"/>
      <c r="AJA24" s="27"/>
      <c r="AJB24" s="27"/>
      <c r="AJC24" s="27"/>
      <c r="AJD24" s="27"/>
      <c r="AJE24" s="27"/>
      <c r="AJF24" s="27"/>
      <c r="AJG24" s="27"/>
      <c r="AJH24" s="27"/>
      <c r="AJI24" s="27"/>
      <c r="AJJ24" s="27"/>
      <c r="AJK24" s="27"/>
      <c r="AJL24" s="27"/>
      <c r="AJM24" s="27"/>
      <c r="AJN24" s="27"/>
      <c r="AJO24" s="27"/>
      <c r="AJP24" s="27"/>
      <c r="AJQ24" s="27"/>
      <c r="AJR24" s="27"/>
      <c r="AJS24" s="27"/>
      <c r="AJT24" s="27"/>
      <c r="AJU24" s="27"/>
      <c r="AJV24" s="27"/>
      <c r="AJW24" s="27"/>
      <c r="AJX24" s="27"/>
      <c r="AJY24" s="27"/>
      <c r="AJZ24" s="27"/>
      <c r="AKA24" s="27"/>
      <c r="AKB24" s="27"/>
      <c r="AKC24" s="27"/>
      <c r="AKD24" s="27"/>
      <c r="AKE24" s="27"/>
      <c r="AKF24" s="27"/>
      <c r="AKG24" s="27"/>
      <c r="AKH24" s="27"/>
      <c r="AKI24" s="27"/>
      <c r="AKJ24" s="27"/>
      <c r="AKK24" s="27"/>
      <c r="AKL24" s="27"/>
      <c r="AKM24" s="27"/>
      <c r="AKN24" s="27"/>
      <c r="AKO24" s="27"/>
      <c r="AKP24" s="27"/>
      <c r="AKQ24" s="27"/>
      <c r="AKR24" s="27"/>
      <c r="AKS24" s="27"/>
      <c r="AKT24" s="27"/>
      <c r="AKU24" s="27"/>
      <c r="AKV24" s="27"/>
      <c r="AKW24" s="27"/>
      <c r="AKX24" s="27"/>
      <c r="AKY24" s="27"/>
      <c r="AKZ24" s="27"/>
      <c r="ALA24" s="27"/>
      <c r="ALB24" s="27"/>
      <c r="ALC24" s="27"/>
      <c r="ALD24" s="27"/>
      <c r="ALE24" s="27"/>
      <c r="ALF24" s="27"/>
      <c r="ALG24" s="27"/>
      <c r="ALH24" s="27"/>
      <c r="ALI24" s="27"/>
      <c r="ALJ24" s="27"/>
      <c r="ALK24" s="27"/>
      <c r="ALL24" s="27"/>
    </row>
    <row r="25" spans="1:1000" customFormat="1" ht="15" x14ac:dyDescent="0.25">
      <c r="A25" s="27">
        <f ca="1">IF(_xll.TM1RPTELISCONSOLIDATED($C$17,$C25),IF(_xll.TM1RPTELLEV($C$17,$C25)&lt;=3,_xll.TM1RPTELLEV($C$17,$C25),"D"),"N")</f>
        <v>3</v>
      </c>
      <c r="B25" s="27"/>
      <c r="C25" s="90" t="s">
        <v>49</v>
      </c>
      <c r="D25" s="78">
        <f ca="1">_xll.DBRW($C$9,$D$13,$C$13,$F$13,$H$13,$C25,D$16)</f>
        <v>134270.06256135003</v>
      </c>
      <c r="E25" s="78">
        <f ca="1">_xll.DBRW($C$9,$D$13,$C$13,$F$13,$H$13,$C25,E$16)</f>
        <v>84068.016671203222</v>
      </c>
      <c r="F25" s="78">
        <f ca="1">_xll.DBRW($C$9,$D$13,$C$13,$F$13,$H$13,$C25,F$16)</f>
        <v>85000</v>
      </c>
      <c r="G25" s="79">
        <f ca="1">_xll.DBRW($C$9,$D$13,$C$13,$F$13,$H$13,$C25,G$16)</f>
        <v>-59000</v>
      </c>
      <c r="H25" s="80">
        <f ca="1">_xll.DBRW($C$9,$D$13,$C$13,$F$13,$H$13,$C25,H$16)</f>
        <v>-69.411764705882348</v>
      </c>
      <c r="I25" s="81" t="str">
        <f ca="1">_xll.DBRW($C$9,$D$13,$C$13,$F$13,$H$13,$C25,I$16)</f>
        <v/>
      </c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  <c r="FB25" s="27"/>
      <c r="FC25" s="27"/>
      <c r="FD25" s="27"/>
      <c r="FE25" s="27"/>
      <c r="FF25" s="27"/>
      <c r="FG25" s="27"/>
      <c r="FH25" s="27"/>
      <c r="FI25" s="27"/>
      <c r="FJ25" s="27"/>
      <c r="FK25" s="27"/>
      <c r="FL25" s="27"/>
      <c r="FM25" s="27"/>
      <c r="FN25" s="27"/>
      <c r="FO25" s="27"/>
      <c r="FP25" s="27"/>
      <c r="FQ25" s="27"/>
      <c r="FR25" s="27"/>
      <c r="FS25" s="27"/>
      <c r="FT25" s="27"/>
      <c r="FU25" s="27"/>
      <c r="FV25" s="27"/>
      <c r="FW25" s="27"/>
      <c r="FX25" s="27"/>
      <c r="FY25" s="27"/>
      <c r="FZ25" s="27"/>
      <c r="GA25" s="27"/>
      <c r="GB25" s="27"/>
      <c r="GC25" s="27"/>
      <c r="GD25" s="27"/>
      <c r="GE25" s="27"/>
      <c r="GF25" s="27"/>
      <c r="GG25" s="27"/>
      <c r="GH25" s="27"/>
      <c r="GI25" s="27"/>
      <c r="GJ25" s="27"/>
      <c r="GK25" s="27"/>
      <c r="GL25" s="27"/>
      <c r="GM25" s="27"/>
      <c r="GN25" s="27"/>
      <c r="GO25" s="27"/>
      <c r="GP25" s="27"/>
      <c r="GQ25" s="27"/>
      <c r="GR25" s="27"/>
      <c r="GS25" s="27"/>
      <c r="GT25" s="27"/>
      <c r="GU25" s="27"/>
      <c r="GV25" s="27"/>
      <c r="GW25" s="27"/>
      <c r="GX25" s="27"/>
      <c r="GY25" s="27"/>
      <c r="GZ25" s="27"/>
      <c r="HA25" s="27"/>
      <c r="HB25" s="27"/>
      <c r="HC25" s="27"/>
      <c r="HD25" s="27"/>
      <c r="HE25" s="27"/>
      <c r="HF25" s="27"/>
      <c r="HG25" s="27"/>
      <c r="HH25" s="27"/>
      <c r="HI25" s="27"/>
      <c r="HJ25" s="27"/>
      <c r="HK25" s="27"/>
      <c r="HL25" s="27"/>
      <c r="HM25" s="27"/>
      <c r="HN25" s="27"/>
      <c r="HO25" s="27"/>
      <c r="HP25" s="27"/>
      <c r="HQ25" s="27"/>
      <c r="HR25" s="27"/>
      <c r="HS25" s="27"/>
      <c r="HT25" s="27"/>
      <c r="HU25" s="27"/>
      <c r="HV25" s="27"/>
      <c r="HW25" s="27"/>
      <c r="HX25" s="27"/>
      <c r="HY25" s="27"/>
      <c r="HZ25" s="27"/>
      <c r="IA25" s="27"/>
      <c r="IB25" s="27"/>
      <c r="IC25" s="27"/>
      <c r="ID25" s="27"/>
      <c r="IE25" s="27"/>
      <c r="IF25" s="27"/>
      <c r="IG25" s="27"/>
      <c r="IH25" s="27"/>
      <c r="II25" s="27"/>
      <c r="IJ25" s="27"/>
      <c r="IK25" s="27"/>
      <c r="IL25" s="27"/>
      <c r="IM25" s="27"/>
      <c r="IN25" s="27"/>
      <c r="IO25" s="27"/>
      <c r="IP25" s="27"/>
      <c r="IQ25" s="27"/>
      <c r="IR25" s="27"/>
      <c r="IS25" s="27"/>
      <c r="IT25" s="27"/>
      <c r="IU25" s="27"/>
      <c r="IV25" s="27"/>
      <c r="IW25" s="27"/>
      <c r="IX25" s="27"/>
      <c r="IY25" s="27"/>
      <c r="IZ25" s="27"/>
      <c r="JA25" s="27"/>
      <c r="JB25" s="27"/>
      <c r="JC25" s="27"/>
      <c r="JD25" s="27"/>
      <c r="JE25" s="27"/>
      <c r="JF25" s="27"/>
      <c r="JG25" s="27"/>
      <c r="JH25" s="27"/>
      <c r="JI25" s="27"/>
      <c r="JJ25" s="27"/>
      <c r="JK25" s="27"/>
      <c r="JL25" s="27"/>
      <c r="JM25" s="27"/>
      <c r="JN25" s="27"/>
      <c r="JO25" s="27"/>
      <c r="JP25" s="27"/>
      <c r="JQ25" s="27"/>
      <c r="JR25" s="27"/>
      <c r="JS25" s="27"/>
      <c r="JT25" s="27"/>
      <c r="JU25" s="27"/>
      <c r="JV25" s="27"/>
      <c r="JW25" s="27"/>
      <c r="JX25" s="27"/>
      <c r="JY25" s="27"/>
      <c r="JZ25" s="27"/>
      <c r="KA25" s="27"/>
      <c r="KB25" s="27"/>
      <c r="KC25" s="27"/>
      <c r="KD25" s="27"/>
      <c r="KE25" s="27"/>
      <c r="KF25" s="27"/>
      <c r="KG25" s="27"/>
      <c r="KH25" s="27"/>
      <c r="KI25" s="27"/>
      <c r="KJ25" s="27"/>
      <c r="KK25" s="27"/>
      <c r="KL25" s="27"/>
      <c r="KM25" s="27"/>
      <c r="KN25" s="27"/>
      <c r="KO25" s="27"/>
      <c r="KP25" s="27"/>
      <c r="KQ25" s="27"/>
      <c r="KR25" s="27"/>
      <c r="KS25" s="27"/>
      <c r="KT25" s="27"/>
      <c r="KU25" s="27"/>
      <c r="KV25" s="27"/>
      <c r="KW25" s="27"/>
      <c r="KX25" s="27"/>
      <c r="KY25" s="27"/>
      <c r="KZ25" s="27"/>
      <c r="LA25" s="27"/>
      <c r="LB25" s="27"/>
      <c r="LC25" s="27"/>
      <c r="LD25" s="27"/>
      <c r="LE25" s="27"/>
      <c r="LF25" s="27"/>
      <c r="LG25" s="27"/>
      <c r="LH25" s="27"/>
      <c r="LI25" s="27"/>
      <c r="LJ25" s="27"/>
      <c r="LK25" s="27"/>
      <c r="LL25" s="27"/>
      <c r="LM25" s="27"/>
      <c r="LN25" s="27"/>
      <c r="LO25" s="27"/>
      <c r="LP25" s="27"/>
      <c r="LQ25" s="27"/>
      <c r="LR25" s="27"/>
      <c r="LS25" s="27"/>
      <c r="LT25" s="27"/>
      <c r="LU25" s="27"/>
      <c r="LV25" s="27"/>
      <c r="LW25" s="27"/>
      <c r="LX25" s="27"/>
      <c r="LY25" s="27"/>
      <c r="LZ25" s="27"/>
      <c r="MA25" s="27"/>
      <c r="MB25" s="27"/>
      <c r="MC25" s="27"/>
      <c r="MD25" s="27"/>
      <c r="ME25" s="27"/>
      <c r="MF25" s="27"/>
      <c r="MG25" s="27"/>
      <c r="MH25" s="27"/>
      <c r="MI25" s="27"/>
      <c r="MJ25" s="27"/>
      <c r="MK25" s="27"/>
      <c r="ML25" s="27"/>
      <c r="MM25" s="27"/>
      <c r="MN25" s="27"/>
      <c r="MO25" s="27"/>
      <c r="MP25" s="27"/>
      <c r="MQ25" s="27"/>
      <c r="MR25" s="27"/>
      <c r="MS25" s="27"/>
      <c r="MT25" s="27"/>
      <c r="MU25" s="27"/>
      <c r="MV25" s="27"/>
      <c r="MW25" s="27"/>
      <c r="MX25" s="27"/>
      <c r="MY25" s="27"/>
      <c r="MZ25" s="27"/>
      <c r="NA25" s="27"/>
      <c r="NB25" s="27"/>
      <c r="NC25" s="27"/>
      <c r="ND25" s="27"/>
      <c r="NE25" s="27"/>
      <c r="NF25" s="27"/>
      <c r="NG25" s="27"/>
      <c r="NH25" s="27"/>
      <c r="NI25" s="27"/>
      <c r="NJ25" s="27"/>
      <c r="NK25" s="27"/>
      <c r="NL25" s="27"/>
      <c r="NM25" s="27"/>
      <c r="NN25" s="27"/>
      <c r="NO25" s="27"/>
      <c r="NP25" s="27"/>
      <c r="NQ25" s="27"/>
      <c r="NR25" s="27"/>
      <c r="NS25" s="27"/>
      <c r="NT25" s="27"/>
      <c r="NU25" s="27"/>
      <c r="NV25" s="27"/>
      <c r="NW25" s="27"/>
      <c r="NX25" s="27"/>
      <c r="NY25" s="27"/>
      <c r="NZ25" s="27"/>
      <c r="OA25" s="27"/>
      <c r="OB25" s="27"/>
      <c r="OC25" s="27"/>
      <c r="OD25" s="27"/>
      <c r="OE25" s="27"/>
      <c r="OF25" s="27"/>
      <c r="OG25" s="27"/>
      <c r="OH25" s="27"/>
      <c r="OI25" s="27"/>
      <c r="OJ25" s="27"/>
      <c r="OK25" s="27"/>
      <c r="OL25" s="27"/>
      <c r="OM25" s="27"/>
      <c r="ON25" s="27"/>
      <c r="OO25" s="27"/>
      <c r="OP25" s="27"/>
      <c r="OQ25" s="27"/>
      <c r="OR25" s="27"/>
      <c r="OS25" s="27"/>
      <c r="OT25" s="27"/>
      <c r="OU25" s="27"/>
      <c r="OV25" s="27"/>
      <c r="OW25" s="27"/>
      <c r="OX25" s="27"/>
      <c r="OY25" s="27"/>
      <c r="OZ25" s="27"/>
      <c r="PA25" s="27"/>
      <c r="PB25" s="27"/>
      <c r="PC25" s="27"/>
      <c r="PD25" s="27"/>
      <c r="PE25" s="27"/>
      <c r="PF25" s="27"/>
      <c r="PG25" s="27"/>
      <c r="PH25" s="27"/>
      <c r="PI25" s="27"/>
      <c r="PJ25" s="27"/>
      <c r="PK25" s="27"/>
      <c r="PL25" s="27"/>
      <c r="PM25" s="27"/>
      <c r="PN25" s="27"/>
      <c r="PO25" s="27"/>
      <c r="PP25" s="27"/>
      <c r="PQ25" s="27"/>
      <c r="PR25" s="27"/>
      <c r="PS25" s="27"/>
      <c r="PT25" s="27"/>
      <c r="PU25" s="27"/>
      <c r="PV25" s="27"/>
      <c r="PW25" s="27"/>
      <c r="PX25" s="27"/>
      <c r="PY25" s="27"/>
      <c r="PZ25" s="27"/>
      <c r="QA25" s="27"/>
      <c r="QB25" s="27"/>
      <c r="QC25" s="27"/>
      <c r="QD25" s="27"/>
      <c r="QE25" s="27"/>
      <c r="QF25" s="27"/>
      <c r="QG25" s="27"/>
      <c r="QH25" s="27"/>
      <c r="QI25" s="27"/>
      <c r="QJ25" s="27"/>
      <c r="QK25" s="27"/>
      <c r="QL25" s="27"/>
      <c r="QM25" s="27"/>
      <c r="QN25" s="27"/>
      <c r="QO25" s="27"/>
      <c r="QP25" s="27"/>
      <c r="QQ25" s="27"/>
      <c r="QR25" s="27"/>
      <c r="QS25" s="27"/>
      <c r="QT25" s="27"/>
      <c r="QU25" s="27"/>
      <c r="QV25" s="27"/>
      <c r="QW25" s="27"/>
      <c r="QX25" s="27"/>
      <c r="QY25" s="27"/>
      <c r="QZ25" s="27"/>
      <c r="RA25" s="27"/>
      <c r="RB25" s="27"/>
      <c r="RC25" s="27"/>
      <c r="RD25" s="27"/>
      <c r="RE25" s="27"/>
      <c r="RF25" s="27"/>
      <c r="RG25" s="27"/>
      <c r="RH25" s="27"/>
      <c r="RI25" s="27"/>
      <c r="RJ25" s="27"/>
      <c r="RK25" s="27"/>
      <c r="RL25" s="27"/>
      <c r="RM25" s="27"/>
      <c r="RN25" s="27"/>
      <c r="RO25" s="27"/>
      <c r="RP25" s="27"/>
      <c r="RQ25" s="27"/>
      <c r="RR25" s="27"/>
      <c r="RS25" s="27"/>
      <c r="RT25" s="27"/>
      <c r="RU25" s="27"/>
      <c r="RV25" s="27"/>
      <c r="RW25" s="27"/>
      <c r="RX25" s="27"/>
      <c r="RY25" s="27"/>
      <c r="RZ25" s="27"/>
      <c r="SA25" s="27"/>
      <c r="SB25" s="27"/>
      <c r="SC25" s="27"/>
      <c r="SD25" s="27"/>
      <c r="SE25" s="27"/>
      <c r="SF25" s="27"/>
      <c r="SG25" s="27"/>
      <c r="SH25" s="27"/>
      <c r="SI25" s="27"/>
      <c r="SJ25" s="27"/>
      <c r="SK25" s="27"/>
      <c r="SL25" s="27"/>
      <c r="SM25" s="27"/>
      <c r="SN25" s="27"/>
      <c r="SO25" s="27"/>
      <c r="SP25" s="27"/>
      <c r="SQ25" s="27"/>
      <c r="SR25" s="27"/>
      <c r="SS25" s="27"/>
      <c r="ST25" s="27"/>
      <c r="SU25" s="27"/>
      <c r="SV25" s="27"/>
      <c r="SW25" s="27"/>
      <c r="SX25" s="27"/>
      <c r="SY25" s="27"/>
      <c r="SZ25" s="27"/>
      <c r="TA25" s="27"/>
      <c r="TB25" s="27"/>
      <c r="TC25" s="27"/>
      <c r="TD25" s="27"/>
      <c r="TE25" s="27"/>
      <c r="TF25" s="27"/>
      <c r="TG25" s="27"/>
      <c r="TH25" s="27"/>
      <c r="TI25" s="27"/>
      <c r="TJ25" s="27"/>
      <c r="TK25" s="27"/>
      <c r="TL25" s="27"/>
      <c r="TM25" s="27"/>
      <c r="TN25" s="27"/>
      <c r="TO25" s="27"/>
      <c r="TP25" s="27"/>
      <c r="TQ25" s="27"/>
      <c r="TR25" s="27"/>
      <c r="TS25" s="27"/>
      <c r="TT25" s="27"/>
      <c r="TU25" s="27"/>
      <c r="TV25" s="27"/>
      <c r="TW25" s="27"/>
      <c r="TX25" s="27"/>
      <c r="TY25" s="27"/>
      <c r="TZ25" s="27"/>
      <c r="UA25" s="27"/>
      <c r="UB25" s="27"/>
      <c r="UC25" s="27"/>
      <c r="UD25" s="27"/>
      <c r="UE25" s="27"/>
      <c r="UF25" s="27"/>
      <c r="UG25" s="27"/>
      <c r="UH25" s="27"/>
      <c r="UI25" s="27"/>
      <c r="UJ25" s="27"/>
      <c r="UK25" s="27"/>
      <c r="UL25" s="27"/>
      <c r="UM25" s="27"/>
      <c r="UN25" s="27"/>
      <c r="UO25" s="27"/>
      <c r="UP25" s="27"/>
      <c r="UQ25" s="27"/>
      <c r="UR25" s="27"/>
      <c r="US25" s="27"/>
      <c r="UT25" s="27"/>
      <c r="UU25" s="27"/>
      <c r="UV25" s="27"/>
      <c r="UW25" s="27"/>
      <c r="UX25" s="27"/>
      <c r="UY25" s="27"/>
      <c r="UZ25" s="27"/>
      <c r="VA25" s="27"/>
      <c r="VB25" s="27"/>
      <c r="VC25" s="27"/>
      <c r="VD25" s="27"/>
      <c r="VE25" s="27"/>
      <c r="VF25" s="27"/>
      <c r="VG25" s="27"/>
      <c r="VH25" s="27"/>
      <c r="VI25" s="27"/>
      <c r="VJ25" s="27"/>
      <c r="VK25" s="27"/>
      <c r="VL25" s="27"/>
      <c r="VM25" s="27"/>
      <c r="VN25" s="27"/>
      <c r="VO25" s="27"/>
      <c r="VP25" s="27"/>
      <c r="VQ25" s="27"/>
      <c r="VR25" s="27"/>
      <c r="VS25" s="27"/>
      <c r="VT25" s="27"/>
      <c r="VU25" s="27"/>
      <c r="VV25" s="27"/>
      <c r="VW25" s="27"/>
      <c r="VX25" s="27"/>
      <c r="VY25" s="27"/>
      <c r="VZ25" s="27"/>
      <c r="WA25" s="27"/>
      <c r="WB25" s="27"/>
      <c r="WC25" s="27"/>
      <c r="WD25" s="27"/>
      <c r="WE25" s="27"/>
      <c r="WF25" s="27"/>
      <c r="WG25" s="27"/>
      <c r="WH25" s="27"/>
      <c r="WI25" s="27"/>
      <c r="WJ25" s="27"/>
      <c r="WK25" s="27"/>
      <c r="WL25" s="27"/>
      <c r="WM25" s="27"/>
      <c r="WN25" s="27"/>
      <c r="WO25" s="27"/>
      <c r="WP25" s="27"/>
      <c r="WQ25" s="27"/>
      <c r="WR25" s="27"/>
      <c r="WS25" s="27"/>
      <c r="WT25" s="27"/>
      <c r="WU25" s="27"/>
      <c r="WV25" s="27"/>
      <c r="WW25" s="27"/>
      <c r="WX25" s="27"/>
      <c r="WY25" s="27"/>
      <c r="WZ25" s="27"/>
      <c r="XA25" s="27"/>
      <c r="XB25" s="27"/>
      <c r="XC25" s="27"/>
      <c r="XD25" s="27"/>
      <c r="XE25" s="27"/>
      <c r="XF25" s="27"/>
      <c r="XG25" s="27"/>
      <c r="XH25" s="27"/>
      <c r="XI25" s="27"/>
      <c r="XJ25" s="27"/>
      <c r="XK25" s="27"/>
      <c r="XL25" s="27"/>
      <c r="XM25" s="27"/>
      <c r="XN25" s="27"/>
      <c r="XO25" s="27"/>
      <c r="XP25" s="27"/>
      <c r="XQ25" s="27"/>
      <c r="XR25" s="27"/>
      <c r="XS25" s="27"/>
      <c r="XT25" s="27"/>
      <c r="XU25" s="27"/>
      <c r="XV25" s="27"/>
      <c r="XW25" s="27"/>
      <c r="XX25" s="27"/>
      <c r="XY25" s="27"/>
      <c r="XZ25" s="27"/>
      <c r="YA25" s="27"/>
      <c r="YB25" s="27"/>
      <c r="YC25" s="27"/>
      <c r="YD25" s="27"/>
      <c r="YE25" s="27"/>
      <c r="YF25" s="27"/>
      <c r="YG25" s="27"/>
      <c r="YH25" s="27"/>
      <c r="YI25" s="27"/>
      <c r="YJ25" s="27"/>
      <c r="YK25" s="27"/>
      <c r="YL25" s="27"/>
      <c r="YM25" s="27"/>
      <c r="YN25" s="27"/>
      <c r="YO25" s="27"/>
      <c r="YP25" s="27"/>
      <c r="YQ25" s="27"/>
      <c r="YR25" s="27"/>
      <c r="YS25" s="27"/>
      <c r="YT25" s="27"/>
      <c r="YU25" s="27"/>
      <c r="YV25" s="27"/>
      <c r="YW25" s="27"/>
      <c r="YX25" s="27"/>
      <c r="YY25" s="27"/>
      <c r="YZ25" s="27"/>
      <c r="ZA25" s="27"/>
      <c r="ZB25" s="27"/>
      <c r="ZC25" s="27"/>
      <c r="ZD25" s="27"/>
      <c r="ZE25" s="27"/>
      <c r="ZF25" s="27"/>
      <c r="ZG25" s="27"/>
      <c r="ZH25" s="27"/>
      <c r="ZI25" s="27"/>
      <c r="ZJ25" s="27"/>
      <c r="ZK25" s="27"/>
      <c r="ZL25" s="27"/>
      <c r="ZM25" s="27"/>
      <c r="ZN25" s="27"/>
      <c r="ZO25" s="27"/>
      <c r="ZP25" s="27"/>
      <c r="ZQ25" s="27"/>
      <c r="ZR25" s="27"/>
      <c r="ZS25" s="27"/>
      <c r="ZT25" s="27"/>
      <c r="ZU25" s="27"/>
      <c r="ZV25" s="27"/>
      <c r="ZW25" s="27"/>
      <c r="ZX25" s="27"/>
      <c r="ZY25" s="27"/>
      <c r="ZZ25" s="27"/>
      <c r="AAA25" s="27"/>
      <c r="AAB25" s="27"/>
      <c r="AAC25" s="27"/>
      <c r="AAD25" s="27"/>
      <c r="AAE25" s="27"/>
      <c r="AAF25" s="27"/>
      <c r="AAG25" s="27"/>
      <c r="AAH25" s="27"/>
      <c r="AAI25" s="27"/>
      <c r="AAJ25" s="27"/>
      <c r="AAK25" s="27"/>
      <c r="AAL25" s="27"/>
      <c r="AAM25" s="27"/>
      <c r="AAN25" s="27"/>
      <c r="AAO25" s="27"/>
      <c r="AAP25" s="27"/>
      <c r="AAQ25" s="27"/>
      <c r="AAR25" s="27"/>
      <c r="AAS25" s="27"/>
      <c r="AAT25" s="27"/>
      <c r="AAU25" s="27"/>
      <c r="AAV25" s="27"/>
      <c r="AAW25" s="27"/>
      <c r="AAX25" s="27"/>
      <c r="AAY25" s="27"/>
      <c r="AAZ25" s="27"/>
      <c r="ABA25" s="27"/>
      <c r="ABB25" s="27"/>
      <c r="ABC25" s="27"/>
      <c r="ABD25" s="27"/>
      <c r="ABE25" s="27"/>
      <c r="ABF25" s="27"/>
      <c r="ABG25" s="27"/>
      <c r="ABH25" s="27"/>
      <c r="ABI25" s="27"/>
      <c r="ABJ25" s="27"/>
      <c r="ABK25" s="27"/>
      <c r="ABL25" s="27"/>
      <c r="ABM25" s="27"/>
      <c r="ABN25" s="27"/>
      <c r="ABO25" s="27"/>
      <c r="ABP25" s="27"/>
      <c r="ABQ25" s="27"/>
      <c r="ABR25" s="27"/>
      <c r="ABS25" s="27"/>
      <c r="ABT25" s="27"/>
      <c r="ABU25" s="27"/>
      <c r="ABV25" s="27"/>
      <c r="ABW25" s="27"/>
      <c r="ABX25" s="27"/>
      <c r="ABY25" s="27"/>
      <c r="ABZ25" s="27"/>
      <c r="ACA25" s="27"/>
      <c r="ACB25" s="27"/>
      <c r="ACC25" s="27"/>
      <c r="ACD25" s="27"/>
      <c r="ACE25" s="27"/>
      <c r="ACF25" s="27"/>
      <c r="ACG25" s="27"/>
      <c r="ACH25" s="27"/>
      <c r="ACI25" s="27"/>
      <c r="ACJ25" s="27"/>
      <c r="ACK25" s="27"/>
      <c r="ACL25" s="27"/>
      <c r="ACM25" s="27"/>
      <c r="ACN25" s="27"/>
      <c r="ACO25" s="27"/>
      <c r="ACP25" s="27"/>
      <c r="ACQ25" s="27"/>
      <c r="ACR25" s="27"/>
      <c r="ACS25" s="27"/>
      <c r="ACT25" s="27"/>
      <c r="ACU25" s="27"/>
      <c r="ACV25" s="27"/>
      <c r="ACW25" s="27"/>
      <c r="ACX25" s="27"/>
      <c r="ACY25" s="27"/>
      <c r="ACZ25" s="27"/>
      <c r="ADA25" s="27"/>
      <c r="ADB25" s="27"/>
      <c r="ADC25" s="27"/>
      <c r="ADD25" s="27"/>
      <c r="ADE25" s="27"/>
      <c r="ADF25" s="27"/>
      <c r="ADG25" s="27"/>
      <c r="ADH25" s="27"/>
      <c r="ADI25" s="27"/>
      <c r="ADJ25" s="27"/>
      <c r="ADK25" s="27"/>
      <c r="ADL25" s="27"/>
      <c r="ADM25" s="27"/>
      <c r="ADN25" s="27"/>
      <c r="ADO25" s="27"/>
      <c r="ADP25" s="27"/>
      <c r="ADQ25" s="27"/>
      <c r="ADR25" s="27"/>
      <c r="ADS25" s="27"/>
      <c r="ADT25" s="27"/>
      <c r="ADU25" s="27"/>
      <c r="ADV25" s="27"/>
      <c r="ADW25" s="27"/>
      <c r="ADX25" s="27"/>
      <c r="ADY25" s="27"/>
      <c r="ADZ25" s="27"/>
      <c r="AEA25" s="27"/>
      <c r="AEB25" s="27"/>
      <c r="AEC25" s="27"/>
      <c r="AED25" s="27"/>
      <c r="AEE25" s="27"/>
      <c r="AEF25" s="27"/>
      <c r="AEG25" s="27"/>
      <c r="AEH25" s="27"/>
      <c r="AEI25" s="27"/>
      <c r="AEJ25" s="27"/>
      <c r="AEK25" s="27"/>
      <c r="AEL25" s="27"/>
      <c r="AEM25" s="27"/>
      <c r="AEN25" s="27"/>
      <c r="AEO25" s="27"/>
      <c r="AEP25" s="27"/>
      <c r="AEQ25" s="27"/>
      <c r="AER25" s="27"/>
      <c r="AES25" s="27"/>
      <c r="AET25" s="27"/>
      <c r="AEU25" s="27"/>
      <c r="AEV25" s="27"/>
      <c r="AEW25" s="27"/>
      <c r="AEX25" s="27"/>
      <c r="AEY25" s="27"/>
      <c r="AEZ25" s="27"/>
      <c r="AFA25" s="27"/>
      <c r="AFB25" s="27"/>
      <c r="AFC25" s="27"/>
      <c r="AFD25" s="27"/>
      <c r="AFE25" s="27"/>
      <c r="AFF25" s="27"/>
      <c r="AFG25" s="27"/>
      <c r="AFH25" s="27"/>
      <c r="AFI25" s="27"/>
      <c r="AFJ25" s="27"/>
      <c r="AFK25" s="27"/>
      <c r="AFL25" s="27"/>
      <c r="AFM25" s="27"/>
      <c r="AFN25" s="27"/>
      <c r="AFO25" s="27"/>
      <c r="AFP25" s="27"/>
      <c r="AFQ25" s="27"/>
      <c r="AFR25" s="27"/>
      <c r="AFS25" s="27"/>
      <c r="AFT25" s="27"/>
      <c r="AFU25" s="27"/>
      <c r="AFV25" s="27"/>
      <c r="AFW25" s="27"/>
      <c r="AFX25" s="27"/>
      <c r="AFY25" s="27"/>
      <c r="AFZ25" s="27"/>
      <c r="AGA25" s="27"/>
      <c r="AGB25" s="27"/>
      <c r="AGC25" s="27"/>
      <c r="AGD25" s="27"/>
      <c r="AGE25" s="27"/>
      <c r="AGF25" s="27"/>
      <c r="AGG25" s="27"/>
      <c r="AGH25" s="27"/>
      <c r="AGI25" s="27"/>
      <c r="AGJ25" s="27"/>
      <c r="AGK25" s="27"/>
      <c r="AGL25" s="27"/>
      <c r="AGM25" s="27"/>
      <c r="AGN25" s="27"/>
      <c r="AGO25" s="27"/>
      <c r="AGP25" s="27"/>
      <c r="AGQ25" s="27"/>
      <c r="AGR25" s="27"/>
      <c r="AGS25" s="27"/>
      <c r="AGT25" s="27"/>
      <c r="AGU25" s="27"/>
      <c r="AGV25" s="27"/>
      <c r="AGW25" s="27"/>
      <c r="AGX25" s="27"/>
      <c r="AGY25" s="27"/>
      <c r="AGZ25" s="27"/>
      <c r="AHA25" s="27"/>
      <c r="AHB25" s="27"/>
      <c r="AHC25" s="27"/>
      <c r="AHD25" s="27"/>
      <c r="AHE25" s="27"/>
      <c r="AHF25" s="27"/>
      <c r="AHG25" s="27"/>
      <c r="AHH25" s="27"/>
      <c r="AHI25" s="27"/>
      <c r="AHJ25" s="27"/>
      <c r="AHK25" s="27"/>
      <c r="AHL25" s="27"/>
      <c r="AHM25" s="27"/>
      <c r="AHN25" s="27"/>
      <c r="AHO25" s="27"/>
      <c r="AHP25" s="27"/>
      <c r="AHQ25" s="27"/>
      <c r="AHR25" s="27"/>
      <c r="AHS25" s="27"/>
      <c r="AHT25" s="27"/>
      <c r="AHU25" s="27"/>
      <c r="AHV25" s="27"/>
      <c r="AHW25" s="27"/>
      <c r="AHX25" s="27"/>
      <c r="AHY25" s="27"/>
      <c r="AHZ25" s="27"/>
      <c r="AIA25" s="27"/>
      <c r="AIB25" s="27"/>
      <c r="AIC25" s="27"/>
      <c r="AID25" s="27"/>
      <c r="AIE25" s="27"/>
      <c r="AIF25" s="27"/>
      <c r="AIG25" s="27"/>
      <c r="AIH25" s="27"/>
      <c r="AII25" s="27"/>
      <c r="AIJ25" s="27"/>
      <c r="AIK25" s="27"/>
      <c r="AIL25" s="27"/>
      <c r="AIM25" s="27"/>
      <c r="AIN25" s="27"/>
      <c r="AIO25" s="27"/>
      <c r="AIP25" s="27"/>
      <c r="AIQ25" s="27"/>
      <c r="AIR25" s="27"/>
      <c r="AIS25" s="27"/>
      <c r="AIT25" s="27"/>
      <c r="AIU25" s="27"/>
      <c r="AIV25" s="27"/>
      <c r="AIW25" s="27"/>
      <c r="AIX25" s="27"/>
      <c r="AIY25" s="27"/>
      <c r="AIZ25" s="27"/>
      <c r="AJA25" s="27"/>
      <c r="AJB25" s="27"/>
      <c r="AJC25" s="27"/>
      <c r="AJD25" s="27"/>
      <c r="AJE25" s="27"/>
      <c r="AJF25" s="27"/>
      <c r="AJG25" s="27"/>
      <c r="AJH25" s="27"/>
      <c r="AJI25" s="27"/>
      <c r="AJJ25" s="27"/>
      <c r="AJK25" s="27"/>
      <c r="AJL25" s="27"/>
      <c r="AJM25" s="27"/>
      <c r="AJN25" s="27"/>
      <c r="AJO25" s="27"/>
      <c r="AJP25" s="27"/>
      <c r="AJQ25" s="27"/>
      <c r="AJR25" s="27"/>
      <c r="AJS25" s="27"/>
      <c r="AJT25" s="27"/>
      <c r="AJU25" s="27"/>
      <c r="AJV25" s="27"/>
      <c r="AJW25" s="27"/>
      <c r="AJX25" s="27"/>
      <c r="AJY25" s="27"/>
      <c r="AJZ25" s="27"/>
      <c r="AKA25" s="27"/>
      <c r="AKB25" s="27"/>
      <c r="AKC25" s="27"/>
      <c r="AKD25" s="27"/>
      <c r="AKE25" s="27"/>
      <c r="AKF25" s="27"/>
      <c r="AKG25" s="27"/>
      <c r="AKH25" s="27"/>
      <c r="AKI25" s="27"/>
      <c r="AKJ25" s="27"/>
      <c r="AKK25" s="27"/>
      <c r="AKL25" s="27"/>
      <c r="AKM25" s="27"/>
      <c r="AKN25" s="27"/>
      <c r="AKO25" s="27"/>
      <c r="AKP25" s="27"/>
      <c r="AKQ25" s="27"/>
      <c r="AKR25" s="27"/>
      <c r="AKS25" s="27"/>
      <c r="AKT25" s="27"/>
      <c r="AKU25" s="27"/>
      <c r="AKV25" s="27"/>
      <c r="AKW25" s="27"/>
      <c r="AKX25" s="27"/>
      <c r="AKY25" s="27"/>
      <c r="AKZ25" s="27"/>
      <c r="ALA25" s="27"/>
      <c r="ALB25" s="27"/>
      <c r="ALC25" s="27"/>
      <c r="ALD25" s="27"/>
      <c r="ALE25" s="27"/>
      <c r="ALF25" s="27"/>
      <c r="ALG25" s="27"/>
      <c r="ALH25" s="27"/>
      <c r="ALI25" s="27"/>
      <c r="ALJ25" s="27"/>
      <c r="ALK25" s="27"/>
      <c r="ALL25" s="27"/>
    </row>
    <row r="26" spans="1:1000" customFormat="1" ht="15" x14ac:dyDescent="0.25">
      <c r="A26" s="27">
        <f ca="1">IF(_xll.TM1RPTELISCONSOLIDATED($C$17,$C26),IF(_xll.TM1RPTELLEV($C$17,$C26)&lt;=3,_xll.TM1RPTELLEV($C$17,$C26),"D"),"N")</f>
        <v>2</v>
      </c>
      <c r="B26" s="27"/>
      <c r="C26" s="94" t="s">
        <v>50</v>
      </c>
      <c r="D26" s="95">
        <f ca="1">_xll.DBRW($C$9,$D$13,$C$13,$F$13,$H$13,$C26,D$16)</f>
        <v>1593723.0465759889</v>
      </c>
      <c r="E26" s="95">
        <f ca="1">_xll.DBRW($C$9,$D$13,$C$13,$F$13,$H$13,$C26,E$16)</f>
        <v>1754713.2747225121</v>
      </c>
      <c r="F26" s="95">
        <f ca="1">_xll.DBRW($C$9,$D$13,$C$13,$F$13,$H$13,$C26,F$16)</f>
        <v>1324963.0733768737</v>
      </c>
      <c r="G26" s="96">
        <f ca="1">_xll.DBRW($C$9,$D$13,$C$13,$F$13,$H$13,$C26,G$16)</f>
        <v>-214628.15798799833</v>
      </c>
      <c r="H26" s="97">
        <f ca="1">_xll.DBRW($C$9,$D$13,$C$13,$F$13,$H$13,$C26,H$16)</f>
        <v>-16.198802993126833</v>
      </c>
      <c r="I26" s="81" t="str">
        <f ca="1">_xll.DBRW($C$9,$D$13,$C$13,$F$13,$H$13,$C26,I$16)</f>
        <v/>
      </c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  <c r="FB26" s="27"/>
      <c r="FC26" s="27"/>
      <c r="FD26" s="27"/>
      <c r="FE26" s="27"/>
      <c r="FF26" s="27"/>
      <c r="FG26" s="27"/>
      <c r="FH26" s="27"/>
      <c r="FI26" s="27"/>
      <c r="FJ26" s="27"/>
      <c r="FK26" s="27"/>
      <c r="FL26" s="27"/>
      <c r="FM26" s="27"/>
      <c r="FN26" s="27"/>
      <c r="FO26" s="27"/>
      <c r="FP26" s="27"/>
      <c r="FQ26" s="27"/>
      <c r="FR26" s="27"/>
      <c r="FS26" s="27"/>
      <c r="FT26" s="27"/>
      <c r="FU26" s="27"/>
      <c r="FV26" s="27"/>
      <c r="FW26" s="27"/>
      <c r="FX26" s="27"/>
      <c r="FY26" s="27"/>
      <c r="FZ26" s="27"/>
      <c r="GA26" s="27"/>
      <c r="GB26" s="27"/>
      <c r="GC26" s="27"/>
      <c r="GD26" s="27"/>
      <c r="GE26" s="27"/>
      <c r="GF26" s="27"/>
      <c r="GG26" s="27"/>
      <c r="GH26" s="27"/>
      <c r="GI26" s="27"/>
      <c r="GJ26" s="27"/>
      <c r="GK26" s="27"/>
      <c r="GL26" s="27"/>
      <c r="GM26" s="27"/>
      <c r="GN26" s="27"/>
      <c r="GO26" s="27"/>
      <c r="GP26" s="27"/>
      <c r="GQ26" s="27"/>
      <c r="GR26" s="27"/>
      <c r="GS26" s="27"/>
      <c r="GT26" s="27"/>
      <c r="GU26" s="27"/>
      <c r="GV26" s="27"/>
      <c r="GW26" s="27"/>
      <c r="GX26" s="27"/>
      <c r="GY26" s="27"/>
      <c r="GZ26" s="27"/>
      <c r="HA26" s="27"/>
      <c r="HB26" s="27"/>
      <c r="HC26" s="27"/>
      <c r="HD26" s="27"/>
      <c r="HE26" s="27"/>
      <c r="HF26" s="27"/>
      <c r="HG26" s="27"/>
      <c r="HH26" s="27"/>
      <c r="HI26" s="27"/>
      <c r="HJ26" s="27"/>
      <c r="HK26" s="27"/>
      <c r="HL26" s="27"/>
      <c r="HM26" s="27"/>
      <c r="HN26" s="27"/>
      <c r="HO26" s="27"/>
      <c r="HP26" s="27"/>
      <c r="HQ26" s="27"/>
      <c r="HR26" s="27"/>
      <c r="HS26" s="27"/>
      <c r="HT26" s="27"/>
      <c r="HU26" s="27"/>
      <c r="HV26" s="27"/>
      <c r="HW26" s="27"/>
      <c r="HX26" s="27"/>
      <c r="HY26" s="27"/>
      <c r="HZ26" s="27"/>
      <c r="IA26" s="27"/>
      <c r="IB26" s="27"/>
      <c r="IC26" s="27"/>
      <c r="ID26" s="27"/>
      <c r="IE26" s="27"/>
      <c r="IF26" s="27"/>
      <c r="IG26" s="27"/>
      <c r="IH26" s="27"/>
      <c r="II26" s="27"/>
      <c r="IJ26" s="27"/>
      <c r="IK26" s="27"/>
      <c r="IL26" s="27"/>
      <c r="IM26" s="27"/>
      <c r="IN26" s="27"/>
      <c r="IO26" s="27"/>
      <c r="IP26" s="27"/>
      <c r="IQ26" s="27"/>
      <c r="IR26" s="27"/>
      <c r="IS26" s="27"/>
      <c r="IT26" s="27"/>
      <c r="IU26" s="27"/>
      <c r="IV26" s="27"/>
      <c r="IW26" s="27"/>
      <c r="IX26" s="27"/>
      <c r="IY26" s="27"/>
      <c r="IZ26" s="27"/>
      <c r="JA26" s="27"/>
      <c r="JB26" s="27"/>
      <c r="JC26" s="27"/>
      <c r="JD26" s="27"/>
      <c r="JE26" s="27"/>
      <c r="JF26" s="27"/>
      <c r="JG26" s="27"/>
      <c r="JH26" s="27"/>
      <c r="JI26" s="27"/>
      <c r="JJ26" s="27"/>
      <c r="JK26" s="27"/>
      <c r="JL26" s="27"/>
      <c r="JM26" s="27"/>
      <c r="JN26" s="27"/>
      <c r="JO26" s="27"/>
      <c r="JP26" s="27"/>
      <c r="JQ26" s="27"/>
      <c r="JR26" s="27"/>
      <c r="JS26" s="27"/>
      <c r="JT26" s="27"/>
      <c r="JU26" s="27"/>
      <c r="JV26" s="27"/>
      <c r="JW26" s="27"/>
      <c r="JX26" s="27"/>
      <c r="JY26" s="27"/>
      <c r="JZ26" s="27"/>
      <c r="KA26" s="27"/>
      <c r="KB26" s="27"/>
      <c r="KC26" s="27"/>
      <c r="KD26" s="27"/>
      <c r="KE26" s="27"/>
      <c r="KF26" s="27"/>
      <c r="KG26" s="27"/>
      <c r="KH26" s="27"/>
      <c r="KI26" s="27"/>
      <c r="KJ26" s="27"/>
      <c r="KK26" s="27"/>
      <c r="KL26" s="27"/>
      <c r="KM26" s="27"/>
      <c r="KN26" s="27"/>
      <c r="KO26" s="27"/>
      <c r="KP26" s="27"/>
      <c r="KQ26" s="27"/>
      <c r="KR26" s="27"/>
      <c r="KS26" s="27"/>
      <c r="KT26" s="27"/>
      <c r="KU26" s="27"/>
      <c r="KV26" s="27"/>
      <c r="KW26" s="27"/>
      <c r="KX26" s="27"/>
      <c r="KY26" s="27"/>
      <c r="KZ26" s="27"/>
      <c r="LA26" s="27"/>
      <c r="LB26" s="27"/>
      <c r="LC26" s="27"/>
      <c r="LD26" s="27"/>
      <c r="LE26" s="27"/>
      <c r="LF26" s="27"/>
      <c r="LG26" s="27"/>
      <c r="LH26" s="27"/>
      <c r="LI26" s="27"/>
      <c r="LJ26" s="27"/>
      <c r="LK26" s="27"/>
      <c r="LL26" s="27"/>
      <c r="LM26" s="27"/>
      <c r="LN26" s="27"/>
      <c r="LO26" s="27"/>
      <c r="LP26" s="27"/>
      <c r="LQ26" s="27"/>
      <c r="LR26" s="27"/>
      <c r="LS26" s="27"/>
      <c r="LT26" s="27"/>
      <c r="LU26" s="27"/>
      <c r="LV26" s="27"/>
      <c r="LW26" s="27"/>
      <c r="LX26" s="27"/>
      <c r="LY26" s="27"/>
      <c r="LZ26" s="27"/>
      <c r="MA26" s="27"/>
      <c r="MB26" s="27"/>
      <c r="MC26" s="27"/>
      <c r="MD26" s="27"/>
      <c r="ME26" s="27"/>
      <c r="MF26" s="27"/>
      <c r="MG26" s="27"/>
      <c r="MH26" s="27"/>
      <c r="MI26" s="27"/>
      <c r="MJ26" s="27"/>
      <c r="MK26" s="27"/>
      <c r="ML26" s="27"/>
      <c r="MM26" s="27"/>
      <c r="MN26" s="27"/>
      <c r="MO26" s="27"/>
      <c r="MP26" s="27"/>
      <c r="MQ26" s="27"/>
      <c r="MR26" s="27"/>
      <c r="MS26" s="27"/>
      <c r="MT26" s="27"/>
      <c r="MU26" s="27"/>
      <c r="MV26" s="27"/>
      <c r="MW26" s="27"/>
      <c r="MX26" s="27"/>
      <c r="MY26" s="27"/>
      <c r="MZ26" s="27"/>
      <c r="NA26" s="27"/>
      <c r="NB26" s="27"/>
      <c r="NC26" s="27"/>
      <c r="ND26" s="27"/>
      <c r="NE26" s="27"/>
      <c r="NF26" s="27"/>
      <c r="NG26" s="27"/>
      <c r="NH26" s="27"/>
      <c r="NI26" s="27"/>
      <c r="NJ26" s="27"/>
      <c r="NK26" s="27"/>
      <c r="NL26" s="27"/>
      <c r="NM26" s="27"/>
      <c r="NN26" s="27"/>
      <c r="NO26" s="27"/>
      <c r="NP26" s="27"/>
      <c r="NQ26" s="27"/>
      <c r="NR26" s="27"/>
      <c r="NS26" s="27"/>
      <c r="NT26" s="27"/>
      <c r="NU26" s="27"/>
      <c r="NV26" s="27"/>
      <c r="NW26" s="27"/>
      <c r="NX26" s="27"/>
      <c r="NY26" s="27"/>
      <c r="NZ26" s="27"/>
      <c r="OA26" s="27"/>
      <c r="OB26" s="27"/>
      <c r="OC26" s="27"/>
      <c r="OD26" s="27"/>
      <c r="OE26" s="27"/>
      <c r="OF26" s="27"/>
      <c r="OG26" s="27"/>
      <c r="OH26" s="27"/>
      <c r="OI26" s="27"/>
      <c r="OJ26" s="27"/>
      <c r="OK26" s="27"/>
      <c r="OL26" s="27"/>
      <c r="OM26" s="27"/>
      <c r="ON26" s="27"/>
      <c r="OO26" s="27"/>
      <c r="OP26" s="27"/>
      <c r="OQ26" s="27"/>
      <c r="OR26" s="27"/>
      <c r="OS26" s="27"/>
      <c r="OT26" s="27"/>
      <c r="OU26" s="27"/>
      <c r="OV26" s="27"/>
      <c r="OW26" s="27"/>
      <c r="OX26" s="27"/>
      <c r="OY26" s="27"/>
      <c r="OZ26" s="27"/>
      <c r="PA26" s="27"/>
      <c r="PB26" s="27"/>
      <c r="PC26" s="27"/>
      <c r="PD26" s="27"/>
      <c r="PE26" s="27"/>
      <c r="PF26" s="27"/>
      <c r="PG26" s="27"/>
      <c r="PH26" s="27"/>
      <c r="PI26" s="27"/>
      <c r="PJ26" s="27"/>
      <c r="PK26" s="27"/>
      <c r="PL26" s="27"/>
      <c r="PM26" s="27"/>
      <c r="PN26" s="27"/>
      <c r="PO26" s="27"/>
      <c r="PP26" s="27"/>
      <c r="PQ26" s="27"/>
      <c r="PR26" s="27"/>
      <c r="PS26" s="27"/>
      <c r="PT26" s="27"/>
      <c r="PU26" s="27"/>
      <c r="PV26" s="27"/>
      <c r="PW26" s="27"/>
      <c r="PX26" s="27"/>
      <c r="PY26" s="27"/>
      <c r="PZ26" s="27"/>
      <c r="QA26" s="27"/>
      <c r="QB26" s="27"/>
      <c r="QC26" s="27"/>
      <c r="QD26" s="27"/>
      <c r="QE26" s="27"/>
      <c r="QF26" s="27"/>
      <c r="QG26" s="27"/>
      <c r="QH26" s="27"/>
      <c r="QI26" s="27"/>
      <c r="QJ26" s="27"/>
      <c r="QK26" s="27"/>
      <c r="QL26" s="27"/>
      <c r="QM26" s="27"/>
      <c r="QN26" s="27"/>
      <c r="QO26" s="27"/>
      <c r="QP26" s="27"/>
      <c r="QQ26" s="27"/>
      <c r="QR26" s="27"/>
      <c r="QS26" s="27"/>
      <c r="QT26" s="27"/>
      <c r="QU26" s="27"/>
      <c r="QV26" s="27"/>
      <c r="QW26" s="27"/>
      <c r="QX26" s="27"/>
      <c r="QY26" s="27"/>
      <c r="QZ26" s="27"/>
      <c r="RA26" s="27"/>
      <c r="RB26" s="27"/>
      <c r="RC26" s="27"/>
      <c r="RD26" s="27"/>
      <c r="RE26" s="27"/>
      <c r="RF26" s="27"/>
      <c r="RG26" s="27"/>
      <c r="RH26" s="27"/>
      <c r="RI26" s="27"/>
      <c r="RJ26" s="27"/>
      <c r="RK26" s="27"/>
      <c r="RL26" s="27"/>
      <c r="RM26" s="27"/>
      <c r="RN26" s="27"/>
      <c r="RO26" s="27"/>
      <c r="RP26" s="27"/>
      <c r="RQ26" s="27"/>
      <c r="RR26" s="27"/>
      <c r="RS26" s="27"/>
      <c r="RT26" s="27"/>
      <c r="RU26" s="27"/>
      <c r="RV26" s="27"/>
      <c r="RW26" s="27"/>
      <c r="RX26" s="27"/>
      <c r="RY26" s="27"/>
      <c r="RZ26" s="27"/>
      <c r="SA26" s="27"/>
      <c r="SB26" s="27"/>
      <c r="SC26" s="27"/>
      <c r="SD26" s="27"/>
      <c r="SE26" s="27"/>
      <c r="SF26" s="27"/>
      <c r="SG26" s="27"/>
      <c r="SH26" s="27"/>
      <c r="SI26" s="27"/>
      <c r="SJ26" s="27"/>
      <c r="SK26" s="27"/>
      <c r="SL26" s="27"/>
      <c r="SM26" s="27"/>
      <c r="SN26" s="27"/>
      <c r="SO26" s="27"/>
      <c r="SP26" s="27"/>
      <c r="SQ26" s="27"/>
      <c r="SR26" s="27"/>
      <c r="SS26" s="27"/>
      <c r="ST26" s="27"/>
      <c r="SU26" s="27"/>
      <c r="SV26" s="27"/>
      <c r="SW26" s="27"/>
      <c r="SX26" s="27"/>
      <c r="SY26" s="27"/>
      <c r="SZ26" s="27"/>
      <c r="TA26" s="27"/>
      <c r="TB26" s="27"/>
      <c r="TC26" s="27"/>
      <c r="TD26" s="27"/>
      <c r="TE26" s="27"/>
      <c r="TF26" s="27"/>
      <c r="TG26" s="27"/>
      <c r="TH26" s="27"/>
      <c r="TI26" s="27"/>
      <c r="TJ26" s="27"/>
      <c r="TK26" s="27"/>
      <c r="TL26" s="27"/>
      <c r="TM26" s="27"/>
      <c r="TN26" s="27"/>
      <c r="TO26" s="27"/>
      <c r="TP26" s="27"/>
      <c r="TQ26" s="27"/>
      <c r="TR26" s="27"/>
      <c r="TS26" s="27"/>
      <c r="TT26" s="27"/>
      <c r="TU26" s="27"/>
      <c r="TV26" s="27"/>
      <c r="TW26" s="27"/>
      <c r="TX26" s="27"/>
      <c r="TY26" s="27"/>
      <c r="TZ26" s="27"/>
      <c r="UA26" s="27"/>
      <c r="UB26" s="27"/>
      <c r="UC26" s="27"/>
      <c r="UD26" s="27"/>
      <c r="UE26" s="27"/>
      <c r="UF26" s="27"/>
      <c r="UG26" s="27"/>
      <c r="UH26" s="27"/>
      <c r="UI26" s="27"/>
      <c r="UJ26" s="27"/>
      <c r="UK26" s="27"/>
      <c r="UL26" s="27"/>
      <c r="UM26" s="27"/>
      <c r="UN26" s="27"/>
      <c r="UO26" s="27"/>
      <c r="UP26" s="27"/>
      <c r="UQ26" s="27"/>
      <c r="UR26" s="27"/>
      <c r="US26" s="27"/>
      <c r="UT26" s="27"/>
      <c r="UU26" s="27"/>
      <c r="UV26" s="27"/>
      <c r="UW26" s="27"/>
      <c r="UX26" s="27"/>
      <c r="UY26" s="27"/>
      <c r="UZ26" s="27"/>
      <c r="VA26" s="27"/>
      <c r="VB26" s="27"/>
      <c r="VC26" s="27"/>
      <c r="VD26" s="27"/>
      <c r="VE26" s="27"/>
      <c r="VF26" s="27"/>
      <c r="VG26" s="27"/>
      <c r="VH26" s="27"/>
      <c r="VI26" s="27"/>
      <c r="VJ26" s="27"/>
      <c r="VK26" s="27"/>
      <c r="VL26" s="27"/>
      <c r="VM26" s="27"/>
      <c r="VN26" s="27"/>
      <c r="VO26" s="27"/>
      <c r="VP26" s="27"/>
      <c r="VQ26" s="27"/>
      <c r="VR26" s="27"/>
      <c r="VS26" s="27"/>
      <c r="VT26" s="27"/>
      <c r="VU26" s="27"/>
      <c r="VV26" s="27"/>
      <c r="VW26" s="27"/>
      <c r="VX26" s="27"/>
      <c r="VY26" s="27"/>
      <c r="VZ26" s="27"/>
      <c r="WA26" s="27"/>
      <c r="WB26" s="27"/>
      <c r="WC26" s="27"/>
      <c r="WD26" s="27"/>
      <c r="WE26" s="27"/>
      <c r="WF26" s="27"/>
      <c r="WG26" s="27"/>
      <c r="WH26" s="27"/>
      <c r="WI26" s="27"/>
      <c r="WJ26" s="27"/>
      <c r="WK26" s="27"/>
      <c r="WL26" s="27"/>
      <c r="WM26" s="27"/>
      <c r="WN26" s="27"/>
      <c r="WO26" s="27"/>
      <c r="WP26" s="27"/>
      <c r="WQ26" s="27"/>
      <c r="WR26" s="27"/>
      <c r="WS26" s="27"/>
      <c r="WT26" s="27"/>
      <c r="WU26" s="27"/>
      <c r="WV26" s="27"/>
      <c r="WW26" s="27"/>
      <c r="WX26" s="27"/>
      <c r="WY26" s="27"/>
      <c r="WZ26" s="27"/>
      <c r="XA26" s="27"/>
      <c r="XB26" s="27"/>
      <c r="XC26" s="27"/>
      <c r="XD26" s="27"/>
      <c r="XE26" s="27"/>
      <c r="XF26" s="27"/>
      <c r="XG26" s="27"/>
      <c r="XH26" s="27"/>
      <c r="XI26" s="27"/>
      <c r="XJ26" s="27"/>
      <c r="XK26" s="27"/>
      <c r="XL26" s="27"/>
      <c r="XM26" s="27"/>
      <c r="XN26" s="27"/>
      <c r="XO26" s="27"/>
      <c r="XP26" s="27"/>
      <c r="XQ26" s="27"/>
      <c r="XR26" s="27"/>
      <c r="XS26" s="27"/>
      <c r="XT26" s="27"/>
      <c r="XU26" s="27"/>
      <c r="XV26" s="27"/>
      <c r="XW26" s="27"/>
      <c r="XX26" s="27"/>
      <c r="XY26" s="27"/>
      <c r="XZ26" s="27"/>
      <c r="YA26" s="27"/>
      <c r="YB26" s="27"/>
      <c r="YC26" s="27"/>
      <c r="YD26" s="27"/>
      <c r="YE26" s="27"/>
      <c r="YF26" s="27"/>
      <c r="YG26" s="27"/>
      <c r="YH26" s="27"/>
      <c r="YI26" s="27"/>
      <c r="YJ26" s="27"/>
      <c r="YK26" s="27"/>
      <c r="YL26" s="27"/>
      <c r="YM26" s="27"/>
      <c r="YN26" s="27"/>
      <c r="YO26" s="27"/>
      <c r="YP26" s="27"/>
      <c r="YQ26" s="27"/>
      <c r="YR26" s="27"/>
      <c r="YS26" s="27"/>
      <c r="YT26" s="27"/>
      <c r="YU26" s="27"/>
      <c r="YV26" s="27"/>
      <c r="YW26" s="27"/>
      <c r="YX26" s="27"/>
      <c r="YY26" s="27"/>
      <c r="YZ26" s="27"/>
      <c r="ZA26" s="27"/>
      <c r="ZB26" s="27"/>
      <c r="ZC26" s="27"/>
      <c r="ZD26" s="27"/>
      <c r="ZE26" s="27"/>
      <c r="ZF26" s="27"/>
      <c r="ZG26" s="27"/>
      <c r="ZH26" s="27"/>
      <c r="ZI26" s="27"/>
      <c r="ZJ26" s="27"/>
      <c r="ZK26" s="27"/>
      <c r="ZL26" s="27"/>
      <c r="ZM26" s="27"/>
      <c r="ZN26" s="27"/>
      <c r="ZO26" s="27"/>
      <c r="ZP26" s="27"/>
      <c r="ZQ26" s="27"/>
      <c r="ZR26" s="27"/>
      <c r="ZS26" s="27"/>
      <c r="ZT26" s="27"/>
      <c r="ZU26" s="27"/>
      <c r="ZV26" s="27"/>
      <c r="ZW26" s="27"/>
      <c r="ZX26" s="27"/>
      <c r="ZY26" s="27"/>
      <c r="ZZ26" s="27"/>
      <c r="AAA26" s="27"/>
      <c r="AAB26" s="27"/>
      <c r="AAC26" s="27"/>
      <c r="AAD26" s="27"/>
      <c r="AAE26" s="27"/>
      <c r="AAF26" s="27"/>
      <c r="AAG26" s="27"/>
      <c r="AAH26" s="27"/>
      <c r="AAI26" s="27"/>
      <c r="AAJ26" s="27"/>
      <c r="AAK26" s="27"/>
      <c r="AAL26" s="27"/>
      <c r="AAM26" s="27"/>
      <c r="AAN26" s="27"/>
      <c r="AAO26" s="27"/>
      <c r="AAP26" s="27"/>
      <c r="AAQ26" s="27"/>
      <c r="AAR26" s="27"/>
      <c r="AAS26" s="27"/>
      <c r="AAT26" s="27"/>
      <c r="AAU26" s="27"/>
      <c r="AAV26" s="27"/>
      <c r="AAW26" s="27"/>
      <c r="AAX26" s="27"/>
      <c r="AAY26" s="27"/>
      <c r="AAZ26" s="27"/>
      <c r="ABA26" s="27"/>
      <c r="ABB26" s="27"/>
      <c r="ABC26" s="27"/>
      <c r="ABD26" s="27"/>
      <c r="ABE26" s="27"/>
      <c r="ABF26" s="27"/>
      <c r="ABG26" s="27"/>
      <c r="ABH26" s="27"/>
      <c r="ABI26" s="27"/>
      <c r="ABJ26" s="27"/>
      <c r="ABK26" s="27"/>
      <c r="ABL26" s="27"/>
      <c r="ABM26" s="27"/>
      <c r="ABN26" s="27"/>
      <c r="ABO26" s="27"/>
      <c r="ABP26" s="27"/>
      <c r="ABQ26" s="27"/>
      <c r="ABR26" s="27"/>
      <c r="ABS26" s="27"/>
      <c r="ABT26" s="27"/>
      <c r="ABU26" s="27"/>
      <c r="ABV26" s="27"/>
      <c r="ABW26" s="27"/>
      <c r="ABX26" s="27"/>
      <c r="ABY26" s="27"/>
      <c r="ABZ26" s="27"/>
      <c r="ACA26" s="27"/>
      <c r="ACB26" s="27"/>
      <c r="ACC26" s="27"/>
      <c r="ACD26" s="27"/>
      <c r="ACE26" s="27"/>
      <c r="ACF26" s="27"/>
      <c r="ACG26" s="27"/>
      <c r="ACH26" s="27"/>
      <c r="ACI26" s="27"/>
      <c r="ACJ26" s="27"/>
      <c r="ACK26" s="27"/>
      <c r="ACL26" s="27"/>
      <c r="ACM26" s="27"/>
      <c r="ACN26" s="27"/>
      <c r="ACO26" s="27"/>
      <c r="ACP26" s="27"/>
      <c r="ACQ26" s="27"/>
      <c r="ACR26" s="27"/>
      <c r="ACS26" s="27"/>
      <c r="ACT26" s="27"/>
      <c r="ACU26" s="27"/>
      <c r="ACV26" s="27"/>
      <c r="ACW26" s="27"/>
      <c r="ACX26" s="27"/>
      <c r="ACY26" s="27"/>
      <c r="ACZ26" s="27"/>
      <c r="ADA26" s="27"/>
      <c r="ADB26" s="27"/>
      <c r="ADC26" s="27"/>
      <c r="ADD26" s="27"/>
      <c r="ADE26" s="27"/>
      <c r="ADF26" s="27"/>
      <c r="ADG26" s="27"/>
      <c r="ADH26" s="27"/>
      <c r="ADI26" s="27"/>
      <c r="ADJ26" s="27"/>
      <c r="ADK26" s="27"/>
      <c r="ADL26" s="27"/>
      <c r="ADM26" s="27"/>
      <c r="ADN26" s="27"/>
      <c r="ADO26" s="27"/>
      <c r="ADP26" s="27"/>
      <c r="ADQ26" s="27"/>
      <c r="ADR26" s="27"/>
      <c r="ADS26" s="27"/>
      <c r="ADT26" s="27"/>
      <c r="ADU26" s="27"/>
      <c r="ADV26" s="27"/>
      <c r="ADW26" s="27"/>
      <c r="ADX26" s="27"/>
      <c r="ADY26" s="27"/>
      <c r="ADZ26" s="27"/>
      <c r="AEA26" s="27"/>
      <c r="AEB26" s="27"/>
      <c r="AEC26" s="27"/>
      <c r="AED26" s="27"/>
      <c r="AEE26" s="27"/>
      <c r="AEF26" s="27"/>
      <c r="AEG26" s="27"/>
      <c r="AEH26" s="27"/>
      <c r="AEI26" s="27"/>
      <c r="AEJ26" s="27"/>
      <c r="AEK26" s="27"/>
      <c r="AEL26" s="27"/>
      <c r="AEM26" s="27"/>
      <c r="AEN26" s="27"/>
      <c r="AEO26" s="27"/>
      <c r="AEP26" s="27"/>
      <c r="AEQ26" s="27"/>
      <c r="AER26" s="27"/>
      <c r="AES26" s="27"/>
      <c r="AET26" s="27"/>
      <c r="AEU26" s="27"/>
      <c r="AEV26" s="27"/>
      <c r="AEW26" s="27"/>
      <c r="AEX26" s="27"/>
      <c r="AEY26" s="27"/>
      <c r="AEZ26" s="27"/>
      <c r="AFA26" s="27"/>
      <c r="AFB26" s="27"/>
      <c r="AFC26" s="27"/>
      <c r="AFD26" s="27"/>
      <c r="AFE26" s="27"/>
      <c r="AFF26" s="27"/>
      <c r="AFG26" s="27"/>
      <c r="AFH26" s="27"/>
      <c r="AFI26" s="27"/>
      <c r="AFJ26" s="27"/>
      <c r="AFK26" s="27"/>
      <c r="AFL26" s="27"/>
      <c r="AFM26" s="27"/>
      <c r="AFN26" s="27"/>
      <c r="AFO26" s="27"/>
      <c r="AFP26" s="27"/>
      <c r="AFQ26" s="27"/>
      <c r="AFR26" s="27"/>
      <c r="AFS26" s="27"/>
      <c r="AFT26" s="27"/>
      <c r="AFU26" s="27"/>
      <c r="AFV26" s="27"/>
      <c r="AFW26" s="27"/>
      <c r="AFX26" s="27"/>
      <c r="AFY26" s="27"/>
      <c r="AFZ26" s="27"/>
      <c r="AGA26" s="27"/>
      <c r="AGB26" s="27"/>
      <c r="AGC26" s="27"/>
      <c r="AGD26" s="27"/>
      <c r="AGE26" s="27"/>
      <c r="AGF26" s="27"/>
      <c r="AGG26" s="27"/>
      <c r="AGH26" s="27"/>
      <c r="AGI26" s="27"/>
      <c r="AGJ26" s="27"/>
      <c r="AGK26" s="27"/>
      <c r="AGL26" s="27"/>
      <c r="AGM26" s="27"/>
      <c r="AGN26" s="27"/>
      <c r="AGO26" s="27"/>
      <c r="AGP26" s="27"/>
      <c r="AGQ26" s="27"/>
      <c r="AGR26" s="27"/>
      <c r="AGS26" s="27"/>
      <c r="AGT26" s="27"/>
      <c r="AGU26" s="27"/>
      <c r="AGV26" s="27"/>
      <c r="AGW26" s="27"/>
      <c r="AGX26" s="27"/>
      <c r="AGY26" s="27"/>
      <c r="AGZ26" s="27"/>
      <c r="AHA26" s="27"/>
      <c r="AHB26" s="27"/>
      <c r="AHC26" s="27"/>
      <c r="AHD26" s="27"/>
      <c r="AHE26" s="27"/>
      <c r="AHF26" s="27"/>
      <c r="AHG26" s="27"/>
      <c r="AHH26" s="27"/>
      <c r="AHI26" s="27"/>
      <c r="AHJ26" s="27"/>
      <c r="AHK26" s="27"/>
      <c r="AHL26" s="27"/>
      <c r="AHM26" s="27"/>
      <c r="AHN26" s="27"/>
      <c r="AHO26" s="27"/>
      <c r="AHP26" s="27"/>
      <c r="AHQ26" s="27"/>
      <c r="AHR26" s="27"/>
      <c r="AHS26" s="27"/>
      <c r="AHT26" s="27"/>
      <c r="AHU26" s="27"/>
      <c r="AHV26" s="27"/>
      <c r="AHW26" s="27"/>
      <c r="AHX26" s="27"/>
      <c r="AHY26" s="27"/>
      <c r="AHZ26" s="27"/>
      <c r="AIA26" s="27"/>
      <c r="AIB26" s="27"/>
      <c r="AIC26" s="27"/>
      <c r="AID26" s="27"/>
      <c r="AIE26" s="27"/>
      <c r="AIF26" s="27"/>
      <c r="AIG26" s="27"/>
      <c r="AIH26" s="27"/>
      <c r="AII26" s="27"/>
      <c r="AIJ26" s="27"/>
      <c r="AIK26" s="27"/>
      <c r="AIL26" s="27"/>
      <c r="AIM26" s="27"/>
      <c r="AIN26" s="27"/>
      <c r="AIO26" s="27"/>
      <c r="AIP26" s="27"/>
      <c r="AIQ26" s="27"/>
      <c r="AIR26" s="27"/>
      <c r="AIS26" s="27"/>
      <c r="AIT26" s="27"/>
      <c r="AIU26" s="27"/>
      <c r="AIV26" s="27"/>
      <c r="AIW26" s="27"/>
      <c r="AIX26" s="27"/>
      <c r="AIY26" s="27"/>
      <c r="AIZ26" s="27"/>
      <c r="AJA26" s="27"/>
      <c r="AJB26" s="27"/>
      <c r="AJC26" s="27"/>
      <c r="AJD26" s="27"/>
      <c r="AJE26" s="27"/>
      <c r="AJF26" s="27"/>
      <c r="AJG26" s="27"/>
      <c r="AJH26" s="27"/>
      <c r="AJI26" s="27"/>
      <c r="AJJ26" s="27"/>
      <c r="AJK26" s="27"/>
      <c r="AJL26" s="27"/>
      <c r="AJM26" s="27"/>
      <c r="AJN26" s="27"/>
      <c r="AJO26" s="27"/>
      <c r="AJP26" s="27"/>
      <c r="AJQ26" s="27"/>
      <c r="AJR26" s="27"/>
      <c r="AJS26" s="27"/>
      <c r="AJT26" s="27"/>
      <c r="AJU26" s="27"/>
      <c r="AJV26" s="27"/>
      <c r="AJW26" s="27"/>
      <c r="AJX26" s="27"/>
      <c r="AJY26" s="27"/>
      <c r="AJZ26" s="27"/>
      <c r="AKA26" s="27"/>
      <c r="AKB26" s="27"/>
      <c r="AKC26" s="27"/>
      <c r="AKD26" s="27"/>
      <c r="AKE26" s="27"/>
      <c r="AKF26" s="27"/>
      <c r="AKG26" s="27"/>
      <c r="AKH26" s="27"/>
      <c r="AKI26" s="27"/>
      <c r="AKJ26" s="27"/>
      <c r="AKK26" s="27"/>
      <c r="AKL26" s="27"/>
      <c r="AKM26" s="27"/>
      <c r="AKN26" s="27"/>
      <c r="AKO26" s="27"/>
      <c r="AKP26" s="27"/>
      <c r="AKQ26" s="27"/>
      <c r="AKR26" s="27"/>
      <c r="AKS26" s="27"/>
      <c r="AKT26" s="27"/>
      <c r="AKU26" s="27"/>
      <c r="AKV26" s="27"/>
      <c r="AKW26" s="27"/>
      <c r="AKX26" s="27"/>
      <c r="AKY26" s="27"/>
      <c r="AKZ26" s="27"/>
      <c r="ALA26" s="27"/>
      <c r="ALB26" s="27"/>
      <c r="ALC26" s="27"/>
      <c r="ALD26" s="27"/>
      <c r="ALE26" s="27"/>
      <c r="ALF26" s="27"/>
      <c r="ALG26" s="27"/>
      <c r="ALH26" s="27"/>
      <c r="ALI26" s="27"/>
      <c r="ALJ26" s="27"/>
      <c r="ALK26" s="27"/>
      <c r="ALL26" s="27"/>
    </row>
    <row r="27" spans="1:1000" customFormat="1" ht="15" x14ac:dyDescent="0.25">
      <c r="A27" s="27">
        <f ca="1">IF(_xll.TM1RPTELISCONSOLIDATED($C$17,$C27),IF(_xll.TM1RPTELLEV($C$17,$C27)&lt;=3,_xll.TM1RPTELLEV($C$17,$C27),"D"),"N")</f>
        <v>1</v>
      </c>
      <c r="B27" s="27"/>
      <c r="C27" s="91" t="s">
        <v>51</v>
      </c>
      <c r="D27" s="84">
        <f ca="1">_xll.DBRW($C$9,$D$13,$C$13,$F$13,$H$13,$C27,D$16)</f>
        <v>723026.8228133982</v>
      </c>
      <c r="E27" s="84">
        <f ca="1">_xll.DBRW($C$9,$D$13,$C$13,$F$13,$H$13,$C27,E$16)</f>
        <v>-17093.290576067491</v>
      </c>
      <c r="F27" s="84">
        <f ca="1">_xll.DBRW($C$9,$D$13,$C$13,$F$13,$H$13,$C27,F$16)</f>
        <v>604800.04693276773</v>
      </c>
      <c r="G27" s="85">
        <f ca="1">_xll.DBRW($C$9,$D$13,$C$13,$F$13,$H$13,$C27,G$16)</f>
        <v>-558466.4076766572</v>
      </c>
      <c r="H27" s="86">
        <f ca="1">_xll.DBRW($C$9,$D$13,$C$13,$F$13,$H$13,$C27,H$16)</f>
        <v>-92.339015267758214</v>
      </c>
      <c r="I27" s="98" t="str">
        <f ca="1">_xll.DBRW($C$9,$D$13,$C$13,$F$13,$H$13,$C27,I$16)</f>
        <v/>
      </c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  <c r="FB27" s="27"/>
      <c r="FC27" s="27"/>
      <c r="FD27" s="27"/>
      <c r="FE27" s="27"/>
      <c r="FF27" s="27"/>
      <c r="FG27" s="27"/>
      <c r="FH27" s="27"/>
      <c r="FI27" s="27"/>
      <c r="FJ27" s="27"/>
      <c r="FK27" s="27"/>
      <c r="FL27" s="27"/>
      <c r="FM27" s="27"/>
      <c r="FN27" s="27"/>
      <c r="FO27" s="27"/>
      <c r="FP27" s="27"/>
      <c r="FQ27" s="27"/>
      <c r="FR27" s="27"/>
      <c r="FS27" s="27"/>
      <c r="FT27" s="27"/>
      <c r="FU27" s="27"/>
      <c r="FV27" s="27"/>
      <c r="FW27" s="27"/>
      <c r="FX27" s="27"/>
      <c r="FY27" s="27"/>
      <c r="FZ27" s="27"/>
      <c r="GA27" s="27"/>
      <c r="GB27" s="27"/>
      <c r="GC27" s="27"/>
      <c r="GD27" s="27"/>
      <c r="GE27" s="27"/>
      <c r="GF27" s="27"/>
      <c r="GG27" s="27"/>
      <c r="GH27" s="27"/>
      <c r="GI27" s="27"/>
      <c r="GJ27" s="27"/>
      <c r="GK27" s="27"/>
      <c r="GL27" s="27"/>
      <c r="GM27" s="27"/>
      <c r="GN27" s="27"/>
      <c r="GO27" s="27"/>
      <c r="GP27" s="27"/>
      <c r="GQ27" s="27"/>
      <c r="GR27" s="27"/>
      <c r="GS27" s="27"/>
      <c r="GT27" s="27"/>
      <c r="GU27" s="27"/>
      <c r="GV27" s="27"/>
      <c r="GW27" s="27"/>
      <c r="GX27" s="27"/>
      <c r="GY27" s="27"/>
      <c r="GZ27" s="27"/>
      <c r="HA27" s="27"/>
      <c r="HB27" s="27"/>
      <c r="HC27" s="27"/>
      <c r="HD27" s="27"/>
      <c r="HE27" s="27"/>
      <c r="HF27" s="27"/>
      <c r="HG27" s="27"/>
      <c r="HH27" s="27"/>
      <c r="HI27" s="27"/>
      <c r="HJ27" s="27"/>
      <c r="HK27" s="27"/>
      <c r="HL27" s="27"/>
      <c r="HM27" s="27"/>
      <c r="HN27" s="27"/>
      <c r="HO27" s="27"/>
      <c r="HP27" s="27"/>
      <c r="HQ27" s="27"/>
      <c r="HR27" s="27"/>
      <c r="HS27" s="27"/>
      <c r="HT27" s="27"/>
      <c r="HU27" s="27"/>
      <c r="HV27" s="27"/>
      <c r="HW27" s="27"/>
      <c r="HX27" s="27"/>
      <c r="HY27" s="27"/>
      <c r="HZ27" s="27"/>
      <c r="IA27" s="27"/>
      <c r="IB27" s="27"/>
      <c r="IC27" s="27"/>
      <c r="ID27" s="27"/>
      <c r="IE27" s="27"/>
      <c r="IF27" s="27"/>
      <c r="IG27" s="27"/>
      <c r="IH27" s="27"/>
      <c r="II27" s="27"/>
      <c r="IJ27" s="27"/>
      <c r="IK27" s="27"/>
      <c r="IL27" s="27"/>
      <c r="IM27" s="27"/>
      <c r="IN27" s="27"/>
      <c r="IO27" s="27"/>
      <c r="IP27" s="27"/>
      <c r="IQ27" s="27"/>
      <c r="IR27" s="27"/>
      <c r="IS27" s="27"/>
      <c r="IT27" s="27"/>
      <c r="IU27" s="27"/>
      <c r="IV27" s="27"/>
      <c r="IW27" s="27"/>
      <c r="IX27" s="27"/>
      <c r="IY27" s="27"/>
      <c r="IZ27" s="27"/>
      <c r="JA27" s="27"/>
      <c r="JB27" s="27"/>
      <c r="JC27" s="27"/>
      <c r="JD27" s="27"/>
      <c r="JE27" s="27"/>
      <c r="JF27" s="27"/>
      <c r="JG27" s="27"/>
      <c r="JH27" s="27"/>
      <c r="JI27" s="27"/>
      <c r="JJ27" s="27"/>
      <c r="JK27" s="27"/>
      <c r="JL27" s="27"/>
      <c r="JM27" s="27"/>
      <c r="JN27" s="27"/>
      <c r="JO27" s="27"/>
      <c r="JP27" s="27"/>
      <c r="JQ27" s="27"/>
      <c r="JR27" s="27"/>
      <c r="JS27" s="27"/>
      <c r="JT27" s="27"/>
      <c r="JU27" s="27"/>
      <c r="JV27" s="27"/>
      <c r="JW27" s="27"/>
      <c r="JX27" s="27"/>
      <c r="JY27" s="27"/>
      <c r="JZ27" s="27"/>
      <c r="KA27" s="27"/>
      <c r="KB27" s="27"/>
      <c r="KC27" s="27"/>
      <c r="KD27" s="27"/>
      <c r="KE27" s="27"/>
      <c r="KF27" s="27"/>
      <c r="KG27" s="27"/>
      <c r="KH27" s="27"/>
      <c r="KI27" s="27"/>
      <c r="KJ27" s="27"/>
      <c r="KK27" s="27"/>
      <c r="KL27" s="27"/>
      <c r="KM27" s="27"/>
      <c r="KN27" s="27"/>
      <c r="KO27" s="27"/>
      <c r="KP27" s="27"/>
      <c r="KQ27" s="27"/>
      <c r="KR27" s="27"/>
      <c r="KS27" s="27"/>
      <c r="KT27" s="27"/>
      <c r="KU27" s="27"/>
      <c r="KV27" s="27"/>
      <c r="KW27" s="27"/>
      <c r="KX27" s="27"/>
      <c r="KY27" s="27"/>
      <c r="KZ27" s="27"/>
      <c r="LA27" s="27"/>
      <c r="LB27" s="27"/>
      <c r="LC27" s="27"/>
      <c r="LD27" s="27"/>
      <c r="LE27" s="27"/>
      <c r="LF27" s="27"/>
      <c r="LG27" s="27"/>
      <c r="LH27" s="27"/>
      <c r="LI27" s="27"/>
      <c r="LJ27" s="27"/>
      <c r="LK27" s="27"/>
      <c r="LL27" s="27"/>
      <c r="LM27" s="27"/>
      <c r="LN27" s="27"/>
      <c r="LO27" s="27"/>
      <c r="LP27" s="27"/>
      <c r="LQ27" s="27"/>
      <c r="LR27" s="27"/>
      <c r="LS27" s="27"/>
      <c r="LT27" s="27"/>
      <c r="LU27" s="27"/>
      <c r="LV27" s="27"/>
      <c r="LW27" s="27"/>
      <c r="LX27" s="27"/>
      <c r="LY27" s="27"/>
      <c r="LZ27" s="27"/>
      <c r="MA27" s="27"/>
      <c r="MB27" s="27"/>
      <c r="MC27" s="27"/>
      <c r="MD27" s="27"/>
      <c r="ME27" s="27"/>
      <c r="MF27" s="27"/>
      <c r="MG27" s="27"/>
      <c r="MH27" s="27"/>
      <c r="MI27" s="27"/>
      <c r="MJ27" s="27"/>
      <c r="MK27" s="27"/>
      <c r="ML27" s="27"/>
      <c r="MM27" s="27"/>
      <c r="MN27" s="27"/>
      <c r="MO27" s="27"/>
      <c r="MP27" s="27"/>
      <c r="MQ27" s="27"/>
      <c r="MR27" s="27"/>
      <c r="MS27" s="27"/>
      <c r="MT27" s="27"/>
      <c r="MU27" s="27"/>
      <c r="MV27" s="27"/>
      <c r="MW27" s="27"/>
      <c r="MX27" s="27"/>
      <c r="MY27" s="27"/>
      <c r="MZ27" s="27"/>
      <c r="NA27" s="27"/>
      <c r="NB27" s="27"/>
      <c r="NC27" s="27"/>
      <c r="ND27" s="27"/>
      <c r="NE27" s="27"/>
      <c r="NF27" s="27"/>
      <c r="NG27" s="27"/>
      <c r="NH27" s="27"/>
      <c r="NI27" s="27"/>
      <c r="NJ27" s="27"/>
      <c r="NK27" s="27"/>
      <c r="NL27" s="27"/>
      <c r="NM27" s="27"/>
      <c r="NN27" s="27"/>
      <c r="NO27" s="27"/>
      <c r="NP27" s="27"/>
      <c r="NQ27" s="27"/>
      <c r="NR27" s="27"/>
      <c r="NS27" s="27"/>
      <c r="NT27" s="27"/>
      <c r="NU27" s="27"/>
      <c r="NV27" s="27"/>
      <c r="NW27" s="27"/>
      <c r="NX27" s="27"/>
      <c r="NY27" s="27"/>
      <c r="NZ27" s="27"/>
      <c r="OA27" s="27"/>
      <c r="OB27" s="27"/>
      <c r="OC27" s="27"/>
      <c r="OD27" s="27"/>
      <c r="OE27" s="27"/>
      <c r="OF27" s="27"/>
      <c r="OG27" s="27"/>
      <c r="OH27" s="27"/>
      <c r="OI27" s="27"/>
      <c r="OJ27" s="27"/>
      <c r="OK27" s="27"/>
      <c r="OL27" s="27"/>
      <c r="OM27" s="27"/>
      <c r="ON27" s="27"/>
      <c r="OO27" s="27"/>
      <c r="OP27" s="27"/>
      <c r="OQ27" s="27"/>
      <c r="OR27" s="27"/>
      <c r="OS27" s="27"/>
      <c r="OT27" s="27"/>
      <c r="OU27" s="27"/>
      <c r="OV27" s="27"/>
      <c r="OW27" s="27"/>
      <c r="OX27" s="27"/>
      <c r="OY27" s="27"/>
      <c r="OZ27" s="27"/>
      <c r="PA27" s="27"/>
      <c r="PB27" s="27"/>
      <c r="PC27" s="27"/>
      <c r="PD27" s="27"/>
      <c r="PE27" s="27"/>
      <c r="PF27" s="27"/>
      <c r="PG27" s="27"/>
      <c r="PH27" s="27"/>
      <c r="PI27" s="27"/>
      <c r="PJ27" s="27"/>
      <c r="PK27" s="27"/>
      <c r="PL27" s="27"/>
      <c r="PM27" s="27"/>
      <c r="PN27" s="27"/>
      <c r="PO27" s="27"/>
      <c r="PP27" s="27"/>
      <c r="PQ27" s="27"/>
      <c r="PR27" s="27"/>
      <c r="PS27" s="27"/>
      <c r="PT27" s="27"/>
      <c r="PU27" s="27"/>
      <c r="PV27" s="27"/>
      <c r="PW27" s="27"/>
      <c r="PX27" s="27"/>
      <c r="PY27" s="27"/>
      <c r="PZ27" s="27"/>
      <c r="QA27" s="27"/>
      <c r="QB27" s="27"/>
      <c r="QC27" s="27"/>
      <c r="QD27" s="27"/>
      <c r="QE27" s="27"/>
      <c r="QF27" s="27"/>
      <c r="QG27" s="27"/>
      <c r="QH27" s="27"/>
      <c r="QI27" s="27"/>
      <c r="QJ27" s="27"/>
      <c r="QK27" s="27"/>
      <c r="QL27" s="27"/>
      <c r="QM27" s="27"/>
      <c r="QN27" s="27"/>
      <c r="QO27" s="27"/>
      <c r="QP27" s="27"/>
      <c r="QQ27" s="27"/>
      <c r="QR27" s="27"/>
      <c r="QS27" s="27"/>
      <c r="QT27" s="27"/>
      <c r="QU27" s="27"/>
      <c r="QV27" s="27"/>
      <c r="QW27" s="27"/>
      <c r="QX27" s="27"/>
      <c r="QY27" s="27"/>
      <c r="QZ27" s="27"/>
      <c r="RA27" s="27"/>
      <c r="RB27" s="27"/>
      <c r="RC27" s="27"/>
      <c r="RD27" s="27"/>
      <c r="RE27" s="27"/>
      <c r="RF27" s="27"/>
      <c r="RG27" s="27"/>
      <c r="RH27" s="27"/>
      <c r="RI27" s="27"/>
      <c r="RJ27" s="27"/>
      <c r="RK27" s="27"/>
      <c r="RL27" s="27"/>
      <c r="RM27" s="27"/>
      <c r="RN27" s="27"/>
      <c r="RO27" s="27"/>
      <c r="RP27" s="27"/>
      <c r="RQ27" s="27"/>
      <c r="RR27" s="27"/>
      <c r="RS27" s="27"/>
      <c r="RT27" s="27"/>
      <c r="RU27" s="27"/>
      <c r="RV27" s="27"/>
      <c r="RW27" s="27"/>
      <c r="RX27" s="27"/>
      <c r="RY27" s="27"/>
      <c r="RZ27" s="27"/>
      <c r="SA27" s="27"/>
      <c r="SB27" s="27"/>
      <c r="SC27" s="27"/>
      <c r="SD27" s="27"/>
      <c r="SE27" s="27"/>
      <c r="SF27" s="27"/>
      <c r="SG27" s="27"/>
      <c r="SH27" s="27"/>
      <c r="SI27" s="27"/>
      <c r="SJ27" s="27"/>
      <c r="SK27" s="27"/>
      <c r="SL27" s="27"/>
      <c r="SM27" s="27"/>
      <c r="SN27" s="27"/>
      <c r="SO27" s="27"/>
      <c r="SP27" s="27"/>
      <c r="SQ27" s="27"/>
      <c r="SR27" s="27"/>
      <c r="SS27" s="27"/>
      <c r="ST27" s="27"/>
      <c r="SU27" s="27"/>
      <c r="SV27" s="27"/>
      <c r="SW27" s="27"/>
      <c r="SX27" s="27"/>
      <c r="SY27" s="27"/>
      <c r="SZ27" s="27"/>
      <c r="TA27" s="27"/>
      <c r="TB27" s="27"/>
      <c r="TC27" s="27"/>
      <c r="TD27" s="27"/>
      <c r="TE27" s="27"/>
      <c r="TF27" s="27"/>
      <c r="TG27" s="27"/>
      <c r="TH27" s="27"/>
      <c r="TI27" s="27"/>
      <c r="TJ27" s="27"/>
      <c r="TK27" s="27"/>
      <c r="TL27" s="27"/>
      <c r="TM27" s="27"/>
      <c r="TN27" s="27"/>
      <c r="TO27" s="27"/>
      <c r="TP27" s="27"/>
      <c r="TQ27" s="27"/>
      <c r="TR27" s="27"/>
      <c r="TS27" s="27"/>
      <c r="TT27" s="27"/>
      <c r="TU27" s="27"/>
      <c r="TV27" s="27"/>
      <c r="TW27" s="27"/>
      <c r="TX27" s="27"/>
      <c r="TY27" s="27"/>
      <c r="TZ27" s="27"/>
      <c r="UA27" s="27"/>
      <c r="UB27" s="27"/>
      <c r="UC27" s="27"/>
      <c r="UD27" s="27"/>
      <c r="UE27" s="27"/>
      <c r="UF27" s="27"/>
      <c r="UG27" s="27"/>
      <c r="UH27" s="27"/>
      <c r="UI27" s="27"/>
      <c r="UJ27" s="27"/>
      <c r="UK27" s="27"/>
      <c r="UL27" s="27"/>
      <c r="UM27" s="27"/>
      <c r="UN27" s="27"/>
      <c r="UO27" s="27"/>
      <c r="UP27" s="27"/>
      <c r="UQ27" s="27"/>
      <c r="UR27" s="27"/>
      <c r="US27" s="27"/>
      <c r="UT27" s="27"/>
      <c r="UU27" s="27"/>
      <c r="UV27" s="27"/>
      <c r="UW27" s="27"/>
      <c r="UX27" s="27"/>
      <c r="UY27" s="27"/>
      <c r="UZ27" s="27"/>
      <c r="VA27" s="27"/>
      <c r="VB27" s="27"/>
      <c r="VC27" s="27"/>
      <c r="VD27" s="27"/>
      <c r="VE27" s="27"/>
      <c r="VF27" s="27"/>
      <c r="VG27" s="27"/>
      <c r="VH27" s="27"/>
      <c r="VI27" s="27"/>
      <c r="VJ27" s="27"/>
      <c r="VK27" s="27"/>
      <c r="VL27" s="27"/>
      <c r="VM27" s="27"/>
      <c r="VN27" s="27"/>
      <c r="VO27" s="27"/>
      <c r="VP27" s="27"/>
      <c r="VQ27" s="27"/>
      <c r="VR27" s="27"/>
      <c r="VS27" s="27"/>
      <c r="VT27" s="27"/>
      <c r="VU27" s="27"/>
      <c r="VV27" s="27"/>
      <c r="VW27" s="27"/>
      <c r="VX27" s="27"/>
      <c r="VY27" s="27"/>
      <c r="VZ27" s="27"/>
      <c r="WA27" s="27"/>
      <c r="WB27" s="27"/>
      <c r="WC27" s="27"/>
      <c r="WD27" s="27"/>
      <c r="WE27" s="27"/>
      <c r="WF27" s="27"/>
      <c r="WG27" s="27"/>
      <c r="WH27" s="27"/>
      <c r="WI27" s="27"/>
      <c r="WJ27" s="27"/>
      <c r="WK27" s="27"/>
      <c r="WL27" s="27"/>
      <c r="WM27" s="27"/>
      <c r="WN27" s="27"/>
      <c r="WO27" s="27"/>
      <c r="WP27" s="27"/>
      <c r="WQ27" s="27"/>
      <c r="WR27" s="27"/>
      <c r="WS27" s="27"/>
      <c r="WT27" s="27"/>
      <c r="WU27" s="27"/>
      <c r="WV27" s="27"/>
      <c r="WW27" s="27"/>
      <c r="WX27" s="27"/>
      <c r="WY27" s="27"/>
      <c r="WZ27" s="27"/>
      <c r="XA27" s="27"/>
      <c r="XB27" s="27"/>
      <c r="XC27" s="27"/>
      <c r="XD27" s="27"/>
      <c r="XE27" s="27"/>
      <c r="XF27" s="27"/>
      <c r="XG27" s="27"/>
      <c r="XH27" s="27"/>
      <c r="XI27" s="27"/>
      <c r="XJ27" s="27"/>
      <c r="XK27" s="27"/>
      <c r="XL27" s="27"/>
      <c r="XM27" s="27"/>
      <c r="XN27" s="27"/>
      <c r="XO27" s="27"/>
      <c r="XP27" s="27"/>
      <c r="XQ27" s="27"/>
      <c r="XR27" s="27"/>
      <c r="XS27" s="27"/>
      <c r="XT27" s="27"/>
      <c r="XU27" s="27"/>
      <c r="XV27" s="27"/>
      <c r="XW27" s="27"/>
      <c r="XX27" s="27"/>
      <c r="XY27" s="27"/>
      <c r="XZ27" s="27"/>
      <c r="YA27" s="27"/>
      <c r="YB27" s="27"/>
      <c r="YC27" s="27"/>
      <c r="YD27" s="27"/>
      <c r="YE27" s="27"/>
      <c r="YF27" s="27"/>
      <c r="YG27" s="27"/>
      <c r="YH27" s="27"/>
      <c r="YI27" s="27"/>
      <c r="YJ27" s="27"/>
      <c r="YK27" s="27"/>
      <c r="YL27" s="27"/>
      <c r="YM27" s="27"/>
      <c r="YN27" s="27"/>
      <c r="YO27" s="27"/>
      <c r="YP27" s="27"/>
      <c r="YQ27" s="27"/>
      <c r="YR27" s="27"/>
      <c r="YS27" s="27"/>
      <c r="YT27" s="27"/>
      <c r="YU27" s="27"/>
      <c r="YV27" s="27"/>
      <c r="YW27" s="27"/>
      <c r="YX27" s="27"/>
      <c r="YY27" s="27"/>
      <c r="YZ27" s="27"/>
      <c r="ZA27" s="27"/>
      <c r="ZB27" s="27"/>
      <c r="ZC27" s="27"/>
      <c r="ZD27" s="27"/>
      <c r="ZE27" s="27"/>
      <c r="ZF27" s="27"/>
      <c r="ZG27" s="27"/>
      <c r="ZH27" s="27"/>
      <c r="ZI27" s="27"/>
      <c r="ZJ27" s="27"/>
      <c r="ZK27" s="27"/>
      <c r="ZL27" s="27"/>
      <c r="ZM27" s="27"/>
      <c r="ZN27" s="27"/>
      <c r="ZO27" s="27"/>
      <c r="ZP27" s="27"/>
      <c r="ZQ27" s="27"/>
      <c r="ZR27" s="27"/>
      <c r="ZS27" s="27"/>
      <c r="ZT27" s="27"/>
      <c r="ZU27" s="27"/>
      <c r="ZV27" s="27"/>
      <c r="ZW27" s="27"/>
      <c r="ZX27" s="27"/>
      <c r="ZY27" s="27"/>
      <c r="ZZ27" s="27"/>
      <c r="AAA27" s="27"/>
      <c r="AAB27" s="27"/>
      <c r="AAC27" s="27"/>
      <c r="AAD27" s="27"/>
      <c r="AAE27" s="27"/>
      <c r="AAF27" s="27"/>
      <c r="AAG27" s="27"/>
      <c r="AAH27" s="27"/>
      <c r="AAI27" s="27"/>
      <c r="AAJ27" s="27"/>
      <c r="AAK27" s="27"/>
      <c r="AAL27" s="27"/>
      <c r="AAM27" s="27"/>
      <c r="AAN27" s="27"/>
      <c r="AAO27" s="27"/>
      <c r="AAP27" s="27"/>
      <c r="AAQ27" s="27"/>
      <c r="AAR27" s="27"/>
      <c r="AAS27" s="27"/>
      <c r="AAT27" s="27"/>
      <c r="AAU27" s="27"/>
      <c r="AAV27" s="27"/>
      <c r="AAW27" s="27"/>
      <c r="AAX27" s="27"/>
      <c r="AAY27" s="27"/>
      <c r="AAZ27" s="27"/>
      <c r="ABA27" s="27"/>
      <c r="ABB27" s="27"/>
      <c r="ABC27" s="27"/>
      <c r="ABD27" s="27"/>
      <c r="ABE27" s="27"/>
      <c r="ABF27" s="27"/>
      <c r="ABG27" s="27"/>
      <c r="ABH27" s="27"/>
      <c r="ABI27" s="27"/>
      <c r="ABJ27" s="27"/>
      <c r="ABK27" s="27"/>
      <c r="ABL27" s="27"/>
      <c r="ABM27" s="27"/>
      <c r="ABN27" s="27"/>
      <c r="ABO27" s="27"/>
      <c r="ABP27" s="27"/>
      <c r="ABQ27" s="27"/>
      <c r="ABR27" s="27"/>
      <c r="ABS27" s="27"/>
      <c r="ABT27" s="27"/>
      <c r="ABU27" s="27"/>
      <c r="ABV27" s="27"/>
      <c r="ABW27" s="27"/>
      <c r="ABX27" s="27"/>
      <c r="ABY27" s="27"/>
      <c r="ABZ27" s="27"/>
      <c r="ACA27" s="27"/>
      <c r="ACB27" s="27"/>
      <c r="ACC27" s="27"/>
      <c r="ACD27" s="27"/>
      <c r="ACE27" s="27"/>
      <c r="ACF27" s="27"/>
      <c r="ACG27" s="27"/>
      <c r="ACH27" s="27"/>
      <c r="ACI27" s="27"/>
      <c r="ACJ27" s="27"/>
      <c r="ACK27" s="27"/>
      <c r="ACL27" s="27"/>
      <c r="ACM27" s="27"/>
      <c r="ACN27" s="27"/>
      <c r="ACO27" s="27"/>
      <c r="ACP27" s="27"/>
      <c r="ACQ27" s="27"/>
      <c r="ACR27" s="27"/>
      <c r="ACS27" s="27"/>
      <c r="ACT27" s="27"/>
      <c r="ACU27" s="27"/>
      <c r="ACV27" s="27"/>
      <c r="ACW27" s="27"/>
      <c r="ACX27" s="27"/>
      <c r="ACY27" s="27"/>
      <c r="ACZ27" s="27"/>
      <c r="ADA27" s="27"/>
      <c r="ADB27" s="27"/>
      <c r="ADC27" s="27"/>
      <c r="ADD27" s="27"/>
      <c r="ADE27" s="27"/>
      <c r="ADF27" s="27"/>
      <c r="ADG27" s="27"/>
      <c r="ADH27" s="27"/>
      <c r="ADI27" s="27"/>
      <c r="ADJ27" s="27"/>
      <c r="ADK27" s="27"/>
      <c r="ADL27" s="27"/>
      <c r="ADM27" s="27"/>
      <c r="ADN27" s="27"/>
      <c r="ADO27" s="27"/>
      <c r="ADP27" s="27"/>
      <c r="ADQ27" s="27"/>
      <c r="ADR27" s="27"/>
      <c r="ADS27" s="27"/>
      <c r="ADT27" s="27"/>
      <c r="ADU27" s="27"/>
      <c r="ADV27" s="27"/>
      <c r="ADW27" s="27"/>
      <c r="ADX27" s="27"/>
      <c r="ADY27" s="27"/>
      <c r="ADZ27" s="27"/>
      <c r="AEA27" s="27"/>
      <c r="AEB27" s="27"/>
      <c r="AEC27" s="27"/>
      <c r="AED27" s="27"/>
      <c r="AEE27" s="27"/>
      <c r="AEF27" s="27"/>
      <c r="AEG27" s="27"/>
      <c r="AEH27" s="27"/>
      <c r="AEI27" s="27"/>
      <c r="AEJ27" s="27"/>
      <c r="AEK27" s="27"/>
      <c r="AEL27" s="27"/>
      <c r="AEM27" s="27"/>
      <c r="AEN27" s="27"/>
      <c r="AEO27" s="27"/>
      <c r="AEP27" s="27"/>
      <c r="AEQ27" s="27"/>
      <c r="AER27" s="27"/>
      <c r="AES27" s="27"/>
      <c r="AET27" s="27"/>
      <c r="AEU27" s="27"/>
      <c r="AEV27" s="27"/>
      <c r="AEW27" s="27"/>
      <c r="AEX27" s="27"/>
      <c r="AEY27" s="27"/>
      <c r="AEZ27" s="27"/>
      <c r="AFA27" s="27"/>
      <c r="AFB27" s="27"/>
      <c r="AFC27" s="27"/>
      <c r="AFD27" s="27"/>
      <c r="AFE27" s="27"/>
      <c r="AFF27" s="27"/>
      <c r="AFG27" s="27"/>
      <c r="AFH27" s="27"/>
      <c r="AFI27" s="27"/>
      <c r="AFJ27" s="27"/>
      <c r="AFK27" s="27"/>
      <c r="AFL27" s="27"/>
      <c r="AFM27" s="27"/>
      <c r="AFN27" s="27"/>
      <c r="AFO27" s="27"/>
      <c r="AFP27" s="27"/>
      <c r="AFQ27" s="27"/>
      <c r="AFR27" s="27"/>
      <c r="AFS27" s="27"/>
      <c r="AFT27" s="27"/>
      <c r="AFU27" s="27"/>
      <c r="AFV27" s="27"/>
      <c r="AFW27" s="27"/>
      <c r="AFX27" s="27"/>
      <c r="AFY27" s="27"/>
      <c r="AFZ27" s="27"/>
      <c r="AGA27" s="27"/>
      <c r="AGB27" s="27"/>
      <c r="AGC27" s="27"/>
      <c r="AGD27" s="27"/>
      <c r="AGE27" s="27"/>
      <c r="AGF27" s="27"/>
      <c r="AGG27" s="27"/>
      <c r="AGH27" s="27"/>
      <c r="AGI27" s="27"/>
      <c r="AGJ27" s="27"/>
      <c r="AGK27" s="27"/>
      <c r="AGL27" s="27"/>
      <c r="AGM27" s="27"/>
      <c r="AGN27" s="27"/>
      <c r="AGO27" s="27"/>
      <c r="AGP27" s="27"/>
      <c r="AGQ27" s="27"/>
      <c r="AGR27" s="27"/>
      <c r="AGS27" s="27"/>
      <c r="AGT27" s="27"/>
      <c r="AGU27" s="27"/>
      <c r="AGV27" s="27"/>
      <c r="AGW27" s="27"/>
      <c r="AGX27" s="27"/>
      <c r="AGY27" s="27"/>
      <c r="AGZ27" s="27"/>
      <c r="AHA27" s="27"/>
      <c r="AHB27" s="27"/>
      <c r="AHC27" s="27"/>
      <c r="AHD27" s="27"/>
      <c r="AHE27" s="27"/>
      <c r="AHF27" s="27"/>
      <c r="AHG27" s="27"/>
      <c r="AHH27" s="27"/>
      <c r="AHI27" s="27"/>
      <c r="AHJ27" s="27"/>
      <c r="AHK27" s="27"/>
      <c r="AHL27" s="27"/>
      <c r="AHM27" s="27"/>
      <c r="AHN27" s="27"/>
      <c r="AHO27" s="27"/>
      <c r="AHP27" s="27"/>
      <c r="AHQ27" s="27"/>
      <c r="AHR27" s="27"/>
      <c r="AHS27" s="27"/>
      <c r="AHT27" s="27"/>
      <c r="AHU27" s="27"/>
      <c r="AHV27" s="27"/>
      <c r="AHW27" s="27"/>
      <c r="AHX27" s="27"/>
      <c r="AHY27" s="27"/>
      <c r="AHZ27" s="27"/>
      <c r="AIA27" s="27"/>
      <c r="AIB27" s="27"/>
      <c r="AIC27" s="27"/>
      <c r="AID27" s="27"/>
      <c r="AIE27" s="27"/>
      <c r="AIF27" s="27"/>
      <c r="AIG27" s="27"/>
      <c r="AIH27" s="27"/>
      <c r="AII27" s="27"/>
      <c r="AIJ27" s="27"/>
      <c r="AIK27" s="27"/>
      <c r="AIL27" s="27"/>
      <c r="AIM27" s="27"/>
      <c r="AIN27" s="27"/>
      <c r="AIO27" s="27"/>
      <c r="AIP27" s="27"/>
      <c r="AIQ27" s="27"/>
      <c r="AIR27" s="27"/>
      <c r="AIS27" s="27"/>
      <c r="AIT27" s="27"/>
      <c r="AIU27" s="27"/>
      <c r="AIV27" s="27"/>
      <c r="AIW27" s="27"/>
      <c r="AIX27" s="27"/>
      <c r="AIY27" s="27"/>
      <c r="AIZ27" s="27"/>
      <c r="AJA27" s="27"/>
      <c r="AJB27" s="27"/>
      <c r="AJC27" s="27"/>
      <c r="AJD27" s="27"/>
      <c r="AJE27" s="27"/>
      <c r="AJF27" s="27"/>
      <c r="AJG27" s="27"/>
      <c r="AJH27" s="27"/>
      <c r="AJI27" s="27"/>
      <c r="AJJ27" s="27"/>
      <c r="AJK27" s="27"/>
      <c r="AJL27" s="27"/>
      <c r="AJM27" s="27"/>
      <c r="AJN27" s="27"/>
      <c r="AJO27" s="27"/>
      <c r="AJP27" s="27"/>
      <c r="AJQ27" s="27"/>
      <c r="AJR27" s="27"/>
      <c r="AJS27" s="27"/>
      <c r="AJT27" s="27"/>
      <c r="AJU27" s="27"/>
      <c r="AJV27" s="27"/>
      <c r="AJW27" s="27"/>
      <c r="AJX27" s="27"/>
      <c r="AJY27" s="27"/>
      <c r="AJZ27" s="27"/>
      <c r="AKA27" s="27"/>
      <c r="AKB27" s="27"/>
      <c r="AKC27" s="27"/>
      <c r="AKD27" s="27"/>
      <c r="AKE27" s="27"/>
      <c r="AKF27" s="27"/>
      <c r="AKG27" s="27"/>
      <c r="AKH27" s="27"/>
      <c r="AKI27" s="27"/>
      <c r="AKJ27" s="27"/>
      <c r="AKK27" s="27"/>
      <c r="AKL27" s="27"/>
      <c r="AKM27" s="27"/>
      <c r="AKN27" s="27"/>
      <c r="AKO27" s="27"/>
      <c r="AKP27" s="27"/>
      <c r="AKQ27" s="27"/>
      <c r="AKR27" s="27"/>
      <c r="AKS27" s="27"/>
      <c r="AKT27" s="27"/>
      <c r="AKU27" s="27"/>
      <c r="AKV27" s="27"/>
      <c r="AKW27" s="27"/>
      <c r="AKX27" s="27"/>
      <c r="AKY27" s="27"/>
      <c r="AKZ27" s="27"/>
      <c r="ALA27" s="27"/>
      <c r="ALB27" s="27"/>
      <c r="ALC27" s="27"/>
      <c r="ALD27" s="27"/>
      <c r="ALE27" s="27"/>
      <c r="ALF27" s="27"/>
      <c r="ALG27" s="27"/>
      <c r="ALH27" s="27"/>
      <c r="ALI27" s="27"/>
      <c r="ALJ27" s="27"/>
      <c r="ALK27" s="27"/>
      <c r="ALL27" s="27"/>
    </row>
    <row r="28" spans="1:1000" customFormat="1" ht="15" x14ac:dyDescent="0.25">
      <c r="A28" s="27">
        <f ca="1">IF(_xll.TM1RPTELISCONSOLIDATED($C$17,$C28),IF(_xll.TM1RPTELLEV($C$17,$C28)&lt;=3,_xll.TM1RPTELLEV($C$17,$C28),"D"),"N")</f>
        <v>1</v>
      </c>
      <c r="B28" s="27"/>
      <c r="C28" s="92" t="s">
        <v>52</v>
      </c>
      <c r="D28" s="84">
        <f ca="1">_xll.DBRW($C$9,$D$13,$C$13,$F$13,$H$13,$C28,D$16)</f>
        <v>18219.105728589391</v>
      </c>
      <c r="E28" s="84">
        <f ca="1">_xll.DBRW($C$9,$D$13,$C$13,$F$13,$H$13,$C28,E$16)</f>
        <v>22397.929719747179</v>
      </c>
      <c r="F28" s="84">
        <f ca="1">_xll.DBRW($C$9,$D$13,$C$13,$F$13,$H$13,$C28,F$16)</f>
        <v>29053.467724371731</v>
      </c>
      <c r="G28" s="85">
        <f ca="1">_xll.DBRW($C$9,$D$13,$C$13,$F$13,$H$13,$C28,G$16)</f>
        <v>-6633.1100118007671</v>
      </c>
      <c r="H28" s="86">
        <f ca="1">_xll.DBRW($C$9,$D$13,$C$13,$F$13,$H$13,$C28,H$16)</f>
        <v>-22.830699848736234</v>
      </c>
      <c r="I28" s="98" t="str">
        <f ca="1">_xll.DBRW($C$9,$D$13,$C$13,$F$13,$H$13,$C28,I$16)</f>
        <v/>
      </c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  <c r="FB28" s="27"/>
      <c r="FC28" s="27"/>
      <c r="FD28" s="27"/>
      <c r="FE28" s="27"/>
      <c r="FF28" s="27"/>
      <c r="FG28" s="27"/>
      <c r="FH28" s="27"/>
      <c r="FI28" s="27"/>
      <c r="FJ28" s="27"/>
      <c r="FK28" s="27"/>
      <c r="FL28" s="27"/>
      <c r="FM28" s="27"/>
      <c r="FN28" s="27"/>
      <c r="FO28" s="27"/>
      <c r="FP28" s="27"/>
      <c r="FQ28" s="27"/>
      <c r="FR28" s="27"/>
      <c r="FS28" s="27"/>
      <c r="FT28" s="27"/>
      <c r="FU28" s="27"/>
      <c r="FV28" s="27"/>
      <c r="FW28" s="27"/>
      <c r="FX28" s="27"/>
      <c r="FY28" s="27"/>
      <c r="FZ28" s="27"/>
      <c r="GA28" s="27"/>
      <c r="GB28" s="27"/>
      <c r="GC28" s="27"/>
      <c r="GD28" s="27"/>
      <c r="GE28" s="27"/>
      <c r="GF28" s="27"/>
      <c r="GG28" s="27"/>
      <c r="GH28" s="27"/>
      <c r="GI28" s="27"/>
      <c r="GJ28" s="27"/>
      <c r="GK28" s="27"/>
      <c r="GL28" s="27"/>
      <c r="GM28" s="27"/>
      <c r="GN28" s="27"/>
      <c r="GO28" s="27"/>
      <c r="GP28" s="27"/>
      <c r="GQ28" s="27"/>
      <c r="GR28" s="27"/>
      <c r="GS28" s="27"/>
      <c r="GT28" s="27"/>
      <c r="GU28" s="27"/>
      <c r="GV28" s="27"/>
      <c r="GW28" s="27"/>
      <c r="GX28" s="27"/>
      <c r="GY28" s="27"/>
      <c r="GZ28" s="27"/>
      <c r="HA28" s="27"/>
      <c r="HB28" s="27"/>
      <c r="HC28" s="27"/>
      <c r="HD28" s="27"/>
      <c r="HE28" s="27"/>
      <c r="HF28" s="27"/>
      <c r="HG28" s="27"/>
      <c r="HH28" s="27"/>
      <c r="HI28" s="27"/>
      <c r="HJ28" s="27"/>
      <c r="HK28" s="27"/>
      <c r="HL28" s="27"/>
      <c r="HM28" s="27"/>
      <c r="HN28" s="27"/>
      <c r="HO28" s="27"/>
      <c r="HP28" s="27"/>
      <c r="HQ28" s="27"/>
      <c r="HR28" s="27"/>
      <c r="HS28" s="27"/>
      <c r="HT28" s="27"/>
      <c r="HU28" s="27"/>
      <c r="HV28" s="27"/>
      <c r="HW28" s="27"/>
      <c r="HX28" s="27"/>
      <c r="HY28" s="27"/>
      <c r="HZ28" s="27"/>
      <c r="IA28" s="27"/>
      <c r="IB28" s="27"/>
      <c r="IC28" s="27"/>
      <c r="ID28" s="27"/>
      <c r="IE28" s="27"/>
      <c r="IF28" s="27"/>
      <c r="IG28" s="27"/>
      <c r="IH28" s="27"/>
      <c r="II28" s="27"/>
      <c r="IJ28" s="27"/>
      <c r="IK28" s="27"/>
      <c r="IL28" s="27"/>
      <c r="IM28" s="27"/>
      <c r="IN28" s="27"/>
      <c r="IO28" s="27"/>
      <c r="IP28" s="27"/>
      <c r="IQ28" s="27"/>
      <c r="IR28" s="27"/>
      <c r="IS28" s="27"/>
      <c r="IT28" s="27"/>
      <c r="IU28" s="27"/>
      <c r="IV28" s="27"/>
      <c r="IW28" s="27"/>
      <c r="IX28" s="27"/>
      <c r="IY28" s="27"/>
      <c r="IZ28" s="27"/>
      <c r="JA28" s="27"/>
      <c r="JB28" s="27"/>
      <c r="JC28" s="27"/>
      <c r="JD28" s="27"/>
      <c r="JE28" s="27"/>
      <c r="JF28" s="27"/>
      <c r="JG28" s="27"/>
      <c r="JH28" s="27"/>
      <c r="JI28" s="27"/>
      <c r="JJ28" s="27"/>
      <c r="JK28" s="27"/>
      <c r="JL28" s="27"/>
      <c r="JM28" s="27"/>
      <c r="JN28" s="27"/>
      <c r="JO28" s="27"/>
      <c r="JP28" s="27"/>
      <c r="JQ28" s="27"/>
      <c r="JR28" s="27"/>
      <c r="JS28" s="27"/>
      <c r="JT28" s="27"/>
      <c r="JU28" s="27"/>
      <c r="JV28" s="27"/>
      <c r="JW28" s="27"/>
      <c r="JX28" s="27"/>
      <c r="JY28" s="27"/>
      <c r="JZ28" s="27"/>
      <c r="KA28" s="27"/>
      <c r="KB28" s="27"/>
      <c r="KC28" s="27"/>
      <c r="KD28" s="27"/>
      <c r="KE28" s="27"/>
      <c r="KF28" s="27"/>
      <c r="KG28" s="27"/>
      <c r="KH28" s="27"/>
      <c r="KI28" s="27"/>
      <c r="KJ28" s="27"/>
      <c r="KK28" s="27"/>
      <c r="KL28" s="27"/>
      <c r="KM28" s="27"/>
      <c r="KN28" s="27"/>
      <c r="KO28" s="27"/>
      <c r="KP28" s="27"/>
      <c r="KQ28" s="27"/>
      <c r="KR28" s="27"/>
      <c r="KS28" s="27"/>
      <c r="KT28" s="27"/>
      <c r="KU28" s="27"/>
      <c r="KV28" s="27"/>
      <c r="KW28" s="27"/>
      <c r="KX28" s="27"/>
      <c r="KY28" s="27"/>
      <c r="KZ28" s="27"/>
      <c r="LA28" s="27"/>
      <c r="LB28" s="27"/>
      <c r="LC28" s="27"/>
      <c r="LD28" s="27"/>
      <c r="LE28" s="27"/>
      <c r="LF28" s="27"/>
      <c r="LG28" s="27"/>
      <c r="LH28" s="27"/>
      <c r="LI28" s="27"/>
      <c r="LJ28" s="27"/>
      <c r="LK28" s="27"/>
      <c r="LL28" s="27"/>
      <c r="LM28" s="27"/>
      <c r="LN28" s="27"/>
      <c r="LO28" s="27"/>
      <c r="LP28" s="27"/>
      <c r="LQ28" s="27"/>
      <c r="LR28" s="27"/>
      <c r="LS28" s="27"/>
      <c r="LT28" s="27"/>
      <c r="LU28" s="27"/>
      <c r="LV28" s="27"/>
      <c r="LW28" s="27"/>
      <c r="LX28" s="27"/>
      <c r="LY28" s="27"/>
      <c r="LZ28" s="27"/>
      <c r="MA28" s="27"/>
      <c r="MB28" s="27"/>
      <c r="MC28" s="27"/>
      <c r="MD28" s="27"/>
      <c r="ME28" s="27"/>
      <c r="MF28" s="27"/>
      <c r="MG28" s="27"/>
      <c r="MH28" s="27"/>
      <c r="MI28" s="27"/>
      <c r="MJ28" s="27"/>
      <c r="MK28" s="27"/>
      <c r="ML28" s="27"/>
      <c r="MM28" s="27"/>
      <c r="MN28" s="27"/>
      <c r="MO28" s="27"/>
      <c r="MP28" s="27"/>
      <c r="MQ28" s="27"/>
      <c r="MR28" s="27"/>
      <c r="MS28" s="27"/>
      <c r="MT28" s="27"/>
      <c r="MU28" s="27"/>
      <c r="MV28" s="27"/>
      <c r="MW28" s="27"/>
      <c r="MX28" s="27"/>
      <c r="MY28" s="27"/>
      <c r="MZ28" s="27"/>
      <c r="NA28" s="27"/>
      <c r="NB28" s="27"/>
      <c r="NC28" s="27"/>
      <c r="ND28" s="27"/>
      <c r="NE28" s="27"/>
      <c r="NF28" s="27"/>
      <c r="NG28" s="27"/>
      <c r="NH28" s="27"/>
      <c r="NI28" s="27"/>
      <c r="NJ28" s="27"/>
      <c r="NK28" s="27"/>
      <c r="NL28" s="27"/>
      <c r="NM28" s="27"/>
      <c r="NN28" s="27"/>
      <c r="NO28" s="27"/>
      <c r="NP28" s="27"/>
      <c r="NQ28" s="27"/>
      <c r="NR28" s="27"/>
      <c r="NS28" s="27"/>
      <c r="NT28" s="27"/>
      <c r="NU28" s="27"/>
      <c r="NV28" s="27"/>
      <c r="NW28" s="27"/>
      <c r="NX28" s="27"/>
      <c r="NY28" s="27"/>
      <c r="NZ28" s="27"/>
      <c r="OA28" s="27"/>
      <c r="OB28" s="27"/>
      <c r="OC28" s="27"/>
      <c r="OD28" s="27"/>
      <c r="OE28" s="27"/>
      <c r="OF28" s="27"/>
      <c r="OG28" s="27"/>
      <c r="OH28" s="27"/>
      <c r="OI28" s="27"/>
      <c r="OJ28" s="27"/>
      <c r="OK28" s="27"/>
      <c r="OL28" s="27"/>
      <c r="OM28" s="27"/>
      <c r="ON28" s="27"/>
      <c r="OO28" s="27"/>
      <c r="OP28" s="27"/>
      <c r="OQ28" s="27"/>
      <c r="OR28" s="27"/>
      <c r="OS28" s="27"/>
      <c r="OT28" s="27"/>
      <c r="OU28" s="27"/>
      <c r="OV28" s="27"/>
      <c r="OW28" s="27"/>
      <c r="OX28" s="27"/>
      <c r="OY28" s="27"/>
      <c r="OZ28" s="27"/>
      <c r="PA28" s="27"/>
      <c r="PB28" s="27"/>
      <c r="PC28" s="27"/>
      <c r="PD28" s="27"/>
      <c r="PE28" s="27"/>
      <c r="PF28" s="27"/>
      <c r="PG28" s="27"/>
      <c r="PH28" s="27"/>
      <c r="PI28" s="27"/>
      <c r="PJ28" s="27"/>
      <c r="PK28" s="27"/>
      <c r="PL28" s="27"/>
      <c r="PM28" s="27"/>
      <c r="PN28" s="27"/>
      <c r="PO28" s="27"/>
      <c r="PP28" s="27"/>
      <c r="PQ28" s="27"/>
      <c r="PR28" s="27"/>
      <c r="PS28" s="27"/>
      <c r="PT28" s="27"/>
      <c r="PU28" s="27"/>
      <c r="PV28" s="27"/>
      <c r="PW28" s="27"/>
      <c r="PX28" s="27"/>
      <c r="PY28" s="27"/>
      <c r="PZ28" s="27"/>
      <c r="QA28" s="27"/>
      <c r="QB28" s="27"/>
      <c r="QC28" s="27"/>
      <c r="QD28" s="27"/>
      <c r="QE28" s="27"/>
      <c r="QF28" s="27"/>
      <c r="QG28" s="27"/>
      <c r="QH28" s="27"/>
      <c r="QI28" s="27"/>
      <c r="QJ28" s="27"/>
      <c r="QK28" s="27"/>
      <c r="QL28" s="27"/>
      <c r="QM28" s="27"/>
      <c r="QN28" s="27"/>
      <c r="QO28" s="27"/>
      <c r="QP28" s="27"/>
      <c r="QQ28" s="27"/>
      <c r="QR28" s="27"/>
      <c r="QS28" s="27"/>
      <c r="QT28" s="27"/>
      <c r="QU28" s="27"/>
      <c r="QV28" s="27"/>
      <c r="QW28" s="27"/>
      <c r="QX28" s="27"/>
      <c r="QY28" s="27"/>
      <c r="QZ28" s="27"/>
      <c r="RA28" s="27"/>
      <c r="RB28" s="27"/>
      <c r="RC28" s="27"/>
      <c r="RD28" s="27"/>
      <c r="RE28" s="27"/>
      <c r="RF28" s="27"/>
      <c r="RG28" s="27"/>
      <c r="RH28" s="27"/>
      <c r="RI28" s="27"/>
      <c r="RJ28" s="27"/>
      <c r="RK28" s="27"/>
      <c r="RL28" s="27"/>
      <c r="RM28" s="27"/>
      <c r="RN28" s="27"/>
      <c r="RO28" s="27"/>
      <c r="RP28" s="27"/>
      <c r="RQ28" s="27"/>
      <c r="RR28" s="27"/>
      <c r="RS28" s="27"/>
      <c r="RT28" s="27"/>
      <c r="RU28" s="27"/>
      <c r="RV28" s="27"/>
      <c r="RW28" s="27"/>
      <c r="RX28" s="27"/>
      <c r="RY28" s="27"/>
      <c r="RZ28" s="27"/>
      <c r="SA28" s="27"/>
      <c r="SB28" s="27"/>
      <c r="SC28" s="27"/>
      <c r="SD28" s="27"/>
      <c r="SE28" s="27"/>
      <c r="SF28" s="27"/>
      <c r="SG28" s="27"/>
      <c r="SH28" s="27"/>
      <c r="SI28" s="27"/>
      <c r="SJ28" s="27"/>
      <c r="SK28" s="27"/>
      <c r="SL28" s="27"/>
      <c r="SM28" s="27"/>
      <c r="SN28" s="27"/>
      <c r="SO28" s="27"/>
      <c r="SP28" s="27"/>
      <c r="SQ28" s="27"/>
      <c r="SR28" s="27"/>
      <c r="SS28" s="27"/>
      <c r="ST28" s="27"/>
      <c r="SU28" s="27"/>
      <c r="SV28" s="27"/>
      <c r="SW28" s="27"/>
      <c r="SX28" s="27"/>
      <c r="SY28" s="27"/>
      <c r="SZ28" s="27"/>
      <c r="TA28" s="27"/>
      <c r="TB28" s="27"/>
      <c r="TC28" s="27"/>
      <c r="TD28" s="27"/>
      <c r="TE28" s="27"/>
      <c r="TF28" s="27"/>
      <c r="TG28" s="27"/>
      <c r="TH28" s="27"/>
      <c r="TI28" s="27"/>
      <c r="TJ28" s="27"/>
      <c r="TK28" s="27"/>
      <c r="TL28" s="27"/>
      <c r="TM28" s="27"/>
      <c r="TN28" s="27"/>
      <c r="TO28" s="27"/>
      <c r="TP28" s="27"/>
      <c r="TQ28" s="27"/>
      <c r="TR28" s="27"/>
      <c r="TS28" s="27"/>
      <c r="TT28" s="27"/>
      <c r="TU28" s="27"/>
      <c r="TV28" s="27"/>
      <c r="TW28" s="27"/>
      <c r="TX28" s="27"/>
      <c r="TY28" s="27"/>
      <c r="TZ28" s="27"/>
      <c r="UA28" s="27"/>
      <c r="UB28" s="27"/>
      <c r="UC28" s="27"/>
      <c r="UD28" s="27"/>
      <c r="UE28" s="27"/>
      <c r="UF28" s="27"/>
      <c r="UG28" s="27"/>
      <c r="UH28" s="27"/>
      <c r="UI28" s="27"/>
      <c r="UJ28" s="27"/>
      <c r="UK28" s="27"/>
      <c r="UL28" s="27"/>
      <c r="UM28" s="27"/>
      <c r="UN28" s="27"/>
      <c r="UO28" s="27"/>
      <c r="UP28" s="27"/>
      <c r="UQ28" s="27"/>
      <c r="UR28" s="27"/>
      <c r="US28" s="27"/>
      <c r="UT28" s="27"/>
      <c r="UU28" s="27"/>
      <c r="UV28" s="27"/>
      <c r="UW28" s="27"/>
      <c r="UX28" s="27"/>
      <c r="UY28" s="27"/>
      <c r="UZ28" s="27"/>
      <c r="VA28" s="27"/>
      <c r="VB28" s="27"/>
      <c r="VC28" s="27"/>
      <c r="VD28" s="27"/>
      <c r="VE28" s="27"/>
      <c r="VF28" s="27"/>
      <c r="VG28" s="27"/>
      <c r="VH28" s="27"/>
      <c r="VI28" s="27"/>
      <c r="VJ28" s="27"/>
      <c r="VK28" s="27"/>
      <c r="VL28" s="27"/>
      <c r="VM28" s="27"/>
      <c r="VN28" s="27"/>
      <c r="VO28" s="27"/>
      <c r="VP28" s="27"/>
      <c r="VQ28" s="27"/>
      <c r="VR28" s="27"/>
      <c r="VS28" s="27"/>
      <c r="VT28" s="27"/>
      <c r="VU28" s="27"/>
      <c r="VV28" s="27"/>
      <c r="VW28" s="27"/>
      <c r="VX28" s="27"/>
      <c r="VY28" s="27"/>
      <c r="VZ28" s="27"/>
      <c r="WA28" s="27"/>
      <c r="WB28" s="27"/>
      <c r="WC28" s="27"/>
      <c r="WD28" s="27"/>
      <c r="WE28" s="27"/>
      <c r="WF28" s="27"/>
      <c r="WG28" s="27"/>
      <c r="WH28" s="27"/>
      <c r="WI28" s="27"/>
      <c r="WJ28" s="27"/>
      <c r="WK28" s="27"/>
      <c r="WL28" s="27"/>
      <c r="WM28" s="27"/>
      <c r="WN28" s="27"/>
      <c r="WO28" s="27"/>
      <c r="WP28" s="27"/>
      <c r="WQ28" s="27"/>
      <c r="WR28" s="27"/>
      <c r="WS28" s="27"/>
      <c r="WT28" s="27"/>
      <c r="WU28" s="27"/>
      <c r="WV28" s="27"/>
      <c r="WW28" s="27"/>
      <c r="WX28" s="27"/>
      <c r="WY28" s="27"/>
      <c r="WZ28" s="27"/>
      <c r="XA28" s="27"/>
      <c r="XB28" s="27"/>
      <c r="XC28" s="27"/>
      <c r="XD28" s="27"/>
      <c r="XE28" s="27"/>
      <c r="XF28" s="27"/>
      <c r="XG28" s="27"/>
      <c r="XH28" s="27"/>
      <c r="XI28" s="27"/>
      <c r="XJ28" s="27"/>
      <c r="XK28" s="27"/>
      <c r="XL28" s="27"/>
      <c r="XM28" s="27"/>
      <c r="XN28" s="27"/>
      <c r="XO28" s="27"/>
      <c r="XP28" s="27"/>
      <c r="XQ28" s="27"/>
      <c r="XR28" s="27"/>
      <c r="XS28" s="27"/>
      <c r="XT28" s="27"/>
      <c r="XU28" s="27"/>
      <c r="XV28" s="27"/>
      <c r="XW28" s="27"/>
      <c r="XX28" s="27"/>
      <c r="XY28" s="27"/>
      <c r="XZ28" s="27"/>
      <c r="YA28" s="27"/>
      <c r="YB28" s="27"/>
      <c r="YC28" s="27"/>
      <c r="YD28" s="27"/>
      <c r="YE28" s="27"/>
      <c r="YF28" s="27"/>
      <c r="YG28" s="27"/>
      <c r="YH28" s="27"/>
      <c r="YI28" s="27"/>
      <c r="YJ28" s="27"/>
      <c r="YK28" s="27"/>
      <c r="YL28" s="27"/>
      <c r="YM28" s="27"/>
      <c r="YN28" s="27"/>
      <c r="YO28" s="27"/>
      <c r="YP28" s="27"/>
      <c r="YQ28" s="27"/>
      <c r="YR28" s="27"/>
      <c r="YS28" s="27"/>
      <c r="YT28" s="27"/>
      <c r="YU28" s="27"/>
      <c r="YV28" s="27"/>
      <c r="YW28" s="27"/>
      <c r="YX28" s="27"/>
      <c r="YY28" s="27"/>
      <c r="YZ28" s="27"/>
      <c r="ZA28" s="27"/>
      <c r="ZB28" s="27"/>
      <c r="ZC28" s="27"/>
      <c r="ZD28" s="27"/>
      <c r="ZE28" s="27"/>
      <c r="ZF28" s="27"/>
      <c r="ZG28" s="27"/>
      <c r="ZH28" s="27"/>
      <c r="ZI28" s="27"/>
      <c r="ZJ28" s="27"/>
      <c r="ZK28" s="27"/>
      <c r="ZL28" s="27"/>
      <c r="ZM28" s="27"/>
      <c r="ZN28" s="27"/>
      <c r="ZO28" s="27"/>
      <c r="ZP28" s="27"/>
      <c r="ZQ28" s="27"/>
      <c r="ZR28" s="27"/>
      <c r="ZS28" s="27"/>
      <c r="ZT28" s="27"/>
      <c r="ZU28" s="27"/>
      <c r="ZV28" s="27"/>
      <c r="ZW28" s="27"/>
      <c r="ZX28" s="27"/>
      <c r="ZY28" s="27"/>
      <c r="ZZ28" s="27"/>
      <c r="AAA28" s="27"/>
      <c r="AAB28" s="27"/>
      <c r="AAC28" s="27"/>
      <c r="AAD28" s="27"/>
      <c r="AAE28" s="27"/>
      <c r="AAF28" s="27"/>
      <c r="AAG28" s="27"/>
      <c r="AAH28" s="27"/>
      <c r="AAI28" s="27"/>
      <c r="AAJ28" s="27"/>
      <c r="AAK28" s="27"/>
      <c r="AAL28" s="27"/>
      <c r="AAM28" s="27"/>
      <c r="AAN28" s="27"/>
      <c r="AAO28" s="27"/>
      <c r="AAP28" s="27"/>
      <c r="AAQ28" s="27"/>
      <c r="AAR28" s="27"/>
      <c r="AAS28" s="27"/>
      <c r="AAT28" s="27"/>
      <c r="AAU28" s="27"/>
      <c r="AAV28" s="27"/>
      <c r="AAW28" s="27"/>
      <c r="AAX28" s="27"/>
      <c r="AAY28" s="27"/>
      <c r="AAZ28" s="27"/>
      <c r="ABA28" s="27"/>
      <c r="ABB28" s="27"/>
      <c r="ABC28" s="27"/>
      <c r="ABD28" s="27"/>
      <c r="ABE28" s="27"/>
      <c r="ABF28" s="27"/>
      <c r="ABG28" s="27"/>
      <c r="ABH28" s="27"/>
      <c r="ABI28" s="27"/>
      <c r="ABJ28" s="27"/>
      <c r="ABK28" s="27"/>
      <c r="ABL28" s="27"/>
      <c r="ABM28" s="27"/>
      <c r="ABN28" s="27"/>
      <c r="ABO28" s="27"/>
      <c r="ABP28" s="27"/>
      <c r="ABQ28" s="27"/>
      <c r="ABR28" s="27"/>
      <c r="ABS28" s="27"/>
      <c r="ABT28" s="27"/>
      <c r="ABU28" s="27"/>
      <c r="ABV28" s="27"/>
      <c r="ABW28" s="27"/>
      <c r="ABX28" s="27"/>
      <c r="ABY28" s="27"/>
      <c r="ABZ28" s="27"/>
      <c r="ACA28" s="27"/>
      <c r="ACB28" s="27"/>
      <c r="ACC28" s="27"/>
      <c r="ACD28" s="27"/>
      <c r="ACE28" s="27"/>
      <c r="ACF28" s="27"/>
      <c r="ACG28" s="27"/>
      <c r="ACH28" s="27"/>
      <c r="ACI28" s="27"/>
      <c r="ACJ28" s="27"/>
      <c r="ACK28" s="27"/>
      <c r="ACL28" s="27"/>
      <c r="ACM28" s="27"/>
      <c r="ACN28" s="27"/>
      <c r="ACO28" s="27"/>
      <c r="ACP28" s="27"/>
      <c r="ACQ28" s="27"/>
      <c r="ACR28" s="27"/>
      <c r="ACS28" s="27"/>
      <c r="ACT28" s="27"/>
      <c r="ACU28" s="27"/>
      <c r="ACV28" s="27"/>
      <c r="ACW28" s="27"/>
      <c r="ACX28" s="27"/>
      <c r="ACY28" s="27"/>
      <c r="ACZ28" s="27"/>
      <c r="ADA28" s="27"/>
      <c r="ADB28" s="27"/>
      <c r="ADC28" s="27"/>
      <c r="ADD28" s="27"/>
      <c r="ADE28" s="27"/>
      <c r="ADF28" s="27"/>
      <c r="ADG28" s="27"/>
      <c r="ADH28" s="27"/>
      <c r="ADI28" s="27"/>
      <c r="ADJ28" s="27"/>
      <c r="ADK28" s="27"/>
      <c r="ADL28" s="27"/>
      <c r="ADM28" s="27"/>
      <c r="ADN28" s="27"/>
      <c r="ADO28" s="27"/>
      <c r="ADP28" s="27"/>
      <c r="ADQ28" s="27"/>
      <c r="ADR28" s="27"/>
      <c r="ADS28" s="27"/>
      <c r="ADT28" s="27"/>
      <c r="ADU28" s="27"/>
      <c r="ADV28" s="27"/>
      <c r="ADW28" s="27"/>
      <c r="ADX28" s="27"/>
      <c r="ADY28" s="27"/>
      <c r="ADZ28" s="27"/>
      <c r="AEA28" s="27"/>
      <c r="AEB28" s="27"/>
      <c r="AEC28" s="27"/>
      <c r="AED28" s="27"/>
      <c r="AEE28" s="27"/>
      <c r="AEF28" s="27"/>
      <c r="AEG28" s="27"/>
      <c r="AEH28" s="27"/>
      <c r="AEI28" s="27"/>
      <c r="AEJ28" s="27"/>
      <c r="AEK28" s="27"/>
      <c r="AEL28" s="27"/>
      <c r="AEM28" s="27"/>
      <c r="AEN28" s="27"/>
      <c r="AEO28" s="27"/>
      <c r="AEP28" s="27"/>
      <c r="AEQ28" s="27"/>
      <c r="AER28" s="27"/>
      <c r="AES28" s="27"/>
      <c r="AET28" s="27"/>
      <c r="AEU28" s="27"/>
      <c r="AEV28" s="27"/>
      <c r="AEW28" s="27"/>
      <c r="AEX28" s="27"/>
      <c r="AEY28" s="27"/>
      <c r="AEZ28" s="27"/>
      <c r="AFA28" s="27"/>
      <c r="AFB28" s="27"/>
      <c r="AFC28" s="27"/>
      <c r="AFD28" s="27"/>
      <c r="AFE28" s="27"/>
      <c r="AFF28" s="27"/>
      <c r="AFG28" s="27"/>
      <c r="AFH28" s="27"/>
      <c r="AFI28" s="27"/>
      <c r="AFJ28" s="27"/>
      <c r="AFK28" s="27"/>
      <c r="AFL28" s="27"/>
      <c r="AFM28" s="27"/>
      <c r="AFN28" s="27"/>
      <c r="AFO28" s="27"/>
      <c r="AFP28" s="27"/>
      <c r="AFQ28" s="27"/>
      <c r="AFR28" s="27"/>
      <c r="AFS28" s="27"/>
      <c r="AFT28" s="27"/>
      <c r="AFU28" s="27"/>
      <c r="AFV28" s="27"/>
      <c r="AFW28" s="27"/>
      <c r="AFX28" s="27"/>
      <c r="AFY28" s="27"/>
      <c r="AFZ28" s="27"/>
      <c r="AGA28" s="27"/>
      <c r="AGB28" s="27"/>
      <c r="AGC28" s="27"/>
      <c r="AGD28" s="27"/>
      <c r="AGE28" s="27"/>
      <c r="AGF28" s="27"/>
      <c r="AGG28" s="27"/>
      <c r="AGH28" s="27"/>
      <c r="AGI28" s="27"/>
      <c r="AGJ28" s="27"/>
      <c r="AGK28" s="27"/>
      <c r="AGL28" s="27"/>
      <c r="AGM28" s="27"/>
      <c r="AGN28" s="27"/>
      <c r="AGO28" s="27"/>
      <c r="AGP28" s="27"/>
      <c r="AGQ28" s="27"/>
      <c r="AGR28" s="27"/>
      <c r="AGS28" s="27"/>
      <c r="AGT28" s="27"/>
      <c r="AGU28" s="27"/>
      <c r="AGV28" s="27"/>
      <c r="AGW28" s="27"/>
      <c r="AGX28" s="27"/>
      <c r="AGY28" s="27"/>
      <c r="AGZ28" s="27"/>
      <c r="AHA28" s="27"/>
      <c r="AHB28" s="27"/>
      <c r="AHC28" s="27"/>
      <c r="AHD28" s="27"/>
      <c r="AHE28" s="27"/>
      <c r="AHF28" s="27"/>
      <c r="AHG28" s="27"/>
      <c r="AHH28" s="27"/>
      <c r="AHI28" s="27"/>
      <c r="AHJ28" s="27"/>
      <c r="AHK28" s="27"/>
      <c r="AHL28" s="27"/>
      <c r="AHM28" s="27"/>
      <c r="AHN28" s="27"/>
      <c r="AHO28" s="27"/>
      <c r="AHP28" s="27"/>
      <c r="AHQ28" s="27"/>
      <c r="AHR28" s="27"/>
      <c r="AHS28" s="27"/>
      <c r="AHT28" s="27"/>
      <c r="AHU28" s="27"/>
      <c r="AHV28" s="27"/>
      <c r="AHW28" s="27"/>
      <c r="AHX28" s="27"/>
      <c r="AHY28" s="27"/>
      <c r="AHZ28" s="27"/>
      <c r="AIA28" s="27"/>
      <c r="AIB28" s="27"/>
      <c r="AIC28" s="27"/>
      <c r="AID28" s="27"/>
      <c r="AIE28" s="27"/>
      <c r="AIF28" s="27"/>
      <c r="AIG28" s="27"/>
      <c r="AIH28" s="27"/>
      <c r="AII28" s="27"/>
      <c r="AIJ28" s="27"/>
      <c r="AIK28" s="27"/>
      <c r="AIL28" s="27"/>
      <c r="AIM28" s="27"/>
      <c r="AIN28" s="27"/>
      <c r="AIO28" s="27"/>
      <c r="AIP28" s="27"/>
      <c r="AIQ28" s="27"/>
      <c r="AIR28" s="27"/>
      <c r="AIS28" s="27"/>
      <c r="AIT28" s="27"/>
      <c r="AIU28" s="27"/>
      <c r="AIV28" s="27"/>
      <c r="AIW28" s="27"/>
      <c r="AIX28" s="27"/>
      <c r="AIY28" s="27"/>
      <c r="AIZ28" s="27"/>
      <c r="AJA28" s="27"/>
      <c r="AJB28" s="27"/>
      <c r="AJC28" s="27"/>
      <c r="AJD28" s="27"/>
      <c r="AJE28" s="27"/>
      <c r="AJF28" s="27"/>
      <c r="AJG28" s="27"/>
      <c r="AJH28" s="27"/>
      <c r="AJI28" s="27"/>
      <c r="AJJ28" s="27"/>
      <c r="AJK28" s="27"/>
      <c r="AJL28" s="27"/>
      <c r="AJM28" s="27"/>
      <c r="AJN28" s="27"/>
      <c r="AJO28" s="27"/>
      <c r="AJP28" s="27"/>
      <c r="AJQ28" s="27"/>
      <c r="AJR28" s="27"/>
      <c r="AJS28" s="27"/>
      <c r="AJT28" s="27"/>
      <c r="AJU28" s="27"/>
      <c r="AJV28" s="27"/>
      <c r="AJW28" s="27"/>
      <c r="AJX28" s="27"/>
      <c r="AJY28" s="27"/>
      <c r="AJZ28" s="27"/>
      <c r="AKA28" s="27"/>
      <c r="AKB28" s="27"/>
      <c r="AKC28" s="27"/>
      <c r="AKD28" s="27"/>
      <c r="AKE28" s="27"/>
      <c r="AKF28" s="27"/>
      <c r="AKG28" s="27"/>
      <c r="AKH28" s="27"/>
      <c r="AKI28" s="27"/>
      <c r="AKJ28" s="27"/>
      <c r="AKK28" s="27"/>
      <c r="AKL28" s="27"/>
      <c r="AKM28" s="27"/>
      <c r="AKN28" s="27"/>
      <c r="AKO28" s="27"/>
      <c r="AKP28" s="27"/>
      <c r="AKQ28" s="27"/>
      <c r="AKR28" s="27"/>
      <c r="AKS28" s="27"/>
      <c r="AKT28" s="27"/>
      <c r="AKU28" s="27"/>
      <c r="AKV28" s="27"/>
      <c r="AKW28" s="27"/>
      <c r="AKX28" s="27"/>
      <c r="AKY28" s="27"/>
      <c r="AKZ28" s="27"/>
      <c r="ALA28" s="27"/>
      <c r="ALB28" s="27"/>
      <c r="ALC28" s="27"/>
      <c r="ALD28" s="27"/>
      <c r="ALE28" s="27"/>
      <c r="ALF28" s="27"/>
      <c r="ALG28" s="27"/>
      <c r="ALH28" s="27"/>
      <c r="ALI28" s="27"/>
      <c r="ALJ28" s="27"/>
      <c r="ALK28" s="27"/>
      <c r="ALL28" s="27"/>
    </row>
    <row r="29" spans="1:1000" customFormat="1" ht="15" x14ac:dyDescent="0.25">
      <c r="A29" s="27">
        <f ca="1">IF(_xll.TM1RPTELISCONSOLIDATED($C$17,$C29),IF(_xll.TM1RPTELLEV($C$17,$C29)&lt;=3,_xll.TM1RPTELLEV($C$17,$C29),"D"),"N")</f>
        <v>0</v>
      </c>
      <c r="B29" s="27"/>
      <c r="C29" s="93" t="s">
        <v>53</v>
      </c>
      <c r="D29" s="84">
        <f ca="1">_xll.DBRW($C$9,$D$13,$C$13,$F$13,$H$13,$C29,D$16)</f>
        <v>704807.71708480886</v>
      </c>
      <c r="E29" s="84">
        <f ca="1">_xll.DBRW($C$9,$D$13,$C$13,$F$13,$H$13,$C29,E$16)</f>
        <v>-39491.220295814681</v>
      </c>
      <c r="F29" s="84">
        <f ca="1">_xll.DBRW($C$9,$D$13,$C$13,$F$13,$H$13,$C29,F$16)</f>
        <v>575746.57920839591</v>
      </c>
      <c r="G29" s="85">
        <f ca="1">_xll.DBRW($C$9,$D$13,$C$13,$F$13,$H$13,$C29,G$16)</f>
        <v>-565099.51768845785</v>
      </c>
      <c r="H29" s="86">
        <f ca="1">_xll.DBRW($C$9,$D$13,$C$13,$F$13,$H$13,$C29,H$16)</f>
        <v>-98.150738205934829</v>
      </c>
      <c r="I29" s="98" t="str">
        <f ca="1">_xll.DBRW($C$9,$D$13,$C$13,$F$13,$H$13,$C29,I$16)</f>
        <v/>
      </c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7"/>
      <c r="DS29" s="27"/>
      <c r="DT29" s="27"/>
      <c r="DU29" s="27"/>
      <c r="DV29" s="27"/>
      <c r="DW29" s="27"/>
      <c r="DX29" s="27"/>
      <c r="DY29" s="27"/>
      <c r="DZ29" s="27"/>
      <c r="EA29" s="27"/>
      <c r="EB29" s="27"/>
      <c r="EC29" s="27"/>
      <c r="ED29" s="27"/>
      <c r="EE29" s="27"/>
      <c r="EF29" s="27"/>
      <c r="EG29" s="27"/>
      <c r="EH29" s="27"/>
      <c r="EI29" s="27"/>
      <c r="EJ29" s="27"/>
      <c r="EK29" s="27"/>
      <c r="EL29" s="27"/>
      <c r="EM29" s="27"/>
      <c r="EN29" s="27"/>
      <c r="EO29" s="27"/>
      <c r="EP29" s="27"/>
      <c r="EQ29" s="27"/>
      <c r="ER29" s="27"/>
      <c r="ES29" s="27"/>
      <c r="ET29" s="27"/>
      <c r="EU29" s="27"/>
      <c r="EV29" s="27"/>
      <c r="EW29" s="27"/>
      <c r="EX29" s="27"/>
      <c r="EY29" s="27"/>
      <c r="EZ29" s="27"/>
      <c r="FA29" s="27"/>
      <c r="FB29" s="27"/>
      <c r="FC29" s="27"/>
      <c r="FD29" s="27"/>
      <c r="FE29" s="27"/>
      <c r="FF29" s="27"/>
      <c r="FG29" s="27"/>
      <c r="FH29" s="27"/>
      <c r="FI29" s="27"/>
      <c r="FJ29" s="27"/>
      <c r="FK29" s="27"/>
      <c r="FL29" s="27"/>
      <c r="FM29" s="27"/>
      <c r="FN29" s="27"/>
      <c r="FO29" s="27"/>
      <c r="FP29" s="27"/>
      <c r="FQ29" s="27"/>
      <c r="FR29" s="27"/>
      <c r="FS29" s="27"/>
      <c r="FT29" s="27"/>
      <c r="FU29" s="27"/>
      <c r="FV29" s="27"/>
      <c r="FW29" s="27"/>
      <c r="FX29" s="27"/>
      <c r="FY29" s="27"/>
      <c r="FZ29" s="27"/>
      <c r="GA29" s="27"/>
      <c r="GB29" s="27"/>
      <c r="GC29" s="27"/>
      <c r="GD29" s="27"/>
      <c r="GE29" s="27"/>
      <c r="GF29" s="27"/>
      <c r="GG29" s="27"/>
      <c r="GH29" s="27"/>
      <c r="GI29" s="27"/>
      <c r="GJ29" s="27"/>
      <c r="GK29" s="27"/>
      <c r="GL29" s="27"/>
      <c r="GM29" s="27"/>
      <c r="GN29" s="27"/>
      <c r="GO29" s="27"/>
      <c r="GP29" s="27"/>
      <c r="GQ29" s="27"/>
      <c r="GR29" s="27"/>
      <c r="GS29" s="27"/>
      <c r="GT29" s="27"/>
      <c r="GU29" s="27"/>
      <c r="GV29" s="27"/>
      <c r="GW29" s="27"/>
      <c r="GX29" s="27"/>
      <c r="GY29" s="27"/>
      <c r="GZ29" s="27"/>
      <c r="HA29" s="27"/>
      <c r="HB29" s="27"/>
      <c r="HC29" s="27"/>
      <c r="HD29" s="27"/>
      <c r="HE29" s="27"/>
      <c r="HF29" s="27"/>
      <c r="HG29" s="27"/>
      <c r="HH29" s="27"/>
      <c r="HI29" s="27"/>
      <c r="HJ29" s="27"/>
      <c r="HK29" s="27"/>
      <c r="HL29" s="27"/>
      <c r="HM29" s="27"/>
      <c r="HN29" s="27"/>
      <c r="HO29" s="27"/>
      <c r="HP29" s="27"/>
      <c r="HQ29" s="27"/>
      <c r="HR29" s="27"/>
      <c r="HS29" s="27"/>
      <c r="HT29" s="27"/>
      <c r="HU29" s="27"/>
      <c r="HV29" s="27"/>
      <c r="HW29" s="27"/>
      <c r="HX29" s="27"/>
      <c r="HY29" s="27"/>
      <c r="HZ29" s="27"/>
      <c r="IA29" s="27"/>
      <c r="IB29" s="27"/>
      <c r="IC29" s="27"/>
      <c r="ID29" s="27"/>
      <c r="IE29" s="27"/>
      <c r="IF29" s="27"/>
      <c r="IG29" s="27"/>
      <c r="IH29" s="27"/>
      <c r="II29" s="27"/>
      <c r="IJ29" s="27"/>
      <c r="IK29" s="27"/>
      <c r="IL29" s="27"/>
      <c r="IM29" s="27"/>
      <c r="IN29" s="27"/>
      <c r="IO29" s="27"/>
      <c r="IP29" s="27"/>
      <c r="IQ29" s="27"/>
      <c r="IR29" s="27"/>
      <c r="IS29" s="27"/>
      <c r="IT29" s="27"/>
      <c r="IU29" s="27"/>
      <c r="IV29" s="27"/>
      <c r="IW29" s="27"/>
      <c r="IX29" s="27"/>
      <c r="IY29" s="27"/>
      <c r="IZ29" s="27"/>
      <c r="JA29" s="27"/>
      <c r="JB29" s="27"/>
      <c r="JC29" s="27"/>
      <c r="JD29" s="27"/>
      <c r="JE29" s="27"/>
      <c r="JF29" s="27"/>
      <c r="JG29" s="27"/>
      <c r="JH29" s="27"/>
      <c r="JI29" s="27"/>
      <c r="JJ29" s="27"/>
      <c r="JK29" s="27"/>
      <c r="JL29" s="27"/>
      <c r="JM29" s="27"/>
      <c r="JN29" s="27"/>
      <c r="JO29" s="27"/>
      <c r="JP29" s="27"/>
      <c r="JQ29" s="27"/>
      <c r="JR29" s="27"/>
      <c r="JS29" s="27"/>
      <c r="JT29" s="27"/>
      <c r="JU29" s="27"/>
      <c r="JV29" s="27"/>
      <c r="JW29" s="27"/>
      <c r="JX29" s="27"/>
      <c r="JY29" s="27"/>
      <c r="JZ29" s="27"/>
      <c r="KA29" s="27"/>
      <c r="KB29" s="27"/>
      <c r="KC29" s="27"/>
      <c r="KD29" s="27"/>
      <c r="KE29" s="27"/>
      <c r="KF29" s="27"/>
      <c r="KG29" s="27"/>
      <c r="KH29" s="27"/>
      <c r="KI29" s="27"/>
      <c r="KJ29" s="27"/>
      <c r="KK29" s="27"/>
      <c r="KL29" s="27"/>
      <c r="KM29" s="27"/>
      <c r="KN29" s="27"/>
      <c r="KO29" s="27"/>
      <c r="KP29" s="27"/>
      <c r="KQ29" s="27"/>
      <c r="KR29" s="27"/>
      <c r="KS29" s="27"/>
      <c r="KT29" s="27"/>
      <c r="KU29" s="27"/>
      <c r="KV29" s="27"/>
      <c r="KW29" s="27"/>
      <c r="KX29" s="27"/>
      <c r="KY29" s="27"/>
      <c r="KZ29" s="27"/>
      <c r="LA29" s="27"/>
      <c r="LB29" s="27"/>
      <c r="LC29" s="27"/>
      <c r="LD29" s="27"/>
      <c r="LE29" s="27"/>
      <c r="LF29" s="27"/>
      <c r="LG29" s="27"/>
      <c r="LH29" s="27"/>
      <c r="LI29" s="27"/>
      <c r="LJ29" s="27"/>
      <c r="LK29" s="27"/>
      <c r="LL29" s="27"/>
      <c r="LM29" s="27"/>
      <c r="LN29" s="27"/>
      <c r="LO29" s="27"/>
      <c r="LP29" s="27"/>
      <c r="LQ29" s="27"/>
      <c r="LR29" s="27"/>
      <c r="LS29" s="27"/>
      <c r="LT29" s="27"/>
      <c r="LU29" s="27"/>
      <c r="LV29" s="27"/>
      <c r="LW29" s="27"/>
      <c r="LX29" s="27"/>
      <c r="LY29" s="27"/>
      <c r="LZ29" s="27"/>
      <c r="MA29" s="27"/>
      <c r="MB29" s="27"/>
      <c r="MC29" s="27"/>
      <c r="MD29" s="27"/>
      <c r="ME29" s="27"/>
      <c r="MF29" s="27"/>
      <c r="MG29" s="27"/>
      <c r="MH29" s="27"/>
      <c r="MI29" s="27"/>
      <c r="MJ29" s="27"/>
      <c r="MK29" s="27"/>
      <c r="ML29" s="27"/>
      <c r="MM29" s="27"/>
      <c r="MN29" s="27"/>
      <c r="MO29" s="27"/>
      <c r="MP29" s="27"/>
      <c r="MQ29" s="27"/>
      <c r="MR29" s="27"/>
      <c r="MS29" s="27"/>
      <c r="MT29" s="27"/>
      <c r="MU29" s="27"/>
      <c r="MV29" s="27"/>
      <c r="MW29" s="27"/>
      <c r="MX29" s="27"/>
      <c r="MY29" s="27"/>
      <c r="MZ29" s="27"/>
      <c r="NA29" s="27"/>
      <c r="NB29" s="27"/>
      <c r="NC29" s="27"/>
      <c r="ND29" s="27"/>
      <c r="NE29" s="27"/>
      <c r="NF29" s="27"/>
      <c r="NG29" s="27"/>
      <c r="NH29" s="27"/>
      <c r="NI29" s="27"/>
      <c r="NJ29" s="27"/>
      <c r="NK29" s="27"/>
      <c r="NL29" s="27"/>
      <c r="NM29" s="27"/>
      <c r="NN29" s="27"/>
      <c r="NO29" s="27"/>
      <c r="NP29" s="27"/>
      <c r="NQ29" s="27"/>
      <c r="NR29" s="27"/>
      <c r="NS29" s="27"/>
      <c r="NT29" s="27"/>
      <c r="NU29" s="27"/>
      <c r="NV29" s="27"/>
      <c r="NW29" s="27"/>
      <c r="NX29" s="27"/>
      <c r="NY29" s="27"/>
      <c r="NZ29" s="27"/>
      <c r="OA29" s="27"/>
      <c r="OB29" s="27"/>
      <c r="OC29" s="27"/>
      <c r="OD29" s="27"/>
      <c r="OE29" s="27"/>
      <c r="OF29" s="27"/>
      <c r="OG29" s="27"/>
      <c r="OH29" s="27"/>
      <c r="OI29" s="27"/>
      <c r="OJ29" s="27"/>
      <c r="OK29" s="27"/>
      <c r="OL29" s="27"/>
      <c r="OM29" s="27"/>
      <c r="ON29" s="27"/>
      <c r="OO29" s="27"/>
      <c r="OP29" s="27"/>
      <c r="OQ29" s="27"/>
      <c r="OR29" s="27"/>
      <c r="OS29" s="27"/>
      <c r="OT29" s="27"/>
      <c r="OU29" s="27"/>
      <c r="OV29" s="27"/>
      <c r="OW29" s="27"/>
      <c r="OX29" s="27"/>
      <c r="OY29" s="27"/>
      <c r="OZ29" s="27"/>
      <c r="PA29" s="27"/>
      <c r="PB29" s="27"/>
      <c r="PC29" s="27"/>
      <c r="PD29" s="27"/>
      <c r="PE29" s="27"/>
      <c r="PF29" s="27"/>
      <c r="PG29" s="27"/>
      <c r="PH29" s="27"/>
      <c r="PI29" s="27"/>
      <c r="PJ29" s="27"/>
      <c r="PK29" s="27"/>
      <c r="PL29" s="27"/>
      <c r="PM29" s="27"/>
      <c r="PN29" s="27"/>
      <c r="PO29" s="27"/>
      <c r="PP29" s="27"/>
      <c r="PQ29" s="27"/>
      <c r="PR29" s="27"/>
      <c r="PS29" s="27"/>
      <c r="PT29" s="27"/>
      <c r="PU29" s="27"/>
      <c r="PV29" s="27"/>
      <c r="PW29" s="27"/>
      <c r="PX29" s="27"/>
      <c r="PY29" s="27"/>
      <c r="PZ29" s="27"/>
      <c r="QA29" s="27"/>
      <c r="QB29" s="27"/>
      <c r="QC29" s="27"/>
      <c r="QD29" s="27"/>
      <c r="QE29" s="27"/>
      <c r="QF29" s="27"/>
      <c r="QG29" s="27"/>
      <c r="QH29" s="27"/>
      <c r="QI29" s="27"/>
      <c r="QJ29" s="27"/>
      <c r="QK29" s="27"/>
      <c r="QL29" s="27"/>
      <c r="QM29" s="27"/>
      <c r="QN29" s="27"/>
      <c r="QO29" s="27"/>
      <c r="QP29" s="27"/>
      <c r="QQ29" s="27"/>
      <c r="QR29" s="27"/>
      <c r="QS29" s="27"/>
      <c r="QT29" s="27"/>
      <c r="QU29" s="27"/>
      <c r="QV29" s="27"/>
      <c r="QW29" s="27"/>
      <c r="QX29" s="27"/>
      <c r="QY29" s="27"/>
      <c r="QZ29" s="27"/>
      <c r="RA29" s="27"/>
      <c r="RB29" s="27"/>
      <c r="RC29" s="27"/>
      <c r="RD29" s="27"/>
      <c r="RE29" s="27"/>
      <c r="RF29" s="27"/>
      <c r="RG29" s="27"/>
      <c r="RH29" s="27"/>
      <c r="RI29" s="27"/>
      <c r="RJ29" s="27"/>
      <c r="RK29" s="27"/>
      <c r="RL29" s="27"/>
      <c r="RM29" s="27"/>
      <c r="RN29" s="27"/>
      <c r="RO29" s="27"/>
      <c r="RP29" s="27"/>
      <c r="RQ29" s="27"/>
      <c r="RR29" s="27"/>
      <c r="RS29" s="27"/>
      <c r="RT29" s="27"/>
      <c r="RU29" s="27"/>
      <c r="RV29" s="27"/>
      <c r="RW29" s="27"/>
      <c r="RX29" s="27"/>
      <c r="RY29" s="27"/>
      <c r="RZ29" s="27"/>
      <c r="SA29" s="27"/>
      <c r="SB29" s="27"/>
      <c r="SC29" s="27"/>
      <c r="SD29" s="27"/>
      <c r="SE29" s="27"/>
      <c r="SF29" s="27"/>
      <c r="SG29" s="27"/>
      <c r="SH29" s="27"/>
      <c r="SI29" s="27"/>
      <c r="SJ29" s="27"/>
      <c r="SK29" s="27"/>
      <c r="SL29" s="27"/>
      <c r="SM29" s="27"/>
      <c r="SN29" s="27"/>
      <c r="SO29" s="27"/>
      <c r="SP29" s="27"/>
      <c r="SQ29" s="27"/>
      <c r="SR29" s="27"/>
      <c r="SS29" s="27"/>
      <c r="ST29" s="27"/>
      <c r="SU29" s="27"/>
      <c r="SV29" s="27"/>
      <c r="SW29" s="27"/>
      <c r="SX29" s="27"/>
      <c r="SY29" s="27"/>
      <c r="SZ29" s="27"/>
      <c r="TA29" s="27"/>
      <c r="TB29" s="27"/>
      <c r="TC29" s="27"/>
      <c r="TD29" s="27"/>
      <c r="TE29" s="27"/>
      <c r="TF29" s="27"/>
      <c r="TG29" s="27"/>
      <c r="TH29" s="27"/>
      <c r="TI29" s="27"/>
      <c r="TJ29" s="27"/>
      <c r="TK29" s="27"/>
      <c r="TL29" s="27"/>
      <c r="TM29" s="27"/>
      <c r="TN29" s="27"/>
      <c r="TO29" s="27"/>
      <c r="TP29" s="27"/>
      <c r="TQ29" s="27"/>
      <c r="TR29" s="27"/>
      <c r="TS29" s="27"/>
      <c r="TT29" s="27"/>
      <c r="TU29" s="27"/>
      <c r="TV29" s="27"/>
      <c r="TW29" s="27"/>
      <c r="TX29" s="27"/>
      <c r="TY29" s="27"/>
      <c r="TZ29" s="27"/>
      <c r="UA29" s="27"/>
      <c r="UB29" s="27"/>
      <c r="UC29" s="27"/>
      <c r="UD29" s="27"/>
      <c r="UE29" s="27"/>
      <c r="UF29" s="27"/>
      <c r="UG29" s="27"/>
      <c r="UH29" s="27"/>
      <c r="UI29" s="27"/>
      <c r="UJ29" s="27"/>
      <c r="UK29" s="27"/>
      <c r="UL29" s="27"/>
      <c r="UM29" s="27"/>
      <c r="UN29" s="27"/>
      <c r="UO29" s="27"/>
      <c r="UP29" s="27"/>
      <c r="UQ29" s="27"/>
      <c r="UR29" s="27"/>
      <c r="US29" s="27"/>
      <c r="UT29" s="27"/>
      <c r="UU29" s="27"/>
      <c r="UV29" s="27"/>
      <c r="UW29" s="27"/>
      <c r="UX29" s="27"/>
      <c r="UY29" s="27"/>
      <c r="UZ29" s="27"/>
      <c r="VA29" s="27"/>
      <c r="VB29" s="27"/>
      <c r="VC29" s="27"/>
      <c r="VD29" s="27"/>
      <c r="VE29" s="27"/>
      <c r="VF29" s="27"/>
      <c r="VG29" s="27"/>
      <c r="VH29" s="27"/>
      <c r="VI29" s="27"/>
      <c r="VJ29" s="27"/>
      <c r="VK29" s="27"/>
      <c r="VL29" s="27"/>
      <c r="VM29" s="27"/>
      <c r="VN29" s="27"/>
      <c r="VO29" s="27"/>
      <c r="VP29" s="27"/>
      <c r="VQ29" s="27"/>
      <c r="VR29" s="27"/>
      <c r="VS29" s="27"/>
      <c r="VT29" s="27"/>
      <c r="VU29" s="27"/>
      <c r="VV29" s="27"/>
      <c r="VW29" s="27"/>
      <c r="VX29" s="27"/>
      <c r="VY29" s="27"/>
      <c r="VZ29" s="27"/>
      <c r="WA29" s="27"/>
      <c r="WB29" s="27"/>
      <c r="WC29" s="27"/>
      <c r="WD29" s="27"/>
      <c r="WE29" s="27"/>
      <c r="WF29" s="27"/>
      <c r="WG29" s="27"/>
      <c r="WH29" s="27"/>
      <c r="WI29" s="27"/>
      <c r="WJ29" s="27"/>
      <c r="WK29" s="27"/>
      <c r="WL29" s="27"/>
      <c r="WM29" s="27"/>
      <c r="WN29" s="27"/>
      <c r="WO29" s="27"/>
      <c r="WP29" s="27"/>
      <c r="WQ29" s="27"/>
      <c r="WR29" s="27"/>
      <c r="WS29" s="27"/>
      <c r="WT29" s="27"/>
      <c r="WU29" s="27"/>
      <c r="WV29" s="27"/>
      <c r="WW29" s="27"/>
      <c r="WX29" s="27"/>
      <c r="WY29" s="27"/>
      <c r="WZ29" s="27"/>
      <c r="XA29" s="27"/>
      <c r="XB29" s="27"/>
      <c r="XC29" s="27"/>
      <c r="XD29" s="27"/>
      <c r="XE29" s="27"/>
      <c r="XF29" s="27"/>
      <c r="XG29" s="27"/>
      <c r="XH29" s="27"/>
      <c r="XI29" s="27"/>
      <c r="XJ29" s="27"/>
      <c r="XK29" s="27"/>
      <c r="XL29" s="27"/>
      <c r="XM29" s="27"/>
      <c r="XN29" s="27"/>
      <c r="XO29" s="27"/>
      <c r="XP29" s="27"/>
      <c r="XQ29" s="27"/>
      <c r="XR29" s="27"/>
      <c r="XS29" s="27"/>
      <c r="XT29" s="27"/>
      <c r="XU29" s="27"/>
      <c r="XV29" s="27"/>
      <c r="XW29" s="27"/>
      <c r="XX29" s="27"/>
      <c r="XY29" s="27"/>
      <c r="XZ29" s="27"/>
      <c r="YA29" s="27"/>
      <c r="YB29" s="27"/>
      <c r="YC29" s="27"/>
      <c r="YD29" s="27"/>
      <c r="YE29" s="27"/>
      <c r="YF29" s="27"/>
      <c r="YG29" s="27"/>
      <c r="YH29" s="27"/>
      <c r="YI29" s="27"/>
      <c r="YJ29" s="27"/>
      <c r="YK29" s="27"/>
      <c r="YL29" s="27"/>
      <c r="YM29" s="27"/>
      <c r="YN29" s="27"/>
      <c r="YO29" s="27"/>
      <c r="YP29" s="27"/>
      <c r="YQ29" s="27"/>
      <c r="YR29" s="27"/>
      <c r="YS29" s="27"/>
      <c r="YT29" s="27"/>
      <c r="YU29" s="27"/>
      <c r="YV29" s="27"/>
      <c r="YW29" s="27"/>
      <c r="YX29" s="27"/>
      <c r="YY29" s="27"/>
      <c r="YZ29" s="27"/>
      <c r="ZA29" s="27"/>
      <c r="ZB29" s="27"/>
      <c r="ZC29" s="27"/>
      <c r="ZD29" s="27"/>
      <c r="ZE29" s="27"/>
      <c r="ZF29" s="27"/>
      <c r="ZG29" s="27"/>
      <c r="ZH29" s="27"/>
      <c r="ZI29" s="27"/>
      <c r="ZJ29" s="27"/>
      <c r="ZK29" s="27"/>
      <c r="ZL29" s="27"/>
      <c r="ZM29" s="27"/>
      <c r="ZN29" s="27"/>
      <c r="ZO29" s="27"/>
      <c r="ZP29" s="27"/>
      <c r="ZQ29" s="27"/>
      <c r="ZR29" s="27"/>
      <c r="ZS29" s="27"/>
      <c r="ZT29" s="27"/>
      <c r="ZU29" s="27"/>
      <c r="ZV29" s="27"/>
      <c r="ZW29" s="27"/>
      <c r="ZX29" s="27"/>
      <c r="ZY29" s="27"/>
      <c r="ZZ29" s="27"/>
      <c r="AAA29" s="27"/>
      <c r="AAB29" s="27"/>
      <c r="AAC29" s="27"/>
      <c r="AAD29" s="27"/>
      <c r="AAE29" s="27"/>
      <c r="AAF29" s="27"/>
      <c r="AAG29" s="27"/>
      <c r="AAH29" s="27"/>
      <c r="AAI29" s="27"/>
      <c r="AAJ29" s="27"/>
      <c r="AAK29" s="27"/>
      <c r="AAL29" s="27"/>
      <c r="AAM29" s="27"/>
      <c r="AAN29" s="27"/>
      <c r="AAO29" s="27"/>
      <c r="AAP29" s="27"/>
      <c r="AAQ29" s="27"/>
      <c r="AAR29" s="27"/>
      <c r="AAS29" s="27"/>
      <c r="AAT29" s="27"/>
      <c r="AAU29" s="27"/>
      <c r="AAV29" s="27"/>
      <c r="AAW29" s="27"/>
      <c r="AAX29" s="27"/>
      <c r="AAY29" s="27"/>
      <c r="AAZ29" s="27"/>
      <c r="ABA29" s="27"/>
      <c r="ABB29" s="27"/>
      <c r="ABC29" s="27"/>
      <c r="ABD29" s="27"/>
      <c r="ABE29" s="27"/>
      <c r="ABF29" s="27"/>
      <c r="ABG29" s="27"/>
      <c r="ABH29" s="27"/>
      <c r="ABI29" s="27"/>
      <c r="ABJ29" s="27"/>
      <c r="ABK29" s="27"/>
      <c r="ABL29" s="27"/>
      <c r="ABM29" s="27"/>
      <c r="ABN29" s="27"/>
      <c r="ABO29" s="27"/>
      <c r="ABP29" s="27"/>
      <c r="ABQ29" s="27"/>
      <c r="ABR29" s="27"/>
      <c r="ABS29" s="27"/>
      <c r="ABT29" s="27"/>
      <c r="ABU29" s="27"/>
      <c r="ABV29" s="27"/>
      <c r="ABW29" s="27"/>
      <c r="ABX29" s="27"/>
      <c r="ABY29" s="27"/>
      <c r="ABZ29" s="27"/>
      <c r="ACA29" s="27"/>
      <c r="ACB29" s="27"/>
      <c r="ACC29" s="27"/>
      <c r="ACD29" s="27"/>
      <c r="ACE29" s="27"/>
      <c r="ACF29" s="27"/>
      <c r="ACG29" s="27"/>
      <c r="ACH29" s="27"/>
      <c r="ACI29" s="27"/>
      <c r="ACJ29" s="27"/>
      <c r="ACK29" s="27"/>
      <c r="ACL29" s="27"/>
      <c r="ACM29" s="27"/>
      <c r="ACN29" s="27"/>
      <c r="ACO29" s="27"/>
      <c r="ACP29" s="27"/>
      <c r="ACQ29" s="27"/>
      <c r="ACR29" s="27"/>
      <c r="ACS29" s="27"/>
      <c r="ACT29" s="27"/>
      <c r="ACU29" s="27"/>
      <c r="ACV29" s="27"/>
      <c r="ACW29" s="27"/>
      <c r="ACX29" s="27"/>
      <c r="ACY29" s="27"/>
      <c r="ACZ29" s="27"/>
      <c r="ADA29" s="27"/>
      <c r="ADB29" s="27"/>
      <c r="ADC29" s="27"/>
      <c r="ADD29" s="27"/>
      <c r="ADE29" s="27"/>
      <c r="ADF29" s="27"/>
      <c r="ADG29" s="27"/>
      <c r="ADH29" s="27"/>
      <c r="ADI29" s="27"/>
      <c r="ADJ29" s="27"/>
      <c r="ADK29" s="27"/>
      <c r="ADL29" s="27"/>
      <c r="ADM29" s="27"/>
      <c r="ADN29" s="27"/>
      <c r="ADO29" s="27"/>
      <c r="ADP29" s="27"/>
      <c r="ADQ29" s="27"/>
      <c r="ADR29" s="27"/>
      <c r="ADS29" s="27"/>
      <c r="ADT29" s="27"/>
      <c r="ADU29" s="27"/>
      <c r="ADV29" s="27"/>
      <c r="ADW29" s="27"/>
      <c r="ADX29" s="27"/>
      <c r="ADY29" s="27"/>
      <c r="ADZ29" s="27"/>
      <c r="AEA29" s="27"/>
      <c r="AEB29" s="27"/>
      <c r="AEC29" s="27"/>
      <c r="AED29" s="27"/>
      <c r="AEE29" s="27"/>
      <c r="AEF29" s="27"/>
      <c r="AEG29" s="27"/>
      <c r="AEH29" s="27"/>
      <c r="AEI29" s="27"/>
      <c r="AEJ29" s="27"/>
      <c r="AEK29" s="27"/>
      <c r="AEL29" s="27"/>
      <c r="AEM29" s="27"/>
      <c r="AEN29" s="27"/>
      <c r="AEO29" s="27"/>
      <c r="AEP29" s="27"/>
      <c r="AEQ29" s="27"/>
      <c r="AER29" s="27"/>
      <c r="AES29" s="27"/>
      <c r="AET29" s="27"/>
      <c r="AEU29" s="27"/>
      <c r="AEV29" s="27"/>
      <c r="AEW29" s="27"/>
      <c r="AEX29" s="27"/>
      <c r="AEY29" s="27"/>
      <c r="AEZ29" s="27"/>
      <c r="AFA29" s="27"/>
      <c r="AFB29" s="27"/>
      <c r="AFC29" s="27"/>
      <c r="AFD29" s="27"/>
      <c r="AFE29" s="27"/>
      <c r="AFF29" s="27"/>
      <c r="AFG29" s="27"/>
      <c r="AFH29" s="27"/>
      <c r="AFI29" s="27"/>
      <c r="AFJ29" s="27"/>
      <c r="AFK29" s="27"/>
      <c r="AFL29" s="27"/>
      <c r="AFM29" s="27"/>
      <c r="AFN29" s="27"/>
      <c r="AFO29" s="27"/>
      <c r="AFP29" s="27"/>
      <c r="AFQ29" s="27"/>
      <c r="AFR29" s="27"/>
      <c r="AFS29" s="27"/>
      <c r="AFT29" s="27"/>
      <c r="AFU29" s="27"/>
      <c r="AFV29" s="27"/>
      <c r="AFW29" s="27"/>
      <c r="AFX29" s="27"/>
      <c r="AFY29" s="27"/>
      <c r="AFZ29" s="27"/>
      <c r="AGA29" s="27"/>
      <c r="AGB29" s="27"/>
      <c r="AGC29" s="27"/>
      <c r="AGD29" s="27"/>
      <c r="AGE29" s="27"/>
      <c r="AGF29" s="27"/>
      <c r="AGG29" s="27"/>
      <c r="AGH29" s="27"/>
      <c r="AGI29" s="27"/>
      <c r="AGJ29" s="27"/>
      <c r="AGK29" s="27"/>
      <c r="AGL29" s="27"/>
      <c r="AGM29" s="27"/>
      <c r="AGN29" s="27"/>
      <c r="AGO29" s="27"/>
      <c r="AGP29" s="27"/>
      <c r="AGQ29" s="27"/>
      <c r="AGR29" s="27"/>
      <c r="AGS29" s="27"/>
      <c r="AGT29" s="27"/>
      <c r="AGU29" s="27"/>
      <c r="AGV29" s="27"/>
      <c r="AGW29" s="27"/>
      <c r="AGX29" s="27"/>
      <c r="AGY29" s="27"/>
      <c r="AGZ29" s="27"/>
      <c r="AHA29" s="27"/>
      <c r="AHB29" s="27"/>
      <c r="AHC29" s="27"/>
      <c r="AHD29" s="27"/>
      <c r="AHE29" s="27"/>
      <c r="AHF29" s="27"/>
      <c r="AHG29" s="27"/>
      <c r="AHH29" s="27"/>
      <c r="AHI29" s="27"/>
      <c r="AHJ29" s="27"/>
      <c r="AHK29" s="27"/>
      <c r="AHL29" s="27"/>
      <c r="AHM29" s="27"/>
      <c r="AHN29" s="27"/>
      <c r="AHO29" s="27"/>
      <c r="AHP29" s="27"/>
      <c r="AHQ29" s="27"/>
      <c r="AHR29" s="27"/>
      <c r="AHS29" s="27"/>
      <c r="AHT29" s="27"/>
      <c r="AHU29" s="27"/>
      <c r="AHV29" s="27"/>
      <c r="AHW29" s="27"/>
      <c r="AHX29" s="27"/>
      <c r="AHY29" s="27"/>
      <c r="AHZ29" s="27"/>
      <c r="AIA29" s="27"/>
      <c r="AIB29" s="27"/>
      <c r="AIC29" s="27"/>
      <c r="AID29" s="27"/>
      <c r="AIE29" s="27"/>
      <c r="AIF29" s="27"/>
      <c r="AIG29" s="27"/>
      <c r="AIH29" s="27"/>
      <c r="AII29" s="27"/>
      <c r="AIJ29" s="27"/>
      <c r="AIK29" s="27"/>
      <c r="AIL29" s="27"/>
      <c r="AIM29" s="27"/>
      <c r="AIN29" s="27"/>
      <c r="AIO29" s="27"/>
      <c r="AIP29" s="27"/>
      <c r="AIQ29" s="27"/>
      <c r="AIR29" s="27"/>
      <c r="AIS29" s="27"/>
      <c r="AIT29" s="27"/>
      <c r="AIU29" s="27"/>
      <c r="AIV29" s="27"/>
      <c r="AIW29" s="27"/>
      <c r="AIX29" s="27"/>
      <c r="AIY29" s="27"/>
      <c r="AIZ29" s="27"/>
      <c r="AJA29" s="27"/>
      <c r="AJB29" s="27"/>
      <c r="AJC29" s="27"/>
      <c r="AJD29" s="27"/>
      <c r="AJE29" s="27"/>
      <c r="AJF29" s="27"/>
      <c r="AJG29" s="27"/>
      <c r="AJH29" s="27"/>
      <c r="AJI29" s="27"/>
      <c r="AJJ29" s="27"/>
      <c r="AJK29" s="27"/>
      <c r="AJL29" s="27"/>
      <c r="AJM29" s="27"/>
      <c r="AJN29" s="27"/>
      <c r="AJO29" s="27"/>
      <c r="AJP29" s="27"/>
      <c r="AJQ29" s="27"/>
      <c r="AJR29" s="27"/>
      <c r="AJS29" s="27"/>
      <c r="AJT29" s="27"/>
      <c r="AJU29" s="27"/>
      <c r="AJV29" s="27"/>
      <c r="AJW29" s="27"/>
      <c r="AJX29" s="27"/>
      <c r="AJY29" s="27"/>
      <c r="AJZ29" s="27"/>
      <c r="AKA29" s="27"/>
      <c r="AKB29" s="27"/>
      <c r="AKC29" s="27"/>
      <c r="AKD29" s="27"/>
      <c r="AKE29" s="27"/>
      <c r="AKF29" s="27"/>
      <c r="AKG29" s="27"/>
      <c r="AKH29" s="27"/>
      <c r="AKI29" s="27"/>
      <c r="AKJ29" s="27"/>
      <c r="AKK29" s="27"/>
      <c r="AKL29" s="27"/>
      <c r="AKM29" s="27"/>
      <c r="AKN29" s="27"/>
      <c r="AKO29" s="27"/>
      <c r="AKP29" s="27"/>
      <c r="AKQ29" s="27"/>
      <c r="AKR29" s="27"/>
      <c r="AKS29" s="27"/>
      <c r="AKT29" s="27"/>
      <c r="AKU29" s="27"/>
      <c r="AKV29" s="27"/>
      <c r="AKW29" s="27"/>
      <c r="AKX29" s="27"/>
      <c r="AKY29" s="27"/>
      <c r="AKZ29" s="27"/>
      <c r="ALA29" s="27"/>
      <c r="ALB29" s="27"/>
      <c r="ALC29" s="27"/>
      <c r="ALD29" s="27"/>
      <c r="ALE29" s="27"/>
      <c r="ALF29" s="27"/>
      <c r="ALG29" s="27"/>
      <c r="ALH29" s="27"/>
      <c r="ALI29" s="27"/>
      <c r="ALJ29" s="27"/>
      <c r="ALK29" s="27"/>
      <c r="ALL29" s="27"/>
    </row>
  </sheetData>
  <mergeCells count="4">
    <mergeCell ref="D12:E12"/>
    <mergeCell ref="F12:G12"/>
    <mergeCell ref="D13:E13"/>
    <mergeCell ref="F13:G13"/>
  </mergeCells>
  <phoneticPr fontId="12" type="noConversion"/>
  <dataValidations count="1">
    <dataValidation type="list" allowBlank="1" showInputMessage="1" showErrorMessage="1" sqref="I13">
      <formula1>SelectYesNo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N13"/>
  <sheetViews>
    <sheetView showGridLines="0" showRowColHeaders="0" topLeftCell="A2" workbookViewId="0">
      <selection sqref="A1:B1"/>
    </sheetView>
  </sheetViews>
  <sheetFormatPr defaultRowHeight="14.25" x14ac:dyDescent="0.2"/>
  <cols>
    <col min="1" max="1" width="1.28515625" style="27" customWidth="1"/>
    <col min="2" max="2" width="18.7109375" style="27" bestFit="1" customWidth="1"/>
    <col min="3" max="14" width="6.140625" style="27" customWidth="1"/>
    <col min="15" max="16384" width="9.140625" style="27"/>
  </cols>
  <sheetData>
    <row r="1" spans="1:14" ht="6" hidden="1" customHeight="1" x14ac:dyDescent="0.2">
      <c r="A1" s="196"/>
      <c r="B1" s="197" t="s">
        <v>61</v>
      </c>
      <c r="C1" s="196" t="str">
        <f ca="1">_xll.VIEW("smartco:Exchange Rates",$C$5,$B$5,"!",$H$1,$F$5,"!")</f>
        <v>smartco:Exchange Rates</v>
      </c>
      <c r="D1" s="197"/>
      <c r="E1" s="196"/>
      <c r="F1" s="197"/>
      <c r="G1" s="196" t="s">
        <v>213</v>
      </c>
      <c r="H1" s="197" t="str">
        <f ca="1">_xll.SUBNM("smartco:Exchange Rate","Default","ExchangeRate")</f>
        <v>ExchangeRate</v>
      </c>
      <c r="I1" s="196"/>
      <c r="J1" s="197"/>
      <c r="K1" s="196"/>
      <c r="L1" s="197"/>
      <c r="M1" s="196"/>
      <c r="N1" s="197"/>
    </row>
    <row r="2" spans="1:14" ht="30" customHeight="1" x14ac:dyDescent="0.2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</row>
    <row r="3" spans="1:14" ht="6" customHeight="1" x14ac:dyDescent="0.25">
      <c r="G3" s="53"/>
      <c r="H3" s="54"/>
    </row>
    <row r="4" spans="1:14" ht="15" customHeight="1" x14ac:dyDescent="0.2">
      <c r="B4" s="21" t="s">
        <v>0</v>
      </c>
      <c r="C4" s="193" t="s">
        <v>116</v>
      </c>
      <c r="D4" s="198"/>
      <c r="E4" s="194"/>
      <c r="F4" s="193" t="s">
        <v>214</v>
      </c>
      <c r="G4" s="198"/>
      <c r="H4" s="194"/>
    </row>
    <row r="5" spans="1:14" ht="15" customHeight="1" x14ac:dyDescent="0.2">
      <c r="B5" s="77" t="str">
        <f ca="1">_xll.SUBNM("smartco:Year","Default","Y2","Caption_Default")</f>
        <v>2015</v>
      </c>
      <c r="C5" s="195" t="str">
        <f ca="1">_xll.SUBNM("smartco:Currency","Default","USD")</f>
        <v>USD</v>
      </c>
      <c r="D5" s="195"/>
      <c r="E5" s="195"/>
      <c r="F5" s="195" t="str">
        <f ca="1">_xll.SUBNM("smartco:Exchange Rate Type","Default","Average")</f>
        <v>Average</v>
      </c>
      <c r="G5" s="195"/>
      <c r="H5" s="195"/>
    </row>
    <row r="6" spans="1:14" ht="15" customHeight="1" x14ac:dyDescent="0.2">
      <c r="D6" s="54"/>
      <c r="E6" s="54"/>
    </row>
    <row r="7" spans="1:14" ht="15" customHeight="1" thickBot="1" x14ac:dyDescent="0.25">
      <c r="B7" s="192"/>
      <c r="C7" s="192" t="s">
        <v>30</v>
      </c>
      <c r="D7" s="192" t="s">
        <v>31</v>
      </c>
      <c r="E7" s="192" t="s">
        <v>32</v>
      </c>
      <c r="F7" s="192" t="s">
        <v>33</v>
      </c>
      <c r="G7" s="192" t="s">
        <v>34</v>
      </c>
      <c r="H7" s="192" t="s">
        <v>35</v>
      </c>
      <c r="I7" s="192" t="s">
        <v>36</v>
      </c>
      <c r="J7" s="192" t="s">
        <v>37</v>
      </c>
      <c r="K7" s="192" t="s">
        <v>38</v>
      </c>
      <c r="L7" s="192" t="s">
        <v>39</v>
      </c>
      <c r="M7" s="192" t="s">
        <v>40</v>
      </c>
      <c r="N7" s="192" t="s">
        <v>41</v>
      </c>
    </row>
    <row r="8" spans="1:14" ht="15" customHeight="1" thickTop="1" x14ac:dyDescent="0.2">
      <c r="B8" s="168" t="s">
        <v>56</v>
      </c>
      <c r="C8" s="191">
        <f ca="1">_xll.DBRW($C$1,$C$5,$B$5,C$7,$H$1,$F$5,$B8)</f>
        <v>1</v>
      </c>
      <c r="D8" s="191">
        <f ca="1">_xll.DBRW($C$1,$C$5,$B$5,D$7,$H$1,$F$5,$B8)</f>
        <v>1</v>
      </c>
      <c r="E8" s="191">
        <f ca="1">_xll.DBRW($C$1,$C$5,$B$5,E$7,$H$1,$F$5,$B8)</f>
        <v>1</v>
      </c>
      <c r="F8" s="191">
        <f ca="1">_xll.DBRW($C$1,$C$5,$B$5,F$7,$H$1,$F$5,$B8)</f>
        <v>1</v>
      </c>
      <c r="G8" s="191">
        <f ca="1">_xll.DBRW($C$1,$C$5,$B$5,G$7,$H$1,$F$5,$B8)</f>
        <v>1</v>
      </c>
      <c r="H8" s="191">
        <f ca="1">_xll.DBRW($C$1,$C$5,$B$5,H$7,$H$1,$F$5,$B8)</f>
        <v>1</v>
      </c>
      <c r="I8" s="191">
        <f ca="1">_xll.DBRW($C$1,$C$5,$B$5,I$7,$H$1,$F$5,$B8)</f>
        <v>1</v>
      </c>
      <c r="J8" s="191">
        <f ca="1">_xll.DBRW($C$1,$C$5,$B$5,J$7,$H$1,$F$5,$B8)</f>
        <v>1</v>
      </c>
      <c r="K8" s="191">
        <f ca="1">_xll.DBRW($C$1,$C$5,$B$5,K$7,$H$1,$F$5,$B8)</f>
        <v>1</v>
      </c>
      <c r="L8" s="191">
        <f ca="1">_xll.DBRW($C$1,$C$5,$B$5,L$7,$H$1,$F$5,$B8)</f>
        <v>1</v>
      </c>
      <c r="M8" s="191">
        <f ca="1">_xll.DBRW($C$1,$C$5,$B$5,M$7,$H$1,$F$5,$B8)</f>
        <v>1</v>
      </c>
      <c r="N8" s="191">
        <f ca="1">_xll.DBRW($C$1,$C$5,$B$5,N$7,$H$1,$F$5,$B8)</f>
        <v>1</v>
      </c>
    </row>
    <row r="9" spans="1:14" ht="15" customHeight="1" x14ac:dyDescent="0.2">
      <c r="B9" s="168" t="str">
        <f ca="1">_xll.SUBNM("smartco:Version","Current",_xll.DBR("smartco:Calendar","Current Version","String"),"Caption_Default")</f>
        <v>Budget</v>
      </c>
      <c r="C9" s="191">
        <f ca="1">_xll.DBRW($C$1,$C$5,$B$5,C$7,$H$1,$F$5,$B9)</f>
        <v>1</v>
      </c>
      <c r="D9" s="191">
        <f ca="1">_xll.DBRW($C$1,$C$5,$B$5,D$7,$H$1,$F$5,$B9)</f>
        <v>1</v>
      </c>
      <c r="E9" s="191">
        <f ca="1">_xll.DBRW($C$1,$C$5,$B$5,E$7,$H$1,$F$5,$B9)</f>
        <v>1</v>
      </c>
      <c r="F9" s="191">
        <f ca="1">_xll.DBRW($C$1,$C$5,$B$5,F$7,$H$1,$F$5,$B9)</f>
        <v>1</v>
      </c>
      <c r="G9" s="191">
        <f ca="1">_xll.DBRW($C$1,$C$5,$B$5,G$7,$H$1,$F$5,$B9)</f>
        <v>1</v>
      </c>
      <c r="H9" s="191">
        <f ca="1">_xll.DBRW($C$1,$C$5,$B$5,H$7,$H$1,$F$5,$B9)</f>
        <v>1</v>
      </c>
      <c r="I9" s="191">
        <f ca="1">_xll.DBRW($C$1,$C$5,$B$5,I$7,$H$1,$F$5,$B9)</f>
        <v>1</v>
      </c>
      <c r="J9" s="191">
        <f ca="1">_xll.DBRW($C$1,$C$5,$B$5,J$7,$H$1,$F$5,$B9)</f>
        <v>1</v>
      </c>
      <c r="K9" s="191">
        <f ca="1">_xll.DBRW($C$1,$C$5,$B$5,K$7,$H$1,$F$5,$B9)</f>
        <v>1</v>
      </c>
      <c r="L9" s="191">
        <f ca="1">_xll.DBRW($C$1,$C$5,$B$5,L$7,$H$1,$F$5,$B9)</f>
        <v>1</v>
      </c>
      <c r="M9" s="191">
        <f ca="1">_xll.DBRW($C$1,$C$5,$B$5,M$7,$H$1,$F$5,$B9)</f>
        <v>1</v>
      </c>
      <c r="N9" s="191">
        <f ca="1">_xll.DBRW($C$1,$C$5,$B$5,N$7,$H$1,$F$5,$B9)</f>
        <v>1</v>
      </c>
    </row>
    <row r="10" spans="1:14" ht="15" customHeight="1" x14ac:dyDescent="0.2"/>
    <row r="11" spans="1:14" ht="15" customHeight="1" x14ac:dyDescent="0.2"/>
    <row r="12" spans="1:14" ht="15" customHeight="1" x14ac:dyDescent="0.2"/>
    <row r="13" spans="1:14" ht="15" customHeight="1" x14ac:dyDescent="0.2"/>
  </sheetData>
  <mergeCells count="11">
    <mergeCell ref="I1:J1"/>
    <mergeCell ref="K1:L1"/>
    <mergeCell ref="M1:N1"/>
    <mergeCell ref="F4:H4"/>
    <mergeCell ref="F5:H5"/>
    <mergeCell ref="G1:H1"/>
    <mergeCell ref="C4:E4"/>
    <mergeCell ref="C5:E5"/>
    <mergeCell ref="A1:B1"/>
    <mergeCell ref="C1:D1"/>
    <mergeCell ref="E1:F1"/>
  </mergeCells>
  <phoneticPr fontId="12" type="noConversion"/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45"/>
  <sheetViews>
    <sheetView workbookViewId="0"/>
  </sheetViews>
  <sheetFormatPr defaultRowHeight="15" x14ac:dyDescent="0.25"/>
  <sheetData>
    <row r="1" spans="1:1" x14ac:dyDescent="0.25">
      <c r="A1" t="s">
        <v>102</v>
      </c>
    </row>
    <row r="2" spans="1:1" x14ac:dyDescent="0.25">
      <c r="A2" t="s">
        <v>103</v>
      </c>
    </row>
    <row r="3" spans="1:1" x14ac:dyDescent="0.25">
      <c r="A3" t="s">
        <v>104</v>
      </c>
    </row>
    <row r="4" spans="1:1" x14ac:dyDescent="0.25">
      <c r="A4" t="s">
        <v>106</v>
      </c>
    </row>
    <row r="5" spans="1:1" x14ac:dyDescent="0.25">
      <c r="A5" t="s">
        <v>107</v>
      </c>
    </row>
    <row r="6" spans="1:1" x14ac:dyDescent="0.25">
      <c r="A6" t="s">
        <v>109</v>
      </c>
    </row>
    <row r="7" spans="1:1" x14ac:dyDescent="0.25">
      <c r="A7" t="s">
        <v>110</v>
      </c>
    </row>
    <row r="8" spans="1:1" x14ac:dyDescent="0.25">
      <c r="A8" t="s">
        <v>112</v>
      </c>
    </row>
    <row r="9" spans="1:1" x14ac:dyDescent="0.25">
      <c r="A9" t="s">
        <v>113</v>
      </c>
    </row>
    <row r="10" spans="1:1" x14ac:dyDescent="0.25">
      <c r="A10" t="s">
        <v>114</v>
      </c>
    </row>
    <row r="11" spans="1:1" x14ac:dyDescent="0.25">
      <c r="A11" t="s">
        <v>235</v>
      </c>
    </row>
    <row r="12" spans="1:1" x14ac:dyDescent="0.25">
      <c r="A12" t="s">
        <v>236</v>
      </c>
    </row>
    <row r="13" spans="1:1" x14ac:dyDescent="0.25">
      <c r="A13" t="s">
        <v>237</v>
      </c>
    </row>
    <row r="14" spans="1:1" x14ac:dyDescent="0.25">
      <c r="A14" t="s">
        <v>238</v>
      </c>
    </row>
    <row r="15" spans="1:1" x14ac:dyDescent="0.25">
      <c r="A15" t="s">
        <v>239</v>
      </c>
    </row>
    <row r="16" spans="1:1" x14ac:dyDescent="0.25">
      <c r="A16" t="s">
        <v>240</v>
      </c>
    </row>
    <row r="17" spans="1:1" x14ac:dyDescent="0.25">
      <c r="A17" t="s">
        <v>241</v>
      </c>
    </row>
    <row r="18" spans="1:1" x14ac:dyDescent="0.25">
      <c r="A18" t="s">
        <v>242</v>
      </c>
    </row>
    <row r="19" spans="1:1" x14ac:dyDescent="0.25">
      <c r="A19" t="s">
        <v>243</v>
      </c>
    </row>
    <row r="20" spans="1:1" x14ac:dyDescent="0.25">
      <c r="A20" t="s">
        <v>244</v>
      </c>
    </row>
    <row r="21" spans="1:1" x14ac:dyDescent="0.25">
      <c r="A21" t="s">
        <v>245</v>
      </c>
    </row>
    <row r="22" spans="1:1" x14ac:dyDescent="0.25">
      <c r="A22" t="s">
        <v>246</v>
      </c>
    </row>
    <row r="23" spans="1:1" x14ac:dyDescent="0.25">
      <c r="A23" t="s">
        <v>247</v>
      </c>
    </row>
    <row r="24" spans="1:1" x14ac:dyDescent="0.25">
      <c r="A24" t="s">
        <v>106</v>
      </c>
    </row>
    <row r="25" spans="1:1" x14ac:dyDescent="0.25">
      <c r="A25" t="s">
        <v>107</v>
      </c>
    </row>
    <row r="26" spans="1:1" x14ac:dyDescent="0.25">
      <c r="A26" t="s">
        <v>248</v>
      </c>
    </row>
    <row r="27" spans="1:1" x14ac:dyDescent="0.25">
      <c r="A27" t="s">
        <v>249</v>
      </c>
    </row>
    <row r="28" spans="1:1" x14ac:dyDescent="0.25">
      <c r="A28" t="s">
        <v>250</v>
      </c>
    </row>
    <row r="29" spans="1:1" x14ac:dyDescent="0.25">
      <c r="A29" t="s">
        <v>251</v>
      </c>
    </row>
    <row r="30" spans="1:1" x14ac:dyDescent="0.25">
      <c r="A30" t="s">
        <v>252</v>
      </c>
    </row>
    <row r="31" spans="1:1" x14ac:dyDescent="0.25">
      <c r="A31" t="s">
        <v>253</v>
      </c>
    </row>
    <row r="32" spans="1:1" x14ac:dyDescent="0.25">
      <c r="A32" t="s">
        <v>254</v>
      </c>
    </row>
    <row r="33" spans="1:1" x14ac:dyDescent="0.25">
      <c r="A33" t="s">
        <v>255</v>
      </c>
    </row>
    <row r="34" spans="1:1" x14ac:dyDescent="0.25">
      <c r="A34" t="s">
        <v>109</v>
      </c>
    </row>
    <row r="35" spans="1:1" x14ac:dyDescent="0.25">
      <c r="A35" t="s">
        <v>110</v>
      </c>
    </row>
    <row r="36" spans="1:1" x14ac:dyDescent="0.25">
      <c r="A36" t="s">
        <v>256</v>
      </c>
    </row>
    <row r="37" spans="1:1" x14ac:dyDescent="0.25">
      <c r="A37" t="s">
        <v>257</v>
      </c>
    </row>
    <row r="38" spans="1:1" x14ac:dyDescent="0.25">
      <c r="A38" t="s">
        <v>258</v>
      </c>
    </row>
    <row r="39" spans="1:1" x14ac:dyDescent="0.25">
      <c r="A39" t="s">
        <v>259</v>
      </c>
    </row>
    <row r="40" spans="1:1" x14ac:dyDescent="0.25">
      <c r="A40" t="s">
        <v>260</v>
      </c>
    </row>
    <row r="41" spans="1:1" x14ac:dyDescent="0.25">
      <c r="A41" t="s">
        <v>112</v>
      </c>
    </row>
    <row r="42" spans="1:1" x14ac:dyDescent="0.25">
      <c r="A42" t="s">
        <v>113</v>
      </c>
    </row>
    <row r="43" spans="1:1" x14ac:dyDescent="0.25">
      <c r="A43" t="s">
        <v>114</v>
      </c>
    </row>
    <row r="44" spans="1:1" x14ac:dyDescent="0.25">
      <c r="A44" t="s">
        <v>261</v>
      </c>
    </row>
    <row r="45" spans="1:1" x14ac:dyDescent="0.25">
      <c r="A45" t="s">
        <v>262</v>
      </c>
    </row>
  </sheetData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15"/>
  <sheetViews>
    <sheetView workbookViewId="0"/>
  </sheetViews>
  <sheetFormatPr defaultRowHeight="15" x14ac:dyDescent="0.25"/>
  <cols>
    <col min="1" max="1" width="17" customWidth="1"/>
  </cols>
  <sheetData>
    <row r="1" spans="1:8" x14ac:dyDescent="0.25">
      <c r="A1" s="19" t="s">
        <v>81</v>
      </c>
      <c r="B1" s="19" t="s">
        <v>82</v>
      </c>
      <c r="C1" s="20"/>
      <c r="D1" s="19" t="s">
        <v>83</v>
      </c>
      <c r="E1" s="20"/>
      <c r="F1" s="20"/>
      <c r="G1" s="19" t="s">
        <v>84</v>
      </c>
      <c r="H1" s="20"/>
    </row>
    <row r="2" spans="1:8" x14ac:dyDescent="0.25">
      <c r="A2" s="20" t="s">
        <v>25</v>
      </c>
      <c r="B2" s="20" t="s">
        <v>85</v>
      </c>
      <c r="C2" s="20"/>
      <c r="D2" s="20" t="s">
        <v>28</v>
      </c>
      <c r="E2" s="20">
        <v>1</v>
      </c>
      <c r="F2" s="20"/>
      <c r="G2" s="20" t="s">
        <v>78</v>
      </c>
      <c r="H2" s="20"/>
    </row>
    <row r="3" spans="1:8" x14ac:dyDescent="0.25">
      <c r="A3" s="20" t="s">
        <v>86</v>
      </c>
      <c r="B3" s="20" t="s">
        <v>62</v>
      </c>
      <c r="C3" s="20"/>
      <c r="D3" s="20" t="s">
        <v>55</v>
      </c>
      <c r="E3" s="20">
        <v>0</v>
      </c>
      <c r="F3" s="20"/>
      <c r="G3" s="20" t="s">
        <v>87</v>
      </c>
      <c r="H3" s="20"/>
    </row>
    <row r="4" spans="1:8" x14ac:dyDescent="0.25">
      <c r="A4" s="20" t="s">
        <v>88</v>
      </c>
      <c r="B4" s="20"/>
      <c r="C4" s="20"/>
      <c r="D4" s="20"/>
      <c r="E4" s="20"/>
      <c r="F4" s="20"/>
      <c r="G4" s="20" t="s">
        <v>89</v>
      </c>
      <c r="H4" s="20"/>
    </row>
    <row r="5" spans="1:8" x14ac:dyDescent="0.25">
      <c r="A5" s="20" t="s">
        <v>90</v>
      </c>
      <c r="B5" s="20"/>
      <c r="C5" s="20"/>
      <c r="D5" s="20"/>
      <c r="E5" s="20"/>
      <c r="F5" s="20"/>
      <c r="G5" s="20"/>
      <c r="H5" s="20" t="s">
        <v>91</v>
      </c>
    </row>
    <row r="6" spans="1:8" x14ac:dyDescent="0.25">
      <c r="A6" s="20" t="s">
        <v>73</v>
      </c>
      <c r="B6" s="20"/>
      <c r="C6" s="20"/>
      <c r="D6" s="20"/>
      <c r="E6" s="20"/>
      <c r="F6" s="20"/>
      <c r="G6" s="20"/>
      <c r="H6" s="20"/>
    </row>
    <row r="7" spans="1:8" x14ac:dyDescent="0.25">
      <c r="A7" s="20" t="s">
        <v>92</v>
      </c>
      <c r="B7" s="20"/>
      <c r="C7" s="20"/>
      <c r="D7" s="20"/>
      <c r="E7" s="20"/>
      <c r="F7" s="20"/>
      <c r="G7" s="20"/>
      <c r="H7" s="20" t="s">
        <v>91</v>
      </c>
    </row>
    <row r="8" spans="1:8" x14ac:dyDescent="0.25">
      <c r="A8" s="20" t="s">
        <v>93</v>
      </c>
      <c r="B8" s="20"/>
      <c r="C8" s="20"/>
      <c r="D8" s="20"/>
      <c r="E8" s="20"/>
      <c r="F8" s="20"/>
      <c r="G8" s="20"/>
      <c r="H8" s="20" t="s">
        <v>91</v>
      </c>
    </row>
    <row r="9" spans="1:8" x14ac:dyDescent="0.25">
      <c r="A9" s="20" t="s">
        <v>94</v>
      </c>
      <c r="B9" s="20"/>
      <c r="C9" s="20"/>
      <c r="D9" s="20"/>
      <c r="E9" s="20"/>
      <c r="F9" s="20"/>
      <c r="G9" s="20"/>
      <c r="H9" s="20" t="s">
        <v>91</v>
      </c>
    </row>
    <row r="10" spans="1:8" x14ac:dyDescent="0.25">
      <c r="A10" s="20" t="s">
        <v>95</v>
      </c>
      <c r="B10" s="20"/>
      <c r="C10" s="20"/>
      <c r="D10" s="20"/>
      <c r="E10" s="20"/>
      <c r="F10" s="20"/>
      <c r="G10" s="20"/>
      <c r="H10" s="20" t="s">
        <v>91</v>
      </c>
    </row>
    <row r="11" spans="1:8" x14ac:dyDescent="0.25">
      <c r="H11" t="s">
        <v>91</v>
      </c>
    </row>
    <row r="15" spans="1:8" x14ac:dyDescent="0.25">
      <c r="H15" t="s">
        <v>91</v>
      </c>
    </row>
  </sheetData>
  <phoneticPr fontId="1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1:Q19"/>
  <sheetViews>
    <sheetView showGridLines="0" topLeftCell="A2" workbookViewId="0"/>
  </sheetViews>
  <sheetFormatPr defaultRowHeight="15" x14ac:dyDescent="0.25"/>
  <cols>
    <col min="1" max="1" width="1.42578125" customWidth="1"/>
    <col min="2" max="2" width="17.140625" customWidth="1"/>
    <col min="3" max="3" width="13.140625" customWidth="1"/>
    <col min="4" max="4" width="12.42578125" customWidth="1"/>
    <col min="5" max="5" width="11.28515625" bestFit="1" customWidth="1"/>
    <col min="6" max="6" width="7.140625" customWidth="1"/>
    <col min="7" max="7" width="17.28515625" bestFit="1" customWidth="1"/>
    <col min="8" max="8" width="14.140625" bestFit="1" customWidth="1"/>
    <col min="9" max="9" width="12.5703125" bestFit="1" customWidth="1"/>
    <col min="10" max="10" width="18.85546875" bestFit="1" customWidth="1"/>
    <col min="11" max="11" width="16" bestFit="1" customWidth="1"/>
  </cols>
  <sheetData>
    <row r="1" spans="2:17" hidden="1" x14ac:dyDescent="0.25">
      <c r="B1" t="s">
        <v>61</v>
      </c>
      <c r="C1" t="str">
        <f ca="1">_xll.VIEW("smartco:Allocation Calculation",$B$6,"!",$F$6,$D$6,$H$6,"!")</f>
        <v>smartco:Allocation Calculation</v>
      </c>
    </row>
    <row r="2" spans="2:17" ht="33.75" customHeight="1" x14ac:dyDescent="0.25">
      <c r="C2" s="3"/>
      <c r="E2" s="4"/>
      <c r="F2" s="5" t="s">
        <v>22</v>
      </c>
      <c r="H2" s="4"/>
      <c r="I2" s="4"/>
      <c r="J2" s="4"/>
      <c r="K2" s="4"/>
      <c r="L2" s="4"/>
      <c r="M2" s="4"/>
      <c r="N2" s="4"/>
      <c r="O2" s="4"/>
      <c r="P2" s="6"/>
    </row>
    <row r="3" spans="2:17" ht="2.2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10"/>
      <c r="M3" s="10"/>
      <c r="N3" s="10"/>
      <c r="O3" s="10"/>
      <c r="P3" s="6"/>
    </row>
    <row r="4" spans="2:17" ht="7.5" customHeight="1" x14ac:dyDescent="0.25">
      <c r="L4" s="4"/>
      <c r="M4" s="4"/>
      <c r="N4" s="4"/>
      <c r="O4" s="4"/>
      <c r="P4" s="4"/>
      <c r="Q4" s="6"/>
    </row>
    <row r="5" spans="2:17" x14ac:dyDescent="0.25">
      <c r="B5" s="199" t="s">
        <v>23</v>
      </c>
      <c r="C5" s="200"/>
      <c r="D5" s="199" t="s">
        <v>54</v>
      </c>
      <c r="E5" s="200"/>
      <c r="F5" s="199" t="s">
        <v>0</v>
      </c>
      <c r="G5" s="200"/>
      <c r="H5" s="199" t="s">
        <v>1</v>
      </c>
      <c r="I5" s="200"/>
      <c r="L5" s="4"/>
      <c r="M5" s="4"/>
      <c r="N5" s="4"/>
      <c r="O5" s="4"/>
      <c r="P5" s="4"/>
    </row>
    <row r="6" spans="2:17" x14ac:dyDescent="0.25">
      <c r="B6" s="201" t="str">
        <f ca="1">_xll.SUBNM("smartco:organization","Default","100","Caption_Base")</f>
        <v>Eastern Region</v>
      </c>
      <c r="C6" s="201"/>
      <c r="D6" s="201" t="str">
        <f ca="1">_xll.SUBNM("smartco:Month","Default","Year")</f>
        <v>Year</v>
      </c>
      <c r="E6" s="201"/>
      <c r="F6" s="201" t="str">
        <f ca="1">_xll.SUBNM("smartco:Year","Default","Y2","Caption_Default")</f>
        <v>2015</v>
      </c>
      <c r="G6" s="201"/>
      <c r="H6" s="201" t="str">
        <f ca="1">_xll.SUBNM("smartco:Version","",_xll.DBR("smartco:Calendar","Current Version","String"),"Caption_Default")</f>
        <v>Budget</v>
      </c>
      <c r="I6" s="201" t="str">
        <f ca="1">_xll.SUBNM("smartco:Version","",_xll.DBR("smartco:Calendar","Current Version","String"),"Caption_Default")</f>
        <v>Budget</v>
      </c>
      <c r="L6" s="4"/>
      <c r="M6" s="4"/>
      <c r="N6" s="4"/>
      <c r="O6" s="4"/>
      <c r="P6" s="4"/>
    </row>
    <row r="7" spans="2:17" ht="7.5" customHeight="1" x14ac:dyDescent="0.25"/>
    <row r="8" spans="2:17" ht="29.25" customHeight="1" x14ac:dyDescent="0.25">
      <c r="C8" s="11" t="s">
        <v>7</v>
      </c>
      <c r="D8" s="11" t="s">
        <v>62</v>
      </c>
      <c r="E8" s="11" t="s">
        <v>63</v>
      </c>
      <c r="F8" s="11" t="s">
        <v>64</v>
      </c>
      <c r="G8" s="11" t="s">
        <v>65</v>
      </c>
      <c r="H8" s="11" t="s">
        <v>66</v>
      </c>
      <c r="I8" s="11" t="s">
        <v>2</v>
      </c>
      <c r="J8" s="11" t="s">
        <v>4</v>
      </c>
      <c r="K8" s="11" t="s">
        <v>8</v>
      </c>
    </row>
    <row r="9" spans="2:17" x14ac:dyDescent="0.25">
      <c r="B9" s="9" t="s">
        <v>67</v>
      </c>
      <c r="C9" s="1">
        <f ca="1">_xll.DBRW($C$1,$B$6,$B9,$F$6,$D$6,$H$6,C$8)</f>
        <v>0</v>
      </c>
      <c r="D9" s="1">
        <f ca="1">_xll.DBRW($C$1,$B$6,$B9,$F$6,$D$6,$H$6,D$8)</f>
        <v>48000125</v>
      </c>
      <c r="E9" s="1">
        <f ca="1">_xll.DBRW($C$1,$B$6,$B9,$F$6,$D$6,$H$6,E$8)</f>
        <v>636000483.79999995</v>
      </c>
      <c r="F9" s="12">
        <f ca="1">_xll.DBRW($C$1,$B$6,$B9,$F$6,$D$6,$H$6,F$8)</f>
        <v>7.5471837243278536E-2</v>
      </c>
      <c r="G9" s="1">
        <f ca="1">_xll.DBRW($C$1,$B$6,$B9,$F$6,$D$6,$H$6,G$8)</f>
        <v>167048.51806475245</v>
      </c>
      <c r="H9" s="1">
        <f ca="1">_xll.DBRW($C$1,$B$6,$B9,$F$6,$D$6,$H$6,H$8)</f>
        <v>-927200.11434409046</v>
      </c>
      <c r="I9" s="1" t="str">
        <f ca="1">_xll.DBRW($C$1,$B$6,$B9,$F$6,$D$6,$H$6,I$8)</f>
        <v/>
      </c>
      <c r="J9" s="1" t="str">
        <f ca="1">_xll.DBRW($C$1,$B$6,$B9,$F$6,$D$6,$H$6,J$8)</f>
        <v/>
      </c>
      <c r="K9" s="1" t="str">
        <f ca="1">_xll.DBRW($C$1,$B$6,$B9,$F$6,$D$6,$H$6,K$8)</f>
        <v/>
      </c>
    </row>
    <row r="10" spans="2:17" x14ac:dyDescent="0.25">
      <c r="B10" s="13" t="s">
        <v>68</v>
      </c>
      <c r="C10" s="2">
        <f ca="1">_xll.DBRW($C$1,$B$6,$B10,$F$6,$D$6,$H$6,C$8)</f>
        <v>45228</v>
      </c>
      <c r="D10" s="2">
        <f ca="1">_xll.DBRW($C$1,$B$6,$B10,$F$6,$D$6,$H$6,D$8)</f>
        <v>2500000</v>
      </c>
      <c r="E10" s="2">
        <f ca="1">_xll.DBRW($C$1,$B$6,$B10,$F$6,$D$6,$H$6,E$8)</f>
        <v>27000000</v>
      </c>
      <c r="F10" s="14">
        <f ca="1">_xll.DBRW($C$1,$B$6,$B10,$F$6,$D$6,$H$6,F$8)</f>
        <v>9.2592592592592587E-2</v>
      </c>
      <c r="G10" s="2">
        <f ca="1">_xll.DBRW($C$1,$B$6,$B10,$F$6,$D$6,$H$6,G$8)</f>
        <v>4187.7777777777774</v>
      </c>
      <c r="H10" s="2">
        <f ca="1">_xll.DBRW($C$1,$B$6,$B10,$F$6,$D$6,$H$6,H$8)</f>
        <v>-45228</v>
      </c>
      <c r="I10" s="2" t="str">
        <f ca="1">_xll.DBRW($C$1,$B$6,$B10,$F$6,$D$6,$H$6,I$8)</f>
        <v>Massachusetts</v>
      </c>
      <c r="J10" s="2" t="str">
        <f ca="1">_xll.DBRW($C$1,$B$6,$B10,$F$6,$D$6,$H$6,J$8)</f>
        <v>6299 TRAVEL</v>
      </c>
      <c r="K10" s="2" t="str">
        <f ca="1">_xll.DBRW($C$1,$B$6,$B10,$F$6,$D$6,$H$6,K$8)</f>
        <v>Square Footage</v>
      </c>
    </row>
    <row r="11" spans="2:17" x14ac:dyDescent="0.25">
      <c r="B11" s="13" t="s">
        <v>13</v>
      </c>
      <c r="C11" s="2">
        <f ca="1">_xll.DBRW($C$1,$B$6,$B11,$F$6,$D$6,$H$6,C$8)</f>
        <v>557972.11434409057</v>
      </c>
      <c r="D11" s="2">
        <f ca="1">_xll.DBRW($C$1,$B$6,$B11,$F$6,$D$6,$H$6,D$8)</f>
        <v>10.5</v>
      </c>
      <c r="E11" s="2">
        <f ca="1">_xll.DBRW($C$1,$B$6,$B11,$F$6,$D$6,$H$6,E$8)</f>
        <v>40.4</v>
      </c>
      <c r="F11" s="14">
        <f ca="1">_xll.DBRW($C$1,$B$6,$B11,$F$6,$D$6,$H$6,F$8)</f>
        <v>0.25990099009900991</v>
      </c>
      <c r="G11" s="2">
        <f ca="1">_xll.DBRW($C$1,$B$6,$B11,$F$6,$D$6,$H$6,G$8)</f>
        <v>144168.43259466701</v>
      </c>
      <c r="H11" s="2">
        <f ca="1">_xll.DBRW($C$1,$B$6,$B11,$F$6,$D$6,$H$6,H$8)</f>
        <v>-557972.11434409057</v>
      </c>
      <c r="I11" s="2" t="str">
        <f ca="1">_xll.DBRW($C$1,$B$6,$B11,$F$6,$D$6,$H$6,I$8)</f>
        <v>Maryland</v>
      </c>
      <c r="J11" s="2" t="str">
        <f ca="1">_xll.DBRW($C$1,$B$6,$B11,$F$6,$D$6,$H$6,J$8)</f>
        <v>6099 PAYROLL</v>
      </c>
      <c r="K11" s="2" t="str">
        <f ca="1">_xll.DBRW($C$1,$B$6,$B11,$F$6,$D$6,$H$6,K$8)</f>
        <v>FTE</v>
      </c>
    </row>
    <row r="12" spans="2:17" x14ac:dyDescent="0.25">
      <c r="B12" s="13" t="s">
        <v>14</v>
      </c>
      <c r="C12" s="2">
        <f ca="1">_xll.DBRW($C$1,$B$6,$B12,$F$6,$D$6,$H$6,C$8)</f>
        <v>323999.99999999994</v>
      </c>
      <c r="D12" s="2">
        <f ca="1">_xll.DBRW($C$1,$B$6,$B12,$F$6,$D$6,$H$6,D$8)</f>
        <v>1500000</v>
      </c>
      <c r="E12" s="2">
        <f ca="1">_xll.DBRW($C$1,$B$6,$B12,$F$6,$D$6,$H$6,E$8)</f>
        <v>26000000</v>
      </c>
      <c r="F12" s="14">
        <f ca="1">_xll.DBRW($C$1,$B$6,$B12,$F$6,$D$6,$H$6,F$8)</f>
        <v>5.7692307692307696E-2</v>
      </c>
      <c r="G12" s="2">
        <f ca="1">_xll.DBRW($C$1,$B$6,$B12,$F$6,$D$6,$H$6,G$8)</f>
        <v>18692.307692307688</v>
      </c>
      <c r="H12" s="2">
        <f ca="1">_xll.DBRW($C$1,$B$6,$B12,$F$6,$D$6,$H$6,H$8)</f>
        <v>-323999.99999999994</v>
      </c>
      <c r="I12" s="2" t="str">
        <f ca="1">_xll.DBRW($C$1,$B$6,$B12,$F$6,$D$6,$H$6,I$8)</f>
        <v>Georgia</v>
      </c>
      <c r="J12" s="2" t="str">
        <f ca="1">_xll.DBRW($C$1,$B$6,$B12,$F$6,$D$6,$H$6,J$8)</f>
        <v>6399 OCCUPANCY</v>
      </c>
      <c r="K12" s="2" t="str">
        <f ca="1">_xll.DBRW($C$1,$B$6,$B12,$F$6,$D$6,$H$6,K$8)</f>
        <v>Square Footage</v>
      </c>
    </row>
    <row r="13" spans="2:17" x14ac:dyDescent="0.25">
      <c r="B13" s="13" t="s">
        <v>15</v>
      </c>
      <c r="C13" s="2">
        <f ca="1">_xll.DBRW($C$1,$B$6,$B13,$F$6,$D$6,$H$6,C$8)</f>
        <v>0</v>
      </c>
      <c r="D13" s="2" t="str">
        <f ca="1">_xll.DBRW($C$1,$B$6,$B13,$F$6,$D$6,$H$6,D$8)</f>
        <v/>
      </c>
      <c r="E13" s="2" t="str">
        <f ca="1">_xll.DBRW($C$1,$B$6,$B13,$F$6,$D$6,$H$6,E$8)</f>
        <v/>
      </c>
      <c r="F13" s="14">
        <f ca="1">_xll.DBRW($C$1,$B$6,$B13,$F$6,$D$6,$H$6,F$8)</f>
        <v>0</v>
      </c>
      <c r="G13" s="2" t="str">
        <f ca="1">_xll.DBRW($C$1,$B$6,$B13,$F$6,$D$6,$H$6,G$8)</f>
        <v/>
      </c>
      <c r="H13" s="2" t="str">
        <f ca="1">_xll.DBRW($C$1,$B$6,$B13,$F$6,$D$6,$H$6,H$8)</f>
        <v/>
      </c>
      <c r="I13" s="2" t="str">
        <f ca="1">_xll.DBRW($C$1,$B$6,$B13,$F$6,$D$6,$H$6,I$8)</f>
        <v/>
      </c>
      <c r="J13" s="2" t="str">
        <f ca="1">_xll.DBRW($C$1,$B$6,$B13,$F$6,$D$6,$H$6,J$8)</f>
        <v/>
      </c>
      <c r="K13" s="2" t="str">
        <f ca="1">_xll.DBRW($C$1,$B$6,$B13,$F$6,$D$6,$H$6,K$8)</f>
        <v/>
      </c>
    </row>
    <row r="14" spans="2:17" x14ac:dyDescent="0.25">
      <c r="B14" s="13" t="s">
        <v>16</v>
      </c>
      <c r="C14" s="2">
        <f ca="1">_xll.DBRW($C$1,$B$6,$B14,$F$6,$D$6,$H$6,C$8)</f>
        <v>0</v>
      </c>
      <c r="D14" s="2" t="str">
        <f ca="1">_xll.DBRW($C$1,$B$6,$B14,$F$6,$D$6,$H$6,D$8)</f>
        <v/>
      </c>
      <c r="E14" s="2" t="str">
        <f ca="1">_xll.DBRW($C$1,$B$6,$B14,$F$6,$D$6,$H$6,E$8)</f>
        <v/>
      </c>
      <c r="F14" s="14">
        <f ca="1">_xll.DBRW($C$1,$B$6,$B14,$F$6,$D$6,$H$6,F$8)</f>
        <v>0</v>
      </c>
      <c r="G14" s="2" t="str">
        <f ca="1">_xll.DBRW($C$1,$B$6,$B14,$F$6,$D$6,$H$6,G$8)</f>
        <v/>
      </c>
      <c r="H14" s="2" t="str">
        <f ca="1">_xll.DBRW($C$1,$B$6,$B14,$F$6,$D$6,$H$6,H$8)</f>
        <v/>
      </c>
      <c r="I14" s="2" t="str">
        <f ca="1">_xll.DBRW($C$1,$B$6,$B14,$F$6,$D$6,$H$6,I$8)</f>
        <v/>
      </c>
      <c r="J14" s="2" t="str">
        <f ca="1">_xll.DBRW($C$1,$B$6,$B14,$F$6,$D$6,$H$6,J$8)</f>
        <v/>
      </c>
      <c r="K14" s="2" t="str">
        <f ca="1">_xll.DBRW($C$1,$B$6,$B14,$F$6,$D$6,$H$6,K$8)</f>
        <v/>
      </c>
    </row>
    <row r="15" spans="2:17" x14ac:dyDescent="0.25">
      <c r="B15" s="13" t="s">
        <v>17</v>
      </c>
      <c r="C15" s="2">
        <f ca="1">_xll.DBRW($C$1,$B$6,$B15,$F$6,$D$6,$H$6,C$8)</f>
        <v>0</v>
      </c>
      <c r="D15" s="2" t="str">
        <f ca="1">_xll.DBRW($C$1,$B$6,$B15,$F$6,$D$6,$H$6,D$8)</f>
        <v/>
      </c>
      <c r="E15" s="2" t="str">
        <f ca="1">_xll.DBRW($C$1,$B$6,$B15,$F$6,$D$6,$H$6,E$8)</f>
        <v/>
      </c>
      <c r="F15" s="14">
        <f ca="1">_xll.DBRW($C$1,$B$6,$B15,$F$6,$D$6,$H$6,F$8)</f>
        <v>0</v>
      </c>
      <c r="G15" s="2" t="str">
        <f ca="1">_xll.DBRW($C$1,$B$6,$B15,$F$6,$D$6,$H$6,G$8)</f>
        <v/>
      </c>
      <c r="H15" s="2" t="str">
        <f ca="1">_xll.DBRW($C$1,$B$6,$B15,$F$6,$D$6,$H$6,H$8)</f>
        <v/>
      </c>
      <c r="I15" s="2" t="str">
        <f ca="1">_xll.DBRW($C$1,$B$6,$B15,$F$6,$D$6,$H$6,I$8)</f>
        <v/>
      </c>
      <c r="J15" s="2" t="str">
        <f ca="1">_xll.DBRW($C$1,$B$6,$B15,$F$6,$D$6,$H$6,J$8)</f>
        <v/>
      </c>
      <c r="K15" s="2" t="str">
        <f ca="1">_xll.DBRW($C$1,$B$6,$B15,$F$6,$D$6,$H$6,K$8)</f>
        <v/>
      </c>
    </row>
    <row r="16" spans="2:17" x14ac:dyDescent="0.25">
      <c r="B16" s="13" t="s">
        <v>18</v>
      </c>
      <c r="C16" s="2">
        <f ca="1">_xll.DBRW($C$1,$B$6,$B16,$F$6,$D$6,$H$6,C$8)</f>
        <v>0</v>
      </c>
      <c r="D16" s="2" t="str">
        <f ca="1">_xll.DBRW($C$1,$B$6,$B16,$F$6,$D$6,$H$6,D$8)</f>
        <v/>
      </c>
      <c r="E16" s="2" t="str">
        <f ca="1">_xll.DBRW($C$1,$B$6,$B16,$F$6,$D$6,$H$6,E$8)</f>
        <v/>
      </c>
      <c r="F16" s="14">
        <f ca="1">_xll.DBRW($C$1,$B$6,$B16,$F$6,$D$6,$H$6,F$8)</f>
        <v>0</v>
      </c>
      <c r="G16" s="2" t="str">
        <f ca="1">_xll.DBRW($C$1,$B$6,$B16,$F$6,$D$6,$H$6,G$8)</f>
        <v/>
      </c>
      <c r="H16" s="2" t="str">
        <f ca="1">_xll.DBRW($C$1,$B$6,$B16,$F$6,$D$6,$H$6,H$8)</f>
        <v/>
      </c>
      <c r="I16" s="2" t="str">
        <f ca="1">_xll.DBRW($C$1,$B$6,$B16,$F$6,$D$6,$H$6,I$8)</f>
        <v/>
      </c>
      <c r="J16" s="2" t="str">
        <f ca="1">_xll.DBRW($C$1,$B$6,$B16,$F$6,$D$6,$H$6,J$8)</f>
        <v/>
      </c>
      <c r="K16" s="2" t="str">
        <f ca="1">_xll.DBRW($C$1,$B$6,$B16,$F$6,$D$6,$H$6,K$8)</f>
        <v/>
      </c>
    </row>
    <row r="17" spans="2:11" x14ac:dyDescent="0.25">
      <c r="B17" s="13" t="s">
        <v>19</v>
      </c>
      <c r="C17" s="2">
        <f ca="1">_xll.DBRW($C$1,$B$6,$B17,$F$6,$D$6,$H$6,C$8)</f>
        <v>0</v>
      </c>
      <c r="D17" s="2" t="str">
        <f ca="1">_xll.DBRW($C$1,$B$6,$B17,$F$6,$D$6,$H$6,D$8)</f>
        <v/>
      </c>
      <c r="E17" s="2" t="str">
        <f ca="1">_xll.DBRW($C$1,$B$6,$B17,$F$6,$D$6,$H$6,E$8)</f>
        <v/>
      </c>
      <c r="F17" s="14">
        <f ca="1">_xll.DBRW($C$1,$B$6,$B17,$F$6,$D$6,$H$6,F$8)</f>
        <v>0</v>
      </c>
      <c r="G17" s="2" t="str">
        <f ca="1">_xll.DBRW($C$1,$B$6,$B17,$F$6,$D$6,$H$6,G$8)</f>
        <v/>
      </c>
      <c r="H17" s="2" t="str">
        <f ca="1">_xll.DBRW($C$1,$B$6,$B17,$F$6,$D$6,$H$6,H$8)</f>
        <v/>
      </c>
      <c r="I17" s="2" t="str">
        <f ca="1">_xll.DBRW($C$1,$B$6,$B17,$F$6,$D$6,$H$6,I$8)</f>
        <v/>
      </c>
      <c r="J17" s="2" t="str">
        <f ca="1">_xll.DBRW($C$1,$B$6,$B17,$F$6,$D$6,$H$6,J$8)</f>
        <v/>
      </c>
      <c r="K17" s="2" t="str">
        <f ca="1">_xll.DBRW($C$1,$B$6,$B17,$F$6,$D$6,$H$6,K$8)</f>
        <v/>
      </c>
    </row>
    <row r="18" spans="2:11" x14ac:dyDescent="0.25">
      <c r="B18" s="13" t="s">
        <v>20</v>
      </c>
      <c r="C18" s="2">
        <f ca="1">_xll.DBRW($C$1,$B$6,$B18,$F$6,$D$6,$H$6,C$8)</f>
        <v>0</v>
      </c>
      <c r="D18" s="2" t="str">
        <f ca="1">_xll.DBRW($C$1,$B$6,$B18,$F$6,$D$6,$H$6,D$8)</f>
        <v/>
      </c>
      <c r="E18" s="2" t="str">
        <f ca="1">_xll.DBRW($C$1,$B$6,$B18,$F$6,$D$6,$H$6,E$8)</f>
        <v/>
      </c>
      <c r="F18" s="14">
        <f ca="1">_xll.DBRW($C$1,$B$6,$B18,$F$6,$D$6,$H$6,F$8)</f>
        <v>0</v>
      </c>
      <c r="G18" s="2" t="str">
        <f ca="1">_xll.DBRW($C$1,$B$6,$B18,$F$6,$D$6,$H$6,G$8)</f>
        <v/>
      </c>
      <c r="H18" s="2" t="str">
        <f ca="1">_xll.DBRW($C$1,$B$6,$B18,$F$6,$D$6,$H$6,H$8)</f>
        <v/>
      </c>
      <c r="I18" s="2" t="str">
        <f ca="1">_xll.DBRW($C$1,$B$6,$B18,$F$6,$D$6,$H$6,I$8)</f>
        <v/>
      </c>
      <c r="J18" s="2" t="str">
        <f ca="1">_xll.DBRW($C$1,$B$6,$B18,$F$6,$D$6,$H$6,J$8)</f>
        <v/>
      </c>
      <c r="K18" s="2" t="str">
        <f ca="1">_xll.DBRW($C$1,$B$6,$B18,$F$6,$D$6,$H$6,K$8)</f>
        <v/>
      </c>
    </row>
    <row r="19" spans="2:11" x14ac:dyDescent="0.25">
      <c r="B19" s="13" t="s">
        <v>21</v>
      </c>
      <c r="C19" s="2">
        <f ca="1">_xll.DBRW($C$1,$B$6,$B19,$F$6,$D$6,$H$6,C$8)</f>
        <v>0</v>
      </c>
      <c r="D19" s="2" t="str">
        <f ca="1">_xll.DBRW($C$1,$B$6,$B19,$F$6,$D$6,$H$6,D$8)</f>
        <v/>
      </c>
      <c r="E19" s="2" t="str">
        <f ca="1">_xll.DBRW($C$1,$B$6,$B19,$F$6,$D$6,$H$6,E$8)</f>
        <v/>
      </c>
      <c r="F19" s="14">
        <f ca="1">_xll.DBRW($C$1,$B$6,$B19,$F$6,$D$6,$H$6,F$8)</f>
        <v>0</v>
      </c>
      <c r="G19" s="2" t="str">
        <f ca="1">_xll.DBRW($C$1,$B$6,$B19,$F$6,$D$6,$H$6,G$8)</f>
        <v/>
      </c>
      <c r="H19" s="2" t="str">
        <f ca="1">_xll.DBRW($C$1,$B$6,$B19,$F$6,$D$6,$H$6,H$8)</f>
        <v/>
      </c>
      <c r="I19" s="2" t="str">
        <f ca="1">_xll.DBRW($C$1,$B$6,$B19,$F$6,$D$6,$H$6,I$8)</f>
        <v/>
      </c>
      <c r="J19" s="2" t="str">
        <f ca="1">_xll.DBRW($C$1,$B$6,$B19,$F$6,$D$6,$H$6,J$8)</f>
        <v/>
      </c>
      <c r="K19" s="2" t="str">
        <f ca="1">_xll.DBRW($C$1,$B$6,$B19,$F$6,$D$6,$H$6,K$8)</f>
        <v/>
      </c>
    </row>
  </sheetData>
  <mergeCells count="8">
    <mergeCell ref="B5:C5"/>
    <mergeCell ref="D5:E5"/>
    <mergeCell ref="F5:G5"/>
    <mergeCell ref="H5:I5"/>
    <mergeCell ref="B6:C6"/>
    <mergeCell ref="D6:E6"/>
    <mergeCell ref="F6:G6"/>
    <mergeCell ref="H6:I6"/>
  </mergeCells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8:B31"/>
  <sheetViews>
    <sheetView workbookViewId="0"/>
  </sheetViews>
  <sheetFormatPr defaultRowHeight="15" x14ac:dyDescent="0.25"/>
  <sheetData>
    <row r="18" spans="2:2" x14ac:dyDescent="0.25">
      <c r="B18" t="s">
        <v>220</v>
      </c>
    </row>
    <row r="19" spans="2:2" x14ac:dyDescent="0.25">
      <c r="B19" t="s">
        <v>221</v>
      </c>
    </row>
    <row r="20" spans="2:2" x14ac:dyDescent="0.25">
      <c r="B20" t="s">
        <v>222</v>
      </c>
    </row>
    <row r="21" spans="2:2" x14ac:dyDescent="0.25">
      <c r="B21" t="s">
        <v>223</v>
      </c>
    </row>
    <row r="22" spans="2:2" x14ac:dyDescent="0.25">
      <c r="B22" t="s">
        <v>224</v>
      </c>
    </row>
    <row r="23" spans="2:2" x14ac:dyDescent="0.25">
      <c r="B23" t="s">
        <v>225</v>
      </c>
    </row>
    <row r="24" spans="2:2" x14ac:dyDescent="0.25">
      <c r="B24" t="s">
        <v>226</v>
      </c>
    </row>
    <row r="25" spans="2:2" x14ac:dyDescent="0.25">
      <c r="B25" t="s">
        <v>227</v>
      </c>
    </row>
    <row r="26" spans="2:2" x14ac:dyDescent="0.25">
      <c r="B26" t="s">
        <v>228</v>
      </c>
    </row>
    <row r="27" spans="2:2" x14ac:dyDescent="0.25">
      <c r="B27" t="s">
        <v>229</v>
      </c>
    </row>
    <row r="28" spans="2:2" x14ac:dyDescent="0.25">
      <c r="B28" t="s">
        <v>230</v>
      </c>
    </row>
    <row r="29" spans="2:2" x14ac:dyDescent="0.25">
      <c r="B29" t="s">
        <v>231</v>
      </c>
    </row>
    <row r="30" spans="2:2" x14ac:dyDescent="0.25">
      <c r="B30" t="s">
        <v>232</v>
      </c>
    </row>
    <row r="31" spans="2:2" x14ac:dyDescent="0.25">
      <c r="B31" t="s">
        <v>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LL70"/>
  <sheetViews>
    <sheetView showGridLines="0" showRowColHeaders="0" topLeftCell="B10" workbookViewId="0">
      <selection activeCell="C28" sqref="C28"/>
    </sheetView>
  </sheetViews>
  <sheetFormatPr defaultRowHeight="10.5" customHeight="1" x14ac:dyDescent="0.2"/>
  <cols>
    <col min="1" max="1" width="2.7109375" style="27" hidden="1" customWidth="1"/>
    <col min="2" max="2" width="1.28515625" style="27" customWidth="1"/>
    <col min="3" max="3" width="28.85546875" style="27" customWidth="1"/>
    <col min="4" max="8" width="19.42578125" style="27" customWidth="1"/>
    <col min="9" max="16384" width="9.140625" style="27"/>
  </cols>
  <sheetData>
    <row r="1" spans="1:8" ht="15" hidden="1" customHeight="1" x14ac:dyDescent="0.2">
      <c r="A1" s="27" t="s">
        <v>11</v>
      </c>
    </row>
    <row r="2" spans="1:8" ht="15" hidden="1" customHeight="1" x14ac:dyDescent="0.2">
      <c r="A2" s="27">
        <f>0</f>
        <v>0</v>
      </c>
      <c r="C2" s="87"/>
      <c r="D2" s="84"/>
      <c r="E2" s="84"/>
      <c r="F2" s="84"/>
      <c r="G2" s="84"/>
      <c r="H2" s="84"/>
    </row>
    <row r="3" spans="1:8" ht="15" hidden="1" customHeight="1" x14ac:dyDescent="0.2">
      <c r="A3" s="27">
        <f>1</f>
        <v>1</v>
      </c>
      <c r="C3" s="87"/>
      <c r="D3" s="84"/>
      <c r="E3" s="84"/>
      <c r="F3" s="84"/>
      <c r="G3" s="84"/>
      <c r="H3" s="84"/>
    </row>
    <row r="4" spans="1:8" ht="15" hidden="1" customHeight="1" x14ac:dyDescent="0.2">
      <c r="A4" s="27">
        <f>2</f>
        <v>2</v>
      </c>
      <c r="C4" s="94"/>
      <c r="D4" s="95"/>
      <c r="E4" s="95"/>
      <c r="F4" s="95"/>
      <c r="G4" s="95"/>
      <c r="H4" s="95"/>
    </row>
    <row r="5" spans="1:8" ht="15" hidden="1" customHeight="1" x14ac:dyDescent="0.2">
      <c r="A5" s="27">
        <f>3</f>
        <v>3</v>
      </c>
      <c r="C5" s="88"/>
      <c r="D5" s="95"/>
      <c r="E5" s="78"/>
      <c r="F5" s="78"/>
      <c r="G5" s="78"/>
      <c r="H5" s="78"/>
    </row>
    <row r="6" spans="1:8" ht="15" hidden="1" customHeight="1" x14ac:dyDescent="0.2">
      <c r="A6" s="27" t="s">
        <v>9</v>
      </c>
      <c r="C6" s="88"/>
      <c r="D6" s="95"/>
      <c r="E6" s="78"/>
      <c r="F6" s="78"/>
      <c r="G6" s="78"/>
      <c r="H6" s="78"/>
    </row>
    <row r="7" spans="1:8" ht="15" hidden="1" customHeight="1" x14ac:dyDescent="0.2">
      <c r="A7" s="27" t="s">
        <v>10</v>
      </c>
      <c r="C7" s="88"/>
      <c r="D7" s="95"/>
      <c r="E7" s="78"/>
      <c r="F7" s="78"/>
      <c r="G7" s="78"/>
      <c r="H7" s="78"/>
    </row>
    <row r="8" spans="1:8" ht="15" hidden="1" customHeight="1" x14ac:dyDescent="0.2">
      <c r="A8" s="27" t="s">
        <v>12</v>
      </c>
      <c r="G8" s="27">
        <f>VLOOKUP($G$13,Lookup!$D$2:$E$3,2,0)</f>
        <v>0</v>
      </c>
      <c r="H8" s="27" t="e">
        <f>IF(#REF!&lt;&gt;"","{TM1FILTERBYPATTERN( {TM1SUBSETALL( [Account] )}, """&amp;#REF!&amp;""")}","")</f>
        <v>#REF!</v>
      </c>
    </row>
    <row r="9" spans="1:8" ht="7.5" hidden="1" customHeight="1" x14ac:dyDescent="0.2">
      <c r="C9" s="27" t="str">
        <f ca="1">_xll.TM1RPTVIEW("smartco:Income Statement:3", $G$8, _xll.TM1RPTTITLE("smartco:Currency Calc",$D$13), _xll.TM1RPTTITLE("smartco:organization",$C$13), _xll.TM1RPTTITLE("smartco:Year",$E$13), _xll.TM1RPTTITLE("smartco:Version",$F$13),TM1RPTFMTRNG,TM1RPTFMTIDCOL)</f>
        <v>smartco:Income Statement:3</v>
      </c>
    </row>
    <row r="10" spans="1:8" ht="24" customHeight="1" thickBot="1" x14ac:dyDescent="0.25">
      <c r="A10" s="73"/>
      <c r="B10" s="74"/>
      <c r="C10" s="74" t="s">
        <v>234</v>
      </c>
      <c r="D10" s="74"/>
      <c r="E10" s="74"/>
      <c r="F10" s="74"/>
      <c r="G10" s="74"/>
      <c r="H10" s="74"/>
    </row>
    <row r="11" spans="1:8" ht="15" customHeight="1" x14ac:dyDescent="0.2"/>
    <row r="12" spans="1:8" s="34" customFormat="1" ht="15" customHeight="1" x14ac:dyDescent="0.25">
      <c r="C12" s="71" t="s">
        <v>23</v>
      </c>
      <c r="D12" s="70" t="s">
        <v>116</v>
      </c>
      <c r="E12" s="70" t="s">
        <v>0</v>
      </c>
      <c r="F12" s="70" t="s">
        <v>1</v>
      </c>
      <c r="G12" s="193" t="s">
        <v>27</v>
      </c>
      <c r="H12" s="194"/>
    </row>
    <row r="13" spans="1:8" s="35" customFormat="1" ht="15" customHeight="1" x14ac:dyDescent="0.25">
      <c r="C13" s="77" t="str">
        <f ca="1">_xll.SUBNM("smartco:organization","Workflow",Organization,"Caption_Default")</f>
        <v>Massachusetts</v>
      </c>
      <c r="D13" s="77" t="str">
        <f ca="1">_xll.SUBNM("smartco:Currency Calc","Default","Local")</f>
        <v>Local</v>
      </c>
      <c r="E13" s="77" t="str">
        <f ca="1">_xll.SUBNM("smartco:Year","Default","Y2","Caption_Default")</f>
        <v>2015</v>
      </c>
      <c r="F13" s="77" t="str">
        <f ca="1">_xll.SUBNM("smartco:Version","Current",_xll.DBR("smartco:Calendar","Current Version","String"),"Caption_Default")</f>
        <v>Budget</v>
      </c>
      <c r="G13" s="195" t="s">
        <v>55</v>
      </c>
      <c r="H13" s="195"/>
    </row>
    <row r="14" spans="1:8" s="29" customFormat="1" ht="7.5" customHeight="1" x14ac:dyDescent="0.25"/>
    <row r="15" spans="1:8" s="29" customFormat="1" ht="15" customHeight="1" thickBot="1" x14ac:dyDescent="0.3">
      <c r="C15" s="101"/>
      <c r="D15" s="101" t="s">
        <v>0</v>
      </c>
      <c r="E15" s="101" t="s">
        <v>216</v>
      </c>
      <c r="F15" s="101" t="s">
        <v>217</v>
      </c>
      <c r="G15" s="101" t="s">
        <v>218</v>
      </c>
      <c r="H15" s="101" t="s">
        <v>219</v>
      </c>
    </row>
    <row r="16" spans="1:8" ht="15" customHeight="1" thickTop="1" x14ac:dyDescent="0.2">
      <c r="A16" s="27" t="str">
        <f ca="1">IF(_xll.TM1RPTELISCONSOLIDATED($C$16,$C16),IF(_xll.TM1RPTELLEV($C$16,$C16)&lt;=3,_xll.TM1RPTELLEV($C$16,$C16),"D"),"N")</f>
        <v>N</v>
      </c>
      <c r="C16" s="89" t="str">
        <f ca="1">_xll.TM1RPTROW($C$9,"smartco:Account","Summary",,"Caption_Default",1)</f>
        <v>4999 Gross Revenue</v>
      </c>
      <c r="D16" s="95">
        <f ca="1">_xll.DBRW($C$9,$D$13,$C$13,$E$13,D$15,$C16,$F$13)</f>
        <v>8634459.5903096404</v>
      </c>
      <c r="E16" s="78">
        <f ca="1">_xll.DBRW($C$9,$D$13,$C$13,$E$13,E$15,$C16,$F$13)</f>
        <v>2087155.7981535802</v>
      </c>
      <c r="F16" s="78">
        <f ca="1">_xll.DBRW($C$9,$D$13,$C$13,$E$13,F$15,$C16,$F$13)</f>
        <v>2047698.2796502807</v>
      </c>
      <c r="G16" s="78">
        <f ca="1">_xll.DBRW($C$9,$D$13,$C$13,$E$13,G$15,$C16,$F$13)</f>
        <v>2081107.8963959999</v>
      </c>
      <c r="H16" s="78">
        <f ca="1">_xll.DBRW($C$9,$D$13,$C$13,$E$13,H$15,$C16,$F$13)</f>
        <v>2418497.616109781</v>
      </c>
    </row>
    <row r="17" spans="1:1000" customFormat="1" ht="15" customHeight="1" x14ac:dyDescent="0.25">
      <c r="A17" s="27" t="str">
        <f ca="1">IF(_xll.TM1RPTELISCONSOLIDATED($C$16,$C17),IF(_xll.TM1RPTELLEV($C$16,$C17)&lt;=3,_xll.TM1RPTELLEV($C$16,$C17),"D"),"N")</f>
        <v>N</v>
      </c>
      <c r="B17" s="27"/>
      <c r="C17" s="89" t="s">
        <v>42</v>
      </c>
      <c r="D17" s="95">
        <f ca="1">_xll.DBRW($C$9,$D$13,$C$13,$E$13,D$15,$C17,$F$13)</f>
        <v>6704696.4699999997</v>
      </c>
      <c r="E17" s="78">
        <f ca="1">_xll.DBRW($C$9,$D$13,$C$13,$E$13,E$15,$C17,$F$13)</f>
        <v>1532306.47</v>
      </c>
      <c r="F17" s="78">
        <f ca="1">_xll.DBRW($C$9,$D$13,$C$13,$E$13,F$15,$C17,$F$13)</f>
        <v>1551262</v>
      </c>
      <c r="G17" s="78">
        <f ca="1">_xll.DBRW($C$9,$D$13,$C$13,$E$13,G$15,$C17,$F$13)</f>
        <v>1647511</v>
      </c>
      <c r="H17" s="78">
        <f ca="1">_xll.DBRW($C$9,$D$13,$C$13,$E$13,H$15,$C17,$F$13)</f>
        <v>1973617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  <c r="EG17" s="27"/>
      <c r="EH17" s="27"/>
      <c r="EI17" s="27"/>
      <c r="EJ17" s="27"/>
      <c r="EK17" s="27"/>
      <c r="EL17" s="27"/>
      <c r="EM17" s="27"/>
      <c r="EN17" s="27"/>
      <c r="EO17" s="27"/>
      <c r="EP17" s="27"/>
      <c r="EQ17" s="27"/>
      <c r="ER17" s="27"/>
      <c r="ES17" s="27"/>
      <c r="ET17" s="27"/>
      <c r="EU17" s="27"/>
      <c r="EV17" s="27"/>
      <c r="EW17" s="27"/>
      <c r="EX17" s="27"/>
      <c r="EY17" s="27"/>
      <c r="EZ17" s="27"/>
      <c r="FA17" s="27"/>
      <c r="FB17" s="27"/>
      <c r="FC17" s="27"/>
      <c r="FD17" s="27"/>
      <c r="FE17" s="27"/>
      <c r="FF17" s="27"/>
      <c r="FG17" s="27"/>
      <c r="FH17" s="27"/>
      <c r="FI17" s="27"/>
      <c r="FJ17" s="27"/>
      <c r="FK17" s="27"/>
      <c r="FL17" s="27"/>
      <c r="FM17" s="27"/>
      <c r="FN17" s="27"/>
      <c r="FO17" s="27"/>
      <c r="FP17" s="27"/>
      <c r="FQ17" s="27"/>
      <c r="FR17" s="27"/>
      <c r="FS17" s="27"/>
      <c r="FT17" s="27"/>
      <c r="FU17" s="27"/>
      <c r="FV17" s="27"/>
      <c r="FW17" s="27"/>
      <c r="FX17" s="27"/>
      <c r="FY17" s="27"/>
      <c r="FZ17" s="27"/>
      <c r="GA17" s="27"/>
      <c r="GB17" s="27"/>
      <c r="GC17" s="27"/>
      <c r="GD17" s="27"/>
      <c r="GE17" s="27"/>
      <c r="GF17" s="27"/>
      <c r="GG17" s="27"/>
      <c r="GH17" s="27"/>
      <c r="GI17" s="27"/>
      <c r="GJ17" s="27"/>
      <c r="GK17" s="27"/>
      <c r="GL17" s="27"/>
      <c r="GM17" s="27"/>
      <c r="GN17" s="27"/>
      <c r="GO17" s="27"/>
      <c r="GP17" s="27"/>
      <c r="GQ17" s="27"/>
      <c r="GR17" s="27"/>
      <c r="GS17" s="27"/>
      <c r="GT17" s="27"/>
      <c r="GU17" s="27"/>
      <c r="GV17" s="27"/>
      <c r="GW17" s="27"/>
      <c r="GX17" s="27"/>
      <c r="GY17" s="27"/>
      <c r="GZ17" s="27"/>
      <c r="HA17" s="27"/>
      <c r="HB17" s="27"/>
      <c r="HC17" s="27"/>
      <c r="HD17" s="27"/>
      <c r="HE17" s="27"/>
      <c r="HF17" s="27"/>
      <c r="HG17" s="27"/>
      <c r="HH17" s="27"/>
      <c r="HI17" s="27"/>
      <c r="HJ17" s="27"/>
      <c r="HK17" s="27"/>
      <c r="HL17" s="27"/>
      <c r="HM17" s="27"/>
      <c r="HN17" s="27"/>
      <c r="HO17" s="27"/>
      <c r="HP17" s="27"/>
      <c r="HQ17" s="27"/>
      <c r="HR17" s="27"/>
      <c r="HS17" s="27"/>
      <c r="HT17" s="27"/>
      <c r="HU17" s="27"/>
      <c r="HV17" s="27"/>
      <c r="HW17" s="27"/>
      <c r="HX17" s="27"/>
      <c r="HY17" s="27"/>
      <c r="HZ17" s="27"/>
      <c r="IA17" s="27"/>
      <c r="IB17" s="27"/>
      <c r="IC17" s="27"/>
      <c r="ID17" s="27"/>
      <c r="IE17" s="27"/>
      <c r="IF17" s="27"/>
      <c r="IG17" s="27"/>
      <c r="IH17" s="27"/>
      <c r="II17" s="27"/>
      <c r="IJ17" s="27"/>
      <c r="IK17" s="27"/>
      <c r="IL17" s="27"/>
      <c r="IM17" s="27"/>
      <c r="IN17" s="27"/>
      <c r="IO17" s="27"/>
      <c r="IP17" s="27"/>
      <c r="IQ17" s="27"/>
      <c r="IR17" s="27"/>
      <c r="IS17" s="27"/>
      <c r="IT17" s="27"/>
      <c r="IU17" s="27"/>
      <c r="IV17" s="27"/>
      <c r="IW17" s="27"/>
      <c r="IX17" s="27"/>
      <c r="IY17" s="27"/>
      <c r="IZ17" s="27"/>
      <c r="JA17" s="27"/>
      <c r="JB17" s="27"/>
      <c r="JC17" s="27"/>
      <c r="JD17" s="27"/>
      <c r="JE17" s="27"/>
      <c r="JF17" s="27"/>
      <c r="JG17" s="27"/>
      <c r="JH17" s="27"/>
      <c r="JI17" s="27"/>
      <c r="JJ17" s="27"/>
      <c r="JK17" s="27"/>
      <c r="JL17" s="27"/>
      <c r="JM17" s="27"/>
      <c r="JN17" s="27"/>
      <c r="JO17" s="27"/>
      <c r="JP17" s="27"/>
      <c r="JQ17" s="27"/>
      <c r="JR17" s="27"/>
      <c r="JS17" s="27"/>
      <c r="JT17" s="27"/>
      <c r="JU17" s="27"/>
      <c r="JV17" s="27"/>
      <c r="JW17" s="27"/>
      <c r="JX17" s="27"/>
      <c r="JY17" s="27"/>
      <c r="JZ17" s="27"/>
      <c r="KA17" s="27"/>
      <c r="KB17" s="27"/>
      <c r="KC17" s="27"/>
      <c r="KD17" s="27"/>
      <c r="KE17" s="27"/>
      <c r="KF17" s="27"/>
      <c r="KG17" s="27"/>
      <c r="KH17" s="27"/>
      <c r="KI17" s="27"/>
      <c r="KJ17" s="27"/>
      <c r="KK17" s="27"/>
      <c r="KL17" s="27"/>
      <c r="KM17" s="27"/>
      <c r="KN17" s="27"/>
      <c r="KO17" s="27"/>
      <c r="KP17" s="27"/>
      <c r="KQ17" s="27"/>
      <c r="KR17" s="27"/>
      <c r="KS17" s="27"/>
      <c r="KT17" s="27"/>
      <c r="KU17" s="27"/>
      <c r="KV17" s="27"/>
      <c r="KW17" s="27"/>
      <c r="KX17" s="27"/>
      <c r="KY17" s="27"/>
      <c r="KZ17" s="27"/>
      <c r="LA17" s="27"/>
      <c r="LB17" s="27"/>
      <c r="LC17" s="27"/>
      <c r="LD17" s="27"/>
      <c r="LE17" s="27"/>
      <c r="LF17" s="27"/>
      <c r="LG17" s="27"/>
      <c r="LH17" s="27"/>
      <c r="LI17" s="27"/>
      <c r="LJ17" s="27"/>
      <c r="LK17" s="27"/>
      <c r="LL17" s="27"/>
      <c r="LM17" s="27"/>
      <c r="LN17" s="27"/>
      <c r="LO17" s="27"/>
      <c r="LP17" s="27"/>
      <c r="LQ17" s="27"/>
      <c r="LR17" s="27"/>
      <c r="LS17" s="27"/>
      <c r="LT17" s="27"/>
      <c r="LU17" s="27"/>
      <c r="LV17" s="27"/>
      <c r="LW17" s="27"/>
      <c r="LX17" s="27"/>
      <c r="LY17" s="27"/>
      <c r="LZ17" s="27"/>
      <c r="MA17" s="27"/>
      <c r="MB17" s="27"/>
      <c r="MC17" s="27"/>
      <c r="MD17" s="27"/>
      <c r="ME17" s="27"/>
      <c r="MF17" s="27"/>
      <c r="MG17" s="27"/>
      <c r="MH17" s="27"/>
      <c r="MI17" s="27"/>
      <c r="MJ17" s="27"/>
      <c r="MK17" s="27"/>
      <c r="ML17" s="27"/>
      <c r="MM17" s="27"/>
      <c r="MN17" s="27"/>
      <c r="MO17" s="27"/>
      <c r="MP17" s="27"/>
      <c r="MQ17" s="27"/>
      <c r="MR17" s="27"/>
      <c r="MS17" s="27"/>
      <c r="MT17" s="27"/>
      <c r="MU17" s="27"/>
      <c r="MV17" s="27"/>
      <c r="MW17" s="27"/>
      <c r="MX17" s="27"/>
      <c r="MY17" s="27"/>
      <c r="MZ17" s="27"/>
      <c r="NA17" s="27"/>
      <c r="NB17" s="27"/>
      <c r="NC17" s="27"/>
      <c r="ND17" s="27"/>
      <c r="NE17" s="27"/>
      <c r="NF17" s="27"/>
      <c r="NG17" s="27"/>
      <c r="NH17" s="27"/>
      <c r="NI17" s="27"/>
      <c r="NJ17" s="27"/>
      <c r="NK17" s="27"/>
      <c r="NL17" s="27"/>
      <c r="NM17" s="27"/>
      <c r="NN17" s="27"/>
      <c r="NO17" s="27"/>
      <c r="NP17" s="27"/>
      <c r="NQ17" s="27"/>
      <c r="NR17" s="27"/>
      <c r="NS17" s="27"/>
      <c r="NT17" s="27"/>
      <c r="NU17" s="27"/>
      <c r="NV17" s="27"/>
      <c r="NW17" s="27"/>
      <c r="NX17" s="27"/>
      <c r="NY17" s="27"/>
      <c r="NZ17" s="27"/>
      <c r="OA17" s="27"/>
      <c r="OB17" s="27"/>
      <c r="OC17" s="27"/>
      <c r="OD17" s="27"/>
      <c r="OE17" s="27"/>
      <c r="OF17" s="27"/>
      <c r="OG17" s="27"/>
      <c r="OH17" s="27"/>
      <c r="OI17" s="27"/>
      <c r="OJ17" s="27"/>
      <c r="OK17" s="27"/>
      <c r="OL17" s="27"/>
      <c r="OM17" s="27"/>
      <c r="ON17" s="27"/>
      <c r="OO17" s="27"/>
      <c r="OP17" s="27"/>
      <c r="OQ17" s="27"/>
      <c r="OR17" s="27"/>
      <c r="OS17" s="27"/>
      <c r="OT17" s="27"/>
      <c r="OU17" s="27"/>
      <c r="OV17" s="27"/>
      <c r="OW17" s="27"/>
      <c r="OX17" s="27"/>
      <c r="OY17" s="27"/>
      <c r="OZ17" s="27"/>
      <c r="PA17" s="27"/>
      <c r="PB17" s="27"/>
      <c r="PC17" s="27"/>
      <c r="PD17" s="27"/>
      <c r="PE17" s="27"/>
      <c r="PF17" s="27"/>
      <c r="PG17" s="27"/>
      <c r="PH17" s="27"/>
      <c r="PI17" s="27"/>
      <c r="PJ17" s="27"/>
      <c r="PK17" s="27"/>
      <c r="PL17" s="27"/>
      <c r="PM17" s="27"/>
      <c r="PN17" s="27"/>
      <c r="PO17" s="27"/>
      <c r="PP17" s="27"/>
      <c r="PQ17" s="27"/>
      <c r="PR17" s="27"/>
      <c r="PS17" s="27"/>
      <c r="PT17" s="27"/>
      <c r="PU17" s="27"/>
      <c r="PV17" s="27"/>
      <c r="PW17" s="27"/>
      <c r="PX17" s="27"/>
      <c r="PY17" s="27"/>
      <c r="PZ17" s="27"/>
      <c r="QA17" s="27"/>
      <c r="QB17" s="27"/>
      <c r="QC17" s="27"/>
      <c r="QD17" s="27"/>
      <c r="QE17" s="27"/>
      <c r="QF17" s="27"/>
      <c r="QG17" s="27"/>
      <c r="QH17" s="27"/>
      <c r="QI17" s="27"/>
      <c r="QJ17" s="27"/>
      <c r="QK17" s="27"/>
      <c r="QL17" s="27"/>
      <c r="QM17" s="27"/>
      <c r="QN17" s="27"/>
      <c r="QO17" s="27"/>
      <c r="QP17" s="27"/>
      <c r="QQ17" s="27"/>
      <c r="QR17" s="27"/>
      <c r="QS17" s="27"/>
      <c r="QT17" s="27"/>
      <c r="QU17" s="27"/>
      <c r="QV17" s="27"/>
      <c r="QW17" s="27"/>
      <c r="QX17" s="27"/>
      <c r="QY17" s="27"/>
      <c r="QZ17" s="27"/>
      <c r="RA17" s="27"/>
      <c r="RB17" s="27"/>
      <c r="RC17" s="27"/>
      <c r="RD17" s="27"/>
      <c r="RE17" s="27"/>
      <c r="RF17" s="27"/>
      <c r="RG17" s="27"/>
      <c r="RH17" s="27"/>
      <c r="RI17" s="27"/>
      <c r="RJ17" s="27"/>
      <c r="RK17" s="27"/>
      <c r="RL17" s="27"/>
      <c r="RM17" s="27"/>
      <c r="RN17" s="27"/>
      <c r="RO17" s="27"/>
      <c r="RP17" s="27"/>
      <c r="RQ17" s="27"/>
      <c r="RR17" s="27"/>
      <c r="RS17" s="27"/>
      <c r="RT17" s="27"/>
      <c r="RU17" s="27"/>
      <c r="RV17" s="27"/>
      <c r="RW17" s="27"/>
      <c r="RX17" s="27"/>
      <c r="RY17" s="27"/>
      <c r="RZ17" s="27"/>
      <c r="SA17" s="27"/>
      <c r="SB17" s="27"/>
      <c r="SC17" s="27"/>
      <c r="SD17" s="27"/>
      <c r="SE17" s="27"/>
      <c r="SF17" s="27"/>
      <c r="SG17" s="27"/>
      <c r="SH17" s="27"/>
      <c r="SI17" s="27"/>
      <c r="SJ17" s="27"/>
      <c r="SK17" s="27"/>
      <c r="SL17" s="27"/>
      <c r="SM17" s="27"/>
      <c r="SN17" s="27"/>
      <c r="SO17" s="27"/>
      <c r="SP17" s="27"/>
      <c r="SQ17" s="27"/>
      <c r="SR17" s="27"/>
      <c r="SS17" s="27"/>
      <c r="ST17" s="27"/>
      <c r="SU17" s="27"/>
      <c r="SV17" s="27"/>
      <c r="SW17" s="27"/>
      <c r="SX17" s="27"/>
      <c r="SY17" s="27"/>
      <c r="SZ17" s="27"/>
      <c r="TA17" s="27"/>
      <c r="TB17" s="27"/>
      <c r="TC17" s="27"/>
      <c r="TD17" s="27"/>
      <c r="TE17" s="27"/>
      <c r="TF17" s="27"/>
      <c r="TG17" s="27"/>
      <c r="TH17" s="27"/>
      <c r="TI17" s="27"/>
      <c r="TJ17" s="27"/>
      <c r="TK17" s="27"/>
      <c r="TL17" s="27"/>
      <c r="TM17" s="27"/>
      <c r="TN17" s="27"/>
      <c r="TO17" s="27"/>
      <c r="TP17" s="27"/>
      <c r="TQ17" s="27"/>
      <c r="TR17" s="27"/>
      <c r="TS17" s="27"/>
      <c r="TT17" s="27"/>
      <c r="TU17" s="27"/>
      <c r="TV17" s="27"/>
      <c r="TW17" s="27"/>
      <c r="TX17" s="27"/>
      <c r="TY17" s="27"/>
      <c r="TZ17" s="27"/>
      <c r="UA17" s="27"/>
      <c r="UB17" s="27"/>
      <c r="UC17" s="27"/>
      <c r="UD17" s="27"/>
      <c r="UE17" s="27"/>
      <c r="UF17" s="27"/>
      <c r="UG17" s="27"/>
      <c r="UH17" s="27"/>
      <c r="UI17" s="27"/>
      <c r="UJ17" s="27"/>
      <c r="UK17" s="27"/>
      <c r="UL17" s="27"/>
      <c r="UM17" s="27"/>
      <c r="UN17" s="27"/>
      <c r="UO17" s="27"/>
      <c r="UP17" s="27"/>
      <c r="UQ17" s="27"/>
      <c r="UR17" s="27"/>
      <c r="US17" s="27"/>
      <c r="UT17" s="27"/>
      <c r="UU17" s="27"/>
      <c r="UV17" s="27"/>
      <c r="UW17" s="27"/>
      <c r="UX17" s="27"/>
      <c r="UY17" s="27"/>
      <c r="UZ17" s="27"/>
      <c r="VA17" s="27"/>
      <c r="VB17" s="27"/>
      <c r="VC17" s="27"/>
      <c r="VD17" s="27"/>
      <c r="VE17" s="27"/>
      <c r="VF17" s="27"/>
      <c r="VG17" s="27"/>
      <c r="VH17" s="27"/>
      <c r="VI17" s="27"/>
      <c r="VJ17" s="27"/>
      <c r="VK17" s="27"/>
      <c r="VL17" s="27"/>
      <c r="VM17" s="27"/>
      <c r="VN17" s="27"/>
      <c r="VO17" s="27"/>
      <c r="VP17" s="27"/>
      <c r="VQ17" s="27"/>
      <c r="VR17" s="27"/>
      <c r="VS17" s="27"/>
      <c r="VT17" s="27"/>
      <c r="VU17" s="27"/>
      <c r="VV17" s="27"/>
      <c r="VW17" s="27"/>
      <c r="VX17" s="27"/>
      <c r="VY17" s="27"/>
      <c r="VZ17" s="27"/>
      <c r="WA17" s="27"/>
      <c r="WB17" s="27"/>
      <c r="WC17" s="27"/>
      <c r="WD17" s="27"/>
      <c r="WE17" s="27"/>
      <c r="WF17" s="27"/>
      <c r="WG17" s="27"/>
      <c r="WH17" s="27"/>
      <c r="WI17" s="27"/>
      <c r="WJ17" s="27"/>
      <c r="WK17" s="27"/>
      <c r="WL17" s="27"/>
      <c r="WM17" s="27"/>
      <c r="WN17" s="27"/>
      <c r="WO17" s="27"/>
      <c r="WP17" s="27"/>
      <c r="WQ17" s="27"/>
      <c r="WR17" s="27"/>
      <c r="WS17" s="27"/>
      <c r="WT17" s="27"/>
      <c r="WU17" s="27"/>
      <c r="WV17" s="27"/>
      <c r="WW17" s="27"/>
      <c r="WX17" s="27"/>
      <c r="WY17" s="27"/>
      <c r="WZ17" s="27"/>
      <c r="XA17" s="27"/>
      <c r="XB17" s="27"/>
      <c r="XC17" s="27"/>
      <c r="XD17" s="27"/>
      <c r="XE17" s="27"/>
      <c r="XF17" s="27"/>
      <c r="XG17" s="27"/>
      <c r="XH17" s="27"/>
      <c r="XI17" s="27"/>
      <c r="XJ17" s="27"/>
      <c r="XK17" s="27"/>
      <c r="XL17" s="27"/>
      <c r="XM17" s="27"/>
      <c r="XN17" s="27"/>
      <c r="XO17" s="27"/>
      <c r="XP17" s="27"/>
      <c r="XQ17" s="27"/>
      <c r="XR17" s="27"/>
      <c r="XS17" s="27"/>
      <c r="XT17" s="27"/>
      <c r="XU17" s="27"/>
      <c r="XV17" s="27"/>
      <c r="XW17" s="27"/>
      <c r="XX17" s="27"/>
      <c r="XY17" s="27"/>
      <c r="XZ17" s="27"/>
      <c r="YA17" s="27"/>
      <c r="YB17" s="27"/>
      <c r="YC17" s="27"/>
      <c r="YD17" s="27"/>
      <c r="YE17" s="27"/>
      <c r="YF17" s="27"/>
      <c r="YG17" s="27"/>
      <c r="YH17" s="27"/>
      <c r="YI17" s="27"/>
      <c r="YJ17" s="27"/>
      <c r="YK17" s="27"/>
      <c r="YL17" s="27"/>
      <c r="YM17" s="27"/>
      <c r="YN17" s="27"/>
      <c r="YO17" s="27"/>
      <c r="YP17" s="27"/>
      <c r="YQ17" s="27"/>
      <c r="YR17" s="27"/>
      <c r="YS17" s="27"/>
      <c r="YT17" s="27"/>
      <c r="YU17" s="27"/>
      <c r="YV17" s="27"/>
      <c r="YW17" s="27"/>
      <c r="YX17" s="27"/>
      <c r="YY17" s="27"/>
      <c r="YZ17" s="27"/>
      <c r="ZA17" s="27"/>
      <c r="ZB17" s="27"/>
      <c r="ZC17" s="27"/>
      <c r="ZD17" s="27"/>
      <c r="ZE17" s="27"/>
      <c r="ZF17" s="27"/>
      <c r="ZG17" s="27"/>
      <c r="ZH17" s="27"/>
      <c r="ZI17" s="27"/>
      <c r="ZJ17" s="27"/>
      <c r="ZK17" s="27"/>
      <c r="ZL17" s="27"/>
      <c r="ZM17" s="27"/>
      <c r="ZN17" s="27"/>
      <c r="ZO17" s="27"/>
      <c r="ZP17" s="27"/>
      <c r="ZQ17" s="27"/>
      <c r="ZR17" s="27"/>
      <c r="ZS17" s="27"/>
      <c r="ZT17" s="27"/>
      <c r="ZU17" s="27"/>
      <c r="ZV17" s="27"/>
      <c r="ZW17" s="27"/>
      <c r="ZX17" s="27"/>
      <c r="ZY17" s="27"/>
      <c r="ZZ17" s="27"/>
      <c r="AAA17" s="27"/>
      <c r="AAB17" s="27"/>
      <c r="AAC17" s="27"/>
      <c r="AAD17" s="27"/>
      <c r="AAE17" s="27"/>
      <c r="AAF17" s="27"/>
      <c r="AAG17" s="27"/>
      <c r="AAH17" s="27"/>
      <c r="AAI17" s="27"/>
      <c r="AAJ17" s="27"/>
      <c r="AAK17" s="27"/>
      <c r="AAL17" s="27"/>
      <c r="AAM17" s="27"/>
      <c r="AAN17" s="27"/>
      <c r="AAO17" s="27"/>
      <c r="AAP17" s="27"/>
      <c r="AAQ17" s="27"/>
      <c r="AAR17" s="27"/>
      <c r="AAS17" s="27"/>
      <c r="AAT17" s="27"/>
      <c r="AAU17" s="27"/>
      <c r="AAV17" s="27"/>
      <c r="AAW17" s="27"/>
      <c r="AAX17" s="27"/>
      <c r="AAY17" s="27"/>
      <c r="AAZ17" s="27"/>
      <c r="ABA17" s="27"/>
      <c r="ABB17" s="27"/>
      <c r="ABC17" s="27"/>
      <c r="ABD17" s="27"/>
      <c r="ABE17" s="27"/>
      <c r="ABF17" s="27"/>
      <c r="ABG17" s="27"/>
      <c r="ABH17" s="27"/>
      <c r="ABI17" s="27"/>
      <c r="ABJ17" s="27"/>
      <c r="ABK17" s="27"/>
      <c r="ABL17" s="27"/>
      <c r="ABM17" s="27"/>
      <c r="ABN17" s="27"/>
      <c r="ABO17" s="27"/>
      <c r="ABP17" s="27"/>
      <c r="ABQ17" s="27"/>
      <c r="ABR17" s="27"/>
      <c r="ABS17" s="27"/>
      <c r="ABT17" s="27"/>
      <c r="ABU17" s="27"/>
      <c r="ABV17" s="27"/>
      <c r="ABW17" s="27"/>
      <c r="ABX17" s="27"/>
      <c r="ABY17" s="27"/>
      <c r="ABZ17" s="27"/>
      <c r="ACA17" s="27"/>
      <c r="ACB17" s="27"/>
      <c r="ACC17" s="27"/>
      <c r="ACD17" s="27"/>
      <c r="ACE17" s="27"/>
      <c r="ACF17" s="27"/>
      <c r="ACG17" s="27"/>
      <c r="ACH17" s="27"/>
      <c r="ACI17" s="27"/>
      <c r="ACJ17" s="27"/>
      <c r="ACK17" s="27"/>
      <c r="ACL17" s="27"/>
      <c r="ACM17" s="27"/>
      <c r="ACN17" s="27"/>
      <c r="ACO17" s="27"/>
      <c r="ACP17" s="27"/>
      <c r="ACQ17" s="27"/>
      <c r="ACR17" s="27"/>
      <c r="ACS17" s="27"/>
      <c r="ACT17" s="27"/>
      <c r="ACU17" s="27"/>
      <c r="ACV17" s="27"/>
      <c r="ACW17" s="27"/>
      <c r="ACX17" s="27"/>
      <c r="ACY17" s="27"/>
      <c r="ACZ17" s="27"/>
      <c r="ADA17" s="27"/>
      <c r="ADB17" s="27"/>
      <c r="ADC17" s="27"/>
      <c r="ADD17" s="27"/>
      <c r="ADE17" s="27"/>
      <c r="ADF17" s="27"/>
      <c r="ADG17" s="27"/>
      <c r="ADH17" s="27"/>
      <c r="ADI17" s="27"/>
      <c r="ADJ17" s="27"/>
      <c r="ADK17" s="27"/>
      <c r="ADL17" s="27"/>
      <c r="ADM17" s="27"/>
      <c r="ADN17" s="27"/>
      <c r="ADO17" s="27"/>
      <c r="ADP17" s="27"/>
      <c r="ADQ17" s="27"/>
      <c r="ADR17" s="27"/>
      <c r="ADS17" s="27"/>
      <c r="ADT17" s="27"/>
      <c r="ADU17" s="27"/>
      <c r="ADV17" s="27"/>
      <c r="ADW17" s="27"/>
      <c r="ADX17" s="27"/>
      <c r="ADY17" s="27"/>
      <c r="ADZ17" s="27"/>
      <c r="AEA17" s="27"/>
      <c r="AEB17" s="27"/>
      <c r="AEC17" s="27"/>
      <c r="AED17" s="27"/>
      <c r="AEE17" s="27"/>
      <c r="AEF17" s="27"/>
      <c r="AEG17" s="27"/>
      <c r="AEH17" s="27"/>
      <c r="AEI17" s="27"/>
      <c r="AEJ17" s="27"/>
      <c r="AEK17" s="27"/>
      <c r="AEL17" s="27"/>
      <c r="AEM17" s="27"/>
      <c r="AEN17" s="27"/>
      <c r="AEO17" s="27"/>
      <c r="AEP17" s="27"/>
      <c r="AEQ17" s="27"/>
      <c r="AER17" s="27"/>
      <c r="AES17" s="27"/>
      <c r="AET17" s="27"/>
      <c r="AEU17" s="27"/>
      <c r="AEV17" s="27"/>
      <c r="AEW17" s="27"/>
      <c r="AEX17" s="27"/>
      <c r="AEY17" s="27"/>
      <c r="AEZ17" s="27"/>
      <c r="AFA17" s="27"/>
      <c r="AFB17" s="27"/>
      <c r="AFC17" s="27"/>
      <c r="AFD17" s="27"/>
      <c r="AFE17" s="27"/>
      <c r="AFF17" s="27"/>
      <c r="AFG17" s="27"/>
      <c r="AFH17" s="27"/>
      <c r="AFI17" s="27"/>
      <c r="AFJ17" s="27"/>
      <c r="AFK17" s="27"/>
      <c r="AFL17" s="27"/>
      <c r="AFM17" s="27"/>
      <c r="AFN17" s="27"/>
      <c r="AFO17" s="27"/>
      <c r="AFP17" s="27"/>
      <c r="AFQ17" s="27"/>
      <c r="AFR17" s="27"/>
      <c r="AFS17" s="27"/>
      <c r="AFT17" s="27"/>
      <c r="AFU17" s="27"/>
      <c r="AFV17" s="27"/>
      <c r="AFW17" s="27"/>
      <c r="AFX17" s="27"/>
      <c r="AFY17" s="27"/>
      <c r="AFZ17" s="27"/>
      <c r="AGA17" s="27"/>
      <c r="AGB17" s="27"/>
      <c r="AGC17" s="27"/>
      <c r="AGD17" s="27"/>
      <c r="AGE17" s="27"/>
      <c r="AGF17" s="27"/>
      <c r="AGG17" s="27"/>
      <c r="AGH17" s="27"/>
      <c r="AGI17" s="27"/>
      <c r="AGJ17" s="27"/>
      <c r="AGK17" s="27"/>
      <c r="AGL17" s="27"/>
      <c r="AGM17" s="27"/>
      <c r="AGN17" s="27"/>
      <c r="AGO17" s="27"/>
      <c r="AGP17" s="27"/>
      <c r="AGQ17" s="27"/>
      <c r="AGR17" s="27"/>
      <c r="AGS17" s="27"/>
      <c r="AGT17" s="27"/>
      <c r="AGU17" s="27"/>
      <c r="AGV17" s="27"/>
      <c r="AGW17" s="27"/>
      <c r="AGX17" s="27"/>
      <c r="AGY17" s="27"/>
      <c r="AGZ17" s="27"/>
      <c r="AHA17" s="27"/>
      <c r="AHB17" s="27"/>
      <c r="AHC17" s="27"/>
      <c r="AHD17" s="27"/>
      <c r="AHE17" s="27"/>
      <c r="AHF17" s="27"/>
      <c r="AHG17" s="27"/>
      <c r="AHH17" s="27"/>
      <c r="AHI17" s="27"/>
      <c r="AHJ17" s="27"/>
      <c r="AHK17" s="27"/>
      <c r="AHL17" s="27"/>
      <c r="AHM17" s="27"/>
      <c r="AHN17" s="27"/>
      <c r="AHO17" s="27"/>
      <c r="AHP17" s="27"/>
      <c r="AHQ17" s="27"/>
      <c r="AHR17" s="27"/>
      <c r="AHS17" s="27"/>
      <c r="AHT17" s="27"/>
      <c r="AHU17" s="27"/>
      <c r="AHV17" s="27"/>
      <c r="AHW17" s="27"/>
      <c r="AHX17" s="27"/>
      <c r="AHY17" s="27"/>
      <c r="AHZ17" s="27"/>
      <c r="AIA17" s="27"/>
      <c r="AIB17" s="27"/>
      <c r="AIC17" s="27"/>
      <c r="AID17" s="27"/>
      <c r="AIE17" s="27"/>
      <c r="AIF17" s="27"/>
      <c r="AIG17" s="27"/>
      <c r="AIH17" s="27"/>
      <c r="AII17" s="27"/>
      <c r="AIJ17" s="27"/>
      <c r="AIK17" s="27"/>
      <c r="AIL17" s="27"/>
      <c r="AIM17" s="27"/>
      <c r="AIN17" s="27"/>
      <c r="AIO17" s="27"/>
      <c r="AIP17" s="27"/>
      <c r="AIQ17" s="27"/>
      <c r="AIR17" s="27"/>
      <c r="AIS17" s="27"/>
      <c r="AIT17" s="27"/>
      <c r="AIU17" s="27"/>
      <c r="AIV17" s="27"/>
      <c r="AIW17" s="27"/>
      <c r="AIX17" s="27"/>
      <c r="AIY17" s="27"/>
      <c r="AIZ17" s="27"/>
      <c r="AJA17" s="27"/>
      <c r="AJB17" s="27"/>
      <c r="AJC17" s="27"/>
      <c r="AJD17" s="27"/>
      <c r="AJE17" s="27"/>
      <c r="AJF17" s="27"/>
      <c r="AJG17" s="27"/>
      <c r="AJH17" s="27"/>
      <c r="AJI17" s="27"/>
      <c r="AJJ17" s="27"/>
      <c r="AJK17" s="27"/>
      <c r="AJL17" s="27"/>
      <c r="AJM17" s="27"/>
      <c r="AJN17" s="27"/>
      <c r="AJO17" s="27"/>
      <c r="AJP17" s="27"/>
      <c r="AJQ17" s="27"/>
      <c r="AJR17" s="27"/>
      <c r="AJS17" s="27"/>
      <c r="AJT17" s="27"/>
      <c r="AJU17" s="27"/>
      <c r="AJV17" s="27"/>
      <c r="AJW17" s="27"/>
      <c r="AJX17" s="27"/>
      <c r="AJY17" s="27"/>
      <c r="AJZ17" s="27"/>
      <c r="AKA17" s="27"/>
      <c r="AKB17" s="27"/>
      <c r="AKC17" s="27"/>
      <c r="AKD17" s="27"/>
      <c r="AKE17" s="27"/>
      <c r="AKF17" s="27"/>
      <c r="AKG17" s="27"/>
      <c r="AKH17" s="27"/>
      <c r="AKI17" s="27"/>
      <c r="AKJ17" s="27"/>
      <c r="AKK17" s="27"/>
      <c r="AKL17" s="27"/>
      <c r="AKM17" s="27"/>
      <c r="AKN17" s="27"/>
      <c r="AKO17" s="27"/>
      <c r="AKP17" s="27"/>
      <c r="AKQ17" s="27"/>
      <c r="AKR17" s="27"/>
      <c r="AKS17" s="27"/>
      <c r="AKT17" s="27"/>
      <c r="AKU17" s="27"/>
      <c r="AKV17" s="27"/>
      <c r="AKW17" s="27"/>
      <c r="AKX17" s="27"/>
      <c r="AKY17" s="27"/>
      <c r="AKZ17" s="27"/>
      <c r="ALA17" s="27"/>
      <c r="ALB17" s="27"/>
      <c r="ALC17" s="27"/>
      <c r="ALD17" s="27"/>
      <c r="ALE17" s="27"/>
      <c r="ALF17" s="27"/>
      <c r="ALG17" s="27"/>
      <c r="ALH17" s="27"/>
      <c r="ALI17" s="27"/>
      <c r="ALJ17" s="27"/>
      <c r="ALK17" s="27"/>
      <c r="ALL17" s="27"/>
    </row>
    <row r="18" spans="1:1000" customFormat="1" ht="15" customHeight="1" x14ac:dyDescent="0.25">
      <c r="A18" s="27">
        <f ca="1">IF(_xll.TM1RPTELISCONSOLIDATED($C$16,$C18),IF(_xll.TM1RPTELLEV($C$16,$C18)&lt;=3,_xll.TM1RPTELLEV($C$16,$C18),"D"),"N")</f>
        <v>2</v>
      </c>
      <c r="B18" s="27"/>
      <c r="C18" s="94" t="s">
        <v>43</v>
      </c>
      <c r="D18" s="95">
        <f ca="1">_xll.DBRW($C$9,$D$13,$C$13,$E$13,D$15,$C18,$F$13)</f>
        <v>1929763.1203096414</v>
      </c>
      <c r="E18" s="95">
        <f ca="1">_xll.DBRW($C$9,$D$13,$C$13,$E$13,E$15,$C18,$F$13)</f>
        <v>554849.32815358008</v>
      </c>
      <c r="F18" s="95">
        <f ca="1">_xll.DBRW($C$9,$D$13,$C$13,$E$13,F$15,$C18,$F$13)</f>
        <v>496436.27965028083</v>
      </c>
      <c r="G18" s="95">
        <f ca="1">_xll.DBRW($C$9,$D$13,$C$13,$E$13,G$15,$C18,$F$13)</f>
        <v>433596.89639599982</v>
      </c>
      <c r="H18" s="95">
        <f ca="1">_xll.DBRW($C$9,$D$13,$C$13,$E$13,H$15,$C18,$F$13)</f>
        <v>444880.61610978073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  <c r="FB18" s="27"/>
      <c r="FC18" s="27"/>
      <c r="FD18" s="27"/>
      <c r="FE18" s="27"/>
      <c r="FF18" s="27"/>
      <c r="FG18" s="27"/>
      <c r="FH18" s="27"/>
      <c r="FI18" s="27"/>
      <c r="FJ18" s="27"/>
      <c r="FK18" s="27"/>
      <c r="FL18" s="27"/>
      <c r="FM18" s="27"/>
      <c r="FN18" s="27"/>
      <c r="FO18" s="27"/>
      <c r="FP18" s="27"/>
      <c r="FQ18" s="27"/>
      <c r="FR18" s="27"/>
      <c r="FS18" s="27"/>
      <c r="FT18" s="27"/>
      <c r="FU18" s="27"/>
      <c r="FV18" s="27"/>
      <c r="FW18" s="27"/>
      <c r="FX18" s="27"/>
      <c r="FY18" s="27"/>
      <c r="FZ18" s="27"/>
      <c r="GA18" s="27"/>
      <c r="GB18" s="27"/>
      <c r="GC18" s="27"/>
      <c r="GD18" s="27"/>
      <c r="GE18" s="27"/>
      <c r="GF18" s="27"/>
      <c r="GG18" s="27"/>
      <c r="GH18" s="27"/>
      <c r="GI18" s="27"/>
      <c r="GJ18" s="27"/>
      <c r="GK18" s="27"/>
      <c r="GL18" s="27"/>
      <c r="GM18" s="27"/>
      <c r="GN18" s="27"/>
      <c r="GO18" s="27"/>
      <c r="GP18" s="27"/>
      <c r="GQ18" s="27"/>
      <c r="GR18" s="27"/>
      <c r="GS18" s="27"/>
      <c r="GT18" s="27"/>
      <c r="GU18" s="27"/>
      <c r="GV18" s="27"/>
      <c r="GW18" s="27"/>
      <c r="GX18" s="27"/>
      <c r="GY18" s="27"/>
      <c r="GZ18" s="27"/>
      <c r="HA18" s="27"/>
      <c r="HB18" s="27"/>
      <c r="HC18" s="27"/>
      <c r="HD18" s="27"/>
      <c r="HE18" s="27"/>
      <c r="HF18" s="27"/>
      <c r="HG18" s="27"/>
      <c r="HH18" s="27"/>
      <c r="HI18" s="27"/>
      <c r="HJ18" s="27"/>
      <c r="HK18" s="27"/>
      <c r="HL18" s="27"/>
      <c r="HM18" s="27"/>
      <c r="HN18" s="27"/>
      <c r="HO18" s="27"/>
      <c r="HP18" s="27"/>
      <c r="HQ18" s="27"/>
      <c r="HR18" s="27"/>
      <c r="HS18" s="27"/>
      <c r="HT18" s="27"/>
      <c r="HU18" s="27"/>
      <c r="HV18" s="27"/>
      <c r="HW18" s="27"/>
      <c r="HX18" s="27"/>
      <c r="HY18" s="27"/>
      <c r="HZ18" s="27"/>
      <c r="IA18" s="27"/>
      <c r="IB18" s="27"/>
      <c r="IC18" s="27"/>
      <c r="ID18" s="27"/>
      <c r="IE18" s="27"/>
      <c r="IF18" s="27"/>
      <c r="IG18" s="27"/>
      <c r="IH18" s="27"/>
      <c r="II18" s="27"/>
      <c r="IJ18" s="27"/>
      <c r="IK18" s="27"/>
      <c r="IL18" s="27"/>
      <c r="IM18" s="27"/>
      <c r="IN18" s="27"/>
      <c r="IO18" s="27"/>
      <c r="IP18" s="27"/>
      <c r="IQ18" s="27"/>
      <c r="IR18" s="27"/>
      <c r="IS18" s="27"/>
      <c r="IT18" s="27"/>
      <c r="IU18" s="27"/>
      <c r="IV18" s="27"/>
      <c r="IW18" s="27"/>
      <c r="IX18" s="27"/>
      <c r="IY18" s="27"/>
      <c r="IZ18" s="27"/>
      <c r="JA18" s="27"/>
      <c r="JB18" s="27"/>
      <c r="JC18" s="27"/>
      <c r="JD18" s="27"/>
      <c r="JE18" s="27"/>
      <c r="JF18" s="27"/>
      <c r="JG18" s="27"/>
      <c r="JH18" s="27"/>
      <c r="JI18" s="27"/>
      <c r="JJ18" s="27"/>
      <c r="JK18" s="27"/>
      <c r="JL18" s="27"/>
      <c r="JM18" s="27"/>
      <c r="JN18" s="27"/>
      <c r="JO18" s="27"/>
      <c r="JP18" s="27"/>
      <c r="JQ18" s="27"/>
      <c r="JR18" s="27"/>
      <c r="JS18" s="27"/>
      <c r="JT18" s="27"/>
      <c r="JU18" s="27"/>
      <c r="JV18" s="27"/>
      <c r="JW18" s="27"/>
      <c r="JX18" s="27"/>
      <c r="JY18" s="27"/>
      <c r="JZ18" s="27"/>
      <c r="KA18" s="27"/>
      <c r="KB18" s="27"/>
      <c r="KC18" s="27"/>
      <c r="KD18" s="27"/>
      <c r="KE18" s="27"/>
      <c r="KF18" s="27"/>
      <c r="KG18" s="27"/>
      <c r="KH18" s="27"/>
      <c r="KI18" s="27"/>
      <c r="KJ18" s="27"/>
      <c r="KK18" s="27"/>
      <c r="KL18" s="27"/>
      <c r="KM18" s="27"/>
      <c r="KN18" s="27"/>
      <c r="KO18" s="27"/>
      <c r="KP18" s="27"/>
      <c r="KQ18" s="27"/>
      <c r="KR18" s="27"/>
      <c r="KS18" s="27"/>
      <c r="KT18" s="27"/>
      <c r="KU18" s="27"/>
      <c r="KV18" s="27"/>
      <c r="KW18" s="27"/>
      <c r="KX18" s="27"/>
      <c r="KY18" s="27"/>
      <c r="KZ18" s="27"/>
      <c r="LA18" s="27"/>
      <c r="LB18" s="27"/>
      <c r="LC18" s="27"/>
      <c r="LD18" s="27"/>
      <c r="LE18" s="27"/>
      <c r="LF18" s="27"/>
      <c r="LG18" s="27"/>
      <c r="LH18" s="27"/>
      <c r="LI18" s="27"/>
      <c r="LJ18" s="27"/>
      <c r="LK18" s="27"/>
      <c r="LL18" s="27"/>
      <c r="LM18" s="27"/>
      <c r="LN18" s="27"/>
      <c r="LO18" s="27"/>
      <c r="LP18" s="27"/>
      <c r="LQ18" s="27"/>
      <c r="LR18" s="27"/>
      <c r="LS18" s="27"/>
      <c r="LT18" s="27"/>
      <c r="LU18" s="27"/>
      <c r="LV18" s="27"/>
      <c r="LW18" s="27"/>
      <c r="LX18" s="27"/>
      <c r="LY18" s="27"/>
      <c r="LZ18" s="27"/>
      <c r="MA18" s="27"/>
      <c r="MB18" s="27"/>
      <c r="MC18" s="27"/>
      <c r="MD18" s="27"/>
      <c r="ME18" s="27"/>
      <c r="MF18" s="27"/>
      <c r="MG18" s="27"/>
      <c r="MH18" s="27"/>
      <c r="MI18" s="27"/>
      <c r="MJ18" s="27"/>
      <c r="MK18" s="27"/>
      <c r="ML18" s="27"/>
      <c r="MM18" s="27"/>
      <c r="MN18" s="27"/>
      <c r="MO18" s="27"/>
      <c r="MP18" s="27"/>
      <c r="MQ18" s="27"/>
      <c r="MR18" s="27"/>
      <c r="MS18" s="27"/>
      <c r="MT18" s="27"/>
      <c r="MU18" s="27"/>
      <c r="MV18" s="27"/>
      <c r="MW18" s="27"/>
      <c r="MX18" s="27"/>
      <c r="MY18" s="27"/>
      <c r="MZ18" s="27"/>
      <c r="NA18" s="27"/>
      <c r="NB18" s="27"/>
      <c r="NC18" s="27"/>
      <c r="ND18" s="27"/>
      <c r="NE18" s="27"/>
      <c r="NF18" s="27"/>
      <c r="NG18" s="27"/>
      <c r="NH18" s="27"/>
      <c r="NI18" s="27"/>
      <c r="NJ18" s="27"/>
      <c r="NK18" s="27"/>
      <c r="NL18" s="27"/>
      <c r="NM18" s="27"/>
      <c r="NN18" s="27"/>
      <c r="NO18" s="27"/>
      <c r="NP18" s="27"/>
      <c r="NQ18" s="27"/>
      <c r="NR18" s="27"/>
      <c r="NS18" s="27"/>
      <c r="NT18" s="27"/>
      <c r="NU18" s="27"/>
      <c r="NV18" s="27"/>
      <c r="NW18" s="27"/>
      <c r="NX18" s="27"/>
      <c r="NY18" s="27"/>
      <c r="NZ18" s="27"/>
      <c r="OA18" s="27"/>
      <c r="OB18" s="27"/>
      <c r="OC18" s="27"/>
      <c r="OD18" s="27"/>
      <c r="OE18" s="27"/>
      <c r="OF18" s="27"/>
      <c r="OG18" s="27"/>
      <c r="OH18" s="27"/>
      <c r="OI18" s="27"/>
      <c r="OJ18" s="27"/>
      <c r="OK18" s="27"/>
      <c r="OL18" s="27"/>
      <c r="OM18" s="27"/>
      <c r="ON18" s="27"/>
      <c r="OO18" s="27"/>
      <c r="OP18" s="27"/>
      <c r="OQ18" s="27"/>
      <c r="OR18" s="27"/>
      <c r="OS18" s="27"/>
      <c r="OT18" s="27"/>
      <c r="OU18" s="27"/>
      <c r="OV18" s="27"/>
      <c r="OW18" s="27"/>
      <c r="OX18" s="27"/>
      <c r="OY18" s="27"/>
      <c r="OZ18" s="27"/>
      <c r="PA18" s="27"/>
      <c r="PB18" s="27"/>
      <c r="PC18" s="27"/>
      <c r="PD18" s="27"/>
      <c r="PE18" s="27"/>
      <c r="PF18" s="27"/>
      <c r="PG18" s="27"/>
      <c r="PH18" s="27"/>
      <c r="PI18" s="27"/>
      <c r="PJ18" s="27"/>
      <c r="PK18" s="27"/>
      <c r="PL18" s="27"/>
      <c r="PM18" s="27"/>
      <c r="PN18" s="27"/>
      <c r="PO18" s="27"/>
      <c r="PP18" s="27"/>
      <c r="PQ18" s="27"/>
      <c r="PR18" s="27"/>
      <c r="PS18" s="27"/>
      <c r="PT18" s="27"/>
      <c r="PU18" s="27"/>
      <c r="PV18" s="27"/>
      <c r="PW18" s="27"/>
      <c r="PX18" s="27"/>
      <c r="PY18" s="27"/>
      <c r="PZ18" s="27"/>
      <c r="QA18" s="27"/>
      <c r="QB18" s="27"/>
      <c r="QC18" s="27"/>
      <c r="QD18" s="27"/>
      <c r="QE18" s="27"/>
      <c r="QF18" s="27"/>
      <c r="QG18" s="27"/>
      <c r="QH18" s="27"/>
      <c r="QI18" s="27"/>
      <c r="QJ18" s="27"/>
      <c r="QK18" s="27"/>
      <c r="QL18" s="27"/>
      <c r="QM18" s="27"/>
      <c r="QN18" s="27"/>
      <c r="QO18" s="27"/>
      <c r="QP18" s="27"/>
      <c r="QQ18" s="27"/>
      <c r="QR18" s="27"/>
      <c r="QS18" s="27"/>
      <c r="QT18" s="27"/>
      <c r="QU18" s="27"/>
      <c r="QV18" s="27"/>
      <c r="QW18" s="27"/>
      <c r="QX18" s="27"/>
      <c r="QY18" s="27"/>
      <c r="QZ18" s="27"/>
      <c r="RA18" s="27"/>
      <c r="RB18" s="27"/>
      <c r="RC18" s="27"/>
      <c r="RD18" s="27"/>
      <c r="RE18" s="27"/>
      <c r="RF18" s="27"/>
      <c r="RG18" s="27"/>
      <c r="RH18" s="27"/>
      <c r="RI18" s="27"/>
      <c r="RJ18" s="27"/>
      <c r="RK18" s="27"/>
      <c r="RL18" s="27"/>
      <c r="RM18" s="27"/>
      <c r="RN18" s="27"/>
      <c r="RO18" s="27"/>
      <c r="RP18" s="27"/>
      <c r="RQ18" s="27"/>
      <c r="RR18" s="27"/>
      <c r="RS18" s="27"/>
      <c r="RT18" s="27"/>
      <c r="RU18" s="27"/>
      <c r="RV18" s="27"/>
      <c r="RW18" s="27"/>
      <c r="RX18" s="27"/>
      <c r="RY18" s="27"/>
      <c r="RZ18" s="27"/>
      <c r="SA18" s="27"/>
      <c r="SB18" s="27"/>
      <c r="SC18" s="27"/>
      <c r="SD18" s="27"/>
      <c r="SE18" s="27"/>
      <c r="SF18" s="27"/>
      <c r="SG18" s="27"/>
      <c r="SH18" s="27"/>
      <c r="SI18" s="27"/>
      <c r="SJ18" s="27"/>
      <c r="SK18" s="27"/>
      <c r="SL18" s="27"/>
      <c r="SM18" s="27"/>
      <c r="SN18" s="27"/>
      <c r="SO18" s="27"/>
      <c r="SP18" s="27"/>
      <c r="SQ18" s="27"/>
      <c r="SR18" s="27"/>
      <c r="SS18" s="27"/>
      <c r="ST18" s="27"/>
      <c r="SU18" s="27"/>
      <c r="SV18" s="27"/>
      <c r="SW18" s="27"/>
      <c r="SX18" s="27"/>
      <c r="SY18" s="27"/>
      <c r="SZ18" s="27"/>
      <c r="TA18" s="27"/>
      <c r="TB18" s="27"/>
      <c r="TC18" s="27"/>
      <c r="TD18" s="27"/>
      <c r="TE18" s="27"/>
      <c r="TF18" s="27"/>
      <c r="TG18" s="27"/>
      <c r="TH18" s="27"/>
      <c r="TI18" s="27"/>
      <c r="TJ18" s="27"/>
      <c r="TK18" s="27"/>
      <c r="TL18" s="27"/>
      <c r="TM18" s="27"/>
      <c r="TN18" s="27"/>
      <c r="TO18" s="27"/>
      <c r="TP18" s="27"/>
      <c r="TQ18" s="27"/>
      <c r="TR18" s="27"/>
      <c r="TS18" s="27"/>
      <c r="TT18" s="27"/>
      <c r="TU18" s="27"/>
      <c r="TV18" s="27"/>
      <c r="TW18" s="27"/>
      <c r="TX18" s="27"/>
      <c r="TY18" s="27"/>
      <c r="TZ18" s="27"/>
      <c r="UA18" s="27"/>
      <c r="UB18" s="27"/>
      <c r="UC18" s="27"/>
      <c r="UD18" s="27"/>
      <c r="UE18" s="27"/>
      <c r="UF18" s="27"/>
      <c r="UG18" s="27"/>
      <c r="UH18" s="27"/>
      <c r="UI18" s="27"/>
      <c r="UJ18" s="27"/>
      <c r="UK18" s="27"/>
      <c r="UL18" s="27"/>
      <c r="UM18" s="27"/>
      <c r="UN18" s="27"/>
      <c r="UO18" s="27"/>
      <c r="UP18" s="27"/>
      <c r="UQ18" s="27"/>
      <c r="UR18" s="27"/>
      <c r="US18" s="27"/>
      <c r="UT18" s="27"/>
      <c r="UU18" s="27"/>
      <c r="UV18" s="27"/>
      <c r="UW18" s="27"/>
      <c r="UX18" s="27"/>
      <c r="UY18" s="27"/>
      <c r="UZ18" s="27"/>
      <c r="VA18" s="27"/>
      <c r="VB18" s="27"/>
      <c r="VC18" s="27"/>
      <c r="VD18" s="27"/>
      <c r="VE18" s="27"/>
      <c r="VF18" s="27"/>
      <c r="VG18" s="27"/>
      <c r="VH18" s="27"/>
      <c r="VI18" s="27"/>
      <c r="VJ18" s="27"/>
      <c r="VK18" s="27"/>
      <c r="VL18" s="27"/>
      <c r="VM18" s="27"/>
      <c r="VN18" s="27"/>
      <c r="VO18" s="27"/>
      <c r="VP18" s="27"/>
      <c r="VQ18" s="27"/>
      <c r="VR18" s="27"/>
      <c r="VS18" s="27"/>
      <c r="VT18" s="27"/>
      <c r="VU18" s="27"/>
      <c r="VV18" s="27"/>
      <c r="VW18" s="27"/>
      <c r="VX18" s="27"/>
      <c r="VY18" s="27"/>
      <c r="VZ18" s="27"/>
      <c r="WA18" s="27"/>
      <c r="WB18" s="27"/>
      <c r="WC18" s="27"/>
      <c r="WD18" s="27"/>
      <c r="WE18" s="27"/>
      <c r="WF18" s="27"/>
      <c r="WG18" s="27"/>
      <c r="WH18" s="27"/>
      <c r="WI18" s="27"/>
      <c r="WJ18" s="27"/>
      <c r="WK18" s="27"/>
      <c r="WL18" s="27"/>
      <c r="WM18" s="27"/>
      <c r="WN18" s="27"/>
      <c r="WO18" s="27"/>
      <c r="WP18" s="27"/>
      <c r="WQ18" s="27"/>
      <c r="WR18" s="27"/>
      <c r="WS18" s="27"/>
      <c r="WT18" s="27"/>
      <c r="WU18" s="27"/>
      <c r="WV18" s="27"/>
      <c r="WW18" s="27"/>
      <c r="WX18" s="27"/>
      <c r="WY18" s="27"/>
      <c r="WZ18" s="27"/>
      <c r="XA18" s="27"/>
      <c r="XB18" s="27"/>
      <c r="XC18" s="27"/>
      <c r="XD18" s="27"/>
      <c r="XE18" s="27"/>
      <c r="XF18" s="27"/>
      <c r="XG18" s="27"/>
      <c r="XH18" s="27"/>
      <c r="XI18" s="27"/>
      <c r="XJ18" s="27"/>
      <c r="XK18" s="27"/>
      <c r="XL18" s="27"/>
      <c r="XM18" s="27"/>
      <c r="XN18" s="27"/>
      <c r="XO18" s="27"/>
      <c r="XP18" s="27"/>
      <c r="XQ18" s="27"/>
      <c r="XR18" s="27"/>
      <c r="XS18" s="27"/>
      <c r="XT18" s="27"/>
      <c r="XU18" s="27"/>
      <c r="XV18" s="27"/>
      <c r="XW18" s="27"/>
      <c r="XX18" s="27"/>
      <c r="XY18" s="27"/>
      <c r="XZ18" s="27"/>
      <c r="YA18" s="27"/>
      <c r="YB18" s="27"/>
      <c r="YC18" s="27"/>
      <c r="YD18" s="27"/>
      <c r="YE18" s="27"/>
      <c r="YF18" s="27"/>
      <c r="YG18" s="27"/>
      <c r="YH18" s="27"/>
      <c r="YI18" s="27"/>
      <c r="YJ18" s="27"/>
      <c r="YK18" s="27"/>
      <c r="YL18" s="27"/>
      <c r="YM18" s="27"/>
      <c r="YN18" s="27"/>
      <c r="YO18" s="27"/>
      <c r="YP18" s="27"/>
      <c r="YQ18" s="27"/>
      <c r="YR18" s="27"/>
      <c r="YS18" s="27"/>
      <c r="YT18" s="27"/>
      <c r="YU18" s="27"/>
      <c r="YV18" s="27"/>
      <c r="YW18" s="27"/>
      <c r="YX18" s="27"/>
      <c r="YY18" s="27"/>
      <c r="YZ18" s="27"/>
      <c r="ZA18" s="27"/>
      <c r="ZB18" s="27"/>
      <c r="ZC18" s="27"/>
      <c r="ZD18" s="27"/>
      <c r="ZE18" s="27"/>
      <c r="ZF18" s="27"/>
      <c r="ZG18" s="27"/>
      <c r="ZH18" s="27"/>
      <c r="ZI18" s="27"/>
      <c r="ZJ18" s="27"/>
      <c r="ZK18" s="27"/>
      <c r="ZL18" s="27"/>
      <c r="ZM18" s="27"/>
      <c r="ZN18" s="27"/>
      <c r="ZO18" s="27"/>
      <c r="ZP18" s="27"/>
      <c r="ZQ18" s="27"/>
      <c r="ZR18" s="27"/>
      <c r="ZS18" s="27"/>
      <c r="ZT18" s="27"/>
      <c r="ZU18" s="27"/>
      <c r="ZV18" s="27"/>
      <c r="ZW18" s="27"/>
      <c r="ZX18" s="27"/>
      <c r="ZY18" s="27"/>
      <c r="ZZ18" s="27"/>
      <c r="AAA18" s="27"/>
      <c r="AAB18" s="27"/>
      <c r="AAC18" s="27"/>
      <c r="AAD18" s="27"/>
      <c r="AAE18" s="27"/>
      <c r="AAF18" s="27"/>
      <c r="AAG18" s="27"/>
      <c r="AAH18" s="27"/>
      <c r="AAI18" s="27"/>
      <c r="AAJ18" s="27"/>
      <c r="AAK18" s="27"/>
      <c r="AAL18" s="27"/>
      <c r="AAM18" s="27"/>
      <c r="AAN18" s="27"/>
      <c r="AAO18" s="27"/>
      <c r="AAP18" s="27"/>
      <c r="AAQ18" s="27"/>
      <c r="AAR18" s="27"/>
      <c r="AAS18" s="27"/>
      <c r="AAT18" s="27"/>
      <c r="AAU18" s="27"/>
      <c r="AAV18" s="27"/>
      <c r="AAW18" s="27"/>
      <c r="AAX18" s="27"/>
      <c r="AAY18" s="27"/>
      <c r="AAZ18" s="27"/>
      <c r="ABA18" s="27"/>
      <c r="ABB18" s="27"/>
      <c r="ABC18" s="27"/>
      <c r="ABD18" s="27"/>
      <c r="ABE18" s="27"/>
      <c r="ABF18" s="27"/>
      <c r="ABG18" s="27"/>
      <c r="ABH18" s="27"/>
      <c r="ABI18" s="27"/>
      <c r="ABJ18" s="27"/>
      <c r="ABK18" s="27"/>
      <c r="ABL18" s="27"/>
      <c r="ABM18" s="27"/>
      <c r="ABN18" s="27"/>
      <c r="ABO18" s="27"/>
      <c r="ABP18" s="27"/>
      <c r="ABQ18" s="27"/>
      <c r="ABR18" s="27"/>
      <c r="ABS18" s="27"/>
      <c r="ABT18" s="27"/>
      <c r="ABU18" s="27"/>
      <c r="ABV18" s="27"/>
      <c r="ABW18" s="27"/>
      <c r="ABX18" s="27"/>
      <c r="ABY18" s="27"/>
      <c r="ABZ18" s="27"/>
      <c r="ACA18" s="27"/>
      <c r="ACB18" s="27"/>
      <c r="ACC18" s="27"/>
      <c r="ACD18" s="27"/>
      <c r="ACE18" s="27"/>
      <c r="ACF18" s="27"/>
      <c r="ACG18" s="27"/>
      <c r="ACH18" s="27"/>
      <c r="ACI18" s="27"/>
      <c r="ACJ18" s="27"/>
      <c r="ACK18" s="27"/>
      <c r="ACL18" s="27"/>
      <c r="ACM18" s="27"/>
      <c r="ACN18" s="27"/>
      <c r="ACO18" s="27"/>
      <c r="ACP18" s="27"/>
      <c r="ACQ18" s="27"/>
      <c r="ACR18" s="27"/>
      <c r="ACS18" s="27"/>
      <c r="ACT18" s="27"/>
      <c r="ACU18" s="27"/>
      <c r="ACV18" s="27"/>
      <c r="ACW18" s="27"/>
      <c r="ACX18" s="27"/>
      <c r="ACY18" s="27"/>
      <c r="ACZ18" s="27"/>
      <c r="ADA18" s="27"/>
      <c r="ADB18" s="27"/>
      <c r="ADC18" s="27"/>
      <c r="ADD18" s="27"/>
      <c r="ADE18" s="27"/>
      <c r="ADF18" s="27"/>
      <c r="ADG18" s="27"/>
      <c r="ADH18" s="27"/>
      <c r="ADI18" s="27"/>
      <c r="ADJ18" s="27"/>
      <c r="ADK18" s="27"/>
      <c r="ADL18" s="27"/>
      <c r="ADM18" s="27"/>
      <c r="ADN18" s="27"/>
      <c r="ADO18" s="27"/>
      <c r="ADP18" s="27"/>
      <c r="ADQ18" s="27"/>
      <c r="ADR18" s="27"/>
      <c r="ADS18" s="27"/>
      <c r="ADT18" s="27"/>
      <c r="ADU18" s="27"/>
      <c r="ADV18" s="27"/>
      <c r="ADW18" s="27"/>
      <c r="ADX18" s="27"/>
      <c r="ADY18" s="27"/>
      <c r="ADZ18" s="27"/>
      <c r="AEA18" s="27"/>
      <c r="AEB18" s="27"/>
      <c r="AEC18" s="27"/>
      <c r="AED18" s="27"/>
      <c r="AEE18" s="27"/>
      <c r="AEF18" s="27"/>
      <c r="AEG18" s="27"/>
      <c r="AEH18" s="27"/>
      <c r="AEI18" s="27"/>
      <c r="AEJ18" s="27"/>
      <c r="AEK18" s="27"/>
      <c r="AEL18" s="27"/>
      <c r="AEM18" s="27"/>
      <c r="AEN18" s="27"/>
      <c r="AEO18" s="27"/>
      <c r="AEP18" s="27"/>
      <c r="AEQ18" s="27"/>
      <c r="AER18" s="27"/>
      <c r="AES18" s="27"/>
      <c r="AET18" s="27"/>
      <c r="AEU18" s="27"/>
      <c r="AEV18" s="27"/>
      <c r="AEW18" s="27"/>
      <c r="AEX18" s="27"/>
      <c r="AEY18" s="27"/>
      <c r="AEZ18" s="27"/>
      <c r="AFA18" s="27"/>
      <c r="AFB18" s="27"/>
      <c r="AFC18" s="27"/>
      <c r="AFD18" s="27"/>
      <c r="AFE18" s="27"/>
      <c r="AFF18" s="27"/>
      <c r="AFG18" s="27"/>
      <c r="AFH18" s="27"/>
      <c r="AFI18" s="27"/>
      <c r="AFJ18" s="27"/>
      <c r="AFK18" s="27"/>
      <c r="AFL18" s="27"/>
      <c r="AFM18" s="27"/>
      <c r="AFN18" s="27"/>
      <c r="AFO18" s="27"/>
      <c r="AFP18" s="27"/>
      <c r="AFQ18" s="27"/>
      <c r="AFR18" s="27"/>
      <c r="AFS18" s="27"/>
      <c r="AFT18" s="27"/>
      <c r="AFU18" s="27"/>
      <c r="AFV18" s="27"/>
      <c r="AFW18" s="27"/>
      <c r="AFX18" s="27"/>
      <c r="AFY18" s="27"/>
      <c r="AFZ18" s="27"/>
      <c r="AGA18" s="27"/>
      <c r="AGB18" s="27"/>
      <c r="AGC18" s="27"/>
      <c r="AGD18" s="27"/>
      <c r="AGE18" s="27"/>
      <c r="AGF18" s="27"/>
      <c r="AGG18" s="27"/>
      <c r="AGH18" s="27"/>
      <c r="AGI18" s="27"/>
      <c r="AGJ18" s="27"/>
      <c r="AGK18" s="27"/>
      <c r="AGL18" s="27"/>
      <c r="AGM18" s="27"/>
      <c r="AGN18" s="27"/>
      <c r="AGO18" s="27"/>
      <c r="AGP18" s="27"/>
      <c r="AGQ18" s="27"/>
      <c r="AGR18" s="27"/>
      <c r="AGS18" s="27"/>
      <c r="AGT18" s="27"/>
      <c r="AGU18" s="27"/>
      <c r="AGV18" s="27"/>
      <c r="AGW18" s="27"/>
      <c r="AGX18" s="27"/>
      <c r="AGY18" s="27"/>
      <c r="AGZ18" s="27"/>
      <c r="AHA18" s="27"/>
      <c r="AHB18" s="27"/>
      <c r="AHC18" s="27"/>
      <c r="AHD18" s="27"/>
      <c r="AHE18" s="27"/>
      <c r="AHF18" s="27"/>
      <c r="AHG18" s="27"/>
      <c r="AHH18" s="27"/>
      <c r="AHI18" s="27"/>
      <c r="AHJ18" s="27"/>
      <c r="AHK18" s="27"/>
      <c r="AHL18" s="27"/>
      <c r="AHM18" s="27"/>
      <c r="AHN18" s="27"/>
      <c r="AHO18" s="27"/>
      <c r="AHP18" s="27"/>
      <c r="AHQ18" s="27"/>
      <c r="AHR18" s="27"/>
      <c r="AHS18" s="27"/>
      <c r="AHT18" s="27"/>
      <c r="AHU18" s="27"/>
      <c r="AHV18" s="27"/>
      <c r="AHW18" s="27"/>
      <c r="AHX18" s="27"/>
      <c r="AHY18" s="27"/>
      <c r="AHZ18" s="27"/>
      <c r="AIA18" s="27"/>
      <c r="AIB18" s="27"/>
      <c r="AIC18" s="27"/>
      <c r="AID18" s="27"/>
      <c r="AIE18" s="27"/>
      <c r="AIF18" s="27"/>
      <c r="AIG18" s="27"/>
      <c r="AIH18" s="27"/>
      <c r="AII18" s="27"/>
      <c r="AIJ18" s="27"/>
      <c r="AIK18" s="27"/>
      <c r="AIL18" s="27"/>
      <c r="AIM18" s="27"/>
      <c r="AIN18" s="27"/>
      <c r="AIO18" s="27"/>
      <c r="AIP18" s="27"/>
      <c r="AIQ18" s="27"/>
      <c r="AIR18" s="27"/>
      <c r="AIS18" s="27"/>
      <c r="AIT18" s="27"/>
      <c r="AIU18" s="27"/>
      <c r="AIV18" s="27"/>
      <c r="AIW18" s="27"/>
      <c r="AIX18" s="27"/>
      <c r="AIY18" s="27"/>
      <c r="AIZ18" s="27"/>
      <c r="AJA18" s="27"/>
      <c r="AJB18" s="27"/>
      <c r="AJC18" s="27"/>
      <c r="AJD18" s="27"/>
      <c r="AJE18" s="27"/>
      <c r="AJF18" s="27"/>
      <c r="AJG18" s="27"/>
      <c r="AJH18" s="27"/>
      <c r="AJI18" s="27"/>
      <c r="AJJ18" s="27"/>
      <c r="AJK18" s="27"/>
      <c r="AJL18" s="27"/>
      <c r="AJM18" s="27"/>
      <c r="AJN18" s="27"/>
      <c r="AJO18" s="27"/>
      <c r="AJP18" s="27"/>
      <c r="AJQ18" s="27"/>
      <c r="AJR18" s="27"/>
      <c r="AJS18" s="27"/>
      <c r="AJT18" s="27"/>
      <c r="AJU18" s="27"/>
      <c r="AJV18" s="27"/>
      <c r="AJW18" s="27"/>
      <c r="AJX18" s="27"/>
      <c r="AJY18" s="27"/>
      <c r="AJZ18" s="27"/>
      <c r="AKA18" s="27"/>
      <c r="AKB18" s="27"/>
      <c r="AKC18" s="27"/>
      <c r="AKD18" s="27"/>
      <c r="AKE18" s="27"/>
      <c r="AKF18" s="27"/>
      <c r="AKG18" s="27"/>
      <c r="AKH18" s="27"/>
      <c r="AKI18" s="27"/>
      <c r="AKJ18" s="27"/>
      <c r="AKK18" s="27"/>
      <c r="AKL18" s="27"/>
      <c r="AKM18" s="27"/>
      <c r="AKN18" s="27"/>
      <c r="AKO18" s="27"/>
      <c r="AKP18" s="27"/>
      <c r="AKQ18" s="27"/>
      <c r="AKR18" s="27"/>
      <c r="AKS18" s="27"/>
      <c r="AKT18" s="27"/>
      <c r="AKU18" s="27"/>
      <c r="AKV18" s="27"/>
      <c r="AKW18" s="27"/>
      <c r="AKX18" s="27"/>
      <c r="AKY18" s="27"/>
      <c r="AKZ18" s="27"/>
      <c r="ALA18" s="27"/>
      <c r="ALB18" s="27"/>
      <c r="ALC18" s="27"/>
      <c r="ALD18" s="27"/>
      <c r="ALE18" s="27"/>
      <c r="ALF18" s="27"/>
      <c r="ALG18" s="27"/>
      <c r="ALH18" s="27"/>
      <c r="ALI18" s="27"/>
      <c r="ALJ18" s="27"/>
      <c r="ALK18" s="27"/>
      <c r="ALL18" s="27"/>
    </row>
    <row r="19" spans="1:1000" customFormat="1" ht="15" customHeight="1" x14ac:dyDescent="0.25">
      <c r="A19" s="27">
        <f ca="1">IF(_xll.TM1RPTELISCONSOLIDATED($C$16,$C19),IF(_xll.TM1RPTELLEV($C$16,$C19)&lt;=3,_xll.TM1RPTELLEV($C$16,$C19),"D"),"N")</f>
        <v>3</v>
      </c>
      <c r="B19" s="27"/>
      <c r="C19" s="90" t="s">
        <v>44</v>
      </c>
      <c r="D19" s="95">
        <f ca="1">_xll.DBRW($C$9,$D$13,$C$13,$E$13,D$15,$C19,$F$13)</f>
        <v>669755.39337687381</v>
      </c>
      <c r="E19" s="78">
        <f ca="1">_xll.DBRW($C$9,$D$13,$C$13,$E$13,E$15,$C19,$F$13)</f>
        <v>158910.85345917766</v>
      </c>
      <c r="F19" s="78">
        <f ca="1">_xll.DBRW($C$9,$D$13,$C$13,$E$13,F$15,$C19,$F$13)</f>
        <v>168532.25146568671</v>
      </c>
      <c r="G19" s="78">
        <f ca="1">_xll.DBRW($C$9,$D$13,$C$13,$E$13,G$15,$C19,$F$13)</f>
        <v>172279.05446568673</v>
      </c>
      <c r="H19" s="78">
        <f ca="1">_xll.DBRW($C$9,$D$13,$C$13,$E$13,H$15,$C19,$F$13)</f>
        <v>170033.23398632274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7"/>
      <c r="EH19" s="27"/>
      <c r="EI19" s="27"/>
      <c r="EJ19" s="27"/>
      <c r="EK19" s="27"/>
      <c r="EL19" s="27"/>
      <c r="EM19" s="27"/>
      <c r="EN19" s="27"/>
      <c r="EO19" s="27"/>
      <c r="EP19" s="27"/>
      <c r="EQ19" s="27"/>
      <c r="ER19" s="27"/>
      <c r="ES19" s="27"/>
      <c r="ET19" s="27"/>
      <c r="EU19" s="27"/>
      <c r="EV19" s="27"/>
      <c r="EW19" s="27"/>
      <c r="EX19" s="27"/>
      <c r="EY19" s="27"/>
      <c r="EZ19" s="27"/>
      <c r="FA19" s="27"/>
      <c r="FB19" s="27"/>
      <c r="FC19" s="27"/>
      <c r="FD19" s="27"/>
      <c r="FE19" s="27"/>
      <c r="FF19" s="27"/>
      <c r="FG19" s="27"/>
      <c r="FH19" s="27"/>
      <c r="FI19" s="27"/>
      <c r="FJ19" s="27"/>
      <c r="FK19" s="27"/>
      <c r="FL19" s="27"/>
      <c r="FM19" s="27"/>
      <c r="FN19" s="27"/>
      <c r="FO19" s="27"/>
      <c r="FP19" s="27"/>
      <c r="FQ19" s="27"/>
      <c r="FR19" s="27"/>
      <c r="FS19" s="27"/>
      <c r="FT19" s="27"/>
      <c r="FU19" s="27"/>
      <c r="FV19" s="27"/>
      <c r="FW19" s="27"/>
      <c r="FX19" s="27"/>
      <c r="FY19" s="27"/>
      <c r="FZ19" s="27"/>
      <c r="GA19" s="27"/>
      <c r="GB19" s="27"/>
      <c r="GC19" s="27"/>
      <c r="GD19" s="27"/>
      <c r="GE19" s="27"/>
      <c r="GF19" s="27"/>
      <c r="GG19" s="27"/>
      <c r="GH19" s="27"/>
      <c r="GI19" s="27"/>
      <c r="GJ19" s="27"/>
      <c r="GK19" s="27"/>
      <c r="GL19" s="27"/>
      <c r="GM19" s="27"/>
      <c r="GN19" s="27"/>
      <c r="GO19" s="27"/>
      <c r="GP19" s="27"/>
      <c r="GQ19" s="27"/>
      <c r="GR19" s="27"/>
      <c r="GS19" s="27"/>
      <c r="GT19" s="27"/>
      <c r="GU19" s="27"/>
      <c r="GV19" s="27"/>
      <c r="GW19" s="27"/>
      <c r="GX19" s="27"/>
      <c r="GY19" s="27"/>
      <c r="GZ19" s="27"/>
      <c r="HA19" s="27"/>
      <c r="HB19" s="27"/>
      <c r="HC19" s="27"/>
      <c r="HD19" s="27"/>
      <c r="HE19" s="27"/>
      <c r="HF19" s="27"/>
      <c r="HG19" s="27"/>
      <c r="HH19" s="27"/>
      <c r="HI19" s="27"/>
      <c r="HJ19" s="27"/>
      <c r="HK19" s="27"/>
      <c r="HL19" s="27"/>
      <c r="HM19" s="27"/>
      <c r="HN19" s="27"/>
      <c r="HO19" s="27"/>
      <c r="HP19" s="27"/>
      <c r="HQ19" s="27"/>
      <c r="HR19" s="27"/>
      <c r="HS19" s="27"/>
      <c r="HT19" s="27"/>
      <c r="HU19" s="27"/>
      <c r="HV19" s="27"/>
      <c r="HW19" s="27"/>
      <c r="HX19" s="27"/>
      <c r="HY19" s="27"/>
      <c r="HZ19" s="27"/>
      <c r="IA19" s="27"/>
      <c r="IB19" s="27"/>
      <c r="IC19" s="27"/>
      <c r="ID19" s="27"/>
      <c r="IE19" s="27"/>
      <c r="IF19" s="27"/>
      <c r="IG19" s="27"/>
      <c r="IH19" s="27"/>
      <c r="II19" s="27"/>
      <c r="IJ19" s="27"/>
      <c r="IK19" s="27"/>
      <c r="IL19" s="27"/>
      <c r="IM19" s="27"/>
      <c r="IN19" s="27"/>
      <c r="IO19" s="27"/>
      <c r="IP19" s="27"/>
      <c r="IQ19" s="27"/>
      <c r="IR19" s="27"/>
      <c r="IS19" s="27"/>
      <c r="IT19" s="27"/>
      <c r="IU19" s="27"/>
      <c r="IV19" s="27"/>
      <c r="IW19" s="27"/>
      <c r="IX19" s="27"/>
      <c r="IY19" s="27"/>
      <c r="IZ19" s="27"/>
      <c r="JA19" s="27"/>
      <c r="JB19" s="27"/>
      <c r="JC19" s="27"/>
      <c r="JD19" s="27"/>
      <c r="JE19" s="27"/>
      <c r="JF19" s="27"/>
      <c r="JG19" s="27"/>
      <c r="JH19" s="27"/>
      <c r="JI19" s="27"/>
      <c r="JJ19" s="27"/>
      <c r="JK19" s="27"/>
      <c r="JL19" s="27"/>
      <c r="JM19" s="27"/>
      <c r="JN19" s="27"/>
      <c r="JO19" s="27"/>
      <c r="JP19" s="27"/>
      <c r="JQ19" s="27"/>
      <c r="JR19" s="27"/>
      <c r="JS19" s="27"/>
      <c r="JT19" s="27"/>
      <c r="JU19" s="27"/>
      <c r="JV19" s="27"/>
      <c r="JW19" s="27"/>
      <c r="JX19" s="27"/>
      <c r="JY19" s="27"/>
      <c r="JZ19" s="27"/>
      <c r="KA19" s="27"/>
      <c r="KB19" s="27"/>
      <c r="KC19" s="27"/>
      <c r="KD19" s="27"/>
      <c r="KE19" s="27"/>
      <c r="KF19" s="27"/>
      <c r="KG19" s="27"/>
      <c r="KH19" s="27"/>
      <c r="KI19" s="27"/>
      <c r="KJ19" s="27"/>
      <c r="KK19" s="27"/>
      <c r="KL19" s="27"/>
      <c r="KM19" s="27"/>
      <c r="KN19" s="27"/>
      <c r="KO19" s="27"/>
      <c r="KP19" s="27"/>
      <c r="KQ19" s="27"/>
      <c r="KR19" s="27"/>
      <c r="KS19" s="27"/>
      <c r="KT19" s="27"/>
      <c r="KU19" s="27"/>
      <c r="KV19" s="27"/>
      <c r="KW19" s="27"/>
      <c r="KX19" s="27"/>
      <c r="KY19" s="27"/>
      <c r="KZ19" s="27"/>
      <c r="LA19" s="27"/>
      <c r="LB19" s="27"/>
      <c r="LC19" s="27"/>
      <c r="LD19" s="27"/>
      <c r="LE19" s="27"/>
      <c r="LF19" s="27"/>
      <c r="LG19" s="27"/>
      <c r="LH19" s="27"/>
      <c r="LI19" s="27"/>
      <c r="LJ19" s="27"/>
      <c r="LK19" s="27"/>
      <c r="LL19" s="27"/>
      <c r="LM19" s="27"/>
      <c r="LN19" s="27"/>
      <c r="LO19" s="27"/>
      <c r="LP19" s="27"/>
      <c r="LQ19" s="27"/>
      <c r="LR19" s="27"/>
      <c r="LS19" s="27"/>
      <c r="LT19" s="27"/>
      <c r="LU19" s="27"/>
      <c r="LV19" s="27"/>
      <c r="LW19" s="27"/>
      <c r="LX19" s="27"/>
      <c r="LY19" s="27"/>
      <c r="LZ19" s="27"/>
      <c r="MA19" s="27"/>
      <c r="MB19" s="27"/>
      <c r="MC19" s="27"/>
      <c r="MD19" s="27"/>
      <c r="ME19" s="27"/>
      <c r="MF19" s="27"/>
      <c r="MG19" s="27"/>
      <c r="MH19" s="27"/>
      <c r="MI19" s="27"/>
      <c r="MJ19" s="27"/>
      <c r="MK19" s="27"/>
      <c r="ML19" s="27"/>
      <c r="MM19" s="27"/>
      <c r="MN19" s="27"/>
      <c r="MO19" s="27"/>
      <c r="MP19" s="27"/>
      <c r="MQ19" s="27"/>
      <c r="MR19" s="27"/>
      <c r="MS19" s="27"/>
      <c r="MT19" s="27"/>
      <c r="MU19" s="27"/>
      <c r="MV19" s="27"/>
      <c r="MW19" s="27"/>
      <c r="MX19" s="27"/>
      <c r="MY19" s="27"/>
      <c r="MZ19" s="27"/>
      <c r="NA19" s="27"/>
      <c r="NB19" s="27"/>
      <c r="NC19" s="27"/>
      <c r="ND19" s="27"/>
      <c r="NE19" s="27"/>
      <c r="NF19" s="27"/>
      <c r="NG19" s="27"/>
      <c r="NH19" s="27"/>
      <c r="NI19" s="27"/>
      <c r="NJ19" s="27"/>
      <c r="NK19" s="27"/>
      <c r="NL19" s="27"/>
      <c r="NM19" s="27"/>
      <c r="NN19" s="27"/>
      <c r="NO19" s="27"/>
      <c r="NP19" s="27"/>
      <c r="NQ19" s="27"/>
      <c r="NR19" s="27"/>
      <c r="NS19" s="27"/>
      <c r="NT19" s="27"/>
      <c r="NU19" s="27"/>
      <c r="NV19" s="27"/>
      <c r="NW19" s="27"/>
      <c r="NX19" s="27"/>
      <c r="NY19" s="27"/>
      <c r="NZ19" s="27"/>
      <c r="OA19" s="27"/>
      <c r="OB19" s="27"/>
      <c r="OC19" s="27"/>
      <c r="OD19" s="27"/>
      <c r="OE19" s="27"/>
      <c r="OF19" s="27"/>
      <c r="OG19" s="27"/>
      <c r="OH19" s="27"/>
      <c r="OI19" s="27"/>
      <c r="OJ19" s="27"/>
      <c r="OK19" s="27"/>
      <c r="OL19" s="27"/>
      <c r="OM19" s="27"/>
      <c r="ON19" s="27"/>
      <c r="OO19" s="27"/>
      <c r="OP19" s="27"/>
      <c r="OQ19" s="27"/>
      <c r="OR19" s="27"/>
      <c r="OS19" s="27"/>
      <c r="OT19" s="27"/>
      <c r="OU19" s="27"/>
      <c r="OV19" s="27"/>
      <c r="OW19" s="27"/>
      <c r="OX19" s="27"/>
      <c r="OY19" s="27"/>
      <c r="OZ19" s="27"/>
      <c r="PA19" s="27"/>
      <c r="PB19" s="27"/>
      <c r="PC19" s="27"/>
      <c r="PD19" s="27"/>
      <c r="PE19" s="27"/>
      <c r="PF19" s="27"/>
      <c r="PG19" s="27"/>
      <c r="PH19" s="27"/>
      <c r="PI19" s="27"/>
      <c r="PJ19" s="27"/>
      <c r="PK19" s="27"/>
      <c r="PL19" s="27"/>
      <c r="PM19" s="27"/>
      <c r="PN19" s="27"/>
      <c r="PO19" s="27"/>
      <c r="PP19" s="27"/>
      <c r="PQ19" s="27"/>
      <c r="PR19" s="27"/>
      <c r="PS19" s="27"/>
      <c r="PT19" s="27"/>
      <c r="PU19" s="27"/>
      <c r="PV19" s="27"/>
      <c r="PW19" s="27"/>
      <c r="PX19" s="27"/>
      <c r="PY19" s="27"/>
      <c r="PZ19" s="27"/>
      <c r="QA19" s="27"/>
      <c r="QB19" s="27"/>
      <c r="QC19" s="27"/>
      <c r="QD19" s="27"/>
      <c r="QE19" s="27"/>
      <c r="QF19" s="27"/>
      <c r="QG19" s="27"/>
      <c r="QH19" s="27"/>
      <c r="QI19" s="27"/>
      <c r="QJ19" s="27"/>
      <c r="QK19" s="27"/>
      <c r="QL19" s="27"/>
      <c r="QM19" s="27"/>
      <c r="QN19" s="27"/>
      <c r="QO19" s="27"/>
      <c r="QP19" s="27"/>
      <c r="QQ19" s="27"/>
      <c r="QR19" s="27"/>
      <c r="QS19" s="27"/>
      <c r="QT19" s="27"/>
      <c r="QU19" s="27"/>
      <c r="QV19" s="27"/>
      <c r="QW19" s="27"/>
      <c r="QX19" s="27"/>
      <c r="QY19" s="27"/>
      <c r="QZ19" s="27"/>
      <c r="RA19" s="27"/>
      <c r="RB19" s="27"/>
      <c r="RC19" s="27"/>
      <c r="RD19" s="27"/>
      <c r="RE19" s="27"/>
      <c r="RF19" s="27"/>
      <c r="RG19" s="27"/>
      <c r="RH19" s="27"/>
      <c r="RI19" s="27"/>
      <c r="RJ19" s="27"/>
      <c r="RK19" s="27"/>
      <c r="RL19" s="27"/>
      <c r="RM19" s="27"/>
      <c r="RN19" s="27"/>
      <c r="RO19" s="27"/>
      <c r="RP19" s="27"/>
      <c r="RQ19" s="27"/>
      <c r="RR19" s="27"/>
      <c r="RS19" s="27"/>
      <c r="RT19" s="27"/>
      <c r="RU19" s="27"/>
      <c r="RV19" s="27"/>
      <c r="RW19" s="27"/>
      <c r="RX19" s="27"/>
      <c r="RY19" s="27"/>
      <c r="RZ19" s="27"/>
      <c r="SA19" s="27"/>
      <c r="SB19" s="27"/>
      <c r="SC19" s="27"/>
      <c r="SD19" s="27"/>
      <c r="SE19" s="27"/>
      <c r="SF19" s="27"/>
      <c r="SG19" s="27"/>
      <c r="SH19" s="27"/>
      <c r="SI19" s="27"/>
      <c r="SJ19" s="27"/>
      <c r="SK19" s="27"/>
      <c r="SL19" s="27"/>
      <c r="SM19" s="27"/>
      <c r="SN19" s="27"/>
      <c r="SO19" s="27"/>
      <c r="SP19" s="27"/>
      <c r="SQ19" s="27"/>
      <c r="SR19" s="27"/>
      <c r="SS19" s="27"/>
      <c r="ST19" s="27"/>
      <c r="SU19" s="27"/>
      <c r="SV19" s="27"/>
      <c r="SW19" s="27"/>
      <c r="SX19" s="27"/>
      <c r="SY19" s="27"/>
      <c r="SZ19" s="27"/>
      <c r="TA19" s="27"/>
      <c r="TB19" s="27"/>
      <c r="TC19" s="27"/>
      <c r="TD19" s="27"/>
      <c r="TE19" s="27"/>
      <c r="TF19" s="27"/>
      <c r="TG19" s="27"/>
      <c r="TH19" s="27"/>
      <c r="TI19" s="27"/>
      <c r="TJ19" s="27"/>
      <c r="TK19" s="27"/>
      <c r="TL19" s="27"/>
      <c r="TM19" s="27"/>
      <c r="TN19" s="27"/>
      <c r="TO19" s="27"/>
      <c r="TP19" s="27"/>
      <c r="TQ19" s="27"/>
      <c r="TR19" s="27"/>
      <c r="TS19" s="27"/>
      <c r="TT19" s="27"/>
      <c r="TU19" s="27"/>
      <c r="TV19" s="27"/>
      <c r="TW19" s="27"/>
      <c r="TX19" s="27"/>
      <c r="TY19" s="27"/>
      <c r="TZ19" s="27"/>
      <c r="UA19" s="27"/>
      <c r="UB19" s="27"/>
      <c r="UC19" s="27"/>
      <c r="UD19" s="27"/>
      <c r="UE19" s="27"/>
      <c r="UF19" s="27"/>
      <c r="UG19" s="27"/>
      <c r="UH19" s="27"/>
      <c r="UI19" s="27"/>
      <c r="UJ19" s="27"/>
      <c r="UK19" s="27"/>
      <c r="UL19" s="27"/>
      <c r="UM19" s="27"/>
      <c r="UN19" s="27"/>
      <c r="UO19" s="27"/>
      <c r="UP19" s="27"/>
      <c r="UQ19" s="27"/>
      <c r="UR19" s="27"/>
      <c r="US19" s="27"/>
      <c r="UT19" s="27"/>
      <c r="UU19" s="27"/>
      <c r="UV19" s="27"/>
      <c r="UW19" s="27"/>
      <c r="UX19" s="27"/>
      <c r="UY19" s="27"/>
      <c r="UZ19" s="27"/>
      <c r="VA19" s="27"/>
      <c r="VB19" s="27"/>
      <c r="VC19" s="27"/>
      <c r="VD19" s="27"/>
      <c r="VE19" s="27"/>
      <c r="VF19" s="27"/>
      <c r="VG19" s="27"/>
      <c r="VH19" s="27"/>
      <c r="VI19" s="27"/>
      <c r="VJ19" s="27"/>
      <c r="VK19" s="27"/>
      <c r="VL19" s="27"/>
      <c r="VM19" s="27"/>
      <c r="VN19" s="27"/>
      <c r="VO19" s="27"/>
      <c r="VP19" s="27"/>
      <c r="VQ19" s="27"/>
      <c r="VR19" s="27"/>
      <c r="VS19" s="27"/>
      <c r="VT19" s="27"/>
      <c r="VU19" s="27"/>
      <c r="VV19" s="27"/>
      <c r="VW19" s="27"/>
      <c r="VX19" s="27"/>
      <c r="VY19" s="27"/>
      <c r="VZ19" s="27"/>
      <c r="WA19" s="27"/>
      <c r="WB19" s="27"/>
      <c r="WC19" s="27"/>
      <c r="WD19" s="27"/>
      <c r="WE19" s="27"/>
      <c r="WF19" s="27"/>
      <c r="WG19" s="27"/>
      <c r="WH19" s="27"/>
      <c r="WI19" s="27"/>
      <c r="WJ19" s="27"/>
      <c r="WK19" s="27"/>
      <c r="WL19" s="27"/>
      <c r="WM19" s="27"/>
      <c r="WN19" s="27"/>
      <c r="WO19" s="27"/>
      <c r="WP19" s="27"/>
      <c r="WQ19" s="27"/>
      <c r="WR19" s="27"/>
      <c r="WS19" s="27"/>
      <c r="WT19" s="27"/>
      <c r="WU19" s="27"/>
      <c r="WV19" s="27"/>
      <c r="WW19" s="27"/>
      <c r="WX19" s="27"/>
      <c r="WY19" s="27"/>
      <c r="WZ19" s="27"/>
      <c r="XA19" s="27"/>
      <c r="XB19" s="27"/>
      <c r="XC19" s="27"/>
      <c r="XD19" s="27"/>
      <c r="XE19" s="27"/>
      <c r="XF19" s="27"/>
      <c r="XG19" s="27"/>
      <c r="XH19" s="27"/>
      <c r="XI19" s="27"/>
      <c r="XJ19" s="27"/>
      <c r="XK19" s="27"/>
      <c r="XL19" s="27"/>
      <c r="XM19" s="27"/>
      <c r="XN19" s="27"/>
      <c r="XO19" s="27"/>
      <c r="XP19" s="27"/>
      <c r="XQ19" s="27"/>
      <c r="XR19" s="27"/>
      <c r="XS19" s="27"/>
      <c r="XT19" s="27"/>
      <c r="XU19" s="27"/>
      <c r="XV19" s="27"/>
      <c r="XW19" s="27"/>
      <c r="XX19" s="27"/>
      <c r="XY19" s="27"/>
      <c r="XZ19" s="27"/>
      <c r="YA19" s="27"/>
      <c r="YB19" s="27"/>
      <c r="YC19" s="27"/>
      <c r="YD19" s="27"/>
      <c r="YE19" s="27"/>
      <c r="YF19" s="27"/>
      <c r="YG19" s="27"/>
      <c r="YH19" s="27"/>
      <c r="YI19" s="27"/>
      <c r="YJ19" s="27"/>
      <c r="YK19" s="27"/>
      <c r="YL19" s="27"/>
      <c r="YM19" s="27"/>
      <c r="YN19" s="27"/>
      <c r="YO19" s="27"/>
      <c r="YP19" s="27"/>
      <c r="YQ19" s="27"/>
      <c r="YR19" s="27"/>
      <c r="YS19" s="27"/>
      <c r="YT19" s="27"/>
      <c r="YU19" s="27"/>
      <c r="YV19" s="27"/>
      <c r="YW19" s="27"/>
      <c r="YX19" s="27"/>
      <c r="YY19" s="27"/>
      <c r="YZ19" s="27"/>
      <c r="ZA19" s="27"/>
      <c r="ZB19" s="27"/>
      <c r="ZC19" s="27"/>
      <c r="ZD19" s="27"/>
      <c r="ZE19" s="27"/>
      <c r="ZF19" s="27"/>
      <c r="ZG19" s="27"/>
      <c r="ZH19" s="27"/>
      <c r="ZI19" s="27"/>
      <c r="ZJ19" s="27"/>
      <c r="ZK19" s="27"/>
      <c r="ZL19" s="27"/>
      <c r="ZM19" s="27"/>
      <c r="ZN19" s="27"/>
      <c r="ZO19" s="27"/>
      <c r="ZP19" s="27"/>
      <c r="ZQ19" s="27"/>
      <c r="ZR19" s="27"/>
      <c r="ZS19" s="27"/>
      <c r="ZT19" s="27"/>
      <c r="ZU19" s="27"/>
      <c r="ZV19" s="27"/>
      <c r="ZW19" s="27"/>
      <c r="ZX19" s="27"/>
      <c r="ZY19" s="27"/>
      <c r="ZZ19" s="27"/>
      <c r="AAA19" s="27"/>
      <c r="AAB19" s="27"/>
      <c r="AAC19" s="27"/>
      <c r="AAD19" s="27"/>
      <c r="AAE19" s="27"/>
      <c r="AAF19" s="27"/>
      <c r="AAG19" s="27"/>
      <c r="AAH19" s="27"/>
      <c r="AAI19" s="27"/>
      <c r="AAJ19" s="27"/>
      <c r="AAK19" s="27"/>
      <c r="AAL19" s="27"/>
      <c r="AAM19" s="27"/>
      <c r="AAN19" s="27"/>
      <c r="AAO19" s="27"/>
      <c r="AAP19" s="27"/>
      <c r="AAQ19" s="27"/>
      <c r="AAR19" s="27"/>
      <c r="AAS19" s="27"/>
      <c r="AAT19" s="27"/>
      <c r="AAU19" s="27"/>
      <c r="AAV19" s="27"/>
      <c r="AAW19" s="27"/>
      <c r="AAX19" s="27"/>
      <c r="AAY19" s="27"/>
      <c r="AAZ19" s="27"/>
      <c r="ABA19" s="27"/>
      <c r="ABB19" s="27"/>
      <c r="ABC19" s="27"/>
      <c r="ABD19" s="27"/>
      <c r="ABE19" s="27"/>
      <c r="ABF19" s="27"/>
      <c r="ABG19" s="27"/>
      <c r="ABH19" s="27"/>
      <c r="ABI19" s="27"/>
      <c r="ABJ19" s="27"/>
      <c r="ABK19" s="27"/>
      <c r="ABL19" s="27"/>
      <c r="ABM19" s="27"/>
      <c r="ABN19" s="27"/>
      <c r="ABO19" s="27"/>
      <c r="ABP19" s="27"/>
      <c r="ABQ19" s="27"/>
      <c r="ABR19" s="27"/>
      <c r="ABS19" s="27"/>
      <c r="ABT19" s="27"/>
      <c r="ABU19" s="27"/>
      <c r="ABV19" s="27"/>
      <c r="ABW19" s="27"/>
      <c r="ABX19" s="27"/>
      <c r="ABY19" s="27"/>
      <c r="ABZ19" s="27"/>
      <c r="ACA19" s="27"/>
      <c r="ACB19" s="27"/>
      <c r="ACC19" s="27"/>
      <c r="ACD19" s="27"/>
      <c r="ACE19" s="27"/>
      <c r="ACF19" s="27"/>
      <c r="ACG19" s="27"/>
      <c r="ACH19" s="27"/>
      <c r="ACI19" s="27"/>
      <c r="ACJ19" s="27"/>
      <c r="ACK19" s="27"/>
      <c r="ACL19" s="27"/>
      <c r="ACM19" s="27"/>
      <c r="ACN19" s="27"/>
      <c r="ACO19" s="27"/>
      <c r="ACP19" s="27"/>
      <c r="ACQ19" s="27"/>
      <c r="ACR19" s="27"/>
      <c r="ACS19" s="27"/>
      <c r="ACT19" s="27"/>
      <c r="ACU19" s="27"/>
      <c r="ACV19" s="27"/>
      <c r="ACW19" s="27"/>
      <c r="ACX19" s="27"/>
      <c r="ACY19" s="27"/>
      <c r="ACZ19" s="27"/>
      <c r="ADA19" s="27"/>
      <c r="ADB19" s="27"/>
      <c r="ADC19" s="27"/>
      <c r="ADD19" s="27"/>
      <c r="ADE19" s="27"/>
      <c r="ADF19" s="27"/>
      <c r="ADG19" s="27"/>
      <c r="ADH19" s="27"/>
      <c r="ADI19" s="27"/>
      <c r="ADJ19" s="27"/>
      <c r="ADK19" s="27"/>
      <c r="ADL19" s="27"/>
      <c r="ADM19" s="27"/>
      <c r="ADN19" s="27"/>
      <c r="ADO19" s="27"/>
      <c r="ADP19" s="27"/>
      <c r="ADQ19" s="27"/>
      <c r="ADR19" s="27"/>
      <c r="ADS19" s="27"/>
      <c r="ADT19" s="27"/>
      <c r="ADU19" s="27"/>
      <c r="ADV19" s="27"/>
      <c r="ADW19" s="27"/>
      <c r="ADX19" s="27"/>
      <c r="ADY19" s="27"/>
      <c r="ADZ19" s="27"/>
      <c r="AEA19" s="27"/>
      <c r="AEB19" s="27"/>
      <c r="AEC19" s="27"/>
      <c r="AED19" s="27"/>
      <c r="AEE19" s="27"/>
      <c r="AEF19" s="27"/>
      <c r="AEG19" s="27"/>
      <c r="AEH19" s="27"/>
      <c r="AEI19" s="27"/>
      <c r="AEJ19" s="27"/>
      <c r="AEK19" s="27"/>
      <c r="AEL19" s="27"/>
      <c r="AEM19" s="27"/>
      <c r="AEN19" s="27"/>
      <c r="AEO19" s="27"/>
      <c r="AEP19" s="27"/>
      <c r="AEQ19" s="27"/>
      <c r="AER19" s="27"/>
      <c r="AES19" s="27"/>
      <c r="AET19" s="27"/>
      <c r="AEU19" s="27"/>
      <c r="AEV19" s="27"/>
      <c r="AEW19" s="27"/>
      <c r="AEX19" s="27"/>
      <c r="AEY19" s="27"/>
      <c r="AEZ19" s="27"/>
      <c r="AFA19" s="27"/>
      <c r="AFB19" s="27"/>
      <c r="AFC19" s="27"/>
      <c r="AFD19" s="27"/>
      <c r="AFE19" s="27"/>
      <c r="AFF19" s="27"/>
      <c r="AFG19" s="27"/>
      <c r="AFH19" s="27"/>
      <c r="AFI19" s="27"/>
      <c r="AFJ19" s="27"/>
      <c r="AFK19" s="27"/>
      <c r="AFL19" s="27"/>
      <c r="AFM19" s="27"/>
      <c r="AFN19" s="27"/>
      <c r="AFO19" s="27"/>
      <c r="AFP19" s="27"/>
      <c r="AFQ19" s="27"/>
      <c r="AFR19" s="27"/>
      <c r="AFS19" s="27"/>
      <c r="AFT19" s="27"/>
      <c r="AFU19" s="27"/>
      <c r="AFV19" s="27"/>
      <c r="AFW19" s="27"/>
      <c r="AFX19" s="27"/>
      <c r="AFY19" s="27"/>
      <c r="AFZ19" s="27"/>
      <c r="AGA19" s="27"/>
      <c r="AGB19" s="27"/>
      <c r="AGC19" s="27"/>
      <c r="AGD19" s="27"/>
      <c r="AGE19" s="27"/>
      <c r="AGF19" s="27"/>
      <c r="AGG19" s="27"/>
      <c r="AGH19" s="27"/>
      <c r="AGI19" s="27"/>
      <c r="AGJ19" s="27"/>
      <c r="AGK19" s="27"/>
      <c r="AGL19" s="27"/>
      <c r="AGM19" s="27"/>
      <c r="AGN19" s="27"/>
      <c r="AGO19" s="27"/>
      <c r="AGP19" s="27"/>
      <c r="AGQ19" s="27"/>
      <c r="AGR19" s="27"/>
      <c r="AGS19" s="27"/>
      <c r="AGT19" s="27"/>
      <c r="AGU19" s="27"/>
      <c r="AGV19" s="27"/>
      <c r="AGW19" s="27"/>
      <c r="AGX19" s="27"/>
      <c r="AGY19" s="27"/>
      <c r="AGZ19" s="27"/>
      <c r="AHA19" s="27"/>
      <c r="AHB19" s="27"/>
      <c r="AHC19" s="27"/>
      <c r="AHD19" s="27"/>
      <c r="AHE19" s="27"/>
      <c r="AHF19" s="27"/>
      <c r="AHG19" s="27"/>
      <c r="AHH19" s="27"/>
      <c r="AHI19" s="27"/>
      <c r="AHJ19" s="27"/>
      <c r="AHK19" s="27"/>
      <c r="AHL19" s="27"/>
      <c r="AHM19" s="27"/>
      <c r="AHN19" s="27"/>
      <c r="AHO19" s="27"/>
      <c r="AHP19" s="27"/>
      <c r="AHQ19" s="27"/>
      <c r="AHR19" s="27"/>
      <c r="AHS19" s="27"/>
      <c r="AHT19" s="27"/>
      <c r="AHU19" s="27"/>
      <c r="AHV19" s="27"/>
      <c r="AHW19" s="27"/>
      <c r="AHX19" s="27"/>
      <c r="AHY19" s="27"/>
      <c r="AHZ19" s="27"/>
      <c r="AIA19" s="27"/>
      <c r="AIB19" s="27"/>
      <c r="AIC19" s="27"/>
      <c r="AID19" s="27"/>
      <c r="AIE19" s="27"/>
      <c r="AIF19" s="27"/>
      <c r="AIG19" s="27"/>
      <c r="AIH19" s="27"/>
      <c r="AII19" s="27"/>
      <c r="AIJ19" s="27"/>
      <c r="AIK19" s="27"/>
      <c r="AIL19" s="27"/>
      <c r="AIM19" s="27"/>
      <c r="AIN19" s="27"/>
      <c r="AIO19" s="27"/>
      <c r="AIP19" s="27"/>
      <c r="AIQ19" s="27"/>
      <c r="AIR19" s="27"/>
      <c r="AIS19" s="27"/>
      <c r="AIT19" s="27"/>
      <c r="AIU19" s="27"/>
      <c r="AIV19" s="27"/>
      <c r="AIW19" s="27"/>
      <c r="AIX19" s="27"/>
      <c r="AIY19" s="27"/>
      <c r="AIZ19" s="27"/>
      <c r="AJA19" s="27"/>
      <c r="AJB19" s="27"/>
      <c r="AJC19" s="27"/>
      <c r="AJD19" s="27"/>
      <c r="AJE19" s="27"/>
      <c r="AJF19" s="27"/>
      <c r="AJG19" s="27"/>
      <c r="AJH19" s="27"/>
      <c r="AJI19" s="27"/>
      <c r="AJJ19" s="27"/>
      <c r="AJK19" s="27"/>
      <c r="AJL19" s="27"/>
      <c r="AJM19" s="27"/>
      <c r="AJN19" s="27"/>
      <c r="AJO19" s="27"/>
      <c r="AJP19" s="27"/>
      <c r="AJQ19" s="27"/>
      <c r="AJR19" s="27"/>
      <c r="AJS19" s="27"/>
      <c r="AJT19" s="27"/>
      <c r="AJU19" s="27"/>
      <c r="AJV19" s="27"/>
      <c r="AJW19" s="27"/>
      <c r="AJX19" s="27"/>
      <c r="AJY19" s="27"/>
      <c r="AJZ19" s="27"/>
      <c r="AKA19" s="27"/>
      <c r="AKB19" s="27"/>
      <c r="AKC19" s="27"/>
      <c r="AKD19" s="27"/>
      <c r="AKE19" s="27"/>
      <c r="AKF19" s="27"/>
      <c r="AKG19" s="27"/>
      <c r="AKH19" s="27"/>
      <c r="AKI19" s="27"/>
      <c r="AKJ19" s="27"/>
      <c r="AKK19" s="27"/>
      <c r="AKL19" s="27"/>
      <c r="AKM19" s="27"/>
      <c r="AKN19" s="27"/>
      <c r="AKO19" s="27"/>
      <c r="AKP19" s="27"/>
      <c r="AKQ19" s="27"/>
      <c r="AKR19" s="27"/>
      <c r="AKS19" s="27"/>
      <c r="AKT19" s="27"/>
      <c r="AKU19" s="27"/>
      <c r="AKV19" s="27"/>
      <c r="AKW19" s="27"/>
      <c r="AKX19" s="27"/>
      <c r="AKY19" s="27"/>
      <c r="AKZ19" s="27"/>
      <c r="ALA19" s="27"/>
      <c r="ALB19" s="27"/>
      <c r="ALC19" s="27"/>
      <c r="ALD19" s="27"/>
      <c r="ALE19" s="27"/>
      <c r="ALF19" s="27"/>
      <c r="ALG19" s="27"/>
      <c r="ALH19" s="27"/>
      <c r="ALI19" s="27"/>
      <c r="ALJ19" s="27"/>
      <c r="ALK19" s="27"/>
      <c r="ALL19" s="27"/>
    </row>
    <row r="20" spans="1:1000" customFormat="1" ht="15" customHeight="1" x14ac:dyDescent="0.25">
      <c r="A20" s="27">
        <f ca="1">IF(_xll.TM1RPTELISCONSOLIDATED($C$16,$C20),IF(_xll.TM1RPTELLEV($C$16,$C20)&lt;=3,_xll.TM1RPTELLEV($C$16,$C20),"D"),"N")</f>
        <v>3</v>
      </c>
      <c r="B20" s="27"/>
      <c r="C20" s="90" t="s">
        <v>45</v>
      </c>
      <c r="D20" s="95">
        <f ca="1">_xll.DBRW($C$9,$D$13,$C$13,$E$13,D$15,$C20,$F$13)</f>
        <v>66994.75999999998</v>
      </c>
      <c r="E20" s="78">
        <f ca="1">_xll.DBRW($C$9,$D$13,$C$13,$E$13,E$15,$C20,$F$13)</f>
        <v>16693.939999999999</v>
      </c>
      <c r="F20" s="78">
        <f ca="1">_xll.DBRW($C$9,$D$13,$C$13,$E$13,F$15,$C20,$F$13)</f>
        <v>16766.939999999999</v>
      </c>
      <c r="G20" s="78">
        <f ca="1">_xll.DBRW($C$9,$D$13,$C$13,$E$13,G$15,$C20,$F$13)</f>
        <v>16766.939999999999</v>
      </c>
      <c r="H20" s="78">
        <f ca="1">_xll.DBRW($C$9,$D$13,$C$13,$E$13,H$15,$C20,$F$13)</f>
        <v>16766.939999999999</v>
      </c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7"/>
      <c r="EE20" s="27"/>
      <c r="EF20" s="27"/>
      <c r="EG20" s="27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7"/>
      <c r="ET20" s="27"/>
      <c r="EU20" s="27"/>
      <c r="EV20" s="27"/>
      <c r="EW20" s="27"/>
      <c r="EX20" s="27"/>
      <c r="EY20" s="27"/>
      <c r="EZ20" s="27"/>
      <c r="FA20" s="27"/>
      <c r="FB20" s="27"/>
      <c r="FC20" s="27"/>
      <c r="FD20" s="27"/>
      <c r="FE20" s="27"/>
      <c r="FF20" s="27"/>
      <c r="FG20" s="27"/>
      <c r="FH20" s="27"/>
      <c r="FI20" s="27"/>
      <c r="FJ20" s="27"/>
      <c r="FK20" s="27"/>
      <c r="FL20" s="27"/>
      <c r="FM20" s="27"/>
      <c r="FN20" s="27"/>
      <c r="FO20" s="27"/>
      <c r="FP20" s="27"/>
      <c r="FQ20" s="27"/>
      <c r="FR20" s="27"/>
      <c r="FS20" s="27"/>
      <c r="FT20" s="27"/>
      <c r="FU20" s="27"/>
      <c r="FV20" s="27"/>
      <c r="FW20" s="27"/>
      <c r="FX20" s="27"/>
      <c r="FY20" s="27"/>
      <c r="FZ20" s="27"/>
      <c r="GA20" s="27"/>
      <c r="GB20" s="27"/>
      <c r="GC20" s="27"/>
      <c r="GD20" s="27"/>
      <c r="GE20" s="27"/>
      <c r="GF20" s="27"/>
      <c r="GG20" s="27"/>
      <c r="GH20" s="27"/>
      <c r="GI20" s="27"/>
      <c r="GJ20" s="27"/>
      <c r="GK20" s="27"/>
      <c r="GL20" s="27"/>
      <c r="GM20" s="27"/>
      <c r="GN20" s="27"/>
      <c r="GO20" s="27"/>
      <c r="GP20" s="27"/>
      <c r="GQ20" s="27"/>
      <c r="GR20" s="27"/>
      <c r="GS20" s="27"/>
      <c r="GT20" s="27"/>
      <c r="GU20" s="27"/>
      <c r="GV20" s="27"/>
      <c r="GW20" s="27"/>
      <c r="GX20" s="27"/>
      <c r="GY20" s="27"/>
      <c r="GZ20" s="27"/>
      <c r="HA20" s="27"/>
      <c r="HB20" s="27"/>
      <c r="HC20" s="27"/>
      <c r="HD20" s="27"/>
      <c r="HE20" s="27"/>
      <c r="HF20" s="27"/>
      <c r="HG20" s="27"/>
      <c r="HH20" s="27"/>
      <c r="HI20" s="27"/>
      <c r="HJ20" s="27"/>
      <c r="HK20" s="27"/>
      <c r="HL20" s="27"/>
      <c r="HM20" s="27"/>
      <c r="HN20" s="27"/>
      <c r="HO20" s="27"/>
      <c r="HP20" s="27"/>
      <c r="HQ20" s="27"/>
      <c r="HR20" s="27"/>
      <c r="HS20" s="27"/>
      <c r="HT20" s="27"/>
      <c r="HU20" s="27"/>
      <c r="HV20" s="27"/>
      <c r="HW20" s="27"/>
      <c r="HX20" s="27"/>
      <c r="HY20" s="27"/>
      <c r="HZ20" s="27"/>
      <c r="IA20" s="27"/>
      <c r="IB20" s="27"/>
      <c r="IC20" s="27"/>
      <c r="ID20" s="27"/>
      <c r="IE20" s="27"/>
      <c r="IF20" s="27"/>
      <c r="IG20" s="27"/>
      <c r="IH20" s="27"/>
      <c r="II20" s="27"/>
      <c r="IJ20" s="27"/>
      <c r="IK20" s="27"/>
      <c r="IL20" s="27"/>
      <c r="IM20" s="27"/>
      <c r="IN20" s="27"/>
      <c r="IO20" s="27"/>
      <c r="IP20" s="27"/>
      <c r="IQ20" s="27"/>
      <c r="IR20" s="27"/>
      <c r="IS20" s="27"/>
      <c r="IT20" s="27"/>
      <c r="IU20" s="27"/>
      <c r="IV20" s="27"/>
      <c r="IW20" s="27"/>
      <c r="IX20" s="27"/>
      <c r="IY20" s="27"/>
      <c r="IZ20" s="27"/>
      <c r="JA20" s="27"/>
      <c r="JB20" s="27"/>
      <c r="JC20" s="27"/>
      <c r="JD20" s="27"/>
      <c r="JE20" s="27"/>
      <c r="JF20" s="27"/>
      <c r="JG20" s="27"/>
      <c r="JH20" s="27"/>
      <c r="JI20" s="27"/>
      <c r="JJ20" s="27"/>
      <c r="JK20" s="27"/>
      <c r="JL20" s="27"/>
      <c r="JM20" s="27"/>
      <c r="JN20" s="27"/>
      <c r="JO20" s="27"/>
      <c r="JP20" s="27"/>
      <c r="JQ20" s="27"/>
      <c r="JR20" s="27"/>
      <c r="JS20" s="27"/>
      <c r="JT20" s="27"/>
      <c r="JU20" s="27"/>
      <c r="JV20" s="27"/>
      <c r="JW20" s="27"/>
      <c r="JX20" s="27"/>
      <c r="JY20" s="27"/>
      <c r="JZ20" s="27"/>
      <c r="KA20" s="27"/>
      <c r="KB20" s="27"/>
      <c r="KC20" s="27"/>
      <c r="KD20" s="27"/>
      <c r="KE20" s="27"/>
      <c r="KF20" s="27"/>
      <c r="KG20" s="27"/>
      <c r="KH20" s="27"/>
      <c r="KI20" s="27"/>
      <c r="KJ20" s="27"/>
      <c r="KK20" s="27"/>
      <c r="KL20" s="27"/>
      <c r="KM20" s="27"/>
      <c r="KN20" s="27"/>
      <c r="KO20" s="27"/>
      <c r="KP20" s="27"/>
      <c r="KQ20" s="27"/>
      <c r="KR20" s="27"/>
      <c r="KS20" s="27"/>
      <c r="KT20" s="27"/>
      <c r="KU20" s="27"/>
      <c r="KV20" s="27"/>
      <c r="KW20" s="27"/>
      <c r="KX20" s="27"/>
      <c r="KY20" s="27"/>
      <c r="KZ20" s="27"/>
      <c r="LA20" s="27"/>
      <c r="LB20" s="27"/>
      <c r="LC20" s="27"/>
      <c r="LD20" s="27"/>
      <c r="LE20" s="27"/>
      <c r="LF20" s="27"/>
      <c r="LG20" s="27"/>
      <c r="LH20" s="27"/>
      <c r="LI20" s="27"/>
      <c r="LJ20" s="27"/>
      <c r="LK20" s="27"/>
      <c r="LL20" s="27"/>
      <c r="LM20" s="27"/>
      <c r="LN20" s="27"/>
      <c r="LO20" s="27"/>
      <c r="LP20" s="27"/>
      <c r="LQ20" s="27"/>
      <c r="LR20" s="27"/>
      <c r="LS20" s="27"/>
      <c r="LT20" s="27"/>
      <c r="LU20" s="27"/>
      <c r="LV20" s="27"/>
      <c r="LW20" s="27"/>
      <c r="LX20" s="27"/>
      <c r="LY20" s="27"/>
      <c r="LZ20" s="27"/>
      <c r="MA20" s="27"/>
      <c r="MB20" s="27"/>
      <c r="MC20" s="27"/>
      <c r="MD20" s="27"/>
      <c r="ME20" s="27"/>
      <c r="MF20" s="27"/>
      <c r="MG20" s="27"/>
      <c r="MH20" s="27"/>
      <c r="MI20" s="27"/>
      <c r="MJ20" s="27"/>
      <c r="MK20" s="27"/>
      <c r="ML20" s="27"/>
      <c r="MM20" s="27"/>
      <c r="MN20" s="27"/>
      <c r="MO20" s="27"/>
      <c r="MP20" s="27"/>
      <c r="MQ20" s="27"/>
      <c r="MR20" s="27"/>
      <c r="MS20" s="27"/>
      <c r="MT20" s="27"/>
      <c r="MU20" s="27"/>
      <c r="MV20" s="27"/>
      <c r="MW20" s="27"/>
      <c r="MX20" s="27"/>
      <c r="MY20" s="27"/>
      <c r="MZ20" s="27"/>
      <c r="NA20" s="27"/>
      <c r="NB20" s="27"/>
      <c r="NC20" s="27"/>
      <c r="ND20" s="27"/>
      <c r="NE20" s="27"/>
      <c r="NF20" s="27"/>
      <c r="NG20" s="27"/>
      <c r="NH20" s="27"/>
      <c r="NI20" s="27"/>
      <c r="NJ20" s="27"/>
      <c r="NK20" s="27"/>
      <c r="NL20" s="27"/>
      <c r="NM20" s="27"/>
      <c r="NN20" s="27"/>
      <c r="NO20" s="27"/>
      <c r="NP20" s="27"/>
      <c r="NQ20" s="27"/>
      <c r="NR20" s="27"/>
      <c r="NS20" s="27"/>
      <c r="NT20" s="27"/>
      <c r="NU20" s="27"/>
      <c r="NV20" s="27"/>
      <c r="NW20" s="27"/>
      <c r="NX20" s="27"/>
      <c r="NY20" s="27"/>
      <c r="NZ20" s="27"/>
      <c r="OA20" s="27"/>
      <c r="OB20" s="27"/>
      <c r="OC20" s="27"/>
      <c r="OD20" s="27"/>
      <c r="OE20" s="27"/>
      <c r="OF20" s="27"/>
      <c r="OG20" s="27"/>
      <c r="OH20" s="27"/>
      <c r="OI20" s="27"/>
      <c r="OJ20" s="27"/>
      <c r="OK20" s="27"/>
      <c r="OL20" s="27"/>
      <c r="OM20" s="27"/>
      <c r="ON20" s="27"/>
      <c r="OO20" s="27"/>
      <c r="OP20" s="27"/>
      <c r="OQ20" s="27"/>
      <c r="OR20" s="27"/>
      <c r="OS20" s="27"/>
      <c r="OT20" s="27"/>
      <c r="OU20" s="27"/>
      <c r="OV20" s="27"/>
      <c r="OW20" s="27"/>
      <c r="OX20" s="27"/>
      <c r="OY20" s="27"/>
      <c r="OZ20" s="27"/>
      <c r="PA20" s="27"/>
      <c r="PB20" s="27"/>
      <c r="PC20" s="27"/>
      <c r="PD20" s="27"/>
      <c r="PE20" s="27"/>
      <c r="PF20" s="27"/>
      <c r="PG20" s="27"/>
      <c r="PH20" s="27"/>
      <c r="PI20" s="27"/>
      <c r="PJ20" s="27"/>
      <c r="PK20" s="27"/>
      <c r="PL20" s="27"/>
      <c r="PM20" s="27"/>
      <c r="PN20" s="27"/>
      <c r="PO20" s="27"/>
      <c r="PP20" s="27"/>
      <c r="PQ20" s="27"/>
      <c r="PR20" s="27"/>
      <c r="PS20" s="27"/>
      <c r="PT20" s="27"/>
      <c r="PU20" s="27"/>
      <c r="PV20" s="27"/>
      <c r="PW20" s="27"/>
      <c r="PX20" s="27"/>
      <c r="PY20" s="27"/>
      <c r="PZ20" s="27"/>
      <c r="QA20" s="27"/>
      <c r="QB20" s="27"/>
      <c r="QC20" s="27"/>
      <c r="QD20" s="27"/>
      <c r="QE20" s="27"/>
      <c r="QF20" s="27"/>
      <c r="QG20" s="27"/>
      <c r="QH20" s="27"/>
      <c r="QI20" s="27"/>
      <c r="QJ20" s="27"/>
      <c r="QK20" s="27"/>
      <c r="QL20" s="27"/>
      <c r="QM20" s="27"/>
      <c r="QN20" s="27"/>
      <c r="QO20" s="27"/>
      <c r="QP20" s="27"/>
      <c r="QQ20" s="27"/>
      <c r="QR20" s="27"/>
      <c r="QS20" s="27"/>
      <c r="QT20" s="27"/>
      <c r="QU20" s="27"/>
      <c r="QV20" s="27"/>
      <c r="QW20" s="27"/>
      <c r="QX20" s="27"/>
      <c r="QY20" s="27"/>
      <c r="QZ20" s="27"/>
      <c r="RA20" s="27"/>
      <c r="RB20" s="27"/>
      <c r="RC20" s="27"/>
      <c r="RD20" s="27"/>
      <c r="RE20" s="27"/>
      <c r="RF20" s="27"/>
      <c r="RG20" s="27"/>
      <c r="RH20" s="27"/>
      <c r="RI20" s="27"/>
      <c r="RJ20" s="27"/>
      <c r="RK20" s="27"/>
      <c r="RL20" s="27"/>
      <c r="RM20" s="27"/>
      <c r="RN20" s="27"/>
      <c r="RO20" s="27"/>
      <c r="RP20" s="27"/>
      <c r="RQ20" s="27"/>
      <c r="RR20" s="27"/>
      <c r="RS20" s="27"/>
      <c r="RT20" s="27"/>
      <c r="RU20" s="27"/>
      <c r="RV20" s="27"/>
      <c r="RW20" s="27"/>
      <c r="RX20" s="27"/>
      <c r="RY20" s="27"/>
      <c r="RZ20" s="27"/>
      <c r="SA20" s="27"/>
      <c r="SB20" s="27"/>
      <c r="SC20" s="27"/>
      <c r="SD20" s="27"/>
      <c r="SE20" s="27"/>
      <c r="SF20" s="27"/>
      <c r="SG20" s="27"/>
      <c r="SH20" s="27"/>
      <c r="SI20" s="27"/>
      <c r="SJ20" s="27"/>
      <c r="SK20" s="27"/>
      <c r="SL20" s="27"/>
      <c r="SM20" s="27"/>
      <c r="SN20" s="27"/>
      <c r="SO20" s="27"/>
      <c r="SP20" s="27"/>
      <c r="SQ20" s="27"/>
      <c r="SR20" s="27"/>
      <c r="SS20" s="27"/>
      <c r="ST20" s="27"/>
      <c r="SU20" s="27"/>
      <c r="SV20" s="27"/>
      <c r="SW20" s="27"/>
      <c r="SX20" s="27"/>
      <c r="SY20" s="27"/>
      <c r="SZ20" s="27"/>
      <c r="TA20" s="27"/>
      <c r="TB20" s="27"/>
      <c r="TC20" s="27"/>
      <c r="TD20" s="27"/>
      <c r="TE20" s="27"/>
      <c r="TF20" s="27"/>
      <c r="TG20" s="27"/>
      <c r="TH20" s="27"/>
      <c r="TI20" s="27"/>
      <c r="TJ20" s="27"/>
      <c r="TK20" s="27"/>
      <c r="TL20" s="27"/>
      <c r="TM20" s="27"/>
      <c r="TN20" s="27"/>
      <c r="TO20" s="27"/>
      <c r="TP20" s="27"/>
      <c r="TQ20" s="27"/>
      <c r="TR20" s="27"/>
      <c r="TS20" s="27"/>
      <c r="TT20" s="27"/>
      <c r="TU20" s="27"/>
      <c r="TV20" s="27"/>
      <c r="TW20" s="27"/>
      <c r="TX20" s="27"/>
      <c r="TY20" s="27"/>
      <c r="TZ20" s="27"/>
      <c r="UA20" s="27"/>
      <c r="UB20" s="27"/>
      <c r="UC20" s="27"/>
      <c r="UD20" s="27"/>
      <c r="UE20" s="27"/>
      <c r="UF20" s="27"/>
      <c r="UG20" s="27"/>
      <c r="UH20" s="27"/>
      <c r="UI20" s="27"/>
      <c r="UJ20" s="27"/>
      <c r="UK20" s="27"/>
      <c r="UL20" s="27"/>
      <c r="UM20" s="27"/>
      <c r="UN20" s="27"/>
      <c r="UO20" s="27"/>
      <c r="UP20" s="27"/>
      <c r="UQ20" s="27"/>
      <c r="UR20" s="27"/>
      <c r="US20" s="27"/>
      <c r="UT20" s="27"/>
      <c r="UU20" s="27"/>
      <c r="UV20" s="27"/>
      <c r="UW20" s="27"/>
      <c r="UX20" s="27"/>
      <c r="UY20" s="27"/>
      <c r="UZ20" s="27"/>
      <c r="VA20" s="27"/>
      <c r="VB20" s="27"/>
      <c r="VC20" s="27"/>
      <c r="VD20" s="27"/>
      <c r="VE20" s="27"/>
      <c r="VF20" s="27"/>
      <c r="VG20" s="27"/>
      <c r="VH20" s="27"/>
      <c r="VI20" s="27"/>
      <c r="VJ20" s="27"/>
      <c r="VK20" s="27"/>
      <c r="VL20" s="27"/>
      <c r="VM20" s="27"/>
      <c r="VN20" s="27"/>
      <c r="VO20" s="27"/>
      <c r="VP20" s="27"/>
      <c r="VQ20" s="27"/>
      <c r="VR20" s="27"/>
      <c r="VS20" s="27"/>
      <c r="VT20" s="27"/>
      <c r="VU20" s="27"/>
      <c r="VV20" s="27"/>
      <c r="VW20" s="27"/>
      <c r="VX20" s="27"/>
      <c r="VY20" s="27"/>
      <c r="VZ20" s="27"/>
      <c r="WA20" s="27"/>
      <c r="WB20" s="27"/>
      <c r="WC20" s="27"/>
      <c r="WD20" s="27"/>
      <c r="WE20" s="27"/>
      <c r="WF20" s="27"/>
      <c r="WG20" s="27"/>
      <c r="WH20" s="27"/>
      <c r="WI20" s="27"/>
      <c r="WJ20" s="27"/>
      <c r="WK20" s="27"/>
      <c r="WL20" s="27"/>
      <c r="WM20" s="27"/>
      <c r="WN20" s="27"/>
      <c r="WO20" s="27"/>
      <c r="WP20" s="27"/>
      <c r="WQ20" s="27"/>
      <c r="WR20" s="27"/>
      <c r="WS20" s="27"/>
      <c r="WT20" s="27"/>
      <c r="WU20" s="27"/>
      <c r="WV20" s="27"/>
      <c r="WW20" s="27"/>
      <c r="WX20" s="27"/>
      <c r="WY20" s="27"/>
      <c r="WZ20" s="27"/>
      <c r="XA20" s="27"/>
      <c r="XB20" s="27"/>
      <c r="XC20" s="27"/>
      <c r="XD20" s="27"/>
      <c r="XE20" s="27"/>
      <c r="XF20" s="27"/>
      <c r="XG20" s="27"/>
      <c r="XH20" s="27"/>
      <c r="XI20" s="27"/>
      <c r="XJ20" s="27"/>
      <c r="XK20" s="27"/>
      <c r="XL20" s="27"/>
      <c r="XM20" s="27"/>
      <c r="XN20" s="27"/>
      <c r="XO20" s="27"/>
      <c r="XP20" s="27"/>
      <c r="XQ20" s="27"/>
      <c r="XR20" s="27"/>
      <c r="XS20" s="27"/>
      <c r="XT20" s="27"/>
      <c r="XU20" s="27"/>
      <c r="XV20" s="27"/>
      <c r="XW20" s="27"/>
      <c r="XX20" s="27"/>
      <c r="XY20" s="27"/>
      <c r="XZ20" s="27"/>
      <c r="YA20" s="27"/>
      <c r="YB20" s="27"/>
      <c r="YC20" s="27"/>
      <c r="YD20" s="27"/>
      <c r="YE20" s="27"/>
      <c r="YF20" s="27"/>
      <c r="YG20" s="27"/>
      <c r="YH20" s="27"/>
      <c r="YI20" s="27"/>
      <c r="YJ20" s="27"/>
      <c r="YK20" s="27"/>
      <c r="YL20" s="27"/>
      <c r="YM20" s="27"/>
      <c r="YN20" s="27"/>
      <c r="YO20" s="27"/>
      <c r="YP20" s="27"/>
      <c r="YQ20" s="27"/>
      <c r="YR20" s="27"/>
      <c r="YS20" s="27"/>
      <c r="YT20" s="27"/>
      <c r="YU20" s="27"/>
      <c r="YV20" s="27"/>
      <c r="YW20" s="27"/>
      <c r="YX20" s="27"/>
      <c r="YY20" s="27"/>
      <c r="YZ20" s="27"/>
      <c r="ZA20" s="27"/>
      <c r="ZB20" s="27"/>
      <c r="ZC20" s="27"/>
      <c r="ZD20" s="27"/>
      <c r="ZE20" s="27"/>
      <c r="ZF20" s="27"/>
      <c r="ZG20" s="27"/>
      <c r="ZH20" s="27"/>
      <c r="ZI20" s="27"/>
      <c r="ZJ20" s="27"/>
      <c r="ZK20" s="27"/>
      <c r="ZL20" s="27"/>
      <c r="ZM20" s="27"/>
      <c r="ZN20" s="27"/>
      <c r="ZO20" s="27"/>
      <c r="ZP20" s="27"/>
      <c r="ZQ20" s="27"/>
      <c r="ZR20" s="27"/>
      <c r="ZS20" s="27"/>
      <c r="ZT20" s="27"/>
      <c r="ZU20" s="27"/>
      <c r="ZV20" s="27"/>
      <c r="ZW20" s="27"/>
      <c r="ZX20" s="27"/>
      <c r="ZY20" s="27"/>
      <c r="ZZ20" s="27"/>
      <c r="AAA20" s="27"/>
      <c r="AAB20" s="27"/>
      <c r="AAC20" s="27"/>
      <c r="AAD20" s="27"/>
      <c r="AAE20" s="27"/>
      <c r="AAF20" s="27"/>
      <c r="AAG20" s="27"/>
      <c r="AAH20" s="27"/>
      <c r="AAI20" s="27"/>
      <c r="AAJ20" s="27"/>
      <c r="AAK20" s="27"/>
      <c r="AAL20" s="27"/>
      <c r="AAM20" s="27"/>
      <c r="AAN20" s="27"/>
      <c r="AAO20" s="27"/>
      <c r="AAP20" s="27"/>
      <c r="AAQ20" s="27"/>
      <c r="AAR20" s="27"/>
      <c r="AAS20" s="27"/>
      <c r="AAT20" s="27"/>
      <c r="AAU20" s="27"/>
      <c r="AAV20" s="27"/>
      <c r="AAW20" s="27"/>
      <c r="AAX20" s="27"/>
      <c r="AAY20" s="27"/>
      <c r="AAZ20" s="27"/>
      <c r="ABA20" s="27"/>
      <c r="ABB20" s="27"/>
      <c r="ABC20" s="27"/>
      <c r="ABD20" s="27"/>
      <c r="ABE20" s="27"/>
      <c r="ABF20" s="27"/>
      <c r="ABG20" s="27"/>
      <c r="ABH20" s="27"/>
      <c r="ABI20" s="27"/>
      <c r="ABJ20" s="27"/>
      <c r="ABK20" s="27"/>
      <c r="ABL20" s="27"/>
      <c r="ABM20" s="27"/>
      <c r="ABN20" s="27"/>
      <c r="ABO20" s="27"/>
      <c r="ABP20" s="27"/>
      <c r="ABQ20" s="27"/>
      <c r="ABR20" s="27"/>
      <c r="ABS20" s="27"/>
      <c r="ABT20" s="27"/>
      <c r="ABU20" s="27"/>
      <c r="ABV20" s="27"/>
      <c r="ABW20" s="27"/>
      <c r="ABX20" s="27"/>
      <c r="ABY20" s="27"/>
      <c r="ABZ20" s="27"/>
      <c r="ACA20" s="27"/>
      <c r="ACB20" s="27"/>
      <c r="ACC20" s="27"/>
      <c r="ACD20" s="27"/>
      <c r="ACE20" s="27"/>
      <c r="ACF20" s="27"/>
      <c r="ACG20" s="27"/>
      <c r="ACH20" s="27"/>
      <c r="ACI20" s="27"/>
      <c r="ACJ20" s="27"/>
      <c r="ACK20" s="27"/>
      <c r="ACL20" s="27"/>
      <c r="ACM20" s="27"/>
      <c r="ACN20" s="27"/>
      <c r="ACO20" s="27"/>
      <c r="ACP20" s="27"/>
      <c r="ACQ20" s="27"/>
      <c r="ACR20" s="27"/>
      <c r="ACS20" s="27"/>
      <c r="ACT20" s="27"/>
      <c r="ACU20" s="27"/>
      <c r="ACV20" s="27"/>
      <c r="ACW20" s="27"/>
      <c r="ACX20" s="27"/>
      <c r="ACY20" s="27"/>
      <c r="ACZ20" s="27"/>
      <c r="ADA20" s="27"/>
      <c r="ADB20" s="27"/>
      <c r="ADC20" s="27"/>
      <c r="ADD20" s="27"/>
      <c r="ADE20" s="27"/>
      <c r="ADF20" s="27"/>
      <c r="ADG20" s="27"/>
      <c r="ADH20" s="27"/>
      <c r="ADI20" s="27"/>
      <c r="ADJ20" s="27"/>
      <c r="ADK20" s="27"/>
      <c r="ADL20" s="27"/>
      <c r="ADM20" s="27"/>
      <c r="ADN20" s="27"/>
      <c r="ADO20" s="27"/>
      <c r="ADP20" s="27"/>
      <c r="ADQ20" s="27"/>
      <c r="ADR20" s="27"/>
      <c r="ADS20" s="27"/>
      <c r="ADT20" s="27"/>
      <c r="ADU20" s="27"/>
      <c r="ADV20" s="27"/>
      <c r="ADW20" s="27"/>
      <c r="ADX20" s="27"/>
      <c r="ADY20" s="27"/>
      <c r="ADZ20" s="27"/>
      <c r="AEA20" s="27"/>
      <c r="AEB20" s="27"/>
      <c r="AEC20" s="27"/>
      <c r="AED20" s="27"/>
      <c r="AEE20" s="27"/>
      <c r="AEF20" s="27"/>
      <c r="AEG20" s="27"/>
      <c r="AEH20" s="27"/>
      <c r="AEI20" s="27"/>
      <c r="AEJ20" s="27"/>
      <c r="AEK20" s="27"/>
      <c r="AEL20" s="27"/>
      <c r="AEM20" s="27"/>
      <c r="AEN20" s="27"/>
      <c r="AEO20" s="27"/>
      <c r="AEP20" s="27"/>
      <c r="AEQ20" s="27"/>
      <c r="AER20" s="27"/>
      <c r="AES20" s="27"/>
      <c r="AET20" s="27"/>
      <c r="AEU20" s="27"/>
      <c r="AEV20" s="27"/>
      <c r="AEW20" s="27"/>
      <c r="AEX20" s="27"/>
      <c r="AEY20" s="27"/>
      <c r="AEZ20" s="27"/>
      <c r="AFA20" s="27"/>
      <c r="AFB20" s="27"/>
      <c r="AFC20" s="27"/>
      <c r="AFD20" s="27"/>
      <c r="AFE20" s="27"/>
      <c r="AFF20" s="27"/>
      <c r="AFG20" s="27"/>
      <c r="AFH20" s="27"/>
      <c r="AFI20" s="27"/>
      <c r="AFJ20" s="27"/>
      <c r="AFK20" s="27"/>
      <c r="AFL20" s="27"/>
      <c r="AFM20" s="27"/>
      <c r="AFN20" s="27"/>
      <c r="AFO20" s="27"/>
      <c r="AFP20" s="27"/>
      <c r="AFQ20" s="27"/>
      <c r="AFR20" s="27"/>
      <c r="AFS20" s="27"/>
      <c r="AFT20" s="27"/>
      <c r="AFU20" s="27"/>
      <c r="AFV20" s="27"/>
      <c r="AFW20" s="27"/>
      <c r="AFX20" s="27"/>
      <c r="AFY20" s="27"/>
      <c r="AFZ20" s="27"/>
      <c r="AGA20" s="27"/>
      <c r="AGB20" s="27"/>
      <c r="AGC20" s="27"/>
      <c r="AGD20" s="27"/>
      <c r="AGE20" s="27"/>
      <c r="AGF20" s="27"/>
      <c r="AGG20" s="27"/>
      <c r="AGH20" s="27"/>
      <c r="AGI20" s="27"/>
      <c r="AGJ20" s="27"/>
      <c r="AGK20" s="27"/>
      <c r="AGL20" s="27"/>
      <c r="AGM20" s="27"/>
      <c r="AGN20" s="27"/>
      <c r="AGO20" s="27"/>
      <c r="AGP20" s="27"/>
      <c r="AGQ20" s="27"/>
      <c r="AGR20" s="27"/>
      <c r="AGS20" s="27"/>
      <c r="AGT20" s="27"/>
      <c r="AGU20" s="27"/>
      <c r="AGV20" s="27"/>
      <c r="AGW20" s="27"/>
      <c r="AGX20" s="27"/>
      <c r="AGY20" s="27"/>
      <c r="AGZ20" s="27"/>
      <c r="AHA20" s="27"/>
      <c r="AHB20" s="27"/>
      <c r="AHC20" s="27"/>
      <c r="AHD20" s="27"/>
      <c r="AHE20" s="27"/>
      <c r="AHF20" s="27"/>
      <c r="AHG20" s="27"/>
      <c r="AHH20" s="27"/>
      <c r="AHI20" s="27"/>
      <c r="AHJ20" s="27"/>
      <c r="AHK20" s="27"/>
      <c r="AHL20" s="27"/>
      <c r="AHM20" s="27"/>
      <c r="AHN20" s="27"/>
      <c r="AHO20" s="27"/>
      <c r="AHP20" s="27"/>
      <c r="AHQ20" s="27"/>
      <c r="AHR20" s="27"/>
      <c r="AHS20" s="27"/>
      <c r="AHT20" s="27"/>
      <c r="AHU20" s="27"/>
      <c r="AHV20" s="27"/>
      <c r="AHW20" s="27"/>
      <c r="AHX20" s="27"/>
      <c r="AHY20" s="27"/>
      <c r="AHZ20" s="27"/>
      <c r="AIA20" s="27"/>
      <c r="AIB20" s="27"/>
      <c r="AIC20" s="27"/>
      <c r="AID20" s="27"/>
      <c r="AIE20" s="27"/>
      <c r="AIF20" s="27"/>
      <c r="AIG20" s="27"/>
      <c r="AIH20" s="27"/>
      <c r="AII20" s="27"/>
      <c r="AIJ20" s="27"/>
      <c r="AIK20" s="27"/>
      <c r="AIL20" s="27"/>
      <c r="AIM20" s="27"/>
      <c r="AIN20" s="27"/>
      <c r="AIO20" s="27"/>
      <c r="AIP20" s="27"/>
      <c r="AIQ20" s="27"/>
      <c r="AIR20" s="27"/>
      <c r="AIS20" s="27"/>
      <c r="AIT20" s="27"/>
      <c r="AIU20" s="27"/>
      <c r="AIV20" s="27"/>
      <c r="AIW20" s="27"/>
      <c r="AIX20" s="27"/>
      <c r="AIY20" s="27"/>
      <c r="AIZ20" s="27"/>
      <c r="AJA20" s="27"/>
      <c r="AJB20" s="27"/>
      <c r="AJC20" s="27"/>
      <c r="AJD20" s="27"/>
      <c r="AJE20" s="27"/>
      <c r="AJF20" s="27"/>
      <c r="AJG20" s="27"/>
      <c r="AJH20" s="27"/>
      <c r="AJI20" s="27"/>
      <c r="AJJ20" s="27"/>
      <c r="AJK20" s="27"/>
      <c r="AJL20" s="27"/>
      <c r="AJM20" s="27"/>
      <c r="AJN20" s="27"/>
      <c r="AJO20" s="27"/>
      <c r="AJP20" s="27"/>
      <c r="AJQ20" s="27"/>
      <c r="AJR20" s="27"/>
      <c r="AJS20" s="27"/>
      <c r="AJT20" s="27"/>
      <c r="AJU20" s="27"/>
      <c r="AJV20" s="27"/>
      <c r="AJW20" s="27"/>
      <c r="AJX20" s="27"/>
      <c r="AJY20" s="27"/>
      <c r="AJZ20" s="27"/>
      <c r="AKA20" s="27"/>
      <c r="AKB20" s="27"/>
      <c r="AKC20" s="27"/>
      <c r="AKD20" s="27"/>
      <c r="AKE20" s="27"/>
      <c r="AKF20" s="27"/>
      <c r="AKG20" s="27"/>
      <c r="AKH20" s="27"/>
      <c r="AKI20" s="27"/>
      <c r="AKJ20" s="27"/>
      <c r="AKK20" s="27"/>
      <c r="AKL20" s="27"/>
      <c r="AKM20" s="27"/>
      <c r="AKN20" s="27"/>
      <c r="AKO20" s="27"/>
      <c r="AKP20" s="27"/>
      <c r="AKQ20" s="27"/>
      <c r="AKR20" s="27"/>
      <c r="AKS20" s="27"/>
      <c r="AKT20" s="27"/>
      <c r="AKU20" s="27"/>
      <c r="AKV20" s="27"/>
      <c r="AKW20" s="27"/>
      <c r="AKX20" s="27"/>
      <c r="AKY20" s="27"/>
      <c r="AKZ20" s="27"/>
      <c r="ALA20" s="27"/>
      <c r="ALB20" s="27"/>
      <c r="ALC20" s="27"/>
      <c r="ALD20" s="27"/>
      <c r="ALE20" s="27"/>
      <c r="ALF20" s="27"/>
      <c r="ALG20" s="27"/>
      <c r="ALH20" s="27"/>
      <c r="ALI20" s="27"/>
      <c r="ALJ20" s="27"/>
      <c r="ALK20" s="27"/>
      <c r="ALL20" s="27"/>
    </row>
    <row r="21" spans="1:1000" customFormat="1" ht="15" customHeight="1" x14ac:dyDescent="0.25">
      <c r="A21" s="27">
        <f ca="1">IF(_xll.TM1RPTELISCONSOLIDATED($C$16,$C21),IF(_xll.TM1RPTELLEV($C$16,$C21)&lt;=3,_xll.TM1RPTELLEV($C$16,$C21),"D"),"N")</f>
        <v>3</v>
      </c>
      <c r="B21" s="27"/>
      <c r="C21" s="90" t="s">
        <v>46</v>
      </c>
      <c r="D21" s="95">
        <f ca="1">_xll.DBRW($C$9,$D$13,$C$13,$E$13,D$15,$C21,$F$13)</f>
        <v>45228</v>
      </c>
      <c r="E21" s="78">
        <f ca="1">_xll.DBRW($C$9,$D$13,$C$13,$E$13,E$15,$C21,$F$13)</f>
        <v>11307</v>
      </c>
      <c r="F21" s="78">
        <f ca="1">_xll.DBRW($C$9,$D$13,$C$13,$E$13,F$15,$C21,$F$13)</f>
        <v>11307</v>
      </c>
      <c r="G21" s="78">
        <f ca="1">_xll.DBRW($C$9,$D$13,$C$13,$E$13,G$15,$C21,$F$13)</f>
        <v>11307</v>
      </c>
      <c r="H21" s="78">
        <f ca="1">_xll.DBRW($C$9,$D$13,$C$13,$E$13,H$15,$C21,$F$13)</f>
        <v>11307</v>
      </c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  <c r="GI21" s="27"/>
      <c r="GJ21" s="27"/>
      <c r="GK21" s="27"/>
      <c r="GL21" s="27"/>
      <c r="GM21" s="27"/>
      <c r="GN21" s="27"/>
      <c r="GO21" s="27"/>
      <c r="GP21" s="27"/>
      <c r="GQ21" s="27"/>
      <c r="GR21" s="27"/>
      <c r="GS21" s="27"/>
      <c r="GT21" s="27"/>
      <c r="GU21" s="27"/>
      <c r="GV21" s="27"/>
      <c r="GW21" s="27"/>
      <c r="GX21" s="27"/>
      <c r="GY21" s="27"/>
      <c r="GZ21" s="27"/>
      <c r="HA21" s="27"/>
      <c r="HB21" s="27"/>
      <c r="HC21" s="27"/>
      <c r="HD21" s="27"/>
      <c r="HE21" s="27"/>
      <c r="HF21" s="27"/>
      <c r="HG21" s="27"/>
      <c r="HH21" s="27"/>
      <c r="HI21" s="27"/>
      <c r="HJ21" s="27"/>
      <c r="HK21" s="27"/>
      <c r="HL21" s="27"/>
      <c r="HM21" s="27"/>
      <c r="HN21" s="27"/>
      <c r="HO21" s="27"/>
      <c r="HP21" s="27"/>
      <c r="HQ21" s="27"/>
      <c r="HR21" s="27"/>
      <c r="HS21" s="27"/>
      <c r="HT21" s="27"/>
      <c r="HU21" s="27"/>
      <c r="HV21" s="27"/>
      <c r="HW21" s="27"/>
      <c r="HX21" s="27"/>
      <c r="HY21" s="27"/>
      <c r="HZ21" s="27"/>
      <c r="IA21" s="27"/>
      <c r="IB21" s="27"/>
      <c r="IC21" s="27"/>
      <c r="ID21" s="27"/>
      <c r="IE21" s="27"/>
      <c r="IF21" s="27"/>
      <c r="IG21" s="27"/>
      <c r="IH21" s="27"/>
      <c r="II21" s="27"/>
      <c r="IJ21" s="27"/>
      <c r="IK21" s="27"/>
      <c r="IL21" s="27"/>
      <c r="IM21" s="27"/>
      <c r="IN21" s="27"/>
      <c r="IO21" s="27"/>
      <c r="IP21" s="27"/>
      <c r="IQ21" s="27"/>
      <c r="IR21" s="27"/>
      <c r="IS21" s="27"/>
      <c r="IT21" s="27"/>
      <c r="IU21" s="27"/>
      <c r="IV21" s="27"/>
      <c r="IW21" s="27"/>
      <c r="IX21" s="27"/>
      <c r="IY21" s="27"/>
      <c r="IZ21" s="27"/>
      <c r="JA21" s="27"/>
      <c r="JB21" s="27"/>
      <c r="JC21" s="27"/>
      <c r="JD21" s="27"/>
      <c r="JE21" s="27"/>
      <c r="JF21" s="27"/>
      <c r="JG21" s="27"/>
      <c r="JH21" s="27"/>
      <c r="JI21" s="27"/>
      <c r="JJ21" s="27"/>
      <c r="JK21" s="27"/>
      <c r="JL21" s="27"/>
      <c r="JM21" s="27"/>
      <c r="JN21" s="27"/>
      <c r="JO21" s="27"/>
      <c r="JP21" s="27"/>
      <c r="JQ21" s="27"/>
      <c r="JR21" s="27"/>
      <c r="JS21" s="27"/>
      <c r="JT21" s="27"/>
      <c r="JU21" s="27"/>
      <c r="JV21" s="27"/>
      <c r="JW21" s="27"/>
      <c r="JX21" s="27"/>
      <c r="JY21" s="27"/>
      <c r="JZ21" s="27"/>
      <c r="KA21" s="27"/>
      <c r="KB21" s="27"/>
      <c r="KC21" s="27"/>
      <c r="KD21" s="27"/>
      <c r="KE21" s="27"/>
      <c r="KF21" s="27"/>
      <c r="KG21" s="27"/>
      <c r="KH21" s="27"/>
      <c r="KI21" s="27"/>
      <c r="KJ21" s="27"/>
      <c r="KK21" s="27"/>
      <c r="KL21" s="27"/>
      <c r="KM21" s="27"/>
      <c r="KN21" s="27"/>
      <c r="KO21" s="27"/>
      <c r="KP21" s="27"/>
      <c r="KQ21" s="27"/>
      <c r="KR21" s="27"/>
      <c r="KS21" s="27"/>
      <c r="KT21" s="27"/>
      <c r="KU21" s="27"/>
      <c r="KV21" s="27"/>
      <c r="KW21" s="27"/>
      <c r="KX21" s="27"/>
      <c r="KY21" s="27"/>
      <c r="KZ21" s="27"/>
      <c r="LA21" s="27"/>
      <c r="LB21" s="27"/>
      <c r="LC21" s="27"/>
      <c r="LD21" s="27"/>
      <c r="LE21" s="27"/>
      <c r="LF21" s="27"/>
      <c r="LG21" s="27"/>
      <c r="LH21" s="27"/>
      <c r="LI21" s="27"/>
      <c r="LJ21" s="27"/>
      <c r="LK21" s="27"/>
      <c r="LL21" s="27"/>
      <c r="LM21" s="27"/>
      <c r="LN21" s="27"/>
      <c r="LO21" s="27"/>
      <c r="LP21" s="27"/>
      <c r="LQ21" s="27"/>
      <c r="LR21" s="27"/>
      <c r="LS21" s="27"/>
      <c r="LT21" s="27"/>
      <c r="LU21" s="27"/>
      <c r="LV21" s="27"/>
      <c r="LW21" s="27"/>
      <c r="LX21" s="27"/>
      <c r="LY21" s="27"/>
      <c r="LZ21" s="27"/>
      <c r="MA21" s="27"/>
      <c r="MB21" s="27"/>
      <c r="MC21" s="27"/>
      <c r="MD21" s="27"/>
      <c r="ME21" s="27"/>
      <c r="MF21" s="27"/>
      <c r="MG21" s="27"/>
      <c r="MH21" s="27"/>
      <c r="MI21" s="27"/>
      <c r="MJ21" s="27"/>
      <c r="MK21" s="27"/>
      <c r="ML21" s="27"/>
      <c r="MM21" s="27"/>
      <c r="MN21" s="27"/>
      <c r="MO21" s="27"/>
      <c r="MP21" s="27"/>
      <c r="MQ21" s="27"/>
      <c r="MR21" s="27"/>
      <c r="MS21" s="27"/>
      <c r="MT21" s="27"/>
      <c r="MU21" s="27"/>
      <c r="MV21" s="27"/>
      <c r="MW21" s="27"/>
      <c r="MX21" s="27"/>
      <c r="MY21" s="27"/>
      <c r="MZ21" s="27"/>
      <c r="NA21" s="27"/>
      <c r="NB21" s="27"/>
      <c r="NC21" s="27"/>
      <c r="ND21" s="27"/>
      <c r="NE21" s="27"/>
      <c r="NF21" s="27"/>
      <c r="NG21" s="27"/>
      <c r="NH21" s="27"/>
      <c r="NI21" s="27"/>
      <c r="NJ21" s="27"/>
      <c r="NK21" s="27"/>
      <c r="NL21" s="27"/>
      <c r="NM21" s="27"/>
      <c r="NN21" s="27"/>
      <c r="NO21" s="27"/>
      <c r="NP21" s="27"/>
      <c r="NQ21" s="27"/>
      <c r="NR21" s="27"/>
      <c r="NS21" s="27"/>
      <c r="NT21" s="27"/>
      <c r="NU21" s="27"/>
      <c r="NV21" s="27"/>
      <c r="NW21" s="27"/>
      <c r="NX21" s="27"/>
      <c r="NY21" s="27"/>
      <c r="NZ21" s="27"/>
      <c r="OA21" s="27"/>
      <c r="OB21" s="27"/>
      <c r="OC21" s="27"/>
      <c r="OD21" s="27"/>
      <c r="OE21" s="27"/>
      <c r="OF21" s="27"/>
      <c r="OG21" s="27"/>
      <c r="OH21" s="27"/>
      <c r="OI21" s="27"/>
      <c r="OJ21" s="27"/>
      <c r="OK21" s="27"/>
      <c r="OL21" s="27"/>
      <c r="OM21" s="27"/>
      <c r="ON21" s="27"/>
      <c r="OO21" s="27"/>
      <c r="OP21" s="27"/>
      <c r="OQ21" s="27"/>
      <c r="OR21" s="27"/>
      <c r="OS21" s="27"/>
      <c r="OT21" s="27"/>
      <c r="OU21" s="27"/>
      <c r="OV21" s="27"/>
      <c r="OW21" s="27"/>
      <c r="OX21" s="27"/>
      <c r="OY21" s="27"/>
      <c r="OZ21" s="27"/>
      <c r="PA21" s="27"/>
      <c r="PB21" s="27"/>
      <c r="PC21" s="27"/>
      <c r="PD21" s="27"/>
      <c r="PE21" s="27"/>
      <c r="PF21" s="27"/>
      <c r="PG21" s="27"/>
      <c r="PH21" s="27"/>
      <c r="PI21" s="27"/>
      <c r="PJ21" s="27"/>
      <c r="PK21" s="27"/>
      <c r="PL21" s="27"/>
      <c r="PM21" s="27"/>
      <c r="PN21" s="27"/>
      <c r="PO21" s="27"/>
      <c r="PP21" s="27"/>
      <c r="PQ21" s="27"/>
      <c r="PR21" s="27"/>
      <c r="PS21" s="27"/>
      <c r="PT21" s="27"/>
      <c r="PU21" s="27"/>
      <c r="PV21" s="27"/>
      <c r="PW21" s="27"/>
      <c r="PX21" s="27"/>
      <c r="PY21" s="27"/>
      <c r="PZ21" s="27"/>
      <c r="QA21" s="27"/>
      <c r="QB21" s="27"/>
      <c r="QC21" s="27"/>
      <c r="QD21" s="27"/>
      <c r="QE21" s="27"/>
      <c r="QF21" s="27"/>
      <c r="QG21" s="27"/>
      <c r="QH21" s="27"/>
      <c r="QI21" s="27"/>
      <c r="QJ21" s="27"/>
      <c r="QK21" s="27"/>
      <c r="QL21" s="27"/>
      <c r="QM21" s="27"/>
      <c r="QN21" s="27"/>
      <c r="QO21" s="27"/>
      <c r="QP21" s="27"/>
      <c r="QQ21" s="27"/>
      <c r="QR21" s="27"/>
      <c r="QS21" s="27"/>
      <c r="QT21" s="27"/>
      <c r="QU21" s="27"/>
      <c r="QV21" s="27"/>
      <c r="QW21" s="27"/>
      <c r="QX21" s="27"/>
      <c r="QY21" s="27"/>
      <c r="QZ21" s="27"/>
      <c r="RA21" s="27"/>
      <c r="RB21" s="27"/>
      <c r="RC21" s="27"/>
      <c r="RD21" s="27"/>
      <c r="RE21" s="27"/>
      <c r="RF21" s="27"/>
      <c r="RG21" s="27"/>
      <c r="RH21" s="27"/>
      <c r="RI21" s="27"/>
      <c r="RJ21" s="27"/>
      <c r="RK21" s="27"/>
      <c r="RL21" s="27"/>
      <c r="RM21" s="27"/>
      <c r="RN21" s="27"/>
      <c r="RO21" s="27"/>
      <c r="RP21" s="27"/>
      <c r="RQ21" s="27"/>
      <c r="RR21" s="27"/>
      <c r="RS21" s="27"/>
      <c r="RT21" s="27"/>
      <c r="RU21" s="27"/>
      <c r="RV21" s="27"/>
      <c r="RW21" s="27"/>
      <c r="RX21" s="27"/>
      <c r="RY21" s="27"/>
      <c r="RZ21" s="27"/>
      <c r="SA21" s="27"/>
      <c r="SB21" s="27"/>
      <c r="SC21" s="27"/>
      <c r="SD21" s="27"/>
      <c r="SE21" s="27"/>
      <c r="SF21" s="27"/>
      <c r="SG21" s="27"/>
      <c r="SH21" s="27"/>
      <c r="SI21" s="27"/>
      <c r="SJ21" s="27"/>
      <c r="SK21" s="27"/>
      <c r="SL21" s="27"/>
      <c r="SM21" s="27"/>
      <c r="SN21" s="27"/>
      <c r="SO21" s="27"/>
      <c r="SP21" s="27"/>
      <c r="SQ21" s="27"/>
      <c r="SR21" s="27"/>
      <c r="SS21" s="27"/>
      <c r="ST21" s="27"/>
      <c r="SU21" s="27"/>
      <c r="SV21" s="27"/>
      <c r="SW21" s="27"/>
      <c r="SX21" s="27"/>
      <c r="SY21" s="27"/>
      <c r="SZ21" s="27"/>
      <c r="TA21" s="27"/>
      <c r="TB21" s="27"/>
      <c r="TC21" s="27"/>
      <c r="TD21" s="27"/>
      <c r="TE21" s="27"/>
      <c r="TF21" s="27"/>
      <c r="TG21" s="27"/>
      <c r="TH21" s="27"/>
      <c r="TI21" s="27"/>
      <c r="TJ21" s="27"/>
      <c r="TK21" s="27"/>
      <c r="TL21" s="27"/>
      <c r="TM21" s="27"/>
      <c r="TN21" s="27"/>
      <c r="TO21" s="27"/>
      <c r="TP21" s="27"/>
      <c r="TQ21" s="27"/>
      <c r="TR21" s="27"/>
      <c r="TS21" s="27"/>
      <c r="TT21" s="27"/>
      <c r="TU21" s="27"/>
      <c r="TV21" s="27"/>
      <c r="TW21" s="27"/>
      <c r="TX21" s="27"/>
      <c r="TY21" s="27"/>
      <c r="TZ21" s="27"/>
      <c r="UA21" s="27"/>
      <c r="UB21" s="27"/>
      <c r="UC21" s="27"/>
      <c r="UD21" s="27"/>
      <c r="UE21" s="27"/>
      <c r="UF21" s="27"/>
      <c r="UG21" s="27"/>
      <c r="UH21" s="27"/>
      <c r="UI21" s="27"/>
      <c r="UJ21" s="27"/>
      <c r="UK21" s="27"/>
      <c r="UL21" s="27"/>
      <c r="UM21" s="27"/>
      <c r="UN21" s="27"/>
      <c r="UO21" s="27"/>
      <c r="UP21" s="27"/>
      <c r="UQ21" s="27"/>
      <c r="UR21" s="27"/>
      <c r="US21" s="27"/>
      <c r="UT21" s="27"/>
      <c r="UU21" s="27"/>
      <c r="UV21" s="27"/>
      <c r="UW21" s="27"/>
      <c r="UX21" s="27"/>
      <c r="UY21" s="27"/>
      <c r="UZ21" s="27"/>
      <c r="VA21" s="27"/>
      <c r="VB21" s="27"/>
      <c r="VC21" s="27"/>
      <c r="VD21" s="27"/>
      <c r="VE21" s="27"/>
      <c r="VF21" s="27"/>
      <c r="VG21" s="27"/>
      <c r="VH21" s="27"/>
      <c r="VI21" s="27"/>
      <c r="VJ21" s="27"/>
      <c r="VK21" s="27"/>
      <c r="VL21" s="27"/>
      <c r="VM21" s="27"/>
      <c r="VN21" s="27"/>
      <c r="VO21" s="27"/>
      <c r="VP21" s="27"/>
      <c r="VQ21" s="27"/>
      <c r="VR21" s="27"/>
      <c r="VS21" s="27"/>
      <c r="VT21" s="27"/>
      <c r="VU21" s="27"/>
      <c r="VV21" s="27"/>
      <c r="VW21" s="27"/>
      <c r="VX21" s="27"/>
      <c r="VY21" s="27"/>
      <c r="VZ21" s="27"/>
      <c r="WA21" s="27"/>
      <c r="WB21" s="27"/>
      <c r="WC21" s="27"/>
      <c r="WD21" s="27"/>
      <c r="WE21" s="27"/>
      <c r="WF21" s="27"/>
      <c r="WG21" s="27"/>
      <c r="WH21" s="27"/>
      <c r="WI21" s="27"/>
      <c r="WJ21" s="27"/>
      <c r="WK21" s="27"/>
      <c r="WL21" s="27"/>
      <c r="WM21" s="27"/>
      <c r="WN21" s="27"/>
      <c r="WO21" s="27"/>
      <c r="WP21" s="27"/>
      <c r="WQ21" s="27"/>
      <c r="WR21" s="27"/>
      <c r="WS21" s="27"/>
      <c r="WT21" s="27"/>
      <c r="WU21" s="27"/>
      <c r="WV21" s="27"/>
      <c r="WW21" s="27"/>
      <c r="WX21" s="27"/>
      <c r="WY21" s="27"/>
      <c r="WZ21" s="27"/>
      <c r="XA21" s="27"/>
      <c r="XB21" s="27"/>
      <c r="XC21" s="27"/>
      <c r="XD21" s="27"/>
      <c r="XE21" s="27"/>
      <c r="XF21" s="27"/>
      <c r="XG21" s="27"/>
      <c r="XH21" s="27"/>
      <c r="XI21" s="27"/>
      <c r="XJ21" s="27"/>
      <c r="XK21" s="27"/>
      <c r="XL21" s="27"/>
      <c r="XM21" s="27"/>
      <c r="XN21" s="27"/>
      <c r="XO21" s="27"/>
      <c r="XP21" s="27"/>
      <c r="XQ21" s="27"/>
      <c r="XR21" s="27"/>
      <c r="XS21" s="27"/>
      <c r="XT21" s="27"/>
      <c r="XU21" s="27"/>
      <c r="XV21" s="27"/>
      <c r="XW21" s="27"/>
      <c r="XX21" s="27"/>
      <c r="XY21" s="27"/>
      <c r="XZ21" s="27"/>
      <c r="YA21" s="27"/>
      <c r="YB21" s="27"/>
      <c r="YC21" s="27"/>
      <c r="YD21" s="27"/>
      <c r="YE21" s="27"/>
      <c r="YF21" s="27"/>
      <c r="YG21" s="27"/>
      <c r="YH21" s="27"/>
      <c r="YI21" s="27"/>
      <c r="YJ21" s="27"/>
      <c r="YK21" s="27"/>
      <c r="YL21" s="27"/>
      <c r="YM21" s="27"/>
      <c r="YN21" s="27"/>
      <c r="YO21" s="27"/>
      <c r="YP21" s="27"/>
      <c r="YQ21" s="27"/>
      <c r="YR21" s="27"/>
      <c r="YS21" s="27"/>
      <c r="YT21" s="27"/>
      <c r="YU21" s="27"/>
      <c r="YV21" s="27"/>
      <c r="YW21" s="27"/>
      <c r="YX21" s="27"/>
      <c r="YY21" s="27"/>
      <c r="YZ21" s="27"/>
      <c r="ZA21" s="27"/>
      <c r="ZB21" s="27"/>
      <c r="ZC21" s="27"/>
      <c r="ZD21" s="27"/>
      <c r="ZE21" s="27"/>
      <c r="ZF21" s="27"/>
      <c r="ZG21" s="27"/>
      <c r="ZH21" s="27"/>
      <c r="ZI21" s="27"/>
      <c r="ZJ21" s="27"/>
      <c r="ZK21" s="27"/>
      <c r="ZL21" s="27"/>
      <c r="ZM21" s="27"/>
      <c r="ZN21" s="27"/>
      <c r="ZO21" s="27"/>
      <c r="ZP21" s="27"/>
      <c r="ZQ21" s="27"/>
      <c r="ZR21" s="27"/>
      <c r="ZS21" s="27"/>
      <c r="ZT21" s="27"/>
      <c r="ZU21" s="27"/>
      <c r="ZV21" s="27"/>
      <c r="ZW21" s="27"/>
      <c r="ZX21" s="27"/>
      <c r="ZY21" s="27"/>
      <c r="ZZ21" s="27"/>
      <c r="AAA21" s="27"/>
      <c r="AAB21" s="27"/>
      <c r="AAC21" s="27"/>
      <c r="AAD21" s="27"/>
      <c r="AAE21" s="27"/>
      <c r="AAF21" s="27"/>
      <c r="AAG21" s="27"/>
      <c r="AAH21" s="27"/>
      <c r="AAI21" s="27"/>
      <c r="AAJ21" s="27"/>
      <c r="AAK21" s="27"/>
      <c r="AAL21" s="27"/>
      <c r="AAM21" s="27"/>
      <c r="AAN21" s="27"/>
      <c r="AAO21" s="27"/>
      <c r="AAP21" s="27"/>
      <c r="AAQ21" s="27"/>
      <c r="AAR21" s="27"/>
      <c r="AAS21" s="27"/>
      <c r="AAT21" s="27"/>
      <c r="AAU21" s="27"/>
      <c r="AAV21" s="27"/>
      <c r="AAW21" s="27"/>
      <c r="AAX21" s="27"/>
      <c r="AAY21" s="27"/>
      <c r="AAZ21" s="27"/>
      <c r="ABA21" s="27"/>
      <c r="ABB21" s="27"/>
      <c r="ABC21" s="27"/>
      <c r="ABD21" s="27"/>
      <c r="ABE21" s="27"/>
      <c r="ABF21" s="27"/>
      <c r="ABG21" s="27"/>
      <c r="ABH21" s="27"/>
      <c r="ABI21" s="27"/>
      <c r="ABJ21" s="27"/>
      <c r="ABK21" s="27"/>
      <c r="ABL21" s="27"/>
      <c r="ABM21" s="27"/>
      <c r="ABN21" s="27"/>
      <c r="ABO21" s="27"/>
      <c r="ABP21" s="27"/>
      <c r="ABQ21" s="27"/>
      <c r="ABR21" s="27"/>
      <c r="ABS21" s="27"/>
      <c r="ABT21" s="27"/>
      <c r="ABU21" s="27"/>
      <c r="ABV21" s="27"/>
      <c r="ABW21" s="27"/>
      <c r="ABX21" s="27"/>
      <c r="ABY21" s="27"/>
      <c r="ABZ21" s="27"/>
      <c r="ACA21" s="27"/>
      <c r="ACB21" s="27"/>
      <c r="ACC21" s="27"/>
      <c r="ACD21" s="27"/>
      <c r="ACE21" s="27"/>
      <c r="ACF21" s="27"/>
      <c r="ACG21" s="27"/>
      <c r="ACH21" s="27"/>
      <c r="ACI21" s="27"/>
      <c r="ACJ21" s="27"/>
      <c r="ACK21" s="27"/>
      <c r="ACL21" s="27"/>
      <c r="ACM21" s="27"/>
      <c r="ACN21" s="27"/>
      <c r="ACO21" s="27"/>
      <c r="ACP21" s="27"/>
      <c r="ACQ21" s="27"/>
      <c r="ACR21" s="27"/>
      <c r="ACS21" s="27"/>
      <c r="ACT21" s="27"/>
      <c r="ACU21" s="27"/>
      <c r="ACV21" s="27"/>
      <c r="ACW21" s="27"/>
      <c r="ACX21" s="27"/>
      <c r="ACY21" s="27"/>
      <c r="ACZ21" s="27"/>
      <c r="ADA21" s="27"/>
      <c r="ADB21" s="27"/>
      <c r="ADC21" s="27"/>
      <c r="ADD21" s="27"/>
      <c r="ADE21" s="27"/>
      <c r="ADF21" s="27"/>
      <c r="ADG21" s="27"/>
      <c r="ADH21" s="27"/>
      <c r="ADI21" s="27"/>
      <c r="ADJ21" s="27"/>
      <c r="ADK21" s="27"/>
      <c r="ADL21" s="27"/>
      <c r="ADM21" s="27"/>
      <c r="ADN21" s="27"/>
      <c r="ADO21" s="27"/>
      <c r="ADP21" s="27"/>
      <c r="ADQ21" s="27"/>
      <c r="ADR21" s="27"/>
      <c r="ADS21" s="27"/>
      <c r="ADT21" s="27"/>
      <c r="ADU21" s="27"/>
      <c r="ADV21" s="27"/>
      <c r="ADW21" s="27"/>
      <c r="ADX21" s="27"/>
      <c r="ADY21" s="27"/>
      <c r="ADZ21" s="27"/>
      <c r="AEA21" s="27"/>
      <c r="AEB21" s="27"/>
      <c r="AEC21" s="27"/>
      <c r="AED21" s="27"/>
      <c r="AEE21" s="27"/>
      <c r="AEF21" s="27"/>
      <c r="AEG21" s="27"/>
      <c r="AEH21" s="27"/>
      <c r="AEI21" s="27"/>
      <c r="AEJ21" s="27"/>
      <c r="AEK21" s="27"/>
      <c r="AEL21" s="27"/>
      <c r="AEM21" s="27"/>
      <c r="AEN21" s="27"/>
      <c r="AEO21" s="27"/>
      <c r="AEP21" s="27"/>
      <c r="AEQ21" s="27"/>
      <c r="AER21" s="27"/>
      <c r="AES21" s="27"/>
      <c r="AET21" s="27"/>
      <c r="AEU21" s="27"/>
      <c r="AEV21" s="27"/>
      <c r="AEW21" s="27"/>
      <c r="AEX21" s="27"/>
      <c r="AEY21" s="27"/>
      <c r="AEZ21" s="27"/>
      <c r="AFA21" s="27"/>
      <c r="AFB21" s="27"/>
      <c r="AFC21" s="27"/>
      <c r="AFD21" s="27"/>
      <c r="AFE21" s="27"/>
      <c r="AFF21" s="27"/>
      <c r="AFG21" s="27"/>
      <c r="AFH21" s="27"/>
      <c r="AFI21" s="27"/>
      <c r="AFJ21" s="27"/>
      <c r="AFK21" s="27"/>
      <c r="AFL21" s="27"/>
      <c r="AFM21" s="27"/>
      <c r="AFN21" s="27"/>
      <c r="AFO21" s="27"/>
      <c r="AFP21" s="27"/>
      <c r="AFQ21" s="27"/>
      <c r="AFR21" s="27"/>
      <c r="AFS21" s="27"/>
      <c r="AFT21" s="27"/>
      <c r="AFU21" s="27"/>
      <c r="AFV21" s="27"/>
      <c r="AFW21" s="27"/>
      <c r="AFX21" s="27"/>
      <c r="AFY21" s="27"/>
      <c r="AFZ21" s="27"/>
      <c r="AGA21" s="27"/>
      <c r="AGB21" s="27"/>
      <c r="AGC21" s="27"/>
      <c r="AGD21" s="27"/>
      <c r="AGE21" s="27"/>
      <c r="AGF21" s="27"/>
      <c r="AGG21" s="27"/>
      <c r="AGH21" s="27"/>
      <c r="AGI21" s="27"/>
      <c r="AGJ21" s="27"/>
      <c r="AGK21" s="27"/>
      <c r="AGL21" s="27"/>
      <c r="AGM21" s="27"/>
      <c r="AGN21" s="27"/>
      <c r="AGO21" s="27"/>
      <c r="AGP21" s="27"/>
      <c r="AGQ21" s="27"/>
      <c r="AGR21" s="27"/>
      <c r="AGS21" s="27"/>
      <c r="AGT21" s="27"/>
      <c r="AGU21" s="27"/>
      <c r="AGV21" s="27"/>
      <c r="AGW21" s="27"/>
      <c r="AGX21" s="27"/>
      <c r="AGY21" s="27"/>
      <c r="AGZ21" s="27"/>
      <c r="AHA21" s="27"/>
      <c r="AHB21" s="27"/>
      <c r="AHC21" s="27"/>
      <c r="AHD21" s="27"/>
      <c r="AHE21" s="27"/>
      <c r="AHF21" s="27"/>
      <c r="AHG21" s="27"/>
      <c r="AHH21" s="27"/>
      <c r="AHI21" s="27"/>
      <c r="AHJ21" s="27"/>
      <c r="AHK21" s="27"/>
      <c r="AHL21" s="27"/>
      <c r="AHM21" s="27"/>
      <c r="AHN21" s="27"/>
      <c r="AHO21" s="27"/>
      <c r="AHP21" s="27"/>
      <c r="AHQ21" s="27"/>
      <c r="AHR21" s="27"/>
      <c r="AHS21" s="27"/>
      <c r="AHT21" s="27"/>
      <c r="AHU21" s="27"/>
      <c r="AHV21" s="27"/>
      <c r="AHW21" s="27"/>
      <c r="AHX21" s="27"/>
      <c r="AHY21" s="27"/>
      <c r="AHZ21" s="27"/>
      <c r="AIA21" s="27"/>
      <c r="AIB21" s="27"/>
      <c r="AIC21" s="27"/>
      <c r="AID21" s="27"/>
      <c r="AIE21" s="27"/>
      <c r="AIF21" s="27"/>
      <c r="AIG21" s="27"/>
      <c r="AIH21" s="27"/>
      <c r="AII21" s="27"/>
      <c r="AIJ21" s="27"/>
      <c r="AIK21" s="27"/>
      <c r="AIL21" s="27"/>
      <c r="AIM21" s="27"/>
      <c r="AIN21" s="27"/>
      <c r="AIO21" s="27"/>
      <c r="AIP21" s="27"/>
      <c r="AIQ21" s="27"/>
      <c r="AIR21" s="27"/>
      <c r="AIS21" s="27"/>
      <c r="AIT21" s="27"/>
      <c r="AIU21" s="27"/>
      <c r="AIV21" s="27"/>
      <c r="AIW21" s="27"/>
      <c r="AIX21" s="27"/>
      <c r="AIY21" s="27"/>
      <c r="AIZ21" s="27"/>
      <c r="AJA21" s="27"/>
      <c r="AJB21" s="27"/>
      <c r="AJC21" s="27"/>
      <c r="AJD21" s="27"/>
      <c r="AJE21" s="27"/>
      <c r="AJF21" s="27"/>
      <c r="AJG21" s="27"/>
      <c r="AJH21" s="27"/>
      <c r="AJI21" s="27"/>
      <c r="AJJ21" s="27"/>
      <c r="AJK21" s="27"/>
      <c r="AJL21" s="27"/>
      <c r="AJM21" s="27"/>
      <c r="AJN21" s="27"/>
      <c r="AJO21" s="27"/>
      <c r="AJP21" s="27"/>
      <c r="AJQ21" s="27"/>
      <c r="AJR21" s="27"/>
      <c r="AJS21" s="27"/>
      <c r="AJT21" s="27"/>
      <c r="AJU21" s="27"/>
      <c r="AJV21" s="27"/>
      <c r="AJW21" s="27"/>
      <c r="AJX21" s="27"/>
      <c r="AJY21" s="27"/>
      <c r="AJZ21" s="27"/>
      <c r="AKA21" s="27"/>
      <c r="AKB21" s="27"/>
      <c r="AKC21" s="27"/>
      <c r="AKD21" s="27"/>
      <c r="AKE21" s="27"/>
      <c r="AKF21" s="27"/>
      <c r="AKG21" s="27"/>
      <c r="AKH21" s="27"/>
      <c r="AKI21" s="27"/>
      <c r="AKJ21" s="27"/>
      <c r="AKK21" s="27"/>
      <c r="AKL21" s="27"/>
      <c r="AKM21" s="27"/>
      <c r="AKN21" s="27"/>
      <c r="AKO21" s="27"/>
      <c r="AKP21" s="27"/>
      <c r="AKQ21" s="27"/>
      <c r="AKR21" s="27"/>
      <c r="AKS21" s="27"/>
      <c r="AKT21" s="27"/>
      <c r="AKU21" s="27"/>
      <c r="AKV21" s="27"/>
      <c r="AKW21" s="27"/>
      <c r="AKX21" s="27"/>
      <c r="AKY21" s="27"/>
      <c r="AKZ21" s="27"/>
      <c r="ALA21" s="27"/>
      <c r="ALB21" s="27"/>
      <c r="ALC21" s="27"/>
      <c r="ALD21" s="27"/>
      <c r="ALE21" s="27"/>
      <c r="ALF21" s="27"/>
      <c r="ALG21" s="27"/>
      <c r="ALH21" s="27"/>
      <c r="ALI21" s="27"/>
      <c r="ALJ21" s="27"/>
      <c r="ALK21" s="27"/>
      <c r="ALL21" s="27"/>
    </row>
    <row r="22" spans="1:1000" customFormat="1" ht="15" customHeight="1" x14ac:dyDescent="0.25">
      <c r="A22" s="27">
        <f ca="1">IF(_xll.TM1RPTELISCONSOLIDATED($C$16,$C22),IF(_xll.TM1RPTELLEV($C$16,$C22)&lt;=3,_xll.TM1RPTELLEV($C$16,$C22),"D"),"N")</f>
        <v>3</v>
      </c>
      <c r="B22" s="27"/>
      <c r="C22" s="90" t="s">
        <v>47</v>
      </c>
      <c r="D22" s="95">
        <f ca="1">_xll.DBRW($C$9,$D$13,$C$13,$E$13,D$15,$C22,$F$13)</f>
        <v>319999.99999999994</v>
      </c>
      <c r="E22" s="78">
        <f ca="1">_xll.DBRW($C$9,$D$13,$C$13,$E$13,E$15,$C22,$F$13)</f>
        <v>77280.219780219762</v>
      </c>
      <c r="F22" s="78">
        <f ca="1">_xll.DBRW($C$9,$D$13,$C$13,$E$13,F$15,$C22,$F$13)</f>
        <v>65247.252747252744</v>
      </c>
      <c r="G22" s="78">
        <f ca="1">_xll.DBRW($C$9,$D$13,$C$13,$E$13,G$15,$C22,$F$13)</f>
        <v>68461.538461538468</v>
      </c>
      <c r="H22" s="78">
        <f ca="1">_xll.DBRW($C$9,$D$13,$C$13,$E$13,H$15,$C22,$F$13)</f>
        <v>109010.989010989</v>
      </c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7"/>
      <c r="EQ22" s="27"/>
      <c r="ER22" s="27"/>
      <c r="ES22" s="27"/>
      <c r="ET22" s="27"/>
      <c r="EU22" s="27"/>
      <c r="EV22" s="27"/>
      <c r="EW22" s="27"/>
      <c r="EX22" s="27"/>
      <c r="EY22" s="27"/>
      <c r="EZ22" s="27"/>
      <c r="FA22" s="27"/>
      <c r="FB22" s="27"/>
      <c r="FC22" s="27"/>
      <c r="FD22" s="27"/>
      <c r="FE22" s="27"/>
      <c r="FF22" s="27"/>
      <c r="FG22" s="27"/>
      <c r="FH22" s="27"/>
      <c r="FI22" s="27"/>
      <c r="FJ22" s="27"/>
      <c r="FK22" s="27"/>
      <c r="FL22" s="27"/>
      <c r="FM22" s="27"/>
      <c r="FN22" s="27"/>
      <c r="FO22" s="27"/>
      <c r="FP22" s="27"/>
      <c r="FQ22" s="27"/>
      <c r="FR22" s="27"/>
      <c r="FS22" s="27"/>
      <c r="FT22" s="27"/>
      <c r="FU22" s="27"/>
      <c r="FV22" s="27"/>
      <c r="FW22" s="27"/>
      <c r="FX22" s="27"/>
      <c r="FY22" s="27"/>
      <c r="FZ22" s="27"/>
      <c r="GA22" s="27"/>
      <c r="GB22" s="27"/>
      <c r="GC22" s="27"/>
      <c r="GD22" s="27"/>
      <c r="GE22" s="27"/>
      <c r="GF22" s="27"/>
      <c r="GG22" s="27"/>
      <c r="GH22" s="27"/>
      <c r="GI22" s="27"/>
      <c r="GJ22" s="27"/>
      <c r="GK22" s="27"/>
      <c r="GL22" s="27"/>
      <c r="GM22" s="27"/>
      <c r="GN22" s="27"/>
      <c r="GO22" s="27"/>
      <c r="GP22" s="27"/>
      <c r="GQ22" s="27"/>
      <c r="GR22" s="27"/>
      <c r="GS22" s="27"/>
      <c r="GT22" s="27"/>
      <c r="GU22" s="27"/>
      <c r="GV22" s="27"/>
      <c r="GW22" s="27"/>
      <c r="GX22" s="27"/>
      <c r="GY22" s="27"/>
      <c r="GZ22" s="27"/>
      <c r="HA22" s="27"/>
      <c r="HB22" s="27"/>
      <c r="HC22" s="27"/>
      <c r="HD22" s="27"/>
      <c r="HE22" s="27"/>
      <c r="HF22" s="27"/>
      <c r="HG22" s="27"/>
      <c r="HH22" s="27"/>
      <c r="HI22" s="27"/>
      <c r="HJ22" s="27"/>
      <c r="HK22" s="27"/>
      <c r="HL22" s="27"/>
      <c r="HM22" s="27"/>
      <c r="HN22" s="27"/>
      <c r="HO22" s="27"/>
      <c r="HP22" s="27"/>
      <c r="HQ22" s="27"/>
      <c r="HR22" s="27"/>
      <c r="HS22" s="27"/>
      <c r="HT22" s="27"/>
      <c r="HU22" s="27"/>
      <c r="HV22" s="27"/>
      <c r="HW22" s="27"/>
      <c r="HX22" s="27"/>
      <c r="HY22" s="27"/>
      <c r="HZ22" s="27"/>
      <c r="IA22" s="27"/>
      <c r="IB22" s="27"/>
      <c r="IC22" s="27"/>
      <c r="ID22" s="27"/>
      <c r="IE22" s="27"/>
      <c r="IF22" s="27"/>
      <c r="IG22" s="27"/>
      <c r="IH22" s="27"/>
      <c r="II22" s="27"/>
      <c r="IJ22" s="27"/>
      <c r="IK22" s="27"/>
      <c r="IL22" s="27"/>
      <c r="IM22" s="27"/>
      <c r="IN22" s="27"/>
      <c r="IO22" s="27"/>
      <c r="IP22" s="27"/>
      <c r="IQ22" s="27"/>
      <c r="IR22" s="27"/>
      <c r="IS22" s="27"/>
      <c r="IT22" s="27"/>
      <c r="IU22" s="27"/>
      <c r="IV22" s="27"/>
      <c r="IW22" s="27"/>
      <c r="IX22" s="27"/>
      <c r="IY22" s="27"/>
      <c r="IZ22" s="27"/>
      <c r="JA22" s="27"/>
      <c r="JB22" s="27"/>
      <c r="JC22" s="27"/>
      <c r="JD22" s="27"/>
      <c r="JE22" s="27"/>
      <c r="JF22" s="27"/>
      <c r="JG22" s="27"/>
      <c r="JH22" s="27"/>
      <c r="JI22" s="27"/>
      <c r="JJ22" s="27"/>
      <c r="JK22" s="27"/>
      <c r="JL22" s="27"/>
      <c r="JM22" s="27"/>
      <c r="JN22" s="27"/>
      <c r="JO22" s="27"/>
      <c r="JP22" s="27"/>
      <c r="JQ22" s="27"/>
      <c r="JR22" s="27"/>
      <c r="JS22" s="27"/>
      <c r="JT22" s="27"/>
      <c r="JU22" s="27"/>
      <c r="JV22" s="27"/>
      <c r="JW22" s="27"/>
      <c r="JX22" s="27"/>
      <c r="JY22" s="27"/>
      <c r="JZ22" s="27"/>
      <c r="KA22" s="27"/>
      <c r="KB22" s="27"/>
      <c r="KC22" s="27"/>
      <c r="KD22" s="27"/>
      <c r="KE22" s="27"/>
      <c r="KF22" s="27"/>
      <c r="KG22" s="27"/>
      <c r="KH22" s="27"/>
      <c r="KI22" s="27"/>
      <c r="KJ22" s="27"/>
      <c r="KK22" s="27"/>
      <c r="KL22" s="27"/>
      <c r="KM22" s="27"/>
      <c r="KN22" s="27"/>
      <c r="KO22" s="27"/>
      <c r="KP22" s="27"/>
      <c r="KQ22" s="27"/>
      <c r="KR22" s="27"/>
      <c r="KS22" s="27"/>
      <c r="KT22" s="27"/>
      <c r="KU22" s="27"/>
      <c r="KV22" s="27"/>
      <c r="KW22" s="27"/>
      <c r="KX22" s="27"/>
      <c r="KY22" s="27"/>
      <c r="KZ22" s="27"/>
      <c r="LA22" s="27"/>
      <c r="LB22" s="27"/>
      <c r="LC22" s="27"/>
      <c r="LD22" s="27"/>
      <c r="LE22" s="27"/>
      <c r="LF22" s="27"/>
      <c r="LG22" s="27"/>
      <c r="LH22" s="27"/>
      <c r="LI22" s="27"/>
      <c r="LJ22" s="27"/>
      <c r="LK22" s="27"/>
      <c r="LL22" s="27"/>
      <c r="LM22" s="27"/>
      <c r="LN22" s="27"/>
      <c r="LO22" s="27"/>
      <c r="LP22" s="27"/>
      <c r="LQ22" s="27"/>
      <c r="LR22" s="27"/>
      <c r="LS22" s="27"/>
      <c r="LT22" s="27"/>
      <c r="LU22" s="27"/>
      <c r="LV22" s="27"/>
      <c r="LW22" s="27"/>
      <c r="LX22" s="27"/>
      <c r="LY22" s="27"/>
      <c r="LZ22" s="27"/>
      <c r="MA22" s="27"/>
      <c r="MB22" s="27"/>
      <c r="MC22" s="27"/>
      <c r="MD22" s="27"/>
      <c r="ME22" s="27"/>
      <c r="MF22" s="27"/>
      <c r="MG22" s="27"/>
      <c r="MH22" s="27"/>
      <c r="MI22" s="27"/>
      <c r="MJ22" s="27"/>
      <c r="MK22" s="27"/>
      <c r="ML22" s="27"/>
      <c r="MM22" s="27"/>
      <c r="MN22" s="27"/>
      <c r="MO22" s="27"/>
      <c r="MP22" s="27"/>
      <c r="MQ22" s="27"/>
      <c r="MR22" s="27"/>
      <c r="MS22" s="27"/>
      <c r="MT22" s="27"/>
      <c r="MU22" s="27"/>
      <c r="MV22" s="27"/>
      <c r="MW22" s="27"/>
      <c r="MX22" s="27"/>
      <c r="MY22" s="27"/>
      <c r="MZ22" s="27"/>
      <c r="NA22" s="27"/>
      <c r="NB22" s="27"/>
      <c r="NC22" s="27"/>
      <c r="ND22" s="27"/>
      <c r="NE22" s="27"/>
      <c r="NF22" s="27"/>
      <c r="NG22" s="27"/>
      <c r="NH22" s="27"/>
      <c r="NI22" s="27"/>
      <c r="NJ22" s="27"/>
      <c r="NK22" s="27"/>
      <c r="NL22" s="27"/>
      <c r="NM22" s="27"/>
      <c r="NN22" s="27"/>
      <c r="NO22" s="27"/>
      <c r="NP22" s="27"/>
      <c r="NQ22" s="27"/>
      <c r="NR22" s="27"/>
      <c r="NS22" s="27"/>
      <c r="NT22" s="27"/>
      <c r="NU22" s="27"/>
      <c r="NV22" s="27"/>
      <c r="NW22" s="27"/>
      <c r="NX22" s="27"/>
      <c r="NY22" s="27"/>
      <c r="NZ22" s="27"/>
      <c r="OA22" s="27"/>
      <c r="OB22" s="27"/>
      <c r="OC22" s="27"/>
      <c r="OD22" s="27"/>
      <c r="OE22" s="27"/>
      <c r="OF22" s="27"/>
      <c r="OG22" s="27"/>
      <c r="OH22" s="27"/>
      <c r="OI22" s="27"/>
      <c r="OJ22" s="27"/>
      <c r="OK22" s="27"/>
      <c r="OL22" s="27"/>
      <c r="OM22" s="27"/>
      <c r="ON22" s="27"/>
      <c r="OO22" s="27"/>
      <c r="OP22" s="27"/>
      <c r="OQ22" s="27"/>
      <c r="OR22" s="27"/>
      <c r="OS22" s="27"/>
      <c r="OT22" s="27"/>
      <c r="OU22" s="27"/>
      <c r="OV22" s="27"/>
      <c r="OW22" s="27"/>
      <c r="OX22" s="27"/>
      <c r="OY22" s="27"/>
      <c r="OZ22" s="27"/>
      <c r="PA22" s="27"/>
      <c r="PB22" s="27"/>
      <c r="PC22" s="27"/>
      <c r="PD22" s="27"/>
      <c r="PE22" s="27"/>
      <c r="PF22" s="27"/>
      <c r="PG22" s="27"/>
      <c r="PH22" s="27"/>
      <c r="PI22" s="27"/>
      <c r="PJ22" s="27"/>
      <c r="PK22" s="27"/>
      <c r="PL22" s="27"/>
      <c r="PM22" s="27"/>
      <c r="PN22" s="27"/>
      <c r="PO22" s="27"/>
      <c r="PP22" s="27"/>
      <c r="PQ22" s="27"/>
      <c r="PR22" s="27"/>
      <c r="PS22" s="27"/>
      <c r="PT22" s="27"/>
      <c r="PU22" s="27"/>
      <c r="PV22" s="27"/>
      <c r="PW22" s="27"/>
      <c r="PX22" s="27"/>
      <c r="PY22" s="27"/>
      <c r="PZ22" s="27"/>
      <c r="QA22" s="27"/>
      <c r="QB22" s="27"/>
      <c r="QC22" s="27"/>
      <c r="QD22" s="27"/>
      <c r="QE22" s="27"/>
      <c r="QF22" s="27"/>
      <c r="QG22" s="27"/>
      <c r="QH22" s="27"/>
      <c r="QI22" s="27"/>
      <c r="QJ22" s="27"/>
      <c r="QK22" s="27"/>
      <c r="QL22" s="27"/>
      <c r="QM22" s="27"/>
      <c r="QN22" s="27"/>
      <c r="QO22" s="27"/>
      <c r="QP22" s="27"/>
      <c r="QQ22" s="27"/>
      <c r="QR22" s="27"/>
      <c r="QS22" s="27"/>
      <c r="QT22" s="27"/>
      <c r="QU22" s="27"/>
      <c r="QV22" s="27"/>
      <c r="QW22" s="27"/>
      <c r="QX22" s="27"/>
      <c r="QY22" s="27"/>
      <c r="QZ22" s="27"/>
      <c r="RA22" s="27"/>
      <c r="RB22" s="27"/>
      <c r="RC22" s="27"/>
      <c r="RD22" s="27"/>
      <c r="RE22" s="27"/>
      <c r="RF22" s="27"/>
      <c r="RG22" s="27"/>
      <c r="RH22" s="27"/>
      <c r="RI22" s="27"/>
      <c r="RJ22" s="27"/>
      <c r="RK22" s="27"/>
      <c r="RL22" s="27"/>
      <c r="RM22" s="27"/>
      <c r="RN22" s="27"/>
      <c r="RO22" s="27"/>
      <c r="RP22" s="27"/>
      <c r="RQ22" s="27"/>
      <c r="RR22" s="27"/>
      <c r="RS22" s="27"/>
      <c r="RT22" s="27"/>
      <c r="RU22" s="27"/>
      <c r="RV22" s="27"/>
      <c r="RW22" s="27"/>
      <c r="RX22" s="27"/>
      <c r="RY22" s="27"/>
      <c r="RZ22" s="27"/>
      <c r="SA22" s="27"/>
      <c r="SB22" s="27"/>
      <c r="SC22" s="27"/>
      <c r="SD22" s="27"/>
      <c r="SE22" s="27"/>
      <c r="SF22" s="27"/>
      <c r="SG22" s="27"/>
      <c r="SH22" s="27"/>
      <c r="SI22" s="27"/>
      <c r="SJ22" s="27"/>
      <c r="SK22" s="27"/>
      <c r="SL22" s="27"/>
      <c r="SM22" s="27"/>
      <c r="SN22" s="27"/>
      <c r="SO22" s="27"/>
      <c r="SP22" s="27"/>
      <c r="SQ22" s="27"/>
      <c r="SR22" s="27"/>
      <c r="SS22" s="27"/>
      <c r="ST22" s="27"/>
      <c r="SU22" s="27"/>
      <c r="SV22" s="27"/>
      <c r="SW22" s="27"/>
      <c r="SX22" s="27"/>
      <c r="SY22" s="27"/>
      <c r="SZ22" s="27"/>
      <c r="TA22" s="27"/>
      <c r="TB22" s="27"/>
      <c r="TC22" s="27"/>
      <c r="TD22" s="27"/>
      <c r="TE22" s="27"/>
      <c r="TF22" s="27"/>
      <c r="TG22" s="27"/>
      <c r="TH22" s="27"/>
      <c r="TI22" s="27"/>
      <c r="TJ22" s="27"/>
      <c r="TK22" s="27"/>
      <c r="TL22" s="27"/>
      <c r="TM22" s="27"/>
      <c r="TN22" s="27"/>
      <c r="TO22" s="27"/>
      <c r="TP22" s="27"/>
      <c r="TQ22" s="27"/>
      <c r="TR22" s="27"/>
      <c r="TS22" s="27"/>
      <c r="TT22" s="27"/>
      <c r="TU22" s="27"/>
      <c r="TV22" s="27"/>
      <c r="TW22" s="27"/>
      <c r="TX22" s="27"/>
      <c r="TY22" s="27"/>
      <c r="TZ22" s="27"/>
      <c r="UA22" s="27"/>
      <c r="UB22" s="27"/>
      <c r="UC22" s="27"/>
      <c r="UD22" s="27"/>
      <c r="UE22" s="27"/>
      <c r="UF22" s="27"/>
      <c r="UG22" s="27"/>
      <c r="UH22" s="27"/>
      <c r="UI22" s="27"/>
      <c r="UJ22" s="27"/>
      <c r="UK22" s="27"/>
      <c r="UL22" s="27"/>
      <c r="UM22" s="27"/>
      <c r="UN22" s="27"/>
      <c r="UO22" s="27"/>
      <c r="UP22" s="27"/>
      <c r="UQ22" s="27"/>
      <c r="UR22" s="27"/>
      <c r="US22" s="27"/>
      <c r="UT22" s="27"/>
      <c r="UU22" s="27"/>
      <c r="UV22" s="27"/>
      <c r="UW22" s="27"/>
      <c r="UX22" s="27"/>
      <c r="UY22" s="27"/>
      <c r="UZ22" s="27"/>
      <c r="VA22" s="27"/>
      <c r="VB22" s="27"/>
      <c r="VC22" s="27"/>
      <c r="VD22" s="27"/>
      <c r="VE22" s="27"/>
      <c r="VF22" s="27"/>
      <c r="VG22" s="27"/>
      <c r="VH22" s="27"/>
      <c r="VI22" s="27"/>
      <c r="VJ22" s="27"/>
      <c r="VK22" s="27"/>
      <c r="VL22" s="27"/>
      <c r="VM22" s="27"/>
      <c r="VN22" s="27"/>
      <c r="VO22" s="27"/>
      <c r="VP22" s="27"/>
      <c r="VQ22" s="27"/>
      <c r="VR22" s="27"/>
      <c r="VS22" s="27"/>
      <c r="VT22" s="27"/>
      <c r="VU22" s="27"/>
      <c r="VV22" s="27"/>
      <c r="VW22" s="27"/>
      <c r="VX22" s="27"/>
      <c r="VY22" s="27"/>
      <c r="VZ22" s="27"/>
      <c r="WA22" s="27"/>
      <c r="WB22" s="27"/>
      <c r="WC22" s="27"/>
      <c r="WD22" s="27"/>
      <c r="WE22" s="27"/>
      <c r="WF22" s="27"/>
      <c r="WG22" s="27"/>
      <c r="WH22" s="27"/>
      <c r="WI22" s="27"/>
      <c r="WJ22" s="27"/>
      <c r="WK22" s="27"/>
      <c r="WL22" s="27"/>
      <c r="WM22" s="27"/>
      <c r="WN22" s="27"/>
      <c r="WO22" s="27"/>
      <c r="WP22" s="27"/>
      <c r="WQ22" s="27"/>
      <c r="WR22" s="27"/>
      <c r="WS22" s="27"/>
      <c r="WT22" s="27"/>
      <c r="WU22" s="27"/>
      <c r="WV22" s="27"/>
      <c r="WW22" s="27"/>
      <c r="WX22" s="27"/>
      <c r="WY22" s="27"/>
      <c r="WZ22" s="27"/>
      <c r="XA22" s="27"/>
      <c r="XB22" s="27"/>
      <c r="XC22" s="27"/>
      <c r="XD22" s="27"/>
      <c r="XE22" s="27"/>
      <c r="XF22" s="27"/>
      <c r="XG22" s="27"/>
      <c r="XH22" s="27"/>
      <c r="XI22" s="27"/>
      <c r="XJ22" s="27"/>
      <c r="XK22" s="27"/>
      <c r="XL22" s="27"/>
      <c r="XM22" s="27"/>
      <c r="XN22" s="27"/>
      <c r="XO22" s="27"/>
      <c r="XP22" s="27"/>
      <c r="XQ22" s="27"/>
      <c r="XR22" s="27"/>
      <c r="XS22" s="27"/>
      <c r="XT22" s="27"/>
      <c r="XU22" s="27"/>
      <c r="XV22" s="27"/>
      <c r="XW22" s="27"/>
      <c r="XX22" s="27"/>
      <c r="XY22" s="27"/>
      <c r="XZ22" s="27"/>
      <c r="YA22" s="27"/>
      <c r="YB22" s="27"/>
      <c r="YC22" s="27"/>
      <c r="YD22" s="27"/>
      <c r="YE22" s="27"/>
      <c r="YF22" s="27"/>
      <c r="YG22" s="27"/>
      <c r="YH22" s="27"/>
      <c r="YI22" s="27"/>
      <c r="YJ22" s="27"/>
      <c r="YK22" s="27"/>
      <c r="YL22" s="27"/>
      <c r="YM22" s="27"/>
      <c r="YN22" s="27"/>
      <c r="YO22" s="27"/>
      <c r="YP22" s="27"/>
      <c r="YQ22" s="27"/>
      <c r="YR22" s="27"/>
      <c r="YS22" s="27"/>
      <c r="YT22" s="27"/>
      <c r="YU22" s="27"/>
      <c r="YV22" s="27"/>
      <c r="YW22" s="27"/>
      <c r="YX22" s="27"/>
      <c r="YY22" s="27"/>
      <c r="YZ22" s="27"/>
      <c r="ZA22" s="27"/>
      <c r="ZB22" s="27"/>
      <c r="ZC22" s="27"/>
      <c r="ZD22" s="27"/>
      <c r="ZE22" s="27"/>
      <c r="ZF22" s="27"/>
      <c r="ZG22" s="27"/>
      <c r="ZH22" s="27"/>
      <c r="ZI22" s="27"/>
      <c r="ZJ22" s="27"/>
      <c r="ZK22" s="27"/>
      <c r="ZL22" s="27"/>
      <c r="ZM22" s="27"/>
      <c r="ZN22" s="27"/>
      <c r="ZO22" s="27"/>
      <c r="ZP22" s="27"/>
      <c r="ZQ22" s="27"/>
      <c r="ZR22" s="27"/>
      <c r="ZS22" s="27"/>
      <c r="ZT22" s="27"/>
      <c r="ZU22" s="27"/>
      <c r="ZV22" s="27"/>
      <c r="ZW22" s="27"/>
      <c r="ZX22" s="27"/>
      <c r="ZY22" s="27"/>
      <c r="ZZ22" s="27"/>
      <c r="AAA22" s="27"/>
      <c r="AAB22" s="27"/>
      <c r="AAC22" s="27"/>
      <c r="AAD22" s="27"/>
      <c r="AAE22" s="27"/>
      <c r="AAF22" s="27"/>
      <c r="AAG22" s="27"/>
      <c r="AAH22" s="27"/>
      <c r="AAI22" s="27"/>
      <c r="AAJ22" s="27"/>
      <c r="AAK22" s="27"/>
      <c r="AAL22" s="27"/>
      <c r="AAM22" s="27"/>
      <c r="AAN22" s="27"/>
      <c r="AAO22" s="27"/>
      <c r="AAP22" s="27"/>
      <c r="AAQ22" s="27"/>
      <c r="AAR22" s="27"/>
      <c r="AAS22" s="27"/>
      <c r="AAT22" s="27"/>
      <c r="AAU22" s="27"/>
      <c r="AAV22" s="27"/>
      <c r="AAW22" s="27"/>
      <c r="AAX22" s="27"/>
      <c r="AAY22" s="27"/>
      <c r="AAZ22" s="27"/>
      <c r="ABA22" s="27"/>
      <c r="ABB22" s="27"/>
      <c r="ABC22" s="27"/>
      <c r="ABD22" s="27"/>
      <c r="ABE22" s="27"/>
      <c r="ABF22" s="27"/>
      <c r="ABG22" s="27"/>
      <c r="ABH22" s="27"/>
      <c r="ABI22" s="27"/>
      <c r="ABJ22" s="27"/>
      <c r="ABK22" s="27"/>
      <c r="ABL22" s="27"/>
      <c r="ABM22" s="27"/>
      <c r="ABN22" s="27"/>
      <c r="ABO22" s="27"/>
      <c r="ABP22" s="27"/>
      <c r="ABQ22" s="27"/>
      <c r="ABR22" s="27"/>
      <c r="ABS22" s="27"/>
      <c r="ABT22" s="27"/>
      <c r="ABU22" s="27"/>
      <c r="ABV22" s="27"/>
      <c r="ABW22" s="27"/>
      <c r="ABX22" s="27"/>
      <c r="ABY22" s="27"/>
      <c r="ABZ22" s="27"/>
      <c r="ACA22" s="27"/>
      <c r="ACB22" s="27"/>
      <c r="ACC22" s="27"/>
      <c r="ACD22" s="27"/>
      <c r="ACE22" s="27"/>
      <c r="ACF22" s="27"/>
      <c r="ACG22" s="27"/>
      <c r="ACH22" s="27"/>
      <c r="ACI22" s="27"/>
      <c r="ACJ22" s="27"/>
      <c r="ACK22" s="27"/>
      <c r="ACL22" s="27"/>
      <c r="ACM22" s="27"/>
      <c r="ACN22" s="27"/>
      <c r="ACO22" s="27"/>
      <c r="ACP22" s="27"/>
      <c r="ACQ22" s="27"/>
      <c r="ACR22" s="27"/>
      <c r="ACS22" s="27"/>
      <c r="ACT22" s="27"/>
      <c r="ACU22" s="27"/>
      <c r="ACV22" s="27"/>
      <c r="ACW22" s="27"/>
      <c r="ACX22" s="27"/>
      <c r="ACY22" s="27"/>
      <c r="ACZ22" s="27"/>
      <c r="ADA22" s="27"/>
      <c r="ADB22" s="27"/>
      <c r="ADC22" s="27"/>
      <c r="ADD22" s="27"/>
      <c r="ADE22" s="27"/>
      <c r="ADF22" s="27"/>
      <c r="ADG22" s="27"/>
      <c r="ADH22" s="27"/>
      <c r="ADI22" s="27"/>
      <c r="ADJ22" s="27"/>
      <c r="ADK22" s="27"/>
      <c r="ADL22" s="27"/>
      <c r="ADM22" s="27"/>
      <c r="ADN22" s="27"/>
      <c r="ADO22" s="27"/>
      <c r="ADP22" s="27"/>
      <c r="ADQ22" s="27"/>
      <c r="ADR22" s="27"/>
      <c r="ADS22" s="27"/>
      <c r="ADT22" s="27"/>
      <c r="ADU22" s="27"/>
      <c r="ADV22" s="27"/>
      <c r="ADW22" s="27"/>
      <c r="ADX22" s="27"/>
      <c r="ADY22" s="27"/>
      <c r="ADZ22" s="27"/>
      <c r="AEA22" s="27"/>
      <c r="AEB22" s="27"/>
      <c r="AEC22" s="27"/>
      <c r="AED22" s="27"/>
      <c r="AEE22" s="27"/>
      <c r="AEF22" s="27"/>
      <c r="AEG22" s="27"/>
      <c r="AEH22" s="27"/>
      <c r="AEI22" s="27"/>
      <c r="AEJ22" s="27"/>
      <c r="AEK22" s="27"/>
      <c r="AEL22" s="27"/>
      <c r="AEM22" s="27"/>
      <c r="AEN22" s="27"/>
      <c r="AEO22" s="27"/>
      <c r="AEP22" s="27"/>
      <c r="AEQ22" s="27"/>
      <c r="AER22" s="27"/>
      <c r="AES22" s="27"/>
      <c r="AET22" s="27"/>
      <c r="AEU22" s="27"/>
      <c r="AEV22" s="27"/>
      <c r="AEW22" s="27"/>
      <c r="AEX22" s="27"/>
      <c r="AEY22" s="27"/>
      <c r="AEZ22" s="27"/>
      <c r="AFA22" s="27"/>
      <c r="AFB22" s="27"/>
      <c r="AFC22" s="27"/>
      <c r="AFD22" s="27"/>
      <c r="AFE22" s="27"/>
      <c r="AFF22" s="27"/>
      <c r="AFG22" s="27"/>
      <c r="AFH22" s="27"/>
      <c r="AFI22" s="27"/>
      <c r="AFJ22" s="27"/>
      <c r="AFK22" s="27"/>
      <c r="AFL22" s="27"/>
      <c r="AFM22" s="27"/>
      <c r="AFN22" s="27"/>
      <c r="AFO22" s="27"/>
      <c r="AFP22" s="27"/>
      <c r="AFQ22" s="27"/>
      <c r="AFR22" s="27"/>
      <c r="AFS22" s="27"/>
      <c r="AFT22" s="27"/>
      <c r="AFU22" s="27"/>
      <c r="AFV22" s="27"/>
      <c r="AFW22" s="27"/>
      <c r="AFX22" s="27"/>
      <c r="AFY22" s="27"/>
      <c r="AFZ22" s="27"/>
      <c r="AGA22" s="27"/>
      <c r="AGB22" s="27"/>
      <c r="AGC22" s="27"/>
      <c r="AGD22" s="27"/>
      <c r="AGE22" s="27"/>
      <c r="AGF22" s="27"/>
      <c r="AGG22" s="27"/>
      <c r="AGH22" s="27"/>
      <c r="AGI22" s="27"/>
      <c r="AGJ22" s="27"/>
      <c r="AGK22" s="27"/>
      <c r="AGL22" s="27"/>
      <c r="AGM22" s="27"/>
      <c r="AGN22" s="27"/>
      <c r="AGO22" s="27"/>
      <c r="AGP22" s="27"/>
      <c r="AGQ22" s="27"/>
      <c r="AGR22" s="27"/>
      <c r="AGS22" s="27"/>
      <c r="AGT22" s="27"/>
      <c r="AGU22" s="27"/>
      <c r="AGV22" s="27"/>
      <c r="AGW22" s="27"/>
      <c r="AGX22" s="27"/>
      <c r="AGY22" s="27"/>
      <c r="AGZ22" s="27"/>
      <c r="AHA22" s="27"/>
      <c r="AHB22" s="27"/>
      <c r="AHC22" s="27"/>
      <c r="AHD22" s="27"/>
      <c r="AHE22" s="27"/>
      <c r="AHF22" s="27"/>
      <c r="AHG22" s="27"/>
      <c r="AHH22" s="27"/>
      <c r="AHI22" s="27"/>
      <c r="AHJ22" s="27"/>
      <c r="AHK22" s="27"/>
      <c r="AHL22" s="27"/>
      <c r="AHM22" s="27"/>
      <c r="AHN22" s="27"/>
      <c r="AHO22" s="27"/>
      <c r="AHP22" s="27"/>
      <c r="AHQ22" s="27"/>
      <c r="AHR22" s="27"/>
      <c r="AHS22" s="27"/>
      <c r="AHT22" s="27"/>
      <c r="AHU22" s="27"/>
      <c r="AHV22" s="27"/>
      <c r="AHW22" s="27"/>
      <c r="AHX22" s="27"/>
      <c r="AHY22" s="27"/>
      <c r="AHZ22" s="27"/>
      <c r="AIA22" s="27"/>
      <c r="AIB22" s="27"/>
      <c r="AIC22" s="27"/>
      <c r="AID22" s="27"/>
      <c r="AIE22" s="27"/>
      <c r="AIF22" s="27"/>
      <c r="AIG22" s="27"/>
      <c r="AIH22" s="27"/>
      <c r="AII22" s="27"/>
      <c r="AIJ22" s="27"/>
      <c r="AIK22" s="27"/>
      <c r="AIL22" s="27"/>
      <c r="AIM22" s="27"/>
      <c r="AIN22" s="27"/>
      <c r="AIO22" s="27"/>
      <c r="AIP22" s="27"/>
      <c r="AIQ22" s="27"/>
      <c r="AIR22" s="27"/>
      <c r="AIS22" s="27"/>
      <c r="AIT22" s="27"/>
      <c r="AIU22" s="27"/>
      <c r="AIV22" s="27"/>
      <c r="AIW22" s="27"/>
      <c r="AIX22" s="27"/>
      <c r="AIY22" s="27"/>
      <c r="AIZ22" s="27"/>
      <c r="AJA22" s="27"/>
      <c r="AJB22" s="27"/>
      <c r="AJC22" s="27"/>
      <c r="AJD22" s="27"/>
      <c r="AJE22" s="27"/>
      <c r="AJF22" s="27"/>
      <c r="AJG22" s="27"/>
      <c r="AJH22" s="27"/>
      <c r="AJI22" s="27"/>
      <c r="AJJ22" s="27"/>
      <c r="AJK22" s="27"/>
      <c r="AJL22" s="27"/>
      <c r="AJM22" s="27"/>
      <c r="AJN22" s="27"/>
      <c r="AJO22" s="27"/>
      <c r="AJP22" s="27"/>
      <c r="AJQ22" s="27"/>
      <c r="AJR22" s="27"/>
      <c r="AJS22" s="27"/>
      <c r="AJT22" s="27"/>
      <c r="AJU22" s="27"/>
      <c r="AJV22" s="27"/>
      <c r="AJW22" s="27"/>
      <c r="AJX22" s="27"/>
      <c r="AJY22" s="27"/>
      <c r="AJZ22" s="27"/>
      <c r="AKA22" s="27"/>
      <c r="AKB22" s="27"/>
      <c r="AKC22" s="27"/>
      <c r="AKD22" s="27"/>
      <c r="AKE22" s="27"/>
      <c r="AKF22" s="27"/>
      <c r="AKG22" s="27"/>
      <c r="AKH22" s="27"/>
      <c r="AKI22" s="27"/>
      <c r="AKJ22" s="27"/>
      <c r="AKK22" s="27"/>
      <c r="AKL22" s="27"/>
      <c r="AKM22" s="27"/>
      <c r="AKN22" s="27"/>
      <c r="AKO22" s="27"/>
      <c r="AKP22" s="27"/>
      <c r="AKQ22" s="27"/>
      <c r="AKR22" s="27"/>
      <c r="AKS22" s="27"/>
      <c r="AKT22" s="27"/>
      <c r="AKU22" s="27"/>
      <c r="AKV22" s="27"/>
      <c r="AKW22" s="27"/>
      <c r="AKX22" s="27"/>
      <c r="AKY22" s="27"/>
      <c r="AKZ22" s="27"/>
      <c r="ALA22" s="27"/>
      <c r="ALB22" s="27"/>
      <c r="ALC22" s="27"/>
      <c r="ALD22" s="27"/>
      <c r="ALE22" s="27"/>
      <c r="ALF22" s="27"/>
      <c r="ALG22" s="27"/>
      <c r="ALH22" s="27"/>
      <c r="ALI22" s="27"/>
      <c r="ALJ22" s="27"/>
      <c r="ALK22" s="27"/>
      <c r="ALL22" s="27"/>
    </row>
    <row r="23" spans="1:1000" customFormat="1" ht="15" customHeight="1" x14ac:dyDescent="0.25">
      <c r="A23" s="27">
        <f ca="1">IF(_xll.TM1RPTELISCONSOLIDATED($C$16,$C23),IF(_xll.TM1RPTELLEV($C$16,$C23)&lt;=3,_xll.TM1RPTELLEV($C$16,$C23),"D"),"N")</f>
        <v>3</v>
      </c>
      <c r="B23" s="27"/>
      <c r="C23" s="90" t="s">
        <v>48</v>
      </c>
      <c r="D23" s="95">
        <f ca="1">_xll.DBRW($C$9,$D$13,$C$13,$E$13,D$15,$C23,$F$13)</f>
        <v>137984.91999999998</v>
      </c>
      <c r="E23" s="78">
        <f ca="1">_xll.DBRW($C$9,$D$13,$C$13,$E$13,E$15,$C23,$F$13)</f>
        <v>34558.07</v>
      </c>
      <c r="F23" s="78">
        <f ca="1">_xll.DBRW($C$9,$D$13,$C$13,$E$13,F$15,$C23,$F$13)</f>
        <v>38418.950000000004</v>
      </c>
      <c r="G23" s="78">
        <f ca="1">_xll.DBRW($C$9,$D$13,$C$13,$E$13,G$15,$C23,$F$13)</f>
        <v>32494.949999999997</v>
      </c>
      <c r="H23" s="78">
        <f ca="1">_xll.DBRW($C$9,$D$13,$C$13,$E$13,H$15,$C23,$F$13)</f>
        <v>32512.949999999997</v>
      </c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  <c r="EP23" s="27"/>
      <c r="EQ23" s="27"/>
      <c r="ER23" s="27"/>
      <c r="ES23" s="27"/>
      <c r="ET23" s="27"/>
      <c r="EU23" s="27"/>
      <c r="EV23" s="27"/>
      <c r="EW23" s="27"/>
      <c r="EX23" s="27"/>
      <c r="EY23" s="27"/>
      <c r="EZ23" s="27"/>
      <c r="FA23" s="27"/>
      <c r="FB23" s="27"/>
      <c r="FC23" s="27"/>
      <c r="FD23" s="27"/>
      <c r="FE23" s="27"/>
      <c r="FF23" s="27"/>
      <c r="FG23" s="27"/>
      <c r="FH23" s="27"/>
      <c r="FI23" s="27"/>
      <c r="FJ23" s="27"/>
      <c r="FK23" s="27"/>
      <c r="FL23" s="27"/>
      <c r="FM23" s="27"/>
      <c r="FN23" s="27"/>
      <c r="FO23" s="27"/>
      <c r="FP23" s="27"/>
      <c r="FQ23" s="27"/>
      <c r="FR23" s="27"/>
      <c r="FS23" s="27"/>
      <c r="FT23" s="27"/>
      <c r="FU23" s="27"/>
      <c r="FV23" s="27"/>
      <c r="FW23" s="27"/>
      <c r="FX23" s="27"/>
      <c r="FY23" s="27"/>
      <c r="FZ23" s="27"/>
      <c r="GA23" s="27"/>
      <c r="GB23" s="27"/>
      <c r="GC23" s="27"/>
      <c r="GD23" s="27"/>
      <c r="GE23" s="27"/>
      <c r="GF23" s="27"/>
      <c r="GG23" s="27"/>
      <c r="GH23" s="27"/>
      <c r="GI23" s="27"/>
      <c r="GJ23" s="27"/>
      <c r="GK23" s="27"/>
      <c r="GL23" s="27"/>
      <c r="GM23" s="27"/>
      <c r="GN23" s="27"/>
      <c r="GO23" s="27"/>
      <c r="GP23" s="27"/>
      <c r="GQ23" s="27"/>
      <c r="GR23" s="27"/>
      <c r="GS23" s="27"/>
      <c r="GT23" s="27"/>
      <c r="GU23" s="27"/>
      <c r="GV23" s="27"/>
      <c r="GW23" s="27"/>
      <c r="GX23" s="27"/>
      <c r="GY23" s="27"/>
      <c r="GZ23" s="27"/>
      <c r="HA23" s="27"/>
      <c r="HB23" s="27"/>
      <c r="HC23" s="27"/>
      <c r="HD23" s="27"/>
      <c r="HE23" s="27"/>
      <c r="HF23" s="27"/>
      <c r="HG23" s="27"/>
      <c r="HH23" s="27"/>
      <c r="HI23" s="27"/>
      <c r="HJ23" s="27"/>
      <c r="HK23" s="27"/>
      <c r="HL23" s="27"/>
      <c r="HM23" s="27"/>
      <c r="HN23" s="27"/>
      <c r="HO23" s="27"/>
      <c r="HP23" s="27"/>
      <c r="HQ23" s="27"/>
      <c r="HR23" s="27"/>
      <c r="HS23" s="27"/>
      <c r="HT23" s="27"/>
      <c r="HU23" s="27"/>
      <c r="HV23" s="27"/>
      <c r="HW23" s="27"/>
      <c r="HX23" s="27"/>
      <c r="HY23" s="27"/>
      <c r="HZ23" s="27"/>
      <c r="IA23" s="27"/>
      <c r="IB23" s="27"/>
      <c r="IC23" s="27"/>
      <c r="ID23" s="27"/>
      <c r="IE23" s="27"/>
      <c r="IF23" s="27"/>
      <c r="IG23" s="27"/>
      <c r="IH23" s="27"/>
      <c r="II23" s="27"/>
      <c r="IJ23" s="27"/>
      <c r="IK23" s="27"/>
      <c r="IL23" s="27"/>
      <c r="IM23" s="27"/>
      <c r="IN23" s="27"/>
      <c r="IO23" s="27"/>
      <c r="IP23" s="27"/>
      <c r="IQ23" s="27"/>
      <c r="IR23" s="27"/>
      <c r="IS23" s="27"/>
      <c r="IT23" s="27"/>
      <c r="IU23" s="27"/>
      <c r="IV23" s="27"/>
      <c r="IW23" s="27"/>
      <c r="IX23" s="27"/>
      <c r="IY23" s="27"/>
      <c r="IZ23" s="27"/>
      <c r="JA23" s="27"/>
      <c r="JB23" s="27"/>
      <c r="JC23" s="27"/>
      <c r="JD23" s="27"/>
      <c r="JE23" s="27"/>
      <c r="JF23" s="27"/>
      <c r="JG23" s="27"/>
      <c r="JH23" s="27"/>
      <c r="JI23" s="27"/>
      <c r="JJ23" s="27"/>
      <c r="JK23" s="27"/>
      <c r="JL23" s="27"/>
      <c r="JM23" s="27"/>
      <c r="JN23" s="27"/>
      <c r="JO23" s="27"/>
      <c r="JP23" s="27"/>
      <c r="JQ23" s="27"/>
      <c r="JR23" s="27"/>
      <c r="JS23" s="27"/>
      <c r="JT23" s="27"/>
      <c r="JU23" s="27"/>
      <c r="JV23" s="27"/>
      <c r="JW23" s="27"/>
      <c r="JX23" s="27"/>
      <c r="JY23" s="27"/>
      <c r="JZ23" s="27"/>
      <c r="KA23" s="27"/>
      <c r="KB23" s="27"/>
      <c r="KC23" s="27"/>
      <c r="KD23" s="27"/>
      <c r="KE23" s="27"/>
      <c r="KF23" s="27"/>
      <c r="KG23" s="27"/>
      <c r="KH23" s="27"/>
      <c r="KI23" s="27"/>
      <c r="KJ23" s="27"/>
      <c r="KK23" s="27"/>
      <c r="KL23" s="27"/>
      <c r="KM23" s="27"/>
      <c r="KN23" s="27"/>
      <c r="KO23" s="27"/>
      <c r="KP23" s="27"/>
      <c r="KQ23" s="27"/>
      <c r="KR23" s="27"/>
      <c r="KS23" s="27"/>
      <c r="KT23" s="27"/>
      <c r="KU23" s="27"/>
      <c r="KV23" s="27"/>
      <c r="KW23" s="27"/>
      <c r="KX23" s="27"/>
      <c r="KY23" s="27"/>
      <c r="KZ23" s="27"/>
      <c r="LA23" s="27"/>
      <c r="LB23" s="27"/>
      <c r="LC23" s="27"/>
      <c r="LD23" s="27"/>
      <c r="LE23" s="27"/>
      <c r="LF23" s="27"/>
      <c r="LG23" s="27"/>
      <c r="LH23" s="27"/>
      <c r="LI23" s="27"/>
      <c r="LJ23" s="27"/>
      <c r="LK23" s="27"/>
      <c r="LL23" s="27"/>
      <c r="LM23" s="27"/>
      <c r="LN23" s="27"/>
      <c r="LO23" s="27"/>
      <c r="LP23" s="27"/>
      <c r="LQ23" s="27"/>
      <c r="LR23" s="27"/>
      <c r="LS23" s="27"/>
      <c r="LT23" s="27"/>
      <c r="LU23" s="27"/>
      <c r="LV23" s="27"/>
      <c r="LW23" s="27"/>
      <c r="LX23" s="27"/>
      <c r="LY23" s="27"/>
      <c r="LZ23" s="27"/>
      <c r="MA23" s="27"/>
      <c r="MB23" s="27"/>
      <c r="MC23" s="27"/>
      <c r="MD23" s="27"/>
      <c r="ME23" s="27"/>
      <c r="MF23" s="27"/>
      <c r="MG23" s="27"/>
      <c r="MH23" s="27"/>
      <c r="MI23" s="27"/>
      <c r="MJ23" s="27"/>
      <c r="MK23" s="27"/>
      <c r="ML23" s="27"/>
      <c r="MM23" s="27"/>
      <c r="MN23" s="27"/>
      <c r="MO23" s="27"/>
      <c r="MP23" s="27"/>
      <c r="MQ23" s="27"/>
      <c r="MR23" s="27"/>
      <c r="MS23" s="27"/>
      <c r="MT23" s="27"/>
      <c r="MU23" s="27"/>
      <c r="MV23" s="27"/>
      <c r="MW23" s="27"/>
      <c r="MX23" s="27"/>
      <c r="MY23" s="27"/>
      <c r="MZ23" s="27"/>
      <c r="NA23" s="27"/>
      <c r="NB23" s="27"/>
      <c r="NC23" s="27"/>
      <c r="ND23" s="27"/>
      <c r="NE23" s="27"/>
      <c r="NF23" s="27"/>
      <c r="NG23" s="27"/>
      <c r="NH23" s="27"/>
      <c r="NI23" s="27"/>
      <c r="NJ23" s="27"/>
      <c r="NK23" s="27"/>
      <c r="NL23" s="27"/>
      <c r="NM23" s="27"/>
      <c r="NN23" s="27"/>
      <c r="NO23" s="27"/>
      <c r="NP23" s="27"/>
      <c r="NQ23" s="27"/>
      <c r="NR23" s="27"/>
      <c r="NS23" s="27"/>
      <c r="NT23" s="27"/>
      <c r="NU23" s="27"/>
      <c r="NV23" s="27"/>
      <c r="NW23" s="27"/>
      <c r="NX23" s="27"/>
      <c r="NY23" s="27"/>
      <c r="NZ23" s="27"/>
      <c r="OA23" s="27"/>
      <c r="OB23" s="27"/>
      <c r="OC23" s="27"/>
      <c r="OD23" s="27"/>
      <c r="OE23" s="27"/>
      <c r="OF23" s="27"/>
      <c r="OG23" s="27"/>
      <c r="OH23" s="27"/>
      <c r="OI23" s="27"/>
      <c r="OJ23" s="27"/>
      <c r="OK23" s="27"/>
      <c r="OL23" s="27"/>
      <c r="OM23" s="27"/>
      <c r="ON23" s="27"/>
      <c r="OO23" s="27"/>
      <c r="OP23" s="27"/>
      <c r="OQ23" s="27"/>
      <c r="OR23" s="27"/>
      <c r="OS23" s="27"/>
      <c r="OT23" s="27"/>
      <c r="OU23" s="27"/>
      <c r="OV23" s="27"/>
      <c r="OW23" s="27"/>
      <c r="OX23" s="27"/>
      <c r="OY23" s="27"/>
      <c r="OZ23" s="27"/>
      <c r="PA23" s="27"/>
      <c r="PB23" s="27"/>
      <c r="PC23" s="27"/>
      <c r="PD23" s="27"/>
      <c r="PE23" s="27"/>
      <c r="PF23" s="27"/>
      <c r="PG23" s="27"/>
      <c r="PH23" s="27"/>
      <c r="PI23" s="27"/>
      <c r="PJ23" s="27"/>
      <c r="PK23" s="27"/>
      <c r="PL23" s="27"/>
      <c r="PM23" s="27"/>
      <c r="PN23" s="27"/>
      <c r="PO23" s="27"/>
      <c r="PP23" s="27"/>
      <c r="PQ23" s="27"/>
      <c r="PR23" s="27"/>
      <c r="PS23" s="27"/>
      <c r="PT23" s="27"/>
      <c r="PU23" s="27"/>
      <c r="PV23" s="27"/>
      <c r="PW23" s="27"/>
      <c r="PX23" s="27"/>
      <c r="PY23" s="27"/>
      <c r="PZ23" s="27"/>
      <c r="QA23" s="27"/>
      <c r="QB23" s="27"/>
      <c r="QC23" s="27"/>
      <c r="QD23" s="27"/>
      <c r="QE23" s="27"/>
      <c r="QF23" s="27"/>
      <c r="QG23" s="27"/>
      <c r="QH23" s="27"/>
      <c r="QI23" s="27"/>
      <c r="QJ23" s="27"/>
      <c r="QK23" s="27"/>
      <c r="QL23" s="27"/>
      <c r="QM23" s="27"/>
      <c r="QN23" s="27"/>
      <c r="QO23" s="27"/>
      <c r="QP23" s="27"/>
      <c r="QQ23" s="27"/>
      <c r="QR23" s="27"/>
      <c r="QS23" s="27"/>
      <c r="QT23" s="27"/>
      <c r="QU23" s="27"/>
      <c r="QV23" s="27"/>
      <c r="QW23" s="27"/>
      <c r="QX23" s="27"/>
      <c r="QY23" s="27"/>
      <c r="QZ23" s="27"/>
      <c r="RA23" s="27"/>
      <c r="RB23" s="27"/>
      <c r="RC23" s="27"/>
      <c r="RD23" s="27"/>
      <c r="RE23" s="27"/>
      <c r="RF23" s="27"/>
      <c r="RG23" s="27"/>
      <c r="RH23" s="27"/>
      <c r="RI23" s="27"/>
      <c r="RJ23" s="27"/>
      <c r="RK23" s="27"/>
      <c r="RL23" s="27"/>
      <c r="RM23" s="27"/>
      <c r="RN23" s="27"/>
      <c r="RO23" s="27"/>
      <c r="RP23" s="27"/>
      <c r="RQ23" s="27"/>
      <c r="RR23" s="27"/>
      <c r="RS23" s="27"/>
      <c r="RT23" s="27"/>
      <c r="RU23" s="27"/>
      <c r="RV23" s="27"/>
      <c r="RW23" s="27"/>
      <c r="RX23" s="27"/>
      <c r="RY23" s="27"/>
      <c r="RZ23" s="27"/>
      <c r="SA23" s="27"/>
      <c r="SB23" s="27"/>
      <c r="SC23" s="27"/>
      <c r="SD23" s="27"/>
      <c r="SE23" s="27"/>
      <c r="SF23" s="27"/>
      <c r="SG23" s="27"/>
      <c r="SH23" s="27"/>
      <c r="SI23" s="27"/>
      <c r="SJ23" s="27"/>
      <c r="SK23" s="27"/>
      <c r="SL23" s="27"/>
      <c r="SM23" s="27"/>
      <c r="SN23" s="27"/>
      <c r="SO23" s="27"/>
      <c r="SP23" s="27"/>
      <c r="SQ23" s="27"/>
      <c r="SR23" s="27"/>
      <c r="SS23" s="27"/>
      <c r="ST23" s="27"/>
      <c r="SU23" s="27"/>
      <c r="SV23" s="27"/>
      <c r="SW23" s="27"/>
      <c r="SX23" s="27"/>
      <c r="SY23" s="27"/>
      <c r="SZ23" s="27"/>
      <c r="TA23" s="27"/>
      <c r="TB23" s="27"/>
      <c r="TC23" s="27"/>
      <c r="TD23" s="27"/>
      <c r="TE23" s="27"/>
      <c r="TF23" s="27"/>
      <c r="TG23" s="27"/>
      <c r="TH23" s="27"/>
      <c r="TI23" s="27"/>
      <c r="TJ23" s="27"/>
      <c r="TK23" s="27"/>
      <c r="TL23" s="27"/>
      <c r="TM23" s="27"/>
      <c r="TN23" s="27"/>
      <c r="TO23" s="27"/>
      <c r="TP23" s="27"/>
      <c r="TQ23" s="27"/>
      <c r="TR23" s="27"/>
      <c r="TS23" s="27"/>
      <c r="TT23" s="27"/>
      <c r="TU23" s="27"/>
      <c r="TV23" s="27"/>
      <c r="TW23" s="27"/>
      <c r="TX23" s="27"/>
      <c r="TY23" s="27"/>
      <c r="TZ23" s="27"/>
      <c r="UA23" s="27"/>
      <c r="UB23" s="27"/>
      <c r="UC23" s="27"/>
      <c r="UD23" s="27"/>
      <c r="UE23" s="27"/>
      <c r="UF23" s="27"/>
      <c r="UG23" s="27"/>
      <c r="UH23" s="27"/>
      <c r="UI23" s="27"/>
      <c r="UJ23" s="27"/>
      <c r="UK23" s="27"/>
      <c r="UL23" s="27"/>
      <c r="UM23" s="27"/>
      <c r="UN23" s="27"/>
      <c r="UO23" s="27"/>
      <c r="UP23" s="27"/>
      <c r="UQ23" s="27"/>
      <c r="UR23" s="27"/>
      <c r="US23" s="27"/>
      <c r="UT23" s="27"/>
      <c r="UU23" s="27"/>
      <c r="UV23" s="27"/>
      <c r="UW23" s="27"/>
      <c r="UX23" s="27"/>
      <c r="UY23" s="27"/>
      <c r="UZ23" s="27"/>
      <c r="VA23" s="27"/>
      <c r="VB23" s="27"/>
      <c r="VC23" s="27"/>
      <c r="VD23" s="27"/>
      <c r="VE23" s="27"/>
      <c r="VF23" s="27"/>
      <c r="VG23" s="27"/>
      <c r="VH23" s="27"/>
      <c r="VI23" s="27"/>
      <c r="VJ23" s="27"/>
      <c r="VK23" s="27"/>
      <c r="VL23" s="27"/>
      <c r="VM23" s="27"/>
      <c r="VN23" s="27"/>
      <c r="VO23" s="27"/>
      <c r="VP23" s="27"/>
      <c r="VQ23" s="27"/>
      <c r="VR23" s="27"/>
      <c r="VS23" s="27"/>
      <c r="VT23" s="27"/>
      <c r="VU23" s="27"/>
      <c r="VV23" s="27"/>
      <c r="VW23" s="27"/>
      <c r="VX23" s="27"/>
      <c r="VY23" s="27"/>
      <c r="VZ23" s="27"/>
      <c r="WA23" s="27"/>
      <c r="WB23" s="27"/>
      <c r="WC23" s="27"/>
      <c r="WD23" s="27"/>
      <c r="WE23" s="27"/>
      <c r="WF23" s="27"/>
      <c r="WG23" s="27"/>
      <c r="WH23" s="27"/>
      <c r="WI23" s="27"/>
      <c r="WJ23" s="27"/>
      <c r="WK23" s="27"/>
      <c r="WL23" s="27"/>
      <c r="WM23" s="27"/>
      <c r="WN23" s="27"/>
      <c r="WO23" s="27"/>
      <c r="WP23" s="27"/>
      <c r="WQ23" s="27"/>
      <c r="WR23" s="27"/>
      <c r="WS23" s="27"/>
      <c r="WT23" s="27"/>
      <c r="WU23" s="27"/>
      <c r="WV23" s="27"/>
      <c r="WW23" s="27"/>
      <c r="WX23" s="27"/>
      <c r="WY23" s="27"/>
      <c r="WZ23" s="27"/>
      <c r="XA23" s="27"/>
      <c r="XB23" s="27"/>
      <c r="XC23" s="27"/>
      <c r="XD23" s="27"/>
      <c r="XE23" s="27"/>
      <c r="XF23" s="27"/>
      <c r="XG23" s="27"/>
      <c r="XH23" s="27"/>
      <c r="XI23" s="27"/>
      <c r="XJ23" s="27"/>
      <c r="XK23" s="27"/>
      <c r="XL23" s="27"/>
      <c r="XM23" s="27"/>
      <c r="XN23" s="27"/>
      <c r="XO23" s="27"/>
      <c r="XP23" s="27"/>
      <c r="XQ23" s="27"/>
      <c r="XR23" s="27"/>
      <c r="XS23" s="27"/>
      <c r="XT23" s="27"/>
      <c r="XU23" s="27"/>
      <c r="XV23" s="27"/>
      <c r="XW23" s="27"/>
      <c r="XX23" s="27"/>
      <c r="XY23" s="27"/>
      <c r="XZ23" s="27"/>
      <c r="YA23" s="27"/>
      <c r="YB23" s="27"/>
      <c r="YC23" s="27"/>
      <c r="YD23" s="27"/>
      <c r="YE23" s="27"/>
      <c r="YF23" s="27"/>
      <c r="YG23" s="27"/>
      <c r="YH23" s="27"/>
      <c r="YI23" s="27"/>
      <c r="YJ23" s="27"/>
      <c r="YK23" s="27"/>
      <c r="YL23" s="27"/>
      <c r="YM23" s="27"/>
      <c r="YN23" s="27"/>
      <c r="YO23" s="27"/>
      <c r="YP23" s="27"/>
      <c r="YQ23" s="27"/>
      <c r="YR23" s="27"/>
      <c r="YS23" s="27"/>
      <c r="YT23" s="27"/>
      <c r="YU23" s="27"/>
      <c r="YV23" s="27"/>
      <c r="YW23" s="27"/>
      <c r="YX23" s="27"/>
      <c r="YY23" s="27"/>
      <c r="YZ23" s="27"/>
      <c r="ZA23" s="27"/>
      <c r="ZB23" s="27"/>
      <c r="ZC23" s="27"/>
      <c r="ZD23" s="27"/>
      <c r="ZE23" s="27"/>
      <c r="ZF23" s="27"/>
      <c r="ZG23" s="27"/>
      <c r="ZH23" s="27"/>
      <c r="ZI23" s="27"/>
      <c r="ZJ23" s="27"/>
      <c r="ZK23" s="27"/>
      <c r="ZL23" s="27"/>
      <c r="ZM23" s="27"/>
      <c r="ZN23" s="27"/>
      <c r="ZO23" s="27"/>
      <c r="ZP23" s="27"/>
      <c r="ZQ23" s="27"/>
      <c r="ZR23" s="27"/>
      <c r="ZS23" s="27"/>
      <c r="ZT23" s="27"/>
      <c r="ZU23" s="27"/>
      <c r="ZV23" s="27"/>
      <c r="ZW23" s="27"/>
      <c r="ZX23" s="27"/>
      <c r="ZY23" s="27"/>
      <c r="ZZ23" s="27"/>
      <c r="AAA23" s="27"/>
      <c r="AAB23" s="27"/>
      <c r="AAC23" s="27"/>
      <c r="AAD23" s="27"/>
      <c r="AAE23" s="27"/>
      <c r="AAF23" s="27"/>
      <c r="AAG23" s="27"/>
      <c r="AAH23" s="27"/>
      <c r="AAI23" s="27"/>
      <c r="AAJ23" s="27"/>
      <c r="AAK23" s="27"/>
      <c r="AAL23" s="27"/>
      <c r="AAM23" s="27"/>
      <c r="AAN23" s="27"/>
      <c r="AAO23" s="27"/>
      <c r="AAP23" s="27"/>
      <c r="AAQ23" s="27"/>
      <c r="AAR23" s="27"/>
      <c r="AAS23" s="27"/>
      <c r="AAT23" s="27"/>
      <c r="AAU23" s="27"/>
      <c r="AAV23" s="27"/>
      <c r="AAW23" s="27"/>
      <c r="AAX23" s="27"/>
      <c r="AAY23" s="27"/>
      <c r="AAZ23" s="27"/>
      <c r="ABA23" s="27"/>
      <c r="ABB23" s="27"/>
      <c r="ABC23" s="27"/>
      <c r="ABD23" s="27"/>
      <c r="ABE23" s="27"/>
      <c r="ABF23" s="27"/>
      <c r="ABG23" s="27"/>
      <c r="ABH23" s="27"/>
      <c r="ABI23" s="27"/>
      <c r="ABJ23" s="27"/>
      <c r="ABK23" s="27"/>
      <c r="ABL23" s="27"/>
      <c r="ABM23" s="27"/>
      <c r="ABN23" s="27"/>
      <c r="ABO23" s="27"/>
      <c r="ABP23" s="27"/>
      <c r="ABQ23" s="27"/>
      <c r="ABR23" s="27"/>
      <c r="ABS23" s="27"/>
      <c r="ABT23" s="27"/>
      <c r="ABU23" s="27"/>
      <c r="ABV23" s="27"/>
      <c r="ABW23" s="27"/>
      <c r="ABX23" s="27"/>
      <c r="ABY23" s="27"/>
      <c r="ABZ23" s="27"/>
      <c r="ACA23" s="27"/>
      <c r="ACB23" s="27"/>
      <c r="ACC23" s="27"/>
      <c r="ACD23" s="27"/>
      <c r="ACE23" s="27"/>
      <c r="ACF23" s="27"/>
      <c r="ACG23" s="27"/>
      <c r="ACH23" s="27"/>
      <c r="ACI23" s="27"/>
      <c r="ACJ23" s="27"/>
      <c r="ACK23" s="27"/>
      <c r="ACL23" s="27"/>
      <c r="ACM23" s="27"/>
      <c r="ACN23" s="27"/>
      <c r="ACO23" s="27"/>
      <c r="ACP23" s="27"/>
      <c r="ACQ23" s="27"/>
      <c r="ACR23" s="27"/>
      <c r="ACS23" s="27"/>
      <c r="ACT23" s="27"/>
      <c r="ACU23" s="27"/>
      <c r="ACV23" s="27"/>
      <c r="ACW23" s="27"/>
      <c r="ACX23" s="27"/>
      <c r="ACY23" s="27"/>
      <c r="ACZ23" s="27"/>
      <c r="ADA23" s="27"/>
      <c r="ADB23" s="27"/>
      <c r="ADC23" s="27"/>
      <c r="ADD23" s="27"/>
      <c r="ADE23" s="27"/>
      <c r="ADF23" s="27"/>
      <c r="ADG23" s="27"/>
      <c r="ADH23" s="27"/>
      <c r="ADI23" s="27"/>
      <c r="ADJ23" s="27"/>
      <c r="ADK23" s="27"/>
      <c r="ADL23" s="27"/>
      <c r="ADM23" s="27"/>
      <c r="ADN23" s="27"/>
      <c r="ADO23" s="27"/>
      <c r="ADP23" s="27"/>
      <c r="ADQ23" s="27"/>
      <c r="ADR23" s="27"/>
      <c r="ADS23" s="27"/>
      <c r="ADT23" s="27"/>
      <c r="ADU23" s="27"/>
      <c r="ADV23" s="27"/>
      <c r="ADW23" s="27"/>
      <c r="ADX23" s="27"/>
      <c r="ADY23" s="27"/>
      <c r="ADZ23" s="27"/>
      <c r="AEA23" s="27"/>
      <c r="AEB23" s="27"/>
      <c r="AEC23" s="27"/>
      <c r="AED23" s="27"/>
      <c r="AEE23" s="27"/>
      <c r="AEF23" s="27"/>
      <c r="AEG23" s="27"/>
      <c r="AEH23" s="27"/>
      <c r="AEI23" s="27"/>
      <c r="AEJ23" s="27"/>
      <c r="AEK23" s="27"/>
      <c r="AEL23" s="27"/>
      <c r="AEM23" s="27"/>
      <c r="AEN23" s="27"/>
      <c r="AEO23" s="27"/>
      <c r="AEP23" s="27"/>
      <c r="AEQ23" s="27"/>
      <c r="AER23" s="27"/>
      <c r="AES23" s="27"/>
      <c r="AET23" s="27"/>
      <c r="AEU23" s="27"/>
      <c r="AEV23" s="27"/>
      <c r="AEW23" s="27"/>
      <c r="AEX23" s="27"/>
      <c r="AEY23" s="27"/>
      <c r="AEZ23" s="27"/>
      <c r="AFA23" s="27"/>
      <c r="AFB23" s="27"/>
      <c r="AFC23" s="27"/>
      <c r="AFD23" s="27"/>
      <c r="AFE23" s="27"/>
      <c r="AFF23" s="27"/>
      <c r="AFG23" s="27"/>
      <c r="AFH23" s="27"/>
      <c r="AFI23" s="27"/>
      <c r="AFJ23" s="27"/>
      <c r="AFK23" s="27"/>
      <c r="AFL23" s="27"/>
      <c r="AFM23" s="27"/>
      <c r="AFN23" s="27"/>
      <c r="AFO23" s="27"/>
      <c r="AFP23" s="27"/>
      <c r="AFQ23" s="27"/>
      <c r="AFR23" s="27"/>
      <c r="AFS23" s="27"/>
      <c r="AFT23" s="27"/>
      <c r="AFU23" s="27"/>
      <c r="AFV23" s="27"/>
      <c r="AFW23" s="27"/>
      <c r="AFX23" s="27"/>
      <c r="AFY23" s="27"/>
      <c r="AFZ23" s="27"/>
      <c r="AGA23" s="27"/>
      <c r="AGB23" s="27"/>
      <c r="AGC23" s="27"/>
      <c r="AGD23" s="27"/>
      <c r="AGE23" s="27"/>
      <c r="AGF23" s="27"/>
      <c r="AGG23" s="27"/>
      <c r="AGH23" s="27"/>
      <c r="AGI23" s="27"/>
      <c r="AGJ23" s="27"/>
      <c r="AGK23" s="27"/>
      <c r="AGL23" s="27"/>
      <c r="AGM23" s="27"/>
      <c r="AGN23" s="27"/>
      <c r="AGO23" s="27"/>
      <c r="AGP23" s="27"/>
      <c r="AGQ23" s="27"/>
      <c r="AGR23" s="27"/>
      <c r="AGS23" s="27"/>
      <c r="AGT23" s="27"/>
      <c r="AGU23" s="27"/>
      <c r="AGV23" s="27"/>
      <c r="AGW23" s="27"/>
      <c r="AGX23" s="27"/>
      <c r="AGY23" s="27"/>
      <c r="AGZ23" s="27"/>
      <c r="AHA23" s="27"/>
      <c r="AHB23" s="27"/>
      <c r="AHC23" s="27"/>
      <c r="AHD23" s="27"/>
      <c r="AHE23" s="27"/>
      <c r="AHF23" s="27"/>
      <c r="AHG23" s="27"/>
      <c r="AHH23" s="27"/>
      <c r="AHI23" s="27"/>
      <c r="AHJ23" s="27"/>
      <c r="AHK23" s="27"/>
      <c r="AHL23" s="27"/>
      <c r="AHM23" s="27"/>
      <c r="AHN23" s="27"/>
      <c r="AHO23" s="27"/>
      <c r="AHP23" s="27"/>
      <c r="AHQ23" s="27"/>
      <c r="AHR23" s="27"/>
      <c r="AHS23" s="27"/>
      <c r="AHT23" s="27"/>
      <c r="AHU23" s="27"/>
      <c r="AHV23" s="27"/>
      <c r="AHW23" s="27"/>
      <c r="AHX23" s="27"/>
      <c r="AHY23" s="27"/>
      <c r="AHZ23" s="27"/>
      <c r="AIA23" s="27"/>
      <c r="AIB23" s="27"/>
      <c r="AIC23" s="27"/>
      <c r="AID23" s="27"/>
      <c r="AIE23" s="27"/>
      <c r="AIF23" s="27"/>
      <c r="AIG23" s="27"/>
      <c r="AIH23" s="27"/>
      <c r="AII23" s="27"/>
      <c r="AIJ23" s="27"/>
      <c r="AIK23" s="27"/>
      <c r="AIL23" s="27"/>
      <c r="AIM23" s="27"/>
      <c r="AIN23" s="27"/>
      <c r="AIO23" s="27"/>
      <c r="AIP23" s="27"/>
      <c r="AIQ23" s="27"/>
      <c r="AIR23" s="27"/>
      <c r="AIS23" s="27"/>
      <c r="AIT23" s="27"/>
      <c r="AIU23" s="27"/>
      <c r="AIV23" s="27"/>
      <c r="AIW23" s="27"/>
      <c r="AIX23" s="27"/>
      <c r="AIY23" s="27"/>
      <c r="AIZ23" s="27"/>
      <c r="AJA23" s="27"/>
      <c r="AJB23" s="27"/>
      <c r="AJC23" s="27"/>
      <c r="AJD23" s="27"/>
      <c r="AJE23" s="27"/>
      <c r="AJF23" s="27"/>
      <c r="AJG23" s="27"/>
      <c r="AJH23" s="27"/>
      <c r="AJI23" s="27"/>
      <c r="AJJ23" s="27"/>
      <c r="AJK23" s="27"/>
      <c r="AJL23" s="27"/>
      <c r="AJM23" s="27"/>
      <c r="AJN23" s="27"/>
      <c r="AJO23" s="27"/>
      <c r="AJP23" s="27"/>
      <c r="AJQ23" s="27"/>
      <c r="AJR23" s="27"/>
      <c r="AJS23" s="27"/>
      <c r="AJT23" s="27"/>
      <c r="AJU23" s="27"/>
      <c r="AJV23" s="27"/>
      <c r="AJW23" s="27"/>
      <c r="AJX23" s="27"/>
      <c r="AJY23" s="27"/>
      <c r="AJZ23" s="27"/>
      <c r="AKA23" s="27"/>
      <c r="AKB23" s="27"/>
      <c r="AKC23" s="27"/>
      <c r="AKD23" s="27"/>
      <c r="AKE23" s="27"/>
      <c r="AKF23" s="27"/>
      <c r="AKG23" s="27"/>
      <c r="AKH23" s="27"/>
      <c r="AKI23" s="27"/>
      <c r="AKJ23" s="27"/>
      <c r="AKK23" s="27"/>
      <c r="AKL23" s="27"/>
      <c r="AKM23" s="27"/>
      <c r="AKN23" s="27"/>
      <c r="AKO23" s="27"/>
      <c r="AKP23" s="27"/>
      <c r="AKQ23" s="27"/>
      <c r="AKR23" s="27"/>
      <c r="AKS23" s="27"/>
      <c r="AKT23" s="27"/>
      <c r="AKU23" s="27"/>
      <c r="AKV23" s="27"/>
      <c r="AKW23" s="27"/>
      <c r="AKX23" s="27"/>
      <c r="AKY23" s="27"/>
      <c r="AKZ23" s="27"/>
      <c r="ALA23" s="27"/>
      <c r="ALB23" s="27"/>
      <c r="ALC23" s="27"/>
      <c r="ALD23" s="27"/>
      <c r="ALE23" s="27"/>
      <c r="ALF23" s="27"/>
      <c r="ALG23" s="27"/>
      <c r="ALH23" s="27"/>
      <c r="ALI23" s="27"/>
      <c r="ALJ23" s="27"/>
      <c r="ALK23" s="27"/>
      <c r="ALL23" s="27"/>
    </row>
    <row r="24" spans="1:1000" customFormat="1" ht="15" customHeight="1" x14ac:dyDescent="0.25">
      <c r="A24" s="27">
        <f ca="1">IF(_xll.TM1RPTELISCONSOLIDATED($C$16,$C24),IF(_xll.TM1RPTELLEV($C$16,$C24)&lt;=3,_xll.TM1RPTELLEV($C$16,$C24),"D"),"N")</f>
        <v>3</v>
      </c>
      <c r="B24" s="27"/>
      <c r="C24" s="90" t="s">
        <v>49</v>
      </c>
      <c r="D24" s="95">
        <f ca="1">_xll.DBRW($C$9,$D$13,$C$13,$E$13,D$15,$C24,$F$13)</f>
        <v>85000</v>
      </c>
      <c r="E24" s="78">
        <f ca="1">_xll.DBRW($C$9,$D$13,$C$13,$E$13,E$15,$C24,$F$13)</f>
        <v>1.4821969375237396E-323</v>
      </c>
      <c r="F24" s="78">
        <f ca="1">_xll.DBRW($C$9,$D$13,$C$13,$E$13,F$15,$C24,$F$13)</f>
        <v>10000</v>
      </c>
      <c r="G24" s="78">
        <f ca="1">_xll.DBRW($C$9,$D$13,$C$13,$E$13,G$15,$C24,$F$13)</f>
        <v>37500</v>
      </c>
      <c r="H24" s="78">
        <f ca="1">_xll.DBRW($C$9,$D$13,$C$13,$E$13,H$15,$C24,$F$13)</f>
        <v>37500</v>
      </c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  <c r="FB24" s="27"/>
      <c r="FC24" s="27"/>
      <c r="FD24" s="27"/>
      <c r="FE24" s="27"/>
      <c r="FF24" s="27"/>
      <c r="FG24" s="27"/>
      <c r="FH24" s="27"/>
      <c r="FI24" s="27"/>
      <c r="FJ24" s="27"/>
      <c r="FK24" s="27"/>
      <c r="FL24" s="27"/>
      <c r="FM24" s="27"/>
      <c r="FN24" s="27"/>
      <c r="FO24" s="27"/>
      <c r="FP24" s="27"/>
      <c r="FQ24" s="27"/>
      <c r="FR24" s="27"/>
      <c r="FS24" s="27"/>
      <c r="FT24" s="27"/>
      <c r="FU24" s="27"/>
      <c r="FV24" s="27"/>
      <c r="FW24" s="27"/>
      <c r="FX24" s="27"/>
      <c r="FY24" s="27"/>
      <c r="FZ24" s="27"/>
      <c r="GA24" s="27"/>
      <c r="GB24" s="27"/>
      <c r="GC24" s="27"/>
      <c r="GD24" s="27"/>
      <c r="GE24" s="27"/>
      <c r="GF24" s="27"/>
      <c r="GG24" s="27"/>
      <c r="GH24" s="27"/>
      <c r="GI24" s="27"/>
      <c r="GJ24" s="27"/>
      <c r="GK24" s="27"/>
      <c r="GL24" s="27"/>
      <c r="GM24" s="27"/>
      <c r="GN24" s="27"/>
      <c r="GO24" s="27"/>
      <c r="GP24" s="27"/>
      <c r="GQ24" s="27"/>
      <c r="GR24" s="27"/>
      <c r="GS24" s="27"/>
      <c r="GT24" s="27"/>
      <c r="GU24" s="27"/>
      <c r="GV24" s="27"/>
      <c r="GW24" s="27"/>
      <c r="GX24" s="27"/>
      <c r="GY24" s="27"/>
      <c r="GZ24" s="27"/>
      <c r="HA24" s="27"/>
      <c r="HB24" s="27"/>
      <c r="HC24" s="27"/>
      <c r="HD24" s="27"/>
      <c r="HE24" s="27"/>
      <c r="HF24" s="27"/>
      <c r="HG24" s="27"/>
      <c r="HH24" s="27"/>
      <c r="HI24" s="27"/>
      <c r="HJ24" s="27"/>
      <c r="HK24" s="27"/>
      <c r="HL24" s="27"/>
      <c r="HM24" s="27"/>
      <c r="HN24" s="27"/>
      <c r="HO24" s="27"/>
      <c r="HP24" s="27"/>
      <c r="HQ24" s="27"/>
      <c r="HR24" s="27"/>
      <c r="HS24" s="27"/>
      <c r="HT24" s="27"/>
      <c r="HU24" s="27"/>
      <c r="HV24" s="27"/>
      <c r="HW24" s="27"/>
      <c r="HX24" s="27"/>
      <c r="HY24" s="27"/>
      <c r="HZ24" s="27"/>
      <c r="IA24" s="27"/>
      <c r="IB24" s="27"/>
      <c r="IC24" s="27"/>
      <c r="ID24" s="27"/>
      <c r="IE24" s="27"/>
      <c r="IF24" s="27"/>
      <c r="IG24" s="27"/>
      <c r="IH24" s="27"/>
      <c r="II24" s="27"/>
      <c r="IJ24" s="27"/>
      <c r="IK24" s="27"/>
      <c r="IL24" s="27"/>
      <c r="IM24" s="27"/>
      <c r="IN24" s="27"/>
      <c r="IO24" s="27"/>
      <c r="IP24" s="27"/>
      <c r="IQ24" s="27"/>
      <c r="IR24" s="27"/>
      <c r="IS24" s="27"/>
      <c r="IT24" s="27"/>
      <c r="IU24" s="27"/>
      <c r="IV24" s="27"/>
      <c r="IW24" s="27"/>
      <c r="IX24" s="27"/>
      <c r="IY24" s="27"/>
      <c r="IZ24" s="27"/>
      <c r="JA24" s="27"/>
      <c r="JB24" s="27"/>
      <c r="JC24" s="27"/>
      <c r="JD24" s="27"/>
      <c r="JE24" s="27"/>
      <c r="JF24" s="27"/>
      <c r="JG24" s="27"/>
      <c r="JH24" s="27"/>
      <c r="JI24" s="27"/>
      <c r="JJ24" s="27"/>
      <c r="JK24" s="27"/>
      <c r="JL24" s="27"/>
      <c r="JM24" s="27"/>
      <c r="JN24" s="27"/>
      <c r="JO24" s="27"/>
      <c r="JP24" s="27"/>
      <c r="JQ24" s="27"/>
      <c r="JR24" s="27"/>
      <c r="JS24" s="27"/>
      <c r="JT24" s="27"/>
      <c r="JU24" s="27"/>
      <c r="JV24" s="27"/>
      <c r="JW24" s="27"/>
      <c r="JX24" s="27"/>
      <c r="JY24" s="27"/>
      <c r="JZ24" s="27"/>
      <c r="KA24" s="27"/>
      <c r="KB24" s="27"/>
      <c r="KC24" s="27"/>
      <c r="KD24" s="27"/>
      <c r="KE24" s="27"/>
      <c r="KF24" s="27"/>
      <c r="KG24" s="27"/>
      <c r="KH24" s="27"/>
      <c r="KI24" s="27"/>
      <c r="KJ24" s="27"/>
      <c r="KK24" s="27"/>
      <c r="KL24" s="27"/>
      <c r="KM24" s="27"/>
      <c r="KN24" s="27"/>
      <c r="KO24" s="27"/>
      <c r="KP24" s="27"/>
      <c r="KQ24" s="27"/>
      <c r="KR24" s="27"/>
      <c r="KS24" s="27"/>
      <c r="KT24" s="27"/>
      <c r="KU24" s="27"/>
      <c r="KV24" s="27"/>
      <c r="KW24" s="27"/>
      <c r="KX24" s="27"/>
      <c r="KY24" s="27"/>
      <c r="KZ24" s="27"/>
      <c r="LA24" s="27"/>
      <c r="LB24" s="27"/>
      <c r="LC24" s="27"/>
      <c r="LD24" s="27"/>
      <c r="LE24" s="27"/>
      <c r="LF24" s="27"/>
      <c r="LG24" s="27"/>
      <c r="LH24" s="27"/>
      <c r="LI24" s="27"/>
      <c r="LJ24" s="27"/>
      <c r="LK24" s="27"/>
      <c r="LL24" s="27"/>
      <c r="LM24" s="27"/>
      <c r="LN24" s="27"/>
      <c r="LO24" s="27"/>
      <c r="LP24" s="27"/>
      <c r="LQ24" s="27"/>
      <c r="LR24" s="27"/>
      <c r="LS24" s="27"/>
      <c r="LT24" s="27"/>
      <c r="LU24" s="27"/>
      <c r="LV24" s="27"/>
      <c r="LW24" s="27"/>
      <c r="LX24" s="27"/>
      <c r="LY24" s="27"/>
      <c r="LZ24" s="27"/>
      <c r="MA24" s="27"/>
      <c r="MB24" s="27"/>
      <c r="MC24" s="27"/>
      <c r="MD24" s="27"/>
      <c r="ME24" s="27"/>
      <c r="MF24" s="27"/>
      <c r="MG24" s="27"/>
      <c r="MH24" s="27"/>
      <c r="MI24" s="27"/>
      <c r="MJ24" s="27"/>
      <c r="MK24" s="27"/>
      <c r="ML24" s="27"/>
      <c r="MM24" s="27"/>
      <c r="MN24" s="27"/>
      <c r="MO24" s="27"/>
      <c r="MP24" s="27"/>
      <c r="MQ24" s="27"/>
      <c r="MR24" s="27"/>
      <c r="MS24" s="27"/>
      <c r="MT24" s="27"/>
      <c r="MU24" s="27"/>
      <c r="MV24" s="27"/>
      <c r="MW24" s="27"/>
      <c r="MX24" s="27"/>
      <c r="MY24" s="27"/>
      <c r="MZ24" s="27"/>
      <c r="NA24" s="27"/>
      <c r="NB24" s="27"/>
      <c r="NC24" s="27"/>
      <c r="ND24" s="27"/>
      <c r="NE24" s="27"/>
      <c r="NF24" s="27"/>
      <c r="NG24" s="27"/>
      <c r="NH24" s="27"/>
      <c r="NI24" s="27"/>
      <c r="NJ24" s="27"/>
      <c r="NK24" s="27"/>
      <c r="NL24" s="27"/>
      <c r="NM24" s="27"/>
      <c r="NN24" s="27"/>
      <c r="NO24" s="27"/>
      <c r="NP24" s="27"/>
      <c r="NQ24" s="27"/>
      <c r="NR24" s="27"/>
      <c r="NS24" s="27"/>
      <c r="NT24" s="27"/>
      <c r="NU24" s="27"/>
      <c r="NV24" s="27"/>
      <c r="NW24" s="27"/>
      <c r="NX24" s="27"/>
      <c r="NY24" s="27"/>
      <c r="NZ24" s="27"/>
      <c r="OA24" s="27"/>
      <c r="OB24" s="27"/>
      <c r="OC24" s="27"/>
      <c r="OD24" s="27"/>
      <c r="OE24" s="27"/>
      <c r="OF24" s="27"/>
      <c r="OG24" s="27"/>
      <c r="OH24" s="27"/>
      <c r="OI24" s="27"/>
      <c r="OJ24" s="27"/>
      <c r="OK24" s="27"/>
      <c r="OL24" s="27"/>
      <c r="OM24" s="27"/>
      <c r="ON24" s="27"/>
      <c r="OO24" s="27"/>
      <c r="OP24" s="27"/>
      <c r="OQ24" s="27"/>
      <c r="OR24" s="27"/>
      <c r="OS24" s="27"/>
      <c r="OT24" s="27"/>
      <c r="OU24" s="27"/>
      <c r="OV24" s="27"/>
      <c r="OW24" s="27"/>
      <c r="OX24" s="27"/>
      <c r="OY24" s="27"/>
      <c r="OZ24" s="27"/>
      <c r="PA24" s="27"/>
      <c r="PB24" s="27"/>
      <c r="PC24" s="27"/>
      <c r="PD24" s="27"/>
      <c r="PE24" s="27"/>
      <c r="PF24" s="27"/>
      <c r="PG24" s="27"/>
      <c r="PH24" s="27"/>
      <c r="PI24" s="27"/>
      <c r="PJ24" s="27"/>
      <c r="PK24" s="27"/>
      <c r="PL24" s="27"/>
      <c r="PM24" s="27"/>
      <c r="PN24" s="27"/>
      <c r="PO24" s="27"/>
      <c r="PP24" s="27"/>
      <c r="PQ24" s="27"/>
      <c r="PR24" s="27"/>
      <c r="PS24" s="27"/>
      <c r="PT24" s="27"/>
      <c r="PU24" s="27"/>
      <c r="PV24" s="27"/>
      <c r="PW24" s="27"/>
      <c r="PX24" s="27"/>
      <c r="PY24" s="27"/>
      <c r="PZ24" s="27"/>
      <c r="QA24" s="27"/>
      <c r="QB24" s="27"/>
      <c r="QC24" s="27"/>
      <c r="QD24" s="27"/>
      <c r="QE24" s="27"/>
      <c r="QF24" s="27"/>
      <c r="QG24" s="27"/>
      <c r="QH24" s="27"/>
      <c r="QI24" s="27"/>
      <c r="QJ24" s="27"/>
      <c r="QK24" s="27"/>
      <c r="QL24" s="27"/>
      <c r="QM24" s="27"/>
      <c r="QN24" s="27"/>
      <c r="QO24" s="27"/>
      <c r="QP24" s="27"/>
      <c r="QQ24" s="27"/>
      <c r="QR24" s="27"/>
      <c r="QS24" s="27"/>
      <c r="QT24" s="27"/>
      <c r="QU24" s="27"/>
      <c r="QV24" s="27"/>
      <c r="QW24" s="27"/>
      <c r="QX24" s="27"/>
      <c r="QY24" s="27"/>
      <c r="QZ24" s="27"/>
      <c r="RA24" s="27"/>
      <c r="RB24" s="27"/>
      <c r="RC24" s="27"/>
      <c r="RD24" s="27"/>
      <c r="RE24" s="27"/>
      <c r="RF24" s="27"/>
      <c r="RG24" s="27"/>
      <c r="RH24" s="27"/>
      <c r="RI24" s="27"/>
      <c r="RJ24" s="27"/>
      <c r="RK24" s="27"/>
      <c r="RL24" s="27"/>
      <c r="RM24" s="27"/>
      <c r="RN24" s="27"/>
      <c r="RO24" s="27"/>
      <c r="RP24" s="27"/>
      <c r="RQ24" s="27"/>
      <c r="RR24" s="27"/>
      <c r="RS24" s="27"/>
      <c r="RT24" s="27"/>
      <c r="RU24" s="27"/>
      <c r="RV24" s="27"/>
      <c r="RW24" s="27"/>
      <c r="RX24" s="27"/>
      <c r="RY24" s="27"/>
      <c r="RZ24" s="27"/>
      <c r="SA24" s="27"/>
      <c r="SB24" s="27"/>
      <c r="SC24" s="27"/>
      <c r="SD24" s="27"/>
      <c r="SE24" s="27"/>
      <c r="SF24" s="27"/>
      <c r="SG24" s="27"/>
      <c r="SH24" s="27"/>
      <c r="SI24" s="27"/>
      <c r="SJ24" s="27"/>
      <c r="SK24" s="27"/>
      <c r="SL24" s="27"/>
      <c r="SM24" s="27"/>
      <c r="SN24" s="27"/>
      <c r="SO24" s="27"/>
      <c r="SP24" s="27"/>
      <c r="SQ24" s="27"/>
      <c r="SR24" s="27"/>
      <c r="SS24" s="27"/>
      <c r="ST24" s="27"/>
      <c r="SU24" s="27"/>
      <c r="SV24" s="27"/>
      <c r="SW24" s="27"/>
      <c r="SX24" s="27"/>
      <c r="SY24" s="27"/>
      <c r="SZ24" s="27"/>
      <c r="TA24" s="27"/>
      <c r="TB24" s="27"/>
      <c r="TC24" s="27"/>
      <c r="TD24" s="27"/>
      <c r="TE24" s="27"/>
      <c r="TF24" s="27"/>
      <c r="TG24" s="27"/>
      <c r="TH24" s="27"/>
      <c r="TI24" s="27"/>
      <c r="TJ24" s="27"/>
      <c r="TK24" s="27"/>
      <c r="TL24" s="27"/>
      <c r="TM24" s="27"/>
      <c r="TN24" s="27"/>
      <c r="TO24" s="27"/>
      <c r="TP24" s="27"/>
      <c r="TQ24" s="27"/>
      <c r="TR24" s="27"/>
      <c r="TS24" s="27"/>
      <c r="TT24" s="27"/>
      <c r="TU24" s="27"/>
      <c r="TV24" s="27"/>
      <c r="TW24" s="27"/>
      <c r="TX24" s="27"/>
      <c r="TY24" s="27"/>
      <c r="TZ24" s="27"/>
      <c r="UA24" s="27"/>
      <c r="UB24" s="27"/>
      <c r="UC24" s="27"/>
      <c r="UD24" s="27"/>
      <c r="UE24" s="27"/>
      <c r="UF24" s="27"/>
      <c r="UG24" s="27"/>
      <c r="UH24" s="27"/>
      <c r="UI24" s="27"/>
      <c r="UJ24" s="27"/>
      <c r="UK24" s="27"/>
      <c r="UL24" s="27"/>
      <c r="UM24" s="27"/>
      <c r="UN24" s="27"/>
      <c r="UO24" s="27"/>
      <c r="UP24" s="27"/>
      <c r="UQ24" s="27"/>
      <c r="UR24" s="27"/>
      <c r="US24" s="27"/>
      <c r="UT24" s="27"/>
      <c r="UU24" s="27"/>
      <c r="UV24" s="27"/>
      <c r="UW24" s="27"/>
      <c r="UX24" s="27"/>
      <c r="UY24" s="27"/>
      <c r="UZ24" s="27"/>
      <c r="VA24" s="27"/>
      <c r="VB24" s="27"/>
      <c r="VC24" s="27"/>
      <c r="VD24" s="27"/>
      <c r="VE24" s="27"/>
      <c r="VF24" s="27"/>
      <c r="VG24" s="27"/>
      <c r="VH24" s="27"/>
      <c r="VI24" s="27"/>
      <c r="VJ24" s="27"/>
      <c r="VK24" s="27"/>
      <c r="VL24" s="27"/>
      <c r="VM24" s="27"/>
      <c r="VN24" s="27"/>
      <c r="VO24" s="27"/>
      <c r="VP24" s="27"/>
      <c r="VQ24" s="27"/>
      <c r="VR24" s="27"/>
      <c r="VS24" s="27"/>
      <c r="VT24" s="27"/>
      <c r="VU24" s="27"/>
      <c r="VV24" s="27"/>
      <c r="VW24" s="27"/>
      <c r="VX24" s="27"/>
      <c r="VY24" s="27"/>
      <c r="VZ24" s="27"/>
      <c r="WA24" s="27"/>
      <c r="WB24" s="27"/>
      <c r="WC24" s="27"/>
      <c r="WD24" s="27"/>
      <c r="WE24" s="27"/>
      <c r="WF24" s="27"/>
      <c r="WG24" s="27"/>
      <c r="WH24" s="27"/>
      <c r="WI24" s="27"/>
      <c r="WJ24" s="27"/>
      <c r="WK24" s="27"/>
      <c r="WL24" s="27"/>
      <c r="WM24" s="27"/>
      <c r="WN24" s="27"/>
      <c r="WO24" s="27"/>
      <c r="WP24" s="27"/>
      <c r="WQ24" s="27"/>
      <c r="WR24" s="27"/>
      <c r="WS24" s="27"/>
      <c r="WT24" s="27"/>
      <c r="WU24" s="27"/>
      <c r="WV24" s="27"/>
      <c r="WW24" s="27"/>
      <c r="WX24" s="27"/>
      <c r="WY24" s="27"/>
      <c r="WZ24" s="27"/>
      <c r="XA24" s="27"/>
      <c r="XB24" s="27"/>
      <c r="XC24" s="27"/>
      <c r="XD24" s="27"/>
      <c r="XE24" s="27"/>
      <c r="XF24" s="27"/>
      <c r="XG24" s="27"/>
      <c r="XH24" s="27"/>
      <c r="XI24" s="27"/>
      <c r="XJ24" s="27"/>
      <c r="XK24" s="27"/>
      <c r="XL24" s="27"/>
      <c r="XM24" s="27"/>
      <c r="XN24" s="27"/>
      <c r="XO24" s="27"/>
      <c r="XP24" s="27"/>
      <c r="XQ24" s="27"/>
      <c r="XR24" s="27"/>
      <c r="XS24" s="27"/>
      <c r="XT24" s="27"/>
      <c r="XU24" s="27"/>
      <c r="XV24" s="27"/>
      <c r="XW24" s="27"/>
      <c r="XX24" s="27"/>
      <c r="XY24" s="27"/>
      <c r="XZ24" s="27"/>
      <c r="YA24" s="27"/>
      <c r="YB24" s="27"/>
      <c r="YC24" s="27"/>
      <c r="YD24" s="27"/>
      <c r="YE24" s="27"/>
      <c r="YF24" s="27"/>
      <c r="YG24" s="27"/>
      <c r="YH24" s="27"/>
      <c r="YI24" s="27"/>
      <c r="YJ24" s="27"/>
      <c r="YK24" s="27"/>
      <c r="YL24" s="27"/>
      <c r="YM24" s="27"/>
      <c r="YN24" s="27"/>
      <c r="YO24" s="27"/>
      <c r="YP24" s="27"/>
      <c r="YQ24" s="27"/>
      <c r="YR24" s="27"/>
      <c r="YS24" s="27"/>
      <c r="YT24" s="27"/>
      <c r="YU24" s="27"/>
      <c r="YV24" s="27"/>
      <c r="YW24" s="27"/>
      <c r="YX24" s="27"/>
      <c r="YY24" s="27"/>
      <c r="YZ24" s="27"/>
      <c r="ZA24" s="27"/>
      <c r="ZB24" s="27"/>
      <c r="ZC24" s="27"/>
      <c r="ZD24" s="27"/>
      <c r="ZE24" s="27"/>
      <c r="ZF24" s="27"/>
      <c r="ZG24" s="27"/>
      <c r="ZH24" s="27"/>
      <c r="ZI24" s="27"/>
      <c r="ZJ24" s="27"/>
      <c r="ZK24" s="27"/>
      <c r="ZL24" s="27"/>
      <c r="ZM24" s="27"/>
      <c r="ZN24" s="27"/>
      <c r="ZO24" s="27"/>
      <c r="ZP24" s="27"/>
      <c r="ZQ24" s="27"/>
      <c r="ZR24" s="27"/>
      <c r="ZS24" s="27"/>
      <c r="ZT24" s="27"/>
      <c r="ZU24" s="27"/>
      <c r="ZV24" s="27"/>
      <c r="ZW24" s="27"/>
      <c r="ZX24" s="27"/>
      <c r="ZY24" s="27"/>
      <c r="ZZ24" s="27"/>
      <c r="AAA24" s="27"/>
      <c r="AAB24" s="27"/>
      <c r="AAC24" s="27"/>
      <c r="AAD24" s="27"/>
      <c r="AAE24" s="27"/>
      <c r="AAF24" s="27"/>
      <c r="AAG24" s="27"/>
      <c r="AAH24" s="27"/>
      <c r="AAI24" s="27"/>
      <c r="AAJ24" s="27"/>
      <c r="AAK24" s="27"/>
      <c r="AAL24" s="27"/>
      <c r="AAM24" s="27"/>
      <c r="AAN24" s="27"/>
      <c r="AAO24" s="27"/>
      <c r="AAP24" s="27"/>
      <c r="AAQ24" s="27"/>
      <c r="AAR24" s="27"/>
      <c r="AAS24" s="27"/>
      <c r="AAT24" s="27"/>
      <c r="AAU24" s="27"/>
      <c r="AAV24" s="27"/>
      <c r="AAW24" s="27"/>
      <c r="AAX24" s="27"/>
      <c r="AAY24" s="27"/>
      <c r="AAZ24" s="27"/>
      <c r="ABA24" s="27"/>
      <c r="ABB24" s="27"/>
      <c r="ABC24" s="27"/>
      <c r="ABD24" s="27"/>
      <c r="ABE24" s="27"/>
      <c r="ABF24" s="27"/>
      <c r="ABG24" s="27"/>
      <c r="ABH24" s="27"/>
      <c r="ABI24" s="27"/>
      <c r="ABJ24" s="27"/>
      <c r="ABK24" s="27"/>
      <c r="ABL24" s="27"/>
      <c r="ABM24" s="27"/>
      <c r="ABN24" s="27"/>
      <c r="ABO24" s="27"/>
      <c r="ABP24" s="27"/>
      <c r="ABQ24" s="27"/>
      <c r="ABR24" s="27"/>
      <c r="ABS24" s="27"/>
      <c r="ABT24" s="27"/>
      <c r="ABU24" s="27"/>
      <c r="ABV24" s="27"/>
      <c r="ABW24" s="27"/>
      <c r="ABX24" s="27"/>
      <c r="ABY24" s="27"/>
      <c r="ABZ24" s="27"/>
      <c r="ACA24" s="27"/>
      <c r="ACB24" s="27"/>
      <c r="ACC24" s="27"/>
      <c r="ACD24" s="27"/>
      <c r="ACE24" s="27"/>
      <c r="ACF24" s="27"/>
      <c r="ACG24" s="27"/>
      <c r="ACH24" s="27"/>
      <c r="ACI24" s="27"/>
      <c r="ACJ24" s="27"/>
      <c r="ACK24" s="27"/>
      <c r="ACL24" s="27"/>
      <c r="ACM24" s="27"/>
      <c r="ACN24" s="27"/>
      <c r="ACO24" s="27"/>
      <c r="ACP24" s="27"/>
      <c r="ACQ24" s="27"/>
      <c r="ACR24" s="27"/>
      <c r="ACS24" s="27"/>
      <c r="ACT24" s="27"/>
      <c r="ACU24" s="27"/>
      <c r="ACV24" s="27"/>
      <c r="ACW24" s="27"/>
      <c r="ACX24" s="27"/>
      <c r="ACY24" s="27"/>
      <c r="ACZ24" s="27"/>
      <c r="ADA24" s="27"/>
      <c r="ADB24" s="27"/>
      <c r="ADC24" s="27"/>
      <c r="ADD24" s="27"/>
      <c r="ADE24" s="27"/>
      <c r="ADF24" s="27"/>
      <c r="ADG24" s="27"/>
      <c r="ADH24" s="27"/>
      <c r="ADI24" s="27"/>
      <c r="ADJ24" s="27"/>
      <c r="ADK24" s="27"/>
      <c r="ADL24" s="27"/>
      <c r="ADM24" s="27"/>
      <c r="ADN24" s="27"/>
      <c r="ADO24" s="27"/>
      <c r="ADP24" s="27"/>
      <c r="ADQ24" s="27"/>
      <c r="ADR24" s="27"/>
      <c r="ADS24" s="27"/>
      <c r="ADT24" s="27"/>
      <c r="ADU24" s="27"/>
      <c r="ADV24" s="27"/>
      <c r="ADW24" s="27"/>
      <c r="ADX24" s="27"/>
      <c r="ADY24" s="27"/>
      <c r="ADZ24" s="27"/>
      <c r="AEA24" s="27"/>
      <c r="AEB24" s="27"/>
      <c r="AEC24" s="27"/>
      <c r="AED24" s="27"/>
      <c r="AEE24" s="27"/>
      <c r="AEF24" s="27"/>
      <c r="AEG24" s="27"/>
      <c r="AEH24" s="27"/>
      <c r="AEI24" s="27"/>
      <c r="AEJ24" s="27"/>
      <c r="AEK24" s="27"/>
      <c r="AEL24" s="27"/>
      <c r="AEM24" s="27"/>
      <c r="AEN24" s="27"/>
      <c r="AEO24" s="27"/>
      <c r="AEP24" s="27"/>
      <c r="AEQ24" s="27"/>
      <c r="AER24" s="27"/>
      <c r="AES24" s="27"/>
      <c r="AET24" s="27"/>
      <c r="AEU24" s="27"/>
      <c r="AEV24" s="27"/>
      <c r="AEW24" s="27"/>
      <c r="AEX24" s="27"/>
      <c r="AEY24" s="27"/>
      <c r="AEZ24" s="27"/>
      <c r="AFA24" s="27"/>
      <c r="AFB24" s="27"/>
      <c r="AFC24" s="27"/>
      <c r="AFD24" s="27"/>
      <c r="AFE24" s="27"/>
      <c r="AFF24" s="27"/>
      <c r="AFG24" s="27"/>
      <c r="AFH24" s="27"/>
      <c r="AFI24" s="27"/>
      <c r="AFJ24" s="27"/>
      <c r="AFK24" s="27"/>
      <c r="AFL24" s="27"/>
      <c r="AFM24" s="27"/>
      <c r="AFN24" s="27"/>
      <c r="AFO24" s="27"/>
      <c r="AFP24" s="27"/>
      <c r="AFQ24" s="27"/>
      <c r="AFR24" s="27"/>
      <c r="AFS24" s="27"/>
      <c r="AFT24" s="27"/>
      <c r="AFU24" s="27"/>
      <c r="AFV24" s="27"/>
      <c r="AFW24" s="27"/>
      <c r="AFX24" s="27"/>
      <c r="AFY24" s="27"/>
      <c r="AFZ24" s="27"/>
      <c r="AGA24" s="27"/>
      <c r="AGB24" s="27"/>
      <c r="AGC24" s="27"/>
      <c r="AGD24" s="27"/>
      <c r="AGE24" s="27"/>
      <c r="AGF24" s="27"/>
      <c r="AGG24" s="27"/>
      <c r="AGH24" s="27"/>
      <c r="AGI24" s="27"/>
      <c r="AGJ24" s="27"/>
      <c r="AGK24" s="27"/>
      <c r="AGL24" s="27"/>
      <c r="AGM24" s="27"/>
      <c r="AGN24" s="27"/>
      <c r="AGO24" s="27"/>
      <c r="AGP24" s="27"/>
      <c r="AGQ24" s="27"/>
      <c r="AGR24" s="27"/>
      <c r="AGS24" s="27"/>
      <c r="AGT24" s="27"/>
      <c r="AGU24" s="27"/>
      <c r="AGV24" s="27"/>
      <c r="AGW24" s="27"/>
      <c r="AGX24" s="27"/>
      <c r="AGY24" s="27"/>
      <c r="AGZ24" s="27"/>
      <c r="AHA24" s="27"/>
      <c r="AHB24" s="27"/>
      <c r="AHC24" s="27"/>
      <c r="AHD24" s="27"/>
      <c r="AHE24" s="27"/>
      <c r="AHF24" s="27"/>
      <c r="AHG24" s="27"/>
      <c r="AHH24" s="27"/>
      <c r="AHI24" s="27"/>
      <c r="AHJ24" s="27"/>
      <c r="AHK24" s="27"/>
      <c r="AHL24" s="27"/>
      <c r="AHM24" s="27"/>
      <c r="AHN24" s="27"/>
      <c r="AHO24" s="27"/>
      <c r="AHP24" s="27"/>
      <c r="AHQ24" s="27"/>
      <c r="AHR24" s="27"/>
      <c r="AHS24" s="27"/>
      <c r="AHT24" s="27"/>
      <c r="AHU24" s="27"/>
      <c r="AHV24" s="27"/>
      <c r="AHW24" s="27"/>
      <c r="AHX24" s="27"/>
      <c r="AHY24" s="27"/>
      <c r="AHZ24" s="27"/>
      <c r="AIA24" s="27"/>
      <c r="AIB24" s="27"/>
      <c r="AIC24" s="27"/>
      <c r="AID24" s="27"/>
      <c r="AIE24" s="27"/>
      <c r="AIF24" s="27"/>
      <c r="AIG24" s="27"/>
      <c r="AIH24" s="27"/>
      <c r="AII24" s="27"/>
      <c r="AIJ24" s="27"/>
      <c r="AIK24" s="27"/>
      <c r="AIL24" s="27"/>
      <c r="AIM24" s="27"/>
      <c r="AIN24" s="27"/>
      <c r="AIO24" s="27"/>
      <c r="AIP24" s="27"/>
      <c r="AIQ24" s="27"/>
      <c r="AIR24" s="27"/>
      <c r="AIS24" s="27"/>
      <c r="AIT24" s="27"/>
      <c r="AIU24" s="27"/>
      <c r="AIV24" s="27"/>
      <c r="AIW24" s="27"/>
      <c r="AIX24" s="27"/>
      <c r="AIY24" s="27"/>
      <c r="AIZ24" s="27"/>
      <c r="AJA24" s="27"/>
      <c r="AJB24" s="27"/>
      <c r="AJC24" s="27"/>
      <c r="AJD24" s="27"/>
      <c r="AJE24" s="27"/>
      <c r="AJF24" s="27"/>
      <c r="AJG24" s="27"/>
      <c r="AJH24" s="27"/>
      <c r="AJI24" s="27"/>
      <c r="AJJ24" s="27"/>
      <c r="AJK24" s="27"/>
      <c r="AJL24" s="27"/>
      <c r="AJM24" s="27"/>
      <c r="AJN24" s="27"/>
      <c r="AJO24" s="27"/>
      <c r="AJP24" s="27"/>
      <c r="AJQ24" s="27"/>
      <c r="AJR24" s="27"/>
      <c r="AJS24" s="27"/>
      <c r="AJT24" s="27"/>
      <c r="AJU24" s="27"/>
      <c r="AJV24" s="27"/>
      <c r="AJW24" s="27"/>
      <c r="AJX24" s="27"/>
      <c r="AJY24" s="27"/>
      <c r="AJZ24" s="27"/>
      <c r="AKA24" s="27"/>
      <c r="AKB24" s="27"/>
      <c r="AKC24" s="27"/>
      <c r="AKD24" s="27"/>
      <c r="AKE24" s="27"/>
      <c r="AKF24" s="27"/>
      <c r="AKG24" s="27"/>
      <c r="AKH24" s="27"/>
      <c r="AKI24" s="27"/>
      <c r="AKJ24" s="27"/>
      <c r="AKK24" s="27"/>
      <c r="AKL24" s="27"/>
      <c r="AKM24" s="27"/>
      <c r="AKN24" s="27"/>
      <c r="AKO24" s="27"/>
      <c r="AKP24" s="27"/>
      <c r="AKQ24" s="27"/>
      <c r="AKR24" s="27"/>
      <c r="AKS24" s="27"/>
      <c r="AKT24" s="27"/>
      <c r="AKU24" s="27"/>
      <c r="AKV24" s="27"/>
      <c r="AKW24" s="27"/>
      <c r="AKX24" s="27"/>
      <c r="AKY24" s="27"/>
      <c r="AKZ24" s="27"/>
      <c r="ALA24" s="27"/>
      <c r="ALB24" s="27"/>
      <c r="ALC24" s="27"/>
      <c r="ALD24" s="27"/>
      <c r="ALE24" s="27"/>
      <c r="ALF24" s="27"/>
      <c r="ALG24" s="27"/>
      <c r="ALH24" s="27"/>
      <c r="ALI24" s="27"/>
      <c r="ALJ24" s="27"/>
      <c r="ALK24" s="27"/>
      <c r="ALL24" s="27"/>
    </row>
    <row r="25" spans="1:1000" customFormat="1" ht="15" customHeight="1" x14ac:dyDescent="0.25">
      <c r="A25" s="27">
        <f ca="1">IF(_xll.TM1RPTELISCONSOLIDATED($C$16,$C25),IF(_xll.TM1RPTELLEV($C$16,$C25)&lt;=3,_xll.TM1RPTELLEV($C$16,$C25),"D"),"N")</f>
        <v>2</v>
      </c>
      <c r="B25" s="27"/>
      <c r="C25" s="94" t="s">
        <v>50</v>
      </c>
      <c r="D25" s="95">
        <f ca="1">_xll.DBRW($C$9,$D$13,$C$13,$E$13,D$15,$C25,$F$13)</f>
        <v>1324963.0733768737</v>
      </c>
      <c r="E25" s="95">
        <f ca="1">_xll.DBRW($C$9,$D$13,$C$13,$E$13,E$15,$C25,$F$13)</f>
        <v>298750.08323939738</v>
      </c>
      <c r="F25" s="95">
        <f ca="1">_xll.DBRW($C$9,$D$13,$C$13,$E$13,F$15,$C25,$F$13)</f>
        <v>310272.39421293949</v>
      </c>
      <c r="G25" s="95">
        <f ca="1">_xll.DBRW($C$9,$D$13,$C$13,$E$13,G$15,$C25,$F$13)</f>
        <v>338809.48292722518</v>
      </c>
      <c r="H25" s="95">
        <f ca="1">_xll.DBRW($C$9,$D$13,$C$13,$E$13,H$15,$C25,$F$13)</f>
        <v>377131.11299731175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  <c r="FB25" s="27"/>
      <c r="FC25" s="27"/>
      <c r="FD25" s="27"/>
      <c r="FE25" s="27"/>
      <c r="FF25" s="27"/>
      <c r="FG25" s="27"/>
      <c r="FH25" s="27"/>
      <c r="FI25" s="27"/>
      <c r="FJ25" s="27"/>
      <c r="FK25" s="27"/>
      <c r="FL25" s="27"/>
      <c r="FM25" s="27"/>
      <c r="FN25" s="27"/>
      <c r="FO25" s="27"/>
      <c r="FP25" s="27"/>
      <c r="FQ25" s="27"/>
      <c r="FR25" s="27"/>
      <c r="FS25" s="27"/>
      <c r="FT25" s="27"/>
      <c r="FU25" s="27"/>
      <c r="FV25" s="27"/>
      <c r="FW25" s="27"/>
      <c r="FX25" s="27"/>
      <c r="FY25" s="27"/>
      <c r="FZ25" s="27"/>
      <c r="GA25" s="27"/>
      <c r="GB25" s="27"/>
      <c r="GC25" s="27"/>
      <c r="GD25" s="27"/>
      <c r="GE25" s="27"/>
      <c r="GF25" s="27"/>
      <c r="GG25" s="27"/>
      <c r="GH25" s="27"/>
      <c r="GI25" s="27"/>
      <c r="GJ25" s="27"/>
      <c r="GK25" s="27"/>
      <c r="GL25" s="27"/>
      <c r="GM25" s="27"/>
      <c r="GN25" s="27"/>
      <c r="GO25" s="27"/>
      <c r="GP25" s="27"/>
      <c r="GQ25" s="27"/>
      <c r="GR25" s="27"/>
      <c r="GS25" s="27"/>
      <c r="GT25" s="27"/>
      <c r="GU25" s="27"/>
      <c r="GV25" s="27"/>
      <c r="GW25" s="27"/>
      <c r="GX25" s="27"/>
      <c r="GY25" s="27"/>
      <c r="GZ25" s="27"/>
      <c r="HA25" s="27"/>
      <c r="HB25" s="27"/>
      <c r="HC25" s="27"/>
      <c r="HD25" s="27"/>
      <c r="HE25" s="27"/>
      <c r="HF25" s="27"/>
      <c r="HG25" s="27"/>
      <c r="HH25" s="27"/>
      <c r="HI25" s="27"/>
      <c r="HJ25" s="27"/>
      <c r="HK25" s="27"/>
      <c r="HL25" s="27"/>
      <c r="HM25" s="27"/>
      <c r="HN25" s="27"/>
      <c r="HO25" s="27"/>
      <c r="HP25" s="27"/>
      <c r="HQ25" s="27"/>
      <c r="HR25" s="27"/>
      <c r="HS25" s="27"/>
      <c r="HT25" s="27"/>
      <c r="HU25" s="27"/>
      <c r="HV25" s="27"/>
      <c r="HW25" s="27"/>
      <c r="HX25" s="27"/>
      <c r="HY25" s="27"/>
      <c r="HZ25" s="27"/>
      <c r="IA25" s="27"/>
      <c r="IB25" s="27"/>
      <c r="IC25" s="27"/>
      <c r="ID25" s="27"/>
      <c r="IE25" s="27"/>
      <c r="IF25" s="27"/>
      <c r="IG25" s="27"/>
      <c r="IH25" s="27"/>
      <c r="II25" s="27"/>
      <c r="IJ25" s="27"/>
      <c r="IK25" s="27"/>
      <c r="IL25" s="27"/>
      <c r="IM25" s="27"/>
      <c r="IN25" s="27"/>
      <c r="IO25" s="27"/>
      <c r="IP25" s="27"/>
      <c r="IQ25" s="27"/>
      <c r="IR25" s="27"/>
      <c r="IS25" s="27"/>
      <c r="IT25" s="27"/>
      <c r="IU25" s="27"/>
      <c r="IV25" s="27"/>
      <c r="IW25" s="27"/>
      <c r="IX25" s="27"/>
      <c r="IY25" s="27"/>
      <c r="IZ25" s="27"/>
      <c r="JA25" s="27"/>
      <c r="JB25" s="27"/>
      <c r="JC25" s="27"/>
      <c r="JD25" s="27"/>
      <c r="JE25" s="27"/>
      <c r="JF25" s="27"/>
      <c r="JG25" s="27"/>
      <c r="JH25" s="27"/>
      <c r="JI25" s="27"/>
      <c r="JJ25" s="27"/>
      <c r="JK25" s="27"/>
      <c r="JL25" s="27"/>
      <c r="JM25" s="27"/>
      <c r="JN25" s="27"/>
      <c r="JO25" s="27"/>
      <c r="JP25" s="27"/>
      <c r="JQ25" s="27"/>
      <c r="JR25" s="27"/>
      <c r="JS25" s="27"/>
      <c r="JT25" s="27"/>
      <c r="JU25" s="27"/>
      <c r="JV25" s="27"/>
      <c r="JW25" s="27"/>
      <c r="JX25" s="27"/>
      <c r="JY25" s="27"/>
      <c r="JZ25" s="27"/>
      <c r="KA25" s="27"/>
      <c r="KB25" s="27"/>
      <c r="KC25" s="27"/>
      <c r="KD25" s="27"/>
      <c r="KE25" s="27"/>
      <c r="KF25" s="27"/>
      <c r="KG25" s="27"/>
      <c r="KH25" s="27"/>
      <c r="KI25" s="27"/>
      <c r="KJ25" s="27"/>
      <c r="KK25" s="27"/>
      <c r="KL25" s="27"/>
      <c r="KM25" s="27"/>
      <c r="KN25" s="27"/>
      <c r="KO25" s="27"/>
      <c r="KP25" s="27"/>
      <c r="KQ25" s="27"/>
      <c r="KR25" s="27"/>
      <c r="KS25" s="27"/>
      <c r="KT25" s="27"/>
      <c r="KU25" s="27"/>
      <c r="KV25" s="27"/>
      <c r="KW25" s="27"/>
      <c r="KX25" s="27"/>
      <c r="KY25" s="27"/>
      <c r="KZ25" s="27"/>
      <c r="LA25" s="27"/>
      <c r="LB25" s="27"/>
      <c r="LC25" s="27"/>
      <c r="LD25" s="27"/>
      <c r="LE25" s="27"/>
      <c r="LF25" s="27"/>
      <c r="LG25" s="27"/>
      <c r="LH25" s="27"/>
      <c r="LI25" s="27"/>
      <c r="LJ25" s="27"/>
      <c r="LK25" s="27"/>
      <c r="LL25" s="27"/>
      <c r="LM25" s="27"/>
      <c r="LN25" s="27"/>
      <c r="LO25" s="27"/>
      <c r="LP25" s="27"/>
      <c r="LQ25" s="27"/>
      <c r="LR25" s="27"/>
      <c r="LS25" s="27"/>
      <c r="LT25" s="27"/>
      <c r="LU25" s="27"/>
      <c r="LV25" s="27"/>
      <c r="LW25" s="27"/>
      <c r="LX25" s="27"/>
      <c r="LY25" s="27"/>
      <c r="LZ25" s="27"/>
      <c r="MA25" s="27"/>
      <c r="MB25" s="27"/>
      <c r="MC25" s="27"/>
      <c r="MD25" s="27"/>
      <c r="ME25" s="27"/>
      <c r="MF25" s="27"/>
      <c r="MG25" s="27"/>
      <c r="MH25" s="27"/>
      <c r="MI25" s="27"/>
      <c r="MJ25" s="27"/>
      <c r="MK25" s="27"/>
      <c r="ML25" s="27"/>
      <c r="MM25" s="27"/>
      <c r="MN25" s="27"/>
      <c r="MO25" s="27"/>
      <c r="MP25" s="27"/>
      <c r="MQ25" s="27"/>
      <c r="MR25" s="27"/>
      <c r="MS25" s="27"/>
      <c r="MT25" s="27"/>
      <c r="MU25" s="27"/>
      <c r="MV25" s="27"/>
      <c r="MW25" s="27"/>
      <c r="MX25" s="27"/>
      <c r="MY25" s="27"/>
      <c r="MZ25" s="27"/>
      <c r="NA25" s="27"/>
      <c r="NB25" s="27"/>
      <c r="NC25" s="27"/>
      <c r="ND25" s="27"/>
      <c r="NE25" s="27"/>
      <c r="NF25" s="27"/>
      <c r="NG25" s="27"/>
      <c r="NH25" s="27"/>
      <c r="NI25" s="27"/>
      <c r="NJ25" s="27"/>
      <c r="NK25" s="27"/>
      <c r="NL25" s="27"/>
      <c r="NM25" s="27"/>
      <c r="NN25" s="27"/>
      <c r="NO25" s="27"/>
      <c r="NP25" s="27"/>
      <c r="NQ25" s="27"/>
      <c r="NR25" s="27"/>
      <c r="NS25" s="27"/>
      <c r="NT25" s="27"/>
      <c r="NU25" s="27"/>
      <c r="NV25" s="27"/>
      <c r="NW25" s="27"/>
      <c r="NX25" s="27"/>
      <c r="NY25" s="27"/>
      <c r="NZ25" s="27"/>
      <c r="OA25" s="27"/>
      <c r="OB25" s="27"/>
      <c r="OC25" s="27"/>
      <c r="OD25" s="27"/>
      <c r="OE25" s="27"/>
      <c r="OF25" s="27"/>
      <c r="OG25" s="27"/>
      <c r="OH25" s="27"/>
      <c r="OI25" s="27"/>
      <c r="OJ25" s="27"/>
      <c r="OK25" s="27"/>
      <c r="OL25" s="27"/>
      <c r="OM25" s="27"/>
      <c r="ON25" s="27"/>
      <c r="OO25" s="27"/>
      <c r="OP25" s="27"/>
      <c r="OQ25" s="27"/>
      <c r="OR25" s="27"/>
      <c r="OS25" s="27"/>
      <c r="OT25" s="27"/>
      <c r="OU25" s="27"/>
      <c r="OV25" s="27"/>
      <c r="OW25" s="27"/>
      <c r="OX25" s="27"/>
      <c r="OY25" s="27"/>
      <c r="OZ25" s="27"/>
      <c r="PA25" s="27"/>
      <c r="PB25" s="27"/>
      <c r="PC25" s="27"/>
      <c r="PD25" s="27"/>
      <c r="PE25" s="27"/>
      <c r="PF25" s="27"/>
      <c r="PG25" s="27"/>
      <c r="PH25" s="27"/>
      <c r="PI25" s="27"/>
      <c r="PJ25" s="27"/>
      <c r="PK25" s="27"/>
      <c r="PL25" s="27"/>
      <c r="PM25" s="27"/>
      <c r="PN25" s="27"/>
      <c r="PO25" s="27"/>
      <c r="PP25" s="27"/>
      <c r="PQ25" s="27"/>
      <c r="PR25" s="27"/>
      <c r="PS25" s="27"/>
      <c r="PT25" s="27"/>
      <c r="PU25" s="27"/>
      <c r="PV25" s="27"/>
      <c r="PW25" s="27"/>
      <c r="PX25" s="27"/>
      <c r="PY25" s="27"/>
      <c r="PZ25" s="27"/>
      <c r="QA25" s="27"/>
      <c r="QB25" s="27"/>
      <c r="QC25" s="27"/>
      <c r="QD25" s="27"/>
      <c r="QE25" s="27"/>
      <c r="QF25" s="27"/>
      <c r="QG25" s="27"/>
      <c r="QH25" s="27"/>
      <c r="QI25" s="27"/>
      <c r="QJ25" s="27"/>
      <c r="QK25" s="27"/>
      <c r="QL25" s="27"/>
      <c r="QM25" s="27"/>
      <c r="QN25" s="27"/>
      <c r="QO25" s="27"/>
      <c r="QP25" s="27"/>
      <c r="QQ25" s="27"/>
      <c r="QR25" s="27"/>
      <c r="QS25" s="27"/>
      <c r="QT25" s="27"/>
      <c r="QU25" s="27"/>
      <c r="QV25" s="27"/>
      <c r="QW25" s="27"/>
      <c r="QX25" s="27"/>
      <c r="QY25" s="27"/>
      <c r="QZ25" s="27"/>
      <c r="RA25" s="27"/>
      <c r="RB25" s="27"/>
      <c r="RC25" s="27"/>
      <c r="RD25" s="27"/>
      <c r="RE25" s="27"/>
      <c r="RF25" s="27"/>
      <c r="RG25" s="27"/>
      <c r="RH25" s="27"/>
      <c r="RI25" s="27"/>
      <c r="RJ25" s="27"/>
      <c r="RK25" s="27"/>
      <c r="RL25" s="27"/>
      <c r="RM25" s="27"/>
      <c r="RN25" s="27"/>
      <c r="RO25" s="27"/>
      <c r="RP25" s="27"/>
      <c r="RQ25" s="27"/>
      <c r="RR25" s="27"/>
      <c r="RS25" s="27"/>
      <c r="RT25" s="27"/>
      <c r="RU25" s="27"/>
      <c r="RV25" s="27"/>
      <c r="RW25" s="27"/>
      <c r="RX25" s="27"/>
      <c r="RY25" s="27"/>
      <c r="RZ25" s="27"/>
      <c r="SA25" s="27"/>
      <c r="SB25" s="27"/>
      <c r="SC25" s="27"/>
      <c r="SD25" s="27"/>
      <c r="SE25" s="27"/>
      <c r="SF25" s="27"/>
      <c r="SG25" s="27"/>
      <c r="SH25" s="27"/>
      <c r="SI25" s="27"/>
      <c r="SJ25" s="27"/>
      <c r="SK25" s="27"/>
      <c r="SL25" s="27"/>
      <c r="SM25" s="27"/>
      <c r="SN25" s="27"/>
      <c r="SO25" s="27"/>
      <c r="SP25" s="27"/>
      <c r="SQ25" s="27"/>
      <c r="SR25" s="27"/>
      <c r="SS25" s="27"/>
      <c r="ST25" s="27"/>
      <c r="SU25" s="27"/>
      <c r="SV25" s="27"/>
      <c r="SW25" s="27"/>
      <c r="SX25" s="27"/>
      <c r="SY25" s="27"/>
      <c r="SZ25" s="27"/>
      <c r="TA25" s="27"/>
      <c r="TB25" s="27"/>
      <c r="TC25" s="27"/>
      <c r="TD25" s="27"/>
      <c r="TE25" s="27"/>
      <c r="TF25" s="27"/>
      <c r="TG25" s="27"/>
      <c r="TH25" s="27"/>
      <c r="TI25" s="27"/>
      <c r="TJ25" s="27"/>
      <c r="TK25" s="27"/>
      <c r="TL25" s="27"/>
      <c r="TM25" s="27"/>
      <c r="TN25" s="27"/>
      <c r="TO25" s="27"/>
      <c r="TP25" s="27"/>
      <c r="TQ25" s="27"/>
      <c r="TR25" s="27"/>
      <c r="TS25" s="27"/>
      <c r="TT25" s="27"/>
      <c r="TU25" s="27"/>
      <c r="TV25" s="27"/>
      <c r="TW25" s="27"/>
      <c r="TX25" s="27"/>
      <c r="TY25" s="27"/>
      <c r="TZ25" s="27"/>
      <c r="UA25" s="27"/>
      <c r="UB25" s="27"/>
      <c r="UC25" s="27"/>
      <c r="UD25" s="27"/>
      <c r="UE25" s="27"/>
      <c r="UF25" s="27"/>
      <c r="UG25" s="27"/>
      <c r="UH25" s="27"/>
      <c r="UI25" s="27"/>
      <c r="UJ25" s="27"/>
      <c r="UK25" s="27"/>
      <c r="UL25" s="27"/>
      <c r="UM25" s="27"/>
      <c r="UN25" s="27"/>
      <c r="UO25" s="27"/>
      <c r="UP25" s="27"/>
      <c r="UQ25" s="27"/>
      <c r="UR25" s="27"/>
      <c r="US25" s="27"/>
      <c r="UT25" s="27"/>
      <c r="UU25" s="27"/>
      <c r="UV25" s="27"/>
      <c r="UW25" s="27"/>
      <c r="UX25" s="27"/>
      <c r="UY25" s="27"/>
      <c r="UZ25" s="27"/>
      <c r="VA25" s="27"/>
      <c r="VB25" s="27"/>
      <c r="VC25" s="27"/>
      <c r="VD25" s="27"/>
      <c r="VE25" s="27"/>
      <c r="VF25" s="27"/>
      <c r="VG25" s="27"/>
      <c r="VH25" s="27"/>
      <c r="VI25" s="27"/>
      <c r="VJ25" s="27"/>
      <c r="VK25" s="27"/>
      <c r="VL25" s="27"/>
      <c r="VM25" s="27"/>
      <c r="VN25" s="27"/>
      <c r="VO25" s="27"/>
      <c r="VP25" s="27"/>
      <c r="VQ25" s="27"/>
      <c r="VR25" s="27"/>
      <c r="VS25" s="27"/>
      <c r="VT25" s="27"/>
      <c r="VU25" s="27"/>
      <c r="VV25" s="27"/>
      <c r="VW25" s="27"/>
      <c r="VX25" s="27"/>
      <c r="VY25" s="27"/>
      <c r="VZ25" s="27"/>
      <c r="WA25" s="27"/>
      <c r="WB25" s="27"/>
      <c r="WC25" s="27"/>
      <c r="WD25" s="27"/>
      <c r="WE25" s="27"/>
      <c r="WF25" s="27"/>
      <c r="WG25" s="27"/>
      <c r="WH25" s="27"/>
      <c r="WI25" s="27"/>
      <c r="WJ25" s="27"/>
      <c r="WK25" s="27"/>
      <c r="WL25" s="27"/>
      <c r="WM25" s="27"/>
      <c r="WN25" s="27"/>
      <c r="WO25" s="27"/>
      <c r="WP25" s="27"/>
      <c r="WQ25" s="27"/>
      <c r="WR25" s="27"/>
      <c r="WS25" s="27"/>
      <c r="WT25" s="27"/>
      <c r="WU25" s="27"/>
      <c r="WV25" s="27"/>
      <c r="WW25" s="27"/>
      <c r="WX25" s="27"/>
      <c r="WY25" s="27"/>
      <c r="WZ25" s="27"/>
      <c r="XA25" s="27"/>
      <c r="XB25" s="27"/>
      <c r="XC25" s="27"/>
      <c r="XD25" s="27"/>
      <c r="XE25" s="27"/>
      <c r="XF25" s="27"/>
      <c r="XG25" s="27"/>
      <c r="XH25" s="27"/>
      <c r="XI25" s="27"/>
      <c r="XJ25" s="27"/>
      <c r="XK25" s="27"/>
      <c r="XL25" s="27"/>
      <c r="XM25" s="27"/>
      <c r="XN25" s="27"/>
      <c r="XO25" s="27"/>
      <c r="XP25" s="27"/>
      <c r="XQ25" s="27"/>
      <c r="XR25" s="27"/>
      <c r="XS25" s="27"/>
      <c r="XT25" s="27"/>
      <c r="XU25" s="27"/>
      <c r="XV25" s="27"/>
      <c r="XW25" s="27"/>
      <c r="XX25" s="27"/>
      <c r="XY25" s="27"/>
      <c r="XZ25" s="27"/>
      <c r="YA25" s="27"/>
      <c r="YB25" s="27"/>
      <c r="YC25" s="27"/>
      <c r="YD25" s="27"/>
      <c r="YE25" s="27"/>
      <c r="YF25" s="27"/>
      <c r="YG25" s="27"/>
      <c r="YH25" s="27"/>
      <c r="YI25" s="27"/>
      <c r="YJ25" s="27"/>
      <c r="YK25" s="27"/>
      <c r="YL25" s="27"/>
      <c r="YM25" s="27"/>
      <c r="YN25" s="27"/>
      <c r="YO25" s="27"/>
      <c r="YP25" s="27"/>
      <c r="YQ25" s="27"/>
      <c r="YR25" s="27"/>
      <c r="YS25" s="27"/>
      <c r="YT25" s="27"/>
      <c r="YU25" s="27"/>
      <c r="YV25" s="27"/>
      <c r="YW25" s="27"/>
      <c r="YX25" s="27"/>
      <c r="YY25" s="27"/>
      <c r="YZ25" s="27"/>
      <c r="ZA25" s="27"/>
      <c r="ZB25" s="27"/>
      <c r="ZC25" s="27"/>
      <c r="ZD25" s="27"/>
      <c r="ZE25" s="27"/>
      <c r="ZF25" s="27"/>
      <c r="ZG25" s="27"/>
      <c r="ZH25" s="27"/>
      <c r="ZI25" s="27"/>
      <c r="ZJ25" s="27"/>
      <c r="ZK25" s="27"/>
      <c r="ZL25" s="27"/>
      <c r="ZM25" s="27"/>
      <c r="ZN25" s="27"/>
      <c r="ZO25" s="27"/>
      <c r="ZP25" s="27"/>
      <c r="ZQ25" s="27"/>
      <c r="ZR25" s="27"/>
      <c r="ZS25" s="27"/>
      <c r="ZT25" s="27"/>
      <c r="ZU25" s="27"/>
      <c r="ZV25" s="27"/>
      <c r="ZW25" s="27"/>
      <c r="ZX25" s="27"/>
      <c r="ZY25" s="27"/>
      <c r="ZZ25" s="27"/>
      <c r="AAA25" s="27"/>
      <c r="AAB25" s="27"/>
      <c r="AAC25" s="27"/>
      <c r="AAD25" s="27"/>
      <c r="AAE25" s="27"/>
      <c r="AAF25" s="27"/>
      <c r="AAG25" s="27"/>
      <c r="AAH25" s="27"/>
      <c r="AAI25" s="27"/>
      <c r="AAJ25" s="27"/>
      <c r="AAK25" s="27"/>
      <c r="AAL25" s="27"/>
      <c r="AAM25" s="27"/>
      <c r="AAN25" s="27"/>
      <c r="AAO25" s="27"/>
      <c r="AAP25" s="27"/>
      <c r="AAQ25" s="27"/>
      <c r="AAR25" s="27"/>
      <c r="AAS25" s="27"/>
      <c r="AAT25" s="27"/>
      <c r="AAU25" s="27"/>
      <c r="AAV25" s="27"/>
      <c r="AAW25" s="27"/>
      <c r="AAX25" s="27"/>
      <c r="AAY25" s="27"/>
      <c r="AAZ25" s="27"/>
      <c r="ABA25" s="27"/>
      <c r="ABB25" s="27"/>
      <c r="ABC25" s="27"/>
      <c r="ABD25" s="27"/>
      <c r="ABE25" s="27"/>
      <c r="ABF25" s="27"/>
      <c r="ABG25" s="27"/>
      <c r="ABH25" s="27"/>
      <c r="ABI25" s="27"/>
      <c r="ABJ25" s="27"/>
      <c r="ABK25" s="27"/>
      <c r="ABL25" s="27"/>
      <c r="ABM25" s="27"/>
      <c r="ABN25" s="27"/>
      <c r="ABO25" s="27"/>
      <c r="ABP25" s="27"/>
      <c r="ABQ25" s="27"/>
      <c r="ABR25" s="27"/>
      <c r="ABS25" s="27"/>
      <c r="ABT25" s="27"/>
      <c r="ABU25" s="27"/>
      <c r="ABV25" s="27"/>
      <c r="ABW25" s="27"/>
      <c r="ABX25" s="27"/>
      <c r="ABY25" s="27"/>
      <c r="ABZ25" s="27"/>
      <c r="ACA25" s="27"/>
      <c r="ACB25" s="27"/>
      <c r="ACC25" s="27"/>
      <c r="ACD25" s="27"/>
      <c r="ACE25" s="27"/>
      <c r="ACF25" s="27"/>
      <c r="ACG25" s="27"/>
      <c r="ACH25" s="27"/>
      <c r="ACI25" s="27"/>
      <c r="ACJ25" s="27"/>
      <c r="ACK25" s="27"/>
      <c r="ACL25" s="27"/>
      <c r="ACM25" s="27"/>
      <c r="ACN25" s="27"/>
      <c r="ACO25" s="27"/>
      <c r="ACP25" s="27"/>
      <c r="ACQ25" s="27"/>
      <c r="ACR25" s="27"/>
      <c r="ACS25" s="27"/>
      <c r="ACT25" s="27"/>
      <c r="ACU25" s="27"/>
      <c r="ACV25" s="27"/>
      <c r="ACW25" s="27"/>
      <c r="ACX25" s="27"/>
      <c r="ACY25" s="27"/>
      <c r="ACZ25" s="27"/>
      <c r="ADA25" s="27"/>
      <c r="ADB25" s="27"/>
      <c r="ADC25" s="27"/>
      <c r="ADD25" s="27"/>
      <c r="ADE25" s="27"/>
      <c r="ADF25" s="27"/>
      <c r="ADG25" s="27"/>
      <c r="ADH25" s="27"/>
      <c r="ADI25" s="27"/>
      <c r="ADJ25" s="27"/>
      <c r="ADK25" s="27"/>
      <c r="ADL25" s="27"/>
      <c r="ADM25" s="27"/>
      <c r="ADN25" s="27"/>
      <c r="ADO25" s="27"/>
      <c r="ADP25" s="27"/>
      <c r="ADQ25" s="27"/>
      <c r="ADR25" s="27"/>
      <c r="ADS25" s="27"/>
      <c r="ADT25" s="27"/>
      <c r="ADU25" s="27"/>
      <c r="ADV25" s="27"/>
      <c r="ADW25" s="27"/>
      <c r="ADX25" s="27"/>
      <c r="ADY25" s="27"/>
      <c r="ADZ25" s="27"/>
      <c r="AEA25" s="27"/>
      <c r="AEB25" s="27"/>
      <c r="AEC25" s="27"/>
      <c r="AED25" s="27"/>
      <c r="AEE25" s="27"/>
      <c r="AEF25" s="27"/>
      <c r="AEG25" s="27"/>
      <c r="AEH25" s="27"/>
      <c r="AEI25" s="27"/>
      <c r="AEJ25" s="27"/>
      <c r="AEK25" s="27"/>
      <c r="AEL25" s="27"/>
      <c r="AEM25" s="27"/>
      <c r="AEN25" s="27"/>
      <c r="AEO25" s="27"/>
      <c r="AEP25" s="27"/>
      <c r="AEQ25" s="27"/>
      <c r="AER25" s="27"/>
      <c r="AES25" s="27"/>
      <c r="AET25" s="27"/>
      <c r="AEU25" s="27"/>
      <c r="AEV25" s="27"/>
      <c r="AEW25" s="27"/>
      <c r="AEX25" s="27"/>
      <c r="AEY25" s="27"/>
      <c r="AEZ25" s="27"/>
      <c r="AFA25" s="27"/>
      <c r="AFB25" s="27"/>
      <c r="AFC25" s="27"/>
      <c r="AFD25" s="27"/>
      <c r="AFE25" s="27"/>
      <c r="AFF25" s="27"/>
      <c r="AFG25" s="27"/>
      <c r="AFH25" s="27"/>
      <c r="AFI25" s="27"/>
      <c r="AFJ25" s="27"/>
      <c r="AFK25" s="27"/>
      <c r="AFL25" s="27"/>
      <c r="AFM25" s="27"/>
      <c r="AFN25" s="27"/>
      <c r="AFO25" s="27"/>
      <c r="AFP25" s="27"/>
      <c r="AFQ25" s="27"/>
      <c r="AFR25" s="27"/>
      <c r="AFS25" s="27"/>
      <c r="AFT25" s="27"/>
      <c r="AFU25" s="27"/>
      <c r="AFV25" s="27"/>
      <c r="AFW25" s="27"/>
      <c r="AFX25" s="27"/>
      <c r="AFY25" s="27"/>
      <c r="AFZ25" s="27"/>
      <c r="AGA25" s="27"/>
      <c r="AGB25" s="27"/>
      <c r="AGC25" s="27"/>
      <c r="AGD25" s="27"/>
      <c r="AGE25" s="27"/>
      <c r="AGF25" s="27"/>
      <c r="AGG25" s="27"/>
      <c r="AGH25" s="27"/>
      <c r="AGI25" s="27"/>
      <c r="AGJ25" s="27"/>
      <c r="AGK25" s="27"/>
      <c r="AGL25" s="27"/>
      <c r="AGM25" s="27"/>
      <c r="AGN25" s="27"/>
      <c r="AGO25" s="27"/>
      <c r="AGP25" s="27"/>
      <c r="AGQ25" s="27"/>
      <c r="AGR25" s="27"/>
      <c r="AGS25" s="27"/>
      <c r="AGT25" s="27"/>
      <c r="AGU25" s="27"/>
      <c r="AGV25" s="27"/>
      <c r="AGW25" s="27"/>
      <c r="AGX25" s="27"/>
      <c r="AGY25" s="27"/>
      <c r="AGZ25" s="27"/>
      <c r="AHA25" s="27"/>
      <c r="AHB25" s="27"/>
      <c r="AHC25" s="27"/>
      <c r="AHD25" s="27"/>
      <c r="AHE25" s="27"/>
      <c r="AHF25" s="27"/>
      <c r="AHG25" s="27"/>
      <c r="AHH25" s="27"/>
      <c r="AHI25" s="27"/>
      <c r="AHJ25" s="27"/>
      <c r="AHK25" s="27"/>
      <c r="AHL25" s="27"/>
      <c r="AHM25" s="27"/>
      <c r="AHN25" s="27"/>
      <c r="AHO25" s="27"/>
      <c r="AHP25" s="27"/>
      <c r="AHQ25" s="27"/>
      <c r="AHR25" s="27"/>
      <c r="AHS25" s="27"/>
      <c r="AHT25" s="27"/>
      <c r="AHU25" s="27"/>
      <c r="AHV25" s="27"/>
      <c r="AHW25" s="27"/>
      <c r="AHX25" s="27"/>
      <c r="AHY25" s="27"/>
      <c r="AHZ25" s="27"/>
      <c r="AIA25" s="27"/>
      <c r="AIB25" s="27"/>
      <c r="AIC25" s="27"/>
      <c r="AID25" s="27"/>
      <c r="AIE25" s="27"/>
      <c r="AIF25" s="27"/>
      <c r="AIG25" s="27"/>
      <c r="AIH25" s="27"/>
      <c r="AII25" s="27"/>
      <c r="AIJ25" s="27"/>
      <c r="AIK25" s="27"/>
      <c r="AIL25" s="27"/>
      <c r="AIM25" s="27"/>
      <c r="AIN25" s="27"/>
      <c r="AIO25" s="27"/>
      <c r="AIP25" s="27"/>
      <c r="AIQ25" s="27"/>
      <c r="AIR25" s="27"/>
      <c r="AIS25" s="27"/>
      <c r="AIT25" s="27"/>
      <c r="AIU25" s="27"/>
      <c r="AIV25" s="27"/>
      <c r="AIW25" s="27"/>
      <c r="AIX25" s="27"/>
      <c r="AIY25" s="27"/>
      <c r="AIZ25" s="27"/>
      <c r="AJA25" s="27"/>
      <c r="AJB25" s="27"/>
      <c r="AJC25" s="27"/>
      <c r="AJD25" s="27"/>
      <c r="AJE25" s="27"/>
      <c r="AJF25" s="27"/>
      <c r="AJG25" s="27"/>
      <c r="AJH25" s="27"/>
      <c r="AJI25" s="27"/>
      <c r="AJJ25" s="27"/>
      <c r="AJK25" s="27"/>
      <c r="AJL25" s="27"/>
      <c r="AJM25" s="27"/>
      <c r="AJN25" s="27"/>
      <c r="AJO25" s="27"/>
      <c r="AJP25" s="27"/>
      <c r="AJQ25" s="27"/>
      <c r="AJR25" s="27"/>
      <c r="AJS25" s="27"/>
      <c r="AJT25" s="27"/>
      <c r="AJU25" s="27"/>
      <c r="AJV25" s="27"/>
      <c r="AJW25" s="27"/>
      <c r="AJX25" s="27"/>
      <c r="AJY25" s="27"/>
      <c r="AJZ25" s="27"/>
      <c r="AKA25" s="27"/>
      <c r="AKB25" s="27"/>
      <c r="AKC25" s="27"/>
      <c r="AKD25" s="27"/>
      <c r="AKE25" s="27"/>
      <c r="AKF25" s="27"/>
      <c r="AKG25" s="27"/>
      <c r="AKH25" s="27"/>
      <c r="AKI25" s="27"/>
      <c r="AKJ25" s="27"/>
      <c r="AKK25" s="27"/>
      <c r="AKL25" s="27"/>
      <c r="AKM25" s="27"/>
      <c r="AKN25" s="27"/>
      <c r="AKO25" s="27"/>
      <c r="AKP25" s="27"/>
      <c r="AKQ25" s="27"/>
      <c r="AKR25" s="27"/>
      <c r="AKS25" s="27"/>
      <c r="AKT25" s="27"/>
      <c r="AKU25" s="27"/>
      <c r="AKV25" s="27"/>
      <c r="AKW25" s="27"/>
      <c r="AKX25" s="27"/>
      <c r="AKY25" s="27"/>
      <c r="AKZ25" s="27"/>
      <c r="ALA25" s="27"/>
      <c r="ALB25" s="27"/>
      <c r="ALC25" s="27"/>
      <c r="ALD25" s="27"/>
      <c r="ALE25" s="27"/>
      <c r="ALF25" s="27"/>
      <c r="ALG25" s="27"/>
      <c r="ALH25" s="27"/>
      <c r="ALI25" s="27"/>
      <c r="ALJ25" s="27"/>
      <c r="ALK25" s="27"/>
      <c r="ALL25" s="27"/>
    </row>
    <row r="26" spans="1:1000" customFormat="1" ht="15" customHeight="1" x14ac:dyDescent="0.25">
      <c r="A26" s="27">
        <f ca="1">IF(_xll.TM1RPTELISCONSOLIDATED($C$16,$C26),IF(_xll.TM1RPTELLEV($C$16,$C26)&lt;=3,_xll.TM1RPTELLEV($C$16,$C26),"D"),"N")</f>
        <v>1</v>
      </c>
      <c r="B26" s="27"/>
      <c r="C26" s="91" t="s">
        <v>51</v>
      </c>
      <c r="D26" s="84">
        <f ca="1">_xll.DBRW($C$9,$D$13,$C$13,$E$13,D$15,$C26,$F$13)</f>
        <v>604800.04693276773</v>
      </c>
      <c r="E26" s="84">
        <f ca="1">_xll.DBRW($C$9,$D$13,$C$13,$E$13,E$15,$C26,$F$13)</f>
        <v>256099.24491418258</v>
      </c>
      <c r="F26" s="84">
        <f ca="1">_xll.DBRW($C$9,$D$13,$C$13,$E$13,F$15,$C26,$F$13)</f>
        <v>186163.88543734141</v>
      </c>
      <c r="G26" s="84">
        <f ca="1">_xll.DBRW($C$9,$D$13,$C$13,$E$13,G$15,$C26,$F$13)</f>
        <v>94787.413468774626</v>
      </c>
      <c r="H26" s="84">
        <f ca="1">_xll.DBRW($C$9,$D$13,$C$13,$E$13,H$15,$C26,$F$13)</f>
        <v>67749.503112468985</v>
      </c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  <c r="FB26" s="27"/>
      <c r="FC26" s="27"/>
      <c r="FD26" s="27"/>
      <c r="FE26" s="27"/>
      <c r="FF26" s="27"/>
      <c r="FG26" s="27"/>
      <c r="FH26" s="27"/>
      <c r="FI26" s="27"/>
      <c r="FJ26" s="27"/>
      <c r="FK26" s="27"/>
      <c r="FL26" s="27"/>
      <c r="FM26" s="27"/>
      <c r="FN26" s="27"/>
      <c r="FO26" s="27"/>
      <c r="FP26" s="27"/>
      <c r="FQ26" s="27"/>
      <c r="FR26" s="27"/>
      <c r="FS26" s="27"/>
      <c r="FT26" s="27"/>
      <c r="FU26" s="27"/>
      <c r="FV26" s="27"/>
      <c r="FW26" s="27"/>
      <c r="FX26" s="27"/>
      <c r="FY26" s="27"/>
      <c r="FZ26" s="27"/>
      <c r="GA26" s="27"/>
      <c r="GB26" s="27"/>
      <c r="GC26" s="27"/>
      <c r="GD26" s="27"/>
      <c r="GE26" s="27"/>
      <c r="GF26" s="27"/>
      <c r="GG26" s="27"/>
      <c r="GH26" s="27"/>
      <c r="GI26" s="27"/>
      <c r="GJ26" s="27"/>
      <c r="GK26" s="27"/>
      <c r="GL26" s="27"/>
      <c r="GM26" s="27"/>
      <c r="GN26" s="27"/>
      <c r="GO26" s="27"/>
      <c r="GP26" s="27"/>
      <c r="GQ26" s="27"/>
      <c r="GR26" s="27"/>
      <c r="GS26" s="27"/>
      <c r="GT26" s="27"/>
      <c r="GU26" s="27"/>
      <c r="GV26" s="27"/>
      <c r="GW26" s="27"/>
      <c r="GX26" s="27"/>
      <c r="GY26" s="27"/>
      <c r="GZ26" s="27"/>
      <c r="HA26" s="27"/>
      <c r="HB26" s="27"/>
      <c r="HC26" s="27"/>
      <c r="HD26" s="27"/>
      <c r="HE26" s="27"/>
      <c r="HF26" s="27"/>
      <c r="HG26" s="27"/>
      <c r="HH26" s="27"/>
      <c r="HI26" s="27"/>
      <c r="HJ26" s="27"/>
      <c r="HK26" s="27"/>
      <c r="HL26" s="27"/>
      <c r="HM26" s="27"/>
      <c r="HN26" s="27"/>
      <c r="HO26" s="27"/>
      <c r="HP26" s="27"/>
      <c r="HQ26" s="27"/>
      <c r="HR26" s="27"/>
      <c r="HS26" s="27"/>
      <c r="HT26" s="27"/>
      <c r="HU26" s="27"/>
      <c r="HV26" s="27"/>
      <c r="HW26" s="27"/>
      <c r="HX26" s="27"/>
      <c r="HY26" s="27"/>
      <c r="HZ26" s="27"/>
      <c r="IA26" s="27"/>
      <c r="IB26" s="27"/>
      <c r="IC26" s="27"/>
      <c r="ID26" s="27"/>
      <c r="IE26" s="27"/>
      <c r="IF26" s="27"/>
      <c r="IG26" s="27"/>
      <c r="IH26" s="27"/>
      <c r="II26" s="27"/>
      <c r="IJ26" s="27"/>
      <c r="IK26" s="27"/>
      <c r="IL26" s="27"/>
      <c r="IM26" s="27"/>
      <c r="IN26" s="27"/>
      <c r="IO26" s="27"/>
      <c r="IP26" s="27"/>
      <c r="IQ26" s="27"/>
      <c r="IR26" s="27"/>
      <c r="IS26" s="27"/>
      <c r="IT26" s="27"/>
      <c r="IU26" s="27"/>
      <c r="IV26" s="27"/>
      <c r="IW26" s="27"/>
      <c r="IX26" s="27"/>
      <c r="IY26" s="27"/>
      <c r="IZ26" s="27"/>
      <c r="JA26" s="27"/>
      <c r="JB26" s="27"/>
      <c r="JC26" s="27"/>
      <c r="JD26" s="27"/>
      <c r="JE26" s="27"/>
      <c r="JF26" s="27"/>
      <c r="JG26" s="27"/>
      <c r="JH26" s="27"/>
      <c r="JI26" s="27"/>
      <c r="JJ26" s="27"/>
      <c r="JK26" s="27"/>
      <c r="JL26" s="27"/>
      <c r="JM26" s="27"/>
      <c r="JN26" s="27"/>
      <c r="JO26" s="27"/>
      <c r="JP26" s="27"/>
      <c r="JQ26" s="27"/>
      <c r="JR26" s="27"/>
      <c r="JS26" s="27"/>
      <c r="JT26" s="27"/>
      <c r="JU26" s="27"/>
      <c r="JV26" s="27"/>
      <c r="JW26" s="27"/>
      <c r="JX26" s="27"/>
      <c r="JY26" s="27"/>
      <c r="JZ26" s="27"/>
      <c r="KA26" s="27"/>
      <c r="KB26" s="27"/>
      <c r="KC26" s="27"/>
      <c r="KD26" s="27"/>
      <c r="KE26" s="27"/>
      <c r="KF26" s="27"/>
      <c r="KG26" s="27"/>
      <c r="KH26" s="27"/>
      <c r="KI26" s="27"/>
      <c r="KJ26" s="27"/>
      <c r="KK26" s="27"/>
      <c r="KL26" s="27"/>
      <c r="KM26" s="27"/>
      <c r="KN26" s="27"/>
      <c r="KO26" s="27"/>
      <c r="KP26" s="27"/>
      <c r="KQ26" s="27"/>
      <c r="KR26" s="27"/>
      <c r="KS26" s="27"/>
      <c r="KT26" s="27"/>
      <c r="KU26" s="27"/>
      <c r="KV26" s="27"/>
      <c r="KW26" s="27"/>
      <c r="KX26" s="27"/>
      <c r="KY26" s="27"/>
      <c r="KZ26" s="27"/>
      <c r="LA26" s="27"/>
      <c r="LB26" s="27"/>
      <c r="LC26" s="27"/>
      <c r="LD26" s="27"/>
      <c r="LE26" s="27"/>
      <c r="LF26" s="27"/>
      <c r="LG26" s="27"/>
      <c r="LH26" s="27"/>
      <c r="LI26" s="27"/>
      <c r="LJ26" s="27"/>
      <c r="LK26" s="27"/>
      <c r="LL26" s="27"/>
      <c r="LM26" s="27"/>
      <c r="LN26" s="27"/>
      <c r="LO26" s="27"/>
      <c r="LP26" s="27"/>
      <c r="LQ26" s="27"/>
      <c r="LR26" s="27"/>
      <c r="LS26" s="27"/>
      <c r="LT26" s="27"/>
      <c r="LU26" s="27"/>
      <c r="LV26" s="27"/>
      <c r="LW26" s="27"/>
      <c r="LX26" s="27"/>
      <c r="LY26" s="27"/>
      <c r="LZ26" s="27"/>
      <c r="MA26" s="27"/>
      <c r="MB26" s="27"/>
      <c r="MC26" s="27"/>
      <c r="MD26" s="27"/>
      <c r="ME26" s="27"/>
      <c r="MF26" s="27"/>
      <c r="MG26" s="27"/>
      <c r="MH26" s="27"/>
      <c r="MI26" s="27"/>
      <c r="MJ26" s="27"/>
      <c r="MK26" s="27"/>
      <c r="ML26" s="27"/>
      <c r="MM26" s="27"/>
      <c r="MN26" s="27"/>
      <c r="MO26" s="27"/>
      <c r="MP26" s="27"/>
      <c r="MQ26" s="27"/>
      <c r="MR26" s="27"/>
      <c r="MS26" s="27"/>
      <c r="MT26" s="27"/>
      <c r="MU26" s="27"/>
      <c r="MV26" s="27"/>
      <c r="MW26" s="27"/>
      <c r="MX26" s="27"/>
      <c r="MY26" s="27"/>
      <c r="MZ26" s="27"/>
      <c r="NA26" s="27"/>
      <c r="NB26" s="27"/>
      <c r="NC26" s="27"/>
      <c r="ND26" s="27"/>
      <c r="NE26" s="27"/>
      <c r="NF26" s="27"/>
      <c r="NG26" s="27"/>
      <c r="NH26" s="27"/>
      <c r="NI26" s="27"/>
      <c r="NJ26" s="27"/>
      <c r="NK26" s="27"/>
      <c r="NL26" s="27"/>
      <c r="NM26" s="27"/>
      <c r="NN26" s="27"/>
      <c r="NO26" s="27"/>
      <c r="NP26" s="27"/>
      <c r="NQ26" s="27"/>
      <c r="NR26" s="27"/>
      <c r="NS26" s="27"/>
      <c r="NT26" s="27"/>
      <c r="NU26" s="27"/>
      <c r="NV26" s="27"/>
      <c r="NW26" s="27"/>
      <c r="NX26" s="27"/>
      <c r="NY26" s="27"/>
      <c r="NZ26" s="27"/>
      <c r="OA26" s="27"/>
      <c r="OB26" s="27"/>
      <c r="OC26" s="27"/>
      <c r="OD26" s="27"/>
      <c r="OE26" s="27"/>
      <c r="OF26" s="27"/>
      <c r="OG26" s="27"/>
      <c r="OH26" s="27"/>
      <c r="OI26" s="27"/>
      <c r="OJ26" s="27"/>
      <c r="OK26" s="27"/>
      <c r="OL26" s="27"/>
      <c r="OM26" s="27"/>
      <c r="ON26" s="27"/>
      <c r="OO26" s="27"/>
      <c r="OP26" s="27"/>
      <c r="OQ26" s="27"/>
      <c r="OR26" s="27"/>
      <c r="OS26" s="27"/>
      <c r="OT26" s="27"/>
      <c r="OU26" s="27"/>
      <c r="OV26" s="27"/>
      <c r="OW26" s="27"/>
      <c r="OX26" s="27"/>
      <c r="OY26" s="27"/>
      <c r="OZ26" s="27"/>
      <c r="PA26" s="27"/>
      <c r="PB26" s="27"/>
      <c r="PC26" s="27"/>
      <c r="PD26" s="27"/>
      <c r="PE26" s="27"/>
      <c r="PF26" s="27"/>
      <c r="PG26" s="27"/>
      <c r="PH26" s="27"/>
      <c r="PI26" s="27"/>
      <c r="PJ26" s="27"/>
      <c r="PK26" s="27"/>
      <c r="PL26" s="27"/>
      <c r="PM26" s="27"/>
      <c r="PN26" s="27"/>
      <c r="PO26" s="27"/>
      <c r="PP26" s="27"/>
      <c r="PQ26" s="27"/>
      <c r="PR26" s="27"/>
      <c r="PS26" s="27"/>
      <c r="PT26" s="27"/>
      <c r="PU26" s="27"/>
      <c r="PV26" s="27"/>
      <c r="PW26" s="27"/>
      <c r="PX26" s="27"/>
      <c r="PY26" s="27"/>
      <c r="PZ26" s="27"/>
      <c r="QA26" s="27"/>
      <c r="QB26" s="27"/>
      <c r="QC26" s="27"/>
      <c r="QD26" s="27"/>
      <c r="QE26" s="27"/>
      <c r="QF26" s="27"/>
      <c r="QG26" s="27"/>
      <c r="QH26" s="27"/>
      <c r="QI26" s="27"/>
      <c r="QJ26" s="27"/>
      <c r="QK26" s="27"/>
      <c r="QL26" s="27"/>
      <c r="QM26" s="27"/>
      <c r="QN26" s="27"/>
      <c r="QO26" s="27"/>
      <c r="QP26" s="27"/>
      <c r="QQ26" s="27"/>
      <c r="QR26" s="27"/>
      <c r="QS26" s="27"/>
      <c r="QT26" s="27"/>
      <c r="QU26" s="27"/>
      <c r="QV26" s="27"/>
      <c r="QW26" s="27"/>
      <c r="QX26" s="27"/>
      <c r="QY26" s="27"/>
      <c r="QZ26" s="27"/>
      <c r="RA26" s="27"/>
      <c r="RB26" s="27"/>
      <c r="RC26" s="27"/>
      <c r="RD26" s="27"/>
      <c r="RE26" s="27"/>
      <c r="RF26" s="27"/>
      <c r="RG26" s="27"/>
      <c r="RH26" s="27"/>
      <c r="RI26" s="27"/>
      <c r="RJ26" s="27"/>
      <c r="RK26" s="27"/>
      <c r="RL26" s="27"/>
      <c r="RM26" s="27"/>
      <c r="RN26" s="27"/>
      <c r="RO26" s="27"/>
      <c r="RP26" s="27"/>
      <c r="RQ26" s="27"/>
      <c r="RR26" s="27"/>
      <c r="RS26" s="27"/>
      <c r="RT26" s="27"/>
      <c r="RU26" s="27"/>
      <c r="RV26" s="27"/>
      <c r="RW26" s="27"/>
      <c r="RX26" s="27"/>
      <c r="RY26" s="27"/>
      <c r="RZ26" s="27"/>
      <c r="SA26" s="27"/>
      <c r="SB26" s="27"/>
      <c r="SC26" s="27"/>
      <c r="SD26" s="27"/>
      <c r="SE26" s="27"/>
      <c r="SF26" s="27"/>
      <c r="SG26" s="27"/>
      <c r="SH26" s="27"/>
      <c r="SI26" s="27"/>
      <c r="SJ26" s="27"/>
      <c r="SK26" s="27"/>
      <c r="SL26" s="27"/>
      <c r="SM26" s="27"/>
      <c r="SN26" s="27"/>
      <c r="SO26" s="27"/>
      <c r="SP26" s="27"/>
      <c r="SQ26" s="27"/>
      <c r="SR26" s="27"/>
      <c r="SS26" s="27"/>
      <c r="ST26" s="27"/>
      <c r="SU26" s="27"/>
      <c r="SV26" s="27"/>
      <c r="SW26" s="27"/>
      <c r="SX26" s="27"/>
      <c r="SY26" s="27"/>
      <c r="SZ26" s="27"/>
      <c r="TA26" s="27"/>
      <c r="TB26" s="27"/>
      <c r="TC26" s="27"/>
      <c r="TD26" s="27"/>
      <c r="TE26" s="27"/>
      <c r="TF26" s="27"/>
      <c r="TG26" s="27"/>
      <c r="TH26" s="27"/>
      <c r="TI26" s="27"/>
      <c r="TJ26" s="27"/>
      <c r="TK26" s="27"/>
      <c r="TL26" s="27"/>
      <c r="TM26" s="27"/>
      <c r="TN26" s="27"/>
      <c r="TO26" s="27"/>
      <c r="TP26" s="27"/>
      <c r="TQ26" s="27"/>
      <c r="TR26" s="27"/>
      <c r="TS26" s="27"/>
      <c r="TT26" s="27"/>
      <c r="TU26" s="27"/>
      <c r="TV26" s="27"/>
      <c r="TW26" s="27"/>
      <c r="TX26" s="27"/>
      <c r="TY26" s="27"/>
      <c r="TZ26" s="27"/>
      <c r="UA26" s="27"/>
      <c r="UB26" s="27"/>
      <c r="UC26" s="27"/>
      <c r="UD26" s="27"/>
      <c r="UE26" s="27"/>
      <c r="UF26" s="27"/>
      <c r="UG26" s="27"/>
      <c r="UH26" s="27"/>
      <c r="UI26" s="27"/>
      <c r="UJ26" s="27"/>
      <c r="UK26" s="27"/>
      <c r="UL26" s="27"/>
      <c r="UM26" s="27"/>
      <c r="UN26" s="27"/>
      <c r="UO26" s="27"/>
      <c r="UP26" s="27"/>
      <c r="UQ26" s="27"/>
      <c r="UR26" s="27"/>
      <c r="US26" s="27"/>
      <c r="UT26" s="27"/>
      <c r="UU26" s="27"/>
      <c r="UV26" s="27"/>
      <c r="UW26" s="27"/>
      <c r="UX26" s="27"/>
      <c r="UY26" s="27"/>
      <c r="UZ26" s="27"/>
      <c r="VA26" s="27"/>
      <c r="VB26" s="27"/>
      <c r="VC26" s="27"/>
      <c r="VD26" s="27"/>
      <c r="VE26" s="27"/>
      <c r="VF26" s="27"/>
      <c r="VG26" s="27"/>
      <c r="VH26" s="27"/>
      <c r="VI26" s="27"/>
      <c r="VJ26" s="27"/>
      <c r="VK26" s="27"/>
      <c r="VL26" s="27"/>
      <c r="VM26" s="27"/>
      <c r="VN26" s="27"/>
      <c r="VO26" s="27"/>
      <c r="VP26" s="27"/>
      <c r="VQ26" s="27"/>
      <c r="VR26" s="27"/>
      <c r="VS26" s="27"/>
      <c r="VT26" s="27"/>
      <c r="VU26" s="27"/>
      <c r="VV26" s="27"/>
      <c r="VW26" s="27"/>
      <c r="VX26" s="27"/>
      <c r="VY26" s="27"/>
      <c r="VZ26" s="27"/>
      <c r="WA26" s="27"/>
      <c r="WB26" s="27"/>
      <c r="WC26" s="27"/>
      <c r="WD26" s="27"/>
      <c r="WE26" s="27"/>
      <c r="WF26" s="27"/>
      <c r="WG26" s="27"/>
      <c r="WH26" s="27"/>
      <c r="WI26" s="27"/>
      <c r="WJ26" s="27"/>
      <c r="WK26" s="27"/>
      <c r="WL26" s="27"/>
      <c r="WM26" s="27"/>
      <c r="WN26" s="27"/>
      <c r="WO26" s="27"/>
      <c r="WP26" s="27"/>
      <c r="WQ26" s="27"/>
      <c r="WR26" s="27"/>
      <c r="WS26" s="27"/>
      <c r="WT26" s="27"/>
      <c r="WU26" s="27"/>
      <c r="WV26" s="27"/>
      <c r="WW26" s="27"/>
      <c r="WX26" s="27"/>
      <c r="WY26" s="27"/>
      <c r="WZ26" s="27"/>
      <c r="XA26" s="27"/>
      <c r="XB26" s="27"/>
      <c r="XC26" s="27"/>
      <c r="XD26" s="27"/>
      <c r="XE26" s="27"/>
      <c r="XF26" s="27"/>
      <c r="XG26" s="27"/>
      <c r="XH26" s="27"/>
      <c r="XI26" s="27"/>
      <c r="XJ26" s="27"/>
      <c r="XK26" s="27"/>
      <c r="XL26" s="27"/>
      <c r="XM26" s="27"/>
      <c r="XN26" s="27"/>
      <c r="XO26" s="27"/>
      <c r="XP26" s="27"/>
      <c r="XQ26" s="27"/>
      <c r="XR26" s="27"/>
      <c r="XS26" s="27"/>
      <c r="XT26" s="27"/>
      <c r="XU26" s="27"/>
      <c r="XV26" s="27"/>
      <c r="XW26" s="27"/>
      <c r="XX26" s="27"/>
      <c r="XY26" s="27"/>
      <c r="XZ26" s="27"/>
      <c r="YA26" s="27"/>
      <c r="YB26" s="27"/>
      <c r="YC26" s="27"/>
      <c r="YD26" s="27"/>
      <c r="YE26" s="27"/>
      <c r="YF26" s="27"/>
      <c r="YG26" s="27"/>
      <c r="YH26" s="27"/>
      <c r="YI26" s="27"/>
      <c r="YJ26" s="27"/>
      <c r="YK26" s="27"/>
      <c r="YL26" s="27"/>
      <c r="YM26" s="27"/>
      <c r="YN26" s="27"/>
      <c r="YO26" s="27"/>
      <c r="YP26" s="27"/>
      <c r="YQ26" s="27"/>
      <c r="YR26" s="27"/>
      <c r="YS26" s="27"/>
      <c r="YT26" s="27"/>
      <c r="YU26" s="27"/>
      <c r="YV26" s="27"/>
      <c r="YW26" s="27"/>
      <c r="YX26" s="27"/>
      <c r="YY26" s="27"/>
      <c r="YZ26" s="27"/>
      <c r="ZA26" s="27"/>
      <c r="ZB26" s="27"/>
      <c r="ZC26" s="27"/>
      <c r="ZD26" s="27"/>
      <c r="ZE26" s="27"/>
      <c r="ZF26" s="27"/>
      <c r="ZG26" s="27"/>
      <c r="ZH26" s="27"/>
      <c r="ZI26" s="27"/>
      <c r="ZJ26" s="27"/>
      <c r="ZK26" s="27"/>
      <c r="ZL26" s="27"/>
      <c r="ZM26" s="27"/>
      <c r="ZN26" s="27"/>
      <c r="ZO26" s="27"/>
      <c r="ZP26" s="27"/>
      <c r="ZQ26" s="27"/>
      <c r="ZR26" s="27"/>
      <c r="ZS26" s="27"/>
      <c r="ZT26" s="27"/>
      <c r="ZU26" s="27"/>
      <c r="ZV26" s="27"/>
      <c r="ZW26" s="27"/>
      <c r="ZX26" s="27"/>
      <c r="ZY26" s="27"/>
      <c r="ZZ26" s="27"/>
      <c r="AAA26" s="27"/>
      <c r="AAB26" s="27"/>
      <c r="AAC26" s="27"/>
      <c r="AAD26" s="27"/>
      <c r="AAE26" s="27"/>
      <c r="AAF26" s="27"/>
      <c r="AAG26" s="27"/>
      <c r="AAH26" s="27"/>
      <c r="AAI26" s="27"/>
      <c r="AAJ26" s="27"/>
      <c r="AAK26" s="27"/>
      <c r="AAL26" s="27"/>
      <c r="AAM26" s="27"/>
      <c r="AAN26" s="27"/>
      <c r="AAO26" s="27"/>
      <c r="AAP26" s="27"/>
      <c r="AAQ26" s="27"/>
      <c r="AAR26" s="27"/>
      <c r="AAS26" s="27"/>
      <c r="AAT26" s="27"/>
      <c r="AAU26" s="27"/>
      <c r="AAV26" s="27"/>
      <c r="AAW26" s="27"/>
      <c r="AAX26" s="27"/>
      <c r="AAY26" s="27"/>
      <c r="AAZ26" s="27"/>
      <c r="ABA26" s="27"/>
      <c r="ABB26" s="27"/>
      <c r="ABC26" s="27"/>
      <c r="ABD26" s="27"/>
      <c r="ABE26" s="27"/>
      <c r="ABF26" s="27"/>
      <c r="ABG26" s="27"/>
      <c r="ABH26" s="27"/>
      <c r="ABI26" s="27"/>
      <c r="ABJ26" s="27"/>
      <c r="ABK26" s="27"/>
      <c r="ABL26" s="27"/>
      <c r="ABM26" s="27"/>
      <c r="ABN26" s="27"/>
      <c r="ABO26" s="27"/>
      <c r="ABP26" s="27"/>
      <c r="ABQ26" s="27"/>
      <c r="ABR26" s="27"/>
      <c r="ABS26" s="27"/>
      <c r="ABT26" s="27"/>
      <c r="ABU26" s="27"/>
      <c r="ABV26" s="27"/>
      <c r="ABW26" s="27"/>
      <c r="ABX26" s="27"/>
      <c r="ABY26" s="27"/>
      <c r="ABZ26" s="27"/>
      <c r="ACA26" s="27"/>
      <c r="ACB26" s="27"/>
      <c r="ACC26" s="27"/>
      <c r="ACD26" s="27"/>
      <c r="ACE26" s="27"/>
      <c r="ACF26" s="27"/>
      <c r="ACG26" s="27"/>
      <c r="ACH26" s="27"/>
      <c r="ACI26" s="27"/>
      <c r="ACJ26" s="27"/>
      <c r="ACK26" s="27"/>
      <c r="ACL26" s="27"/>
      <c r="ACM26" s="27"/>
      <c r="ACN26" s="27"/>
      <c r="ACO26" s="27"/>
      <c r="ACP26" s="27"/>
      <c r="ACQ26" s="27"/>
      <c r="ACR26" s="27"/>
      <c r="ACS26" s="27"/>
      <c r="ACT26" s="27"/>
      <c r="ACU26" s="27"/>
      <c r="ACV26" s="27"/>
      <c r="ACW26" s="27"/>
      <c r="ACX26" s="27"/>
      <c r="ACY26" s="27"/>
      <c r="ACZ26" s="27"/>
      <c r="ADA26" s="27"/>
      <c r="ADB26" s="27"/>
      <c r="ADC26" s="27"/>
      <c r="ADD26" s="27"/>
      <c r="ADE26" s="27"/>
      <c r="ADF26" s="27"/>
      <c r="ADG26" s="27"/>
      <c r="ADH26" s="27"/>
      <c r="ADI26" s="27"/>
      <c r="ADJ26" s="27"/>
      <c r="ADK26" s="27"/>
      <c r="ADL26" s="27"/>
      <c r="ADM26" s="27"/>
      <c r="ADN26" s="27"/>
      <c r="ADO26" s="27"/>
      <c r="ADP26" s="27"/>
      <c r="ADQ26" s="27"/>
      <c r="ADR26" s="27"/>
      <c r="ADS26" s="27"/>
      <c r="ADT26" s="27"/>
      <c r="ADU26" s="27"/>
      <c r="ADV26" s="27"/>
      <c r="ADW26" s="27"/>
      <c r="ADX26" s="27"/>
      <c r="ADY26" s="27"/>
      <c r="ADZ26" s="27"/>
      <c r="AEA26" s="27"/>
      <c r="AEB26" s="27"/>
      <c r="AEC26" s="27"/>
      <c r="AED26" s="27"/>
      <c r="AEE26" s="27"/>
      <c r="AEF26" s="27"/>
      <c r="AEG26" s="27"/>
      <c r="AEH26" s="27"/>
      <c r="AEI26" s="27"/>
      <c r="AEJ26" s="27"/>
      <c r="AEK26" s="27"/>
      <c r="AEL26" s="27"/>
      <c r="AEM26" s="27"/>
      <c r="AEN26" s="27"/>
      <c r="AEO26" s="27"/>
      <c r="AEP26" s="27"/>
      <c r="AEQ26" s="27"/>
      <c r="AER26" s="27"/>
      <c r="AES26" s="27"/>
      <c r="AET26" s="27"/>
      <c r="AEU26" s="27"/>
      <c r="AEV26" s="27"/>
      <c r="AEW26" s="27"/>
      <c r="AEX26" s="27"/>
      <c r="AEY26" s="27"/>
      <c r="AEZ26" s="27"/>
      <c r="AFA26" s="27"/>
      <c r="AFB26" s="27"/>
      <c r="AFC26" s="27"/>
      <c r="AFD26" s="27"/>
      <c r="AFE26" s="27"/>
      <c r="AFF26" s="27"/>
      <c r="AFG26" s="27"/>
      <c r="AFH26" s="27"/>
      <c r="AFI26" s="27"/>
      <c r="AFJ26" s="27"/>
      <c r="AFK26" s="27"/>
      <c r="AFL26" s="27"/>
      <c r="AFM26" s="27"/>
      <c r="AFN26" s="27"/>
      <c r="AFO26" s="27"/>
      <c r="AFP26" s="27"/>
      <c r="AFQ26" s="27"/>
      <c r="AFR26" s="27"/>
      <c r="AFS26" s="27"/>
      <c r="AFT26" s="27"/>
      <c r="AFU26" s="27"/>
      <c r="AFV26" s="27"/>
      <c r="AFW26" s="27"/>
      <c r="AFX26" s="27"/>
      <c r="AFY26" s="27"/>
      <c r="AFZ26" s="27"/>
      <c r="AGA26" s="27"/>
      <c r="AGB26" s="27"/>
      <c r="AGC26" s="27"/>
      <c r="AGD26" s="27"/>
      <c r="AGE26" s="27"/>
      <c r="AGF26" s="27"/>
      <c r="AGG26" s="27"/>
      <c r="AGH26" s="27"/>
      <c r="AGI26" s="27"/>
      <c r="AGJ26" s="27"/>
      <c r="AGK26" s="27"/>
      <c r="AGL26" s="27"/>
      <c r="AGM26" s="27"/>
      <c r="AGN26" s="27"/>
      <c r="AGO26" s="27"/>
      <c r="AGP26" s="27"/>
      <c r="AGQ26" s="27"/>
      <c r="AGR26" s="27"/>
      <c r="AGS26" s="27"/>
      <c r="AGT26" s="27"/>
      <c r="AGU26" s="27"/>
      <c r="AGV26" s="27"/>
      <c r="AGW26" s="27"/>
      <c r="AGX26" s="27"/>
      <c r="AGY26" s="27"/>
      <c r="AGZ26" s="27"/>
      <c r="AHA26" s="27"/>
      <c r="AHB26" s="27"/>
      <c r="AHC26" s="27"/>
      <c r="AHD26" s="27"/>
      <c r="AHE26" s="27"/>
      <c r="AHF26" s="27"/>
      <c r="AHG26" s="27"/>
      <c r="AHH26" s="27"/>
      <c r="AHI26" s="27"/>
      <c r="AHJ26" s="27"/>
      <c r="AHK26" s="27"/>
      <c r="AHL26" s="27"/>
      <c r="AHM26" s="27"/>
      <c r="AHN26" s="27"/>
      <c r="AHO26" s="27"/>
      <c r="AHP26" s="27"/>
      <c r="AHQ26" s="27"/>
      <c r="AHR26" s="27"/>
      <c r="AHS26" s="27"/>
      <c r="AHT26" s="27"/>
      <c r="AHU26" s="27"/>
      <c r="AHV26" s="27"/>
      <c r="AHW26" s="27"/>
      <c r="AHX26" s="27"/>
      <c r="AHY26" s="27"/>
      <c r="AHZ26" s="27"/>
      <c r="AIA26" s="27"/>
      <c r="AIB26" s="27"/>
      <c r="AIC26" s="27"/>
      <c r="AID26" s="27"/>
      <c r="AIE26" s="27"/>
      <c r="AIF26" s="27"/>
      <c r="AIG26" s="27"/>
      <c r="AIH26" s="27"/>
      <c r="AII26" s="27"/>
      <c r="AIJ26" s="27"/>
      <c r="AIK26" s="27"/>
      <c r="AIL26" s="27"/>
      <c r="AIM26" s="27"/>
      <c r="AIN26" s="27"/>
      <c r="AIO26" s="27"/>
      <c r="AIP26" s="27"/>
      <c r="AIQ26" s="27"/>
      <c r="AIR26" s="27"/>
      <c r="AIS26" s="27"/>
      <c r="AIT26" s="27"/>
      <c r="AIU26" s="27"/>
      <c r="AIV26" s="27"/>
      <c r="AIW26" s="27"/>
      <c r="AIX26" s="27"/>
      <c r="AIY26" s="27"/>
      <c r="AIZ26" s="27"/>
      <c r="AJA26" s="27"/>
      <c r="AJB26" s="27"/>
      <c r="AJC26" s="27"/>
      <c r="AJD26" s="27"/>
      <c r="AJE26" s="27"/>
      <c r="AJF26" s="27"/>
      <c r="AJG26" s="27"/>
      <c r="AJH26" s="27"/>
      <c r="AJI26" s="27"/>
      <c r="AJJ26" s="27"/>
      <c r="AJK26" s="27"/>
      <c r="AJL26" s="27"/>
      <c r="AJM26" s="27"/>
      <c r="AJN26" s="27"/>
      <c r="AJO26" s="27"/>
      <c r="AJP26" s="27"/>
      <c r="AJQ26" s="27"/>
      <c r="AJR26" s="27"/>
      <c r="AJS26" s="27"/>
      <c r="AJT26" s="27"/>
      <c r="AJU26" s="27"/>
      <c r="AJV26" s="27"/>
      <c r="AJW26" s="27"/>
      <c r="AJX26" s="27"/>
      <c r="AJY26" s="27"/>
      <c r="AJZ26" s="27"/>
      <c r="AKA26" s="27"/>
      <c r="AKB26" s="27"/>
      <c r="AKC26" s="27"/>
      <c r="AKD26" s="27"/>
      <c r="AKE26" s="27"/>
      <c r="AKF26" s="27"/>
      <c r="AKG26" s="27"/>
      <c r="AKH26" s="27"/>
      <c r="AKI26" s="27"/>
      <c r="AKJ26" s="27"/>
      <c r="AKK26" s="27"/>
      <c r="AKL26" s="27"/>
      <c r="AKM26" s="27"/>
      <c r="AKN26" s="27"/>
      <c r="AKO26" s="27"/>
      <c r="AKP26" s="27"/>
      <c r="AKQ26" s="27"/>
      <c r="AKR26" s="27"/>
      <c r="AKS26" s="27"/>
      <c r="AKT26" s="27"/>
      <c r="AKU26" s="27"/>
      <c r="AKV26" s="27"/>
      <c r="AKW26" s="27"/>
      <c r="AKX26" s="27"/>
      <c r="AKY26" s="27"/>
      <c r="AKZ26" s="27"/>
      <c r="ALA26" s="27"/>
      <c r="ALB26" s="27"/>
      <c r="ALC26" s="27"/>
      <c r="ALD26" s="27"/>
      <c r="ALE26" s="27"/>
      <c r="ALF26" s="27"/>
      <c r="ALG26" s="27"/>
      <c r="ALH26" s="27"/>
      <c r="ALI26" s="27"/>
      <c r="ALJ26" s="27"/>
      <c r="ALK26" s="27"/>
      <c r="ALL26" s="27"/>
    </row>
    <row r="27" spans="1:1000" customFormat="1" ht="15" customHeight="1" x14ac:dyDescent="0.25">
      <c r="A27" s="27">
        <f ca="1">IF(_xll.TM1RPTELISCONSOLIDATED($C$16,$C27),IF(_xll.TM1RPTELLEV($C$16,$C27)&lt;=3,_xll.TM1RPTELLEV($C$16,$C27),"D"),"N")</f>
        <v>1</v>
      </c>
      <c r="B27" s="27"/>
      <c r="C27" s="92" t="s">
        <v>52</v>
      </c>
      <c r="D27" s="84">
        <f ca="1">_xll.DBRW($C$9,$D$13,$C$13,$E$13,D$15,$C27,$F$13)</f>
        <v>29053.467724371731</v>
      </c>
      <c r="E27" s="84">
        <f ca="1">_xll.DBRW($C$9,$D$13,$C$13,$E$13,E$15,$C27,$F$13)</f>
        <v>6254.4353518375556</v>
      </c>
      <c r="F27" s="84">
        <f ca="1">_xll.DBRW($C$9,$D$13,$C$13,$E$13,F$15,$C27,$F$13)</f>
        <v>7203.1873348141144</v>
      </c>
      <c r="G27" s="84">
        <f ca="1">_xll.DBRW($C$9,$D$13,$C$13,$E$13,G$15,$C27,$F$13)</f>
        <v>7476.7103482547618</v>
      </c>
      <c r="H27" s="84">
        <f ca="1">_xll.DBRW($C$9,$D$13,$C$13,$E$13,H$15,$C27,$F$13)</f>
        <v>8119.1346894652988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  <c r="FB27" s="27"/>
      <c r="FC27" s="27"/>
      <c r="FD27" s="27"/>
      <c r="FE27" s="27"/>
      <c r="FF27" s="27"/>
      <c r="FG27" s="27"/>
      <c r="FH27" s="27"/>
      <c r="FI27" s="27"/>
      <c r="FJ27" s="27"/>
      <c r="FK27" s="27"/>
      <c r="FL27" s="27"/>
      <c r="FM27" s="27"/>
      <c r="FN27" s="27"/>
      <c r="FO27" s="27"/>
      <c r="FP27" s="27"/>
      <c r="FQ27" s="27"/>
      <c r="FR27" s="27"/>
      <c r="FS27" s="27"/>
      <c r="FT27" s="27"/>
      <c r="FU27" s="27"/>
      <c r="FV27" s="27"/>
      <c r="FW27" s="27"/>
      <c r="FX27" s="27"/>
      <c r="FY27" s="27"/>
      <c r="FZ27" s="27"/>
      <c r="GA27" s="27"/>
      <c r="GB27" s="27"/>
      <c r="GC27" s="27"/>
      <c r="GD27" s="27"/>
      <c r="GE27" s="27"/>
      <c r="GF27" s="27"/>
      <c r="GG27" s="27"/>
      <c r="GH27" s="27"/>
      <c r="GI27" s="27"/>
      <c r="GJ27" s="27"/>
      <c r="GK27" s="27"/>
      <c r="GL27" s="27"/>
      <c r="GM27" s="27"/>
      <c r="GN27" s="27"/>
      <c r="GO27" s="27"/>
      <c r="GP27" s="27"/>
      <c r="GQ27" s="27"/>
      <c r="GR27" s="27"/>
      <c r="GS27" s="27"/>
      <c r="GT27" s="27"/>
      <c r="GU27" s="27"/>
      <c r="GV27" s="27"/>
      <c r="GW27" s="27"/>
      <c r="GX27" s="27"/>
      <c r="GY27" s="27"/>
      <c r="GZ27" s="27"/>
      <c r="HA27" s="27"/>
      <c r="HB27" s="27"/>
      <c r="HC27" s="27"/>
      <c r="HD27" s="27"/>
      <c r="HE27" s="27"/>
      <c r="HF27" s="27"/>
      <c r="HG27" s="27"/>
      <c r="HH27" s="27"/>
      <c r="HI27" s="27"/>
      <c r="HJ27" s="27"/>
      <c r="HK27" s="27"/>
      <c r="HL27" s="27"/>
      <c r="HM27" s="27"/>
      <c r="HN27" s="27"/>
      <c r="HO27" s="27"/>
      <c r="HP27" s="27"/>
      <c r="HQ27" s="27"/>
      <c r="HR27" s="27"/>
      <c r="HS27" s="27"/>
      <c r="HT27" s="27"/>
      <c r="HU27" s="27"/>
      <c r="HV27" s="27"/>
      <c r="HW27" s="27"/>
      <c r="HX27" s="27"/>
      <c r="HY27" s="27"/>
      <c r="HZ27" s="27"/>
      <c r="IA27" s="27"/>
      <c r="IB27" s="27"/>
      <c r="IC27" s="27"/>
      <c r="ID27" s="27"/>
      <c r="IE27" s="27"/>
      <c r="IF27" s="27"/>
      <c r="IG27" s="27"/>
      <c r="IH27" s="27"/>
      <c r="II27" s="27"/>
      <c r="IJ27" s="27"/>
      <c r="IK27" s="27"/>
      <c r="IL27" s="27"/>
      <c r="IM27" s="27"/>
      <c r="IN27" s="27"/>
      <c r="IO27" s="27"/>
      <c r="IP27" s="27"/>
      <c r="IQ27" s="27"/>
      <c r="IR27" s="27"/>
      <c r="IS27" s="27"/>
      <c r="IT27" s="27"/>
      <c r="IU27" s="27"/>
      <c r="IV27" s="27"/>
      <c r="IW27" s="27"/>
      <c r="IX27" s="27"/>
      <c r="IY27" s="27"/>
      <c r="IZ27" s="27"/>
      <c r="JA27" s="27"/>
      <c r="JB27" s="27"/>
      <c r="JC27" s="27"/>
      <c r="JD27" s="27"/>
      <c r="JE27" s="27"/>
      <c r="JF27" s="27"/>
      <c r="JG27" s="27"/>
      <c r="JH27" s="27"/>
      <c r="JI27" s="27"/>
      <c r="JJ27" s="27"/>
      <c r="JK27" s="27"/>
      <c r="JL27" s="27"/>
      <c r="JM27" s="27"/>
      <c r="JN27" s="27"/>
      <c r="JO27" s="27"/>
      <c r="JP27" s="27"/>
      <c r="JQ27" s="27"/>
      <c r="JR27" s="27"/>
      <c r="JS27" s="27"/>
      <c r="JT27" s="27"/>
      <c r="JU27" s="27"/>
      <c r="JV27" s="27"/>
      <c r="JW27" s="27"/>
      <c r="JX27" s="27"/>
      <c r="JY27" s="27"/>
      <c r="JZ27" s="27"/>
      <c r="KA27" s="27"/>
      <c r="KB27" s="27"/>
      <c r="KC27" s="27"/>
      <c r="KD27" s="27"/>
      <c r="KE27" s="27"/>
      <c r="KF27" s="27"/>
      <c r="KG27" s="27"/>
      <c r="KH27" s="27"/>
      <c r="KI27" s="27"/>
      <c r="KJ27" s="27"/>
      <c r="KK27" s="27"/>
      <c r="KL27" s="27"/>
      <c r="KM27" s="27"/>
      <c r="KN27" s="27"/>
      <c r="KO27" s="27"/>
      <c r="KP27" s="27"/>
      <c r="KQ27" s="27"/>
      <c r="KR27" s="27"/>
      <c r="KS27" s="27"/>
      <c r="KT27" s="27"/>
      <c r="KU27" s="27"/>
      <c r="KV27" s="27"/>
      <c r="KW27" s="27"/>
      <c r="KX27" s="27"/>
      <c r="KY27" s="27"/>
      <c r="KZ27" s="27"/>
      <c r="LA27" s="27"/>
      <c r="LB27" s="27"/>
      <c r="LC27" s="27"/>
      <c r="LD27" s="27"/>
      <c r="LE27" s="27"/>
      <c r="LF27" s="27"/>
      <c r="LG27" s="27"/>
      <c r="LH27" s="27"/>
      <c r="LI27" s="27"/>
      <c r="LJ27" s="27"/>
      <c r="LK27" s="27"/>
      <c r="LL27" s="27"/>
      <c r="LM27" s="27"/>
      <c r="LN27" s="27"/>
      <c r="LO27" s="27"/>
      <c r="LP27" s="27"/>
      <c r="LQ27" s="27"/>
      <c r="LR27" s="27"/>
      <c r="LS27" s="27"/>
      <c r="LT27" s="27"/>
      <c r="LU27" s="27"/>
      <c r="LV27" s="27"/>
      <c r="LW27" s="27"/>
      <c r="LX27" s="27"/>
      <c r="LY27" s="27"/>
      <c r="LZ27" s="27"/>
      <c r="MA27" s="27"/>
      <c r="MB27" s="27"/>
      <c r="MC27" s="27"/>
      <c r="MD27" s="27"/>
      <c r="ME27" s="27"/>
      <c r="MF27" s="27"/>
      <c r="MG27" s="27"/>
      <c r="MH27" s="27"/>
      <c r="MI27" s="27"/>
      <c r="MJ27" s="27"/>
      <c r="MK27" s="27"/>
      <c r="ML27" s="27"/>
      <c r="MM27" s="27"/>
      <c r="MN27" s="27"/>
      <c r="MO27" s="27"/>
      <c r="MP27" s="27"/>
      <c r="MQ27" s="27"/>
      <c r="MR27" s="27"/>
      <c r="MS27" s="27"/>
      <c r="MT27" s="27"/>
      <c r="MU27" s="27"/>
      <c r="MV27" s="27"/>
      <c r="MW27" s="27"/>
      <c r="MX27" s="27"/>
      <c r="MY27" s="27"/>
      <c r="MZ27" s="27"/>
      <c r="NA27" s="27"/>
      <c r="NB27" s="27"/>
      <c r="NC27" s="27"/>
      <c r="ND27" s="27"/>
      <c r="NE27" s="27"/>
      <c r="NF27" s="27"/>
      <c r="NG27" s="27"/>
      <c r="NH27" s="27"/>
      <c r="NI27" s="27"/>
      <c r="NJ27" s="27"/>
      <c r="NK27" s="27"/>
      <c r="NL27" s="27"/>
      <c r="NM27" s="27"/>
      <c r="NN27" s="27"/>
      <c r="NO27" s="27"/>
      <c r="NP27" s="27"/>
      <c r="NQ27" s="27"/>
      <c r="NR27" s="27"/>
      <c r="NS27" s="27"/>
      <c r="NT27" s="27"/>
      <c r="NU27" s="27"/>
      <c r="NV27" s="27"/>
      <c r="NW27" s="27"/>
      <c r="NX27" s="27"/>
      <c r="NY27" s="27"/>
      <c r="NZ27" s="27"/>
      <c r="OA27" s="27"/>
      <c r="OB27" s="27"/>
      <c r="OC27" s="27"/>
      <c r="OD27" s="27"/>
      <c r="OE27" s="27"/>
      <c r="OF27" s="27"/>
      <c r="OG27" s="27"/>
      <c r="OH27" s="27"/>
      <c r="OI27" s="27"/>
      <c r="OJ27" s="27"/>
      <c r="OK27" s="27"/>
      <c r="OL27" s="27"/>
      <c r="OM27" s="27"/>
      <c r="ON27" s="27"/>
      <c r="OO27" s="27"/>
      <c r="OP27" s="27"/>
      <c r="OQ27" s="27"/>
      <c r="OR27" s="27"/>
      <c r="OS27" s="27"/>
      <c r="OT27" s="27"/>
      <c r="OU27" s="27"/>
      <c r="OV27" s="27"/>
      <c r="OW27" s="27"/>
      <c r="OX27" s="27"/>
      <c r="OY27" s="27"/>
      <c r="OZ27" s="27"/>
      <c r="PA27" s="27"/>
      <c r="PB27" s="27"/>
      <c r="PC27" s="27"/>
      <c r="PD27" s="27"/>
      <c r="PE27" s="27"/>
      <c r="PF27" s="27"/>
      <c r="PG27" s="27"/>
      <c r="PH27" s="27"/>
      <c r="PI27" s="27"/>
      <c r="PJ27" s="27"/>
      <c r="PK27" s="27"/>
      <c r="PL27" s="27"/>
      <c r="PM27" s="27"/>
      <c r="PN27" s="27"/>
      <c r="PO27" s="27"/>
      <c r="PP27" s="27"/>
      <c r="PQ27" s="27"/>
      <c r="PR27" s="27"/>
      <c r="PS27" s="27"/>
      <c r="PT27" s="27"/>
      <c r="PU27" s="27"/>
      <c r="PV27" s="27"/>
      <c r="PW27" s="27"/>
      <c r="PX27" s="27"/>
      <c r="PY27" s="27"/>
      <c r="PZ27" s="27"/>
      <c r="QA27" s="27"/>
      <c r="QB27" s="27"/>
      <c r="QC27" s="27"/>
      <c r="QD27" s="27"/>
      <c r="QE27" s="27"/>
      <c r="QF27" s="27"/>
      <c r="QG27" s="27"/>
      <c r="QH27" s="27"/>
      <c r="QI27" s="27"/>
      <c r="QJ27" s="27"/>
      <c r="QK27" s="27"/>
      <c r="QL27" s="27"/>
      <c r="QM27" s="27"/>
      <c r="QN27" s="27"/>
      <c r="QO27" s="27"/>
      <c r="QP27" s="27"/>
      <c r="QQ27" s="27"/>
      <c r="QR27" s="27"/>
      <c r="QS27" s="27"/>
      <c r="QT27" s="27"/>
      <c r="QU27" s="27"/>
      <c r="QV27" s="27"/>
      <c r="QW27" s="27"/>
      <c r="QX27" s="27"/>
      <c r="QY27" s="27"/>
      <c r="QZ27" s="27"/>
      <c r="RA27" s="27"/>
      <c r="RB27" s="27"/>
      <c r="RC27" s="27"/>
      <c r="RD27" s="27"/>
      <c r="RE27" s="27"/>
      <c r="RF27" s="27"/>
      <c r="RG27" s="27"/>
      <c r="RH27" s="27"/>
      <c r="RI27" s="27"/>
      <c r="RJ27" s="27"/>
      <c r="RK27" s="27"/>
      <c r="RL27" s="27"/>
      <c r="RM27" s="27"/>
      <c r="RN27" s="27"/>
      <c r="RO27" s="27"/>
      <c r="RP27" s="27"/>
      <c r="RQ27" s="27"/>
      <c r="RR27" s="27"/>
      <c r="RS27" s="27"/>
      <c r="RT27" s="27"/>
      <c r="RU27" s="27"/>
      <c r="RV27" s="27"/>
      <c r="RW27" s="27"/>
      <c r="RX27" s="27"/>
      <c r="RY27" s="27"/>
      <c r="RZ27" s="27"/>
      <c r="SA27" s="27"/>
      <c r="SB27" s="27"/>
      <c r="SC27" s="27"/>
      <c r="SD27" s="27"/>
      <c r="SE27" s="27"/>
      <c r="SF27" s="27"/>
      <c r="SG27" s="27"/>
      <c r="SH27" s="27"/>
      <c r="SI27" s="27"/>
      <c r="SJ27" s="27"/>
      <c r="SK27" s="27"/>
      <c r="SL27" s="27"/>
      <c r="SM27" s="27"/>
      <c r="SN27" s="27"/>
      <c r="SO27" s="27"/>
      <c r="SP27" s="27"/>
      <c r="SQ27" s="27"/>
      <c r="SR27" s="27"/>
      <c r="SS27" s="27"/>
      <c r="ST27" s="27"/>
      <c r="SU27" s="27"/>
      <c r="SV27" s="27"/>
      <c r="SW27" s="27"/>
      <c r="SX27" s="27"/>
      <c r="SY27" s="27"/>
      <c r="SZ27" s="27"/>
      <c r="TA27" s="27"/>
      <c r="TB27" s="27"/>
      <c r="TC27" s="27"/>
      <c r="TD27" s="27"/>
      <c r="TE27" s="27"/>
      <c r="TF27" s="27"/>
      <c r="TG27" s="27"/>
      <c r="TH27" s="27"/>
      <c r="TI27" s="27"/>
      <c r="TJ27" s="27"/>
      <c r="TK27" s="27"/>
      <c r="TL27" s="27"/>
      <c r="TM27" s="27"/>
      <c r="TN27" s="27"/>
      <c r="TO27" s="27"/>
      <c r="TP27" s="27"/>
      <c r="TQ27" s="27"/>
      <c r="TR27" s="27"/>
      <c r="TS27" s="27"/>
      <c r="TT27" s="27"/>
      <c r="TU27" s="27"/>
      <c r="TV27" s="27"/>
      <c r="TW27" s="27"/>
      <c r="TX27" s="27"/>
      <c r="TY27" s="27"/>
      <c r="TZ27" s="27"/>
      <c r="UA27" s="27"/>
      <c r="UB27" s="27"/>
      <c r="UC27" s="27"/>
      <c r="UD27" s="27"/>
      <c r="UE27" s="27"/>
      <c r="UF27" s="27"/>
      <c r="UG27" s="27"/>
      <c r="UH27" s="27"/>
      <c r="UI27" s="27"/>
      <c r="UJ27" s="27"/>
      <c r="UK27" s="27"/>
      <c r="UL27" s="27"/>
      <c r="UM27" s="27"/>
      <c r="UN27" s="27"/>
      <c r="UO27" s="27"/>
      <c r="UP27" s="27"/>
      <c r="UQ27" s="27"/>
      <c r="UR27" s="27"/>
      <c r="US27" s="27"/>
      <c r="UT27" s="27"/>
      <c r="UU27" s="27"/>
      <c r="UV27" s="27"/>
      <c r="UW27" s="27"/>
      <c r="UX27" s="27"/>
      <c r="UY27" s="27"/>
      <c r="UZ27" s="27"/>
      <c r="VA27" s="27"/>
      <c r="VB27" s="27"/>
      <c r="VC27" s="27"/>
      <c r="VD27" s="27"/>
      <c r="VE27" s="27"/>
      <c r="VF27" s="27"/>
      <c r="VG27" s="27"/>
      <c r="VH27" s="27"/>
      <c r="VI27" s="27"/>
      <c r="VJ27" s="27"/>
      <c r="VK27" s="27"/>
      <c r="VL27" s="27"/>
      <c r="VM27" s="27"/>
      <c r="VN27" s="27"/>
      <c r="VO27" s="27"/>
      <c r="VP27" s="27"/>
      <c r="VQ27" s="27"/>
      <c r="VR27" s="27"/>
      <c r="VS27" s="27"/>
      <c r="VT27" s="27"/>
      <c r="VU27" s="27"/>
      <c r="VV27" s="27"/>
      <c r="VW27" s="27"/>
      <c r="VX27" s="27"/>
      <c r="VY27" s="27"/>
      <c r="VZ27" s="27"/>
      <c r="WA27" s="27"/>
      <c r="WB27" s="27"/>
      <c r="WC27" s="27"/>
      <c r="WD27" s="27"/>
      <c r="WE27" s="27"/>
      <c r="WF27" s="27"/>
      <c r="WG27" s="27"/>
      <c r="WH27" s="27"/>
      <c r="WI27" s="27"/>
      <c r="WJ27" s="27"/>
      <c r="WK27" s="27"/>
      <c r="WL27" s="27"/>
      <c r="WM27" s="27"/>
      <c r="WN27" s="27"/>
      <c r="WO27" s="27"/>
      <c r="WP27" s="27"/>
      <c r="WQ27" s="27"/>
      <c r="WR27" s="27"/>
      <c r="WS27" s="27"/>
      <c r="WT27" s="27"/>
      <c r="WU27" s="27"/>
      <c r="WV27" s="27"/>
      <c r="WW27" s="27"/>
      <c r="WX27" s="27"/>
      <c r="WY27" s="27"/>
      <c r="WZ27" s="27"/>
      <c r="XA27" s="27"/>
      <c r="XB27" s="27"/>
      <c r="XC27" s="27"/>
      <c r="XD27" s="27"/>
      <c r="XE27" s="27"/>
      <c r="XF27" s="27"/>
      <c r="XG27" s="27"/>
      <c r="XH27" s="27"/>
      <c r="XI27" s="27"/>
      <c r="XJ27" s="27"/>
      <c r="XK27" s="27"/>
      <c r="XL27" s="27"/>
      <c r="XM27" s="27"/>
      <c r="XN27" s="27"/>
      <c r="XO27" s="27"/>
      <c r="XP27" s="27"/>
      <c r="XQ27" s="27"/>
      <c r="XR27" s="27"/>
      <c r="XS27" s="27"/>
      <c r="XT27" s="27"/>
      <c r="XU27" s="27"/>
      <c r="XV27" s="27"/>
      <c r="XW27" s="27"/>
      <c r="XX27" s="27"/>
      <c r="XY27" s="27"/>
      <c r="XZ27" s="27"/>
      <c r="YA27" s="27"/>
      <c r="YB27" s="27"/>
      <c r="YC27" s="27"/>
      <c r="YD27" s="27"/>
      <c r="YE27" s="27"/>
      <c r="YF27" s="27"/>
      <c r="YG27" s="27"/>
      <c r="YH27" s="27"/>
      <c r="YI27" s="27"/>
      <c r="YJ27" s="27"/>
      <c r="YK27" s="27"/>
      <c r="YL27" s="27"/>
      <c r="YM27" s="27"/>
      <c r="YN27" s="27"/>
      <c r="YO27" s="27"/>
      <c r="YP27" s="27"/>
      <c r="YQ27" s="27"/>
      <c r="YR27" s="27"/>
      <c r="YS27" s="27"/>
      <c r="YT27" s="27"/>
      <c r="YU27" s="27"/>
      <c r="YV27" s="27"/>
      <c r="YW27" s="27"/>
      <c r="YX27" s="27"/>
      <c r="YY27" s="27"/>
      <c r="YZ27" s="27"/>
      <c r="ZA27" s="27"/>
      <c r="ZB27" s="27"/>
      <c r="ZC27" s="27"/>
      <c r="ZD27" s="27"/>
      <c r="ZE27" s="27"/>
      <c r="ZF27" s="27"/>
      <c r="ZG27" s="27"/>
      <c r="ZH27" s="27"/>
      <c r="ZI27" s="27"/>
      <c r="ZJ27" s="27"/>
      <c r="ZK27" s="27"/>
      <c r="ZL27" s="27"/>
      <c r="ZM27" s="27"/>
      <c r="ZN27" s="27"/>
      <c r="ZO27" s="27"/>
      <c r="ZP27" s="27"/>
      <c r="ZQ27" s="27"/>
      <c r="ZR27" s="27"/>
      <c r="ZS27" s="27"/>
      <c r="ZT27" s="27"/>
      <c r="ZU27" s="27"/>
      <c r="ZV27" s="27"/>
      <c r="ZW27" s="27"/>
      <c r="ZX27" s="27"/>
      <c r="ZY27" s="27"/>
      <c r="ZZ27" s="27"/>
      <c r="AAA27" s="27"/>
      <c r="AAB27" s="27"/>
      <c r="AAC27" s="27"/>
      <c r="AAD27" s="27"/>
      <c r="AAE27" s="27"/>
      <c r="AAF27" s="27"/>
      <c r="AAG27" s="27"/>
      <c r="AAH27" s="27"/>
      <c r="AAI27" s="27"/>
      <c r="AAJ27" s="27"/>
      <c r="AAK27" s="27"/>
      <c r="AAL27" s="27"/>
      <c r="AAM27" s="27"/>
      <c r="AAN27" s="27"/>
      <c r="AAO27" s="27"/>
      <c r="AAP27" s="27"/>
      <c r="AAQ27" s="27"/>
      <c r="AAR27" s="27"/>
      <c r="AAS27" s="27"/>
      <c r="AAT27" s="27"/>
      <c r="AAU27" s="27"/>
      <c r="AAV27" s="27"/>
      <c r="AAW27" s="27"/>
      <c r="AAX27" s="27"/>
      <c r="AAY27" s="27"/>
      <c r="AAZ27" s="27"/>
      <c r="ABA27" s="27"/>
      <c r="ABB27" s="27"/>
      <c r="ABC27" s="27"/>
      <c r="ABD27" s="27"/>
      <c r="ABE27" s="27"/>
      <c r="ABF27" s="27"/>
      <c r="ABG27" s="27"/>
      <c r="ABH27" s="27"/>
      <c r="ABI27" s="27"/>
      <c r="ABJ27" s="27"/>
      <c r="ABK27" s="27"/>
      <c r="ABL27" s="27"/>
      <c r="ABM27" s="27"/>
      <c r="ABN27" s="27"/>
      <c r="ABO27" s="27"/>
      <c r="ABP27" s="27"/>
      <c r="ABQ27" s="27"/>
      <c r="ABR27" s="27"/>
      <c r="ABS27" s="27"/>
      <c r="ABT27" s="27"/>
      <c r="ABU27" s="27"/>
      <c r="ABV27" s="27"/>
      <c r="ABW27" s="27"/>
      <c r="ABX27" s="27"/>
      <c r="ABY27" s="27"/>
      <c r="ABZ27" s="27"/>
      <c r="ACA27" s="27"/>
      <c r="ACB27" s="27"/>
      <c r="ACC27" s="27"/>
      <c r="ACD27" s="27"/>
      <c r="ACE27" s="27"/>
      <c r="ACF27" s="27"/>
      <c r="ACG27" s="27"/>
      <c r="ACH27" s="27"/>
      <c r="ACI27" s="27"/>
      <c r="ACJ27" s="27"/>
      <c r="ACK27" s="27"/>
      <c r="ACL27" s="27"/>
      <c r="ACM27" s="27"/>
      <c r="ACN27" s="27"/>
      <c r="ACO27" s="27"/>
      <c r="ACP27" s="27"/>
      <c r="ACQ27" s="27"/>
      <c r="ACR27" s="27"/>
      <c r="ACS27" s="27"/>
      <c r="ACT27" s="27"/>
      <c r="ACU27" s="27"/>
      <c r="ACV27" s="27"/>
      <c r="ACW27" s="27"/>
      <c r="ACX27" s="27"/>
      <c r="ACY27" s="27"/>
      <c r="ACZ27" s="27"/>
      <c r="ADA27" s="27"/>
      <c r="ADB27" s="27"/>
      <c r="ADC27" s="27"/>
      <c r="ADD27" s="27"/>
      <c r="ADE27" s="27"/>
      <c r="ADF27" s="27"/>
      <c r="ADG27" s="27"/>
      <c r="ADH27" s="27"/>
      <c r="ADI27" s="27"/>
      <c r="ADJ27" s="27"/>
      <c r="ADK27" s="27"/>
      <c r="ADL27" s="27"/>
      <c r="ADM27" s="27"/>
      <c r="ADN27" s="27"/>
      <c r="ADO27" s="27"/>
      <c r="ADP27" s="27"/>
      <c r="ADQ27" s="27"/>
      <c r="ADR27" s="27"/>
      <c r="ADS27" s="27"/>
      <c r="ADT27" s="27"/>
      <c r="ADU27" s="27"/>
      <c r="ADV27" s="27"/>
      <c r="ADW27" s="27"/>
      <c r="ADX27" s="27"/>
      <c r="ADY27" s="27"/>
      <c r="ADZ27" s="27"/>
      <c r="AEA27" s="27"/>
      <c r="AEB27" s="27"/>
      <c r="AEC27" s="27"/>
      <c r="AED27" s="27"/>
      <c r="AEE27" s="27"/>
      <c r="AEF27" s="27"/>
      <c r="AEG27" s="27"/>
      <c r="AEH27" s="27"/>
      <c r="AEI27" s="27"/>
      <c r="AEJ27" s="27"/>
      <c r="AEK27" s="27"/>
      <c r="AEL27" s="27"/>
      <c r="AEM27" s="27"/>
      <c r="AEN27" s="27"/>
      <c r="AEO27" s="27"/>
      <c r="AEP27" s="27"/>
      <c r="AEQ27" s="27"/>
      <c r="AER27" s="27"/>
      <c r="AES27" s="27"/>
      <c r="AET27" s="27"/>
      <c r="AEU27" s="27"/>
      <c r="AEV27" s="27"/>
      <c r="AEW27" s="27"/>
      <c r="AEX27" s="27"/>
      <c r="AEY27" s="27"/>
      <c r="AEZ27" s="27"/>
      <c r="AFA27" s="27"/>
      <c r="AFB27" s="27"/>
      <c r="AFC27" s="27"/>
      <c r="AFD27" s="27"/>
      <c r="AFE27" s="27"/>
      <c r="AFF27" s="27"/>
      <c r="AFG27" s="27"/>
      <c r="AFH27" s="27"/>
      <c r="AFI27" s="27"/>
      <c r="AFJ27" s="27"/>
      <c r="AFK27" s="27"/>
      <c r="AFL27" s="27"/>
      <c r="AFM27" s="27"/>
      <c r="AFN27" s="27"/>
      <c r="AFO27" s="27"/>
      <c r="AFP27" s="27"/>
      <c r="AFQ27" s="27"/>
      <c r="AFR27" s="27"/>
      <c r="AFS27" s="27"/>
      <c r="AFT27" s="27"/>
      <c r="AFU27" s="27"/>
      <c r="AFV27" s="27"/>
      <c r="AFW27" s="27"/>
      <c r="AFX27" s="27"/>
      <c r="AFY27" s="27"/>
      <c r="AFZ27" s="27"/>
      <c r="AGA27" s="27"/>
      <c r="AGB27" s="27"/>
      <c r="AGC27" s="27"/>
      <c r="AGD27" s="27"/>
      <c r="AGE27" s="27"/>
      <c r="AGF27" s="27"/>
      <c r="AGG27" s="27"/>
      <c r="AGH27" s="27"/>
      <c r="AGI27" s="27"/>
      <c r="AGJ27" s="27"/>
      <c r="AGK27" s="27"/>
      <c r="AGL27" s="27"/>
      <c r="AGM27" s="27"/>
      <c r="AGN27" s="27"/>
      <c r="AGO27" s="27"/>
      <c r="AGP27" s="27"/>
      <c r="AGQ27" s="27"/>
      <c r="AGR27" s="27"/>
      <c r="AGS27" s="27"/>
      <c r="AGT27" s="27"/>
      <c r="AGU27" s="27"/>
      <c r="AGV27" s="27"/>
      <c r="AGW27" s="27"/>
      <c r="AGX27" s="27"/>
      <c r="AGY27" s="27"/>
      <c r="AGZ27" s="27"/>
      <c r="AHA27" s="27"/>
      <c r="AHB27" s="27"/>
      <c r="AHC27" s="27"/>
      <c r="AHD27" s="27"/>
      <c r="AHE27" s="27"/>
      <c r="AHF27" s="27"/>
      <c r="AHG27" s="27"/>
      <c r="AHH27" s="27"/>
      <c r="AHI27" s="27"/>
      <c r="AHJ27" s="27"/>
      <c r="AHK27" s="27"/>
      <c r="AHL27" s="27"/>
      <c r="AHM27" s="27"/>
      <c r="AHN27" s="27"/>
      <c r="AHO27" s="27"/>
      <c r="AHP27" s="27"/>
      <c r="AHQ27" s="27"/>
      <c r="AHR27" s="27"/>
      <c r="AHS27" s="27"/>
      <c r="AHT27" s="27"/>
      <c r="AHU27" s="27"/>
      <c r="AHV27" s="27"/>
      <c r="AHW27" s="27"/>
      <c r="AHX27" s="27"/>
      <c r="AHY27" s="27"/>
      <c r="AHZ27" s="27"/>
      <c r="AIA27" s="27"/>
      <c r="AIB27" s="27"/>
      <c r="AIC27" s="27"/>
      <c r="AID27" s="27"/>
      <c r="AIE27" s="27"/>
      <c r="AIF27" s="27"/>
      <c r="AIG27" s="27"/>
      <c r="AIH27" s="27"/>
      <c r="AII27" s="27"/>
      <c r="AIJ27" s="27"/>
      <c r="AIK27" s="27"/>
      <c r="AIL27" s="27"/>
      <c r="AIM27" s="27"/>
      <c r="AIN27" s="27"/>
      <c r="AIO27" s="27"/>
      <c r="AIP27" s="27"/>
      <c r="AIQ27" s="27"/>
      <c r="AIR27" s="27"/>
      <c r="AIS27" s="27"/>
      <c r="AIT27" s="27"/>
      <c r="AIU27" s="27"/>
      <c r="AIV27" s="27"/>
      <c r="AIW27" s="27"/>
      <c r="AIX27" s="27"/>
      <c r="AIY27" s="27"/>
      <c r="AIZ27" s="27"/>
      <c r="AJA27" s="27"/>
      <c r="AJB27" s="27"/>
      <c r="AJC27" s="27"/>
      <c r="AJD27" s="27"/>
      <c r="AJE27" s="27"/>
      <c r="AJF27" s="27"/>
      <c r="AJG27" s="27"/>
      <c r="AJH27" s="27"/>
      <c r="AJI27" s="27"/>
      <c r="AJJ27" s="27"/>
      <c r="AJK27" s="27"/>
      <c r="AJL27" s="27"/>
      <c r="AJM27" s="27"/>
      <c r="AJN27" s="27"/>
      <c r="AJO27" s="27"/>
      <c r="AJP27" s="27"/>
      <c r="AJQ27" s="27"/>
      <c r="AJR27" s="27"/>
      <c r="AJS27" s="27"/>
      <c r="AJT27" s="27"/>
      <c r="AJU27" s="27"/>
      <c r="AJV27" s="27"/>
      <c r="AJW27" s="27"/>
      <c r="AJX27" s="27"/>
      <c r="AJY27" s="27"/>
      <c r="AJZ27" s="27"/>
      <c r="AKA27" s="27"/>
      <c r="AKB27" s="27"/>
      <c r="AKC27" s="27"/>
      <c r="AKD27" s="27"/>
      <c r="AKE27" s="27"/>
      <c r="AKF27" s="27"/>
      <c r="AKG27" s="27"/>
      <c r="AKH27" s="27"/>
      <c r="AKI27" s="27"/>
      <c r="AKJ27" s="27"/>
      <c r="AKK27" s="27"/>
      <c r="AKL27" s="27"/>
      <c r="AKM27" s="27"/>
      <c r="AKN27" s="27"/>
      <c r="AKO27" s="27"/>
      <c r="AKP27" s="27"/>
      <c r="AKQ27" s="27"/>
      <c r="AKR27" s="27"/>
      <c r="AKS27" s="27"/>
      <c r="AKT27" s="27"/>
      <c r="AKU27" s="27"/>
      <c r="AKV27" s="27"/>
      <c r="AKW27" s="27"/>
      <c r="AKX27" s="27"/>
      <c r="AKY27" s="27"/>
      <c r="AKZ27" s="27"/>
      <c r="ALA27" s="27"/>
      <c r="ALB27" s="27"/>
      <c r="ALC27" s="27"/>
      <c r="ALD27" s="27"/>
      <c r="ALE27" s="27"/>
      <c r="ALF27" s="27"/>
      <c r="ALG27" s="27"/>
      <c r="ALH27" s="27"/>
      <c r="ALI27" s="27"/>
      <c r="ALJ27" s="27"/>
      <c r="ALK27" s="27"/>
      <c r="ALL27" s="27"/>
    </row>
    <row r="28" spans="1:1000" customFormat="1" ht="15" customHeight="1" x14ac:dyDescent="0.25">
      <c r="A28" s="27">
        <f ca="1">IF(_xll.TM1RPTELISCONSOLIDATED($C$16,$C28),IF(_xll.TM1RPTELLEV($C$16,$C28)&lt;=3,_xll.TM1RPTELLEV($C$16,$C28),"D"),"N")</f>
        <v>0</v>
      </c>
      <c r="B28" s="27"/>
      <c r="C28" s="93" t="s">
        <v>53</v>
      </c>
      <c r="D28" s="84">
        <f ca="1">_xll.DBRW($C$9,$D$13,$C$13,$E$13,D$15,$C28,$F$13)</f>
        <v>575746.57920839591</v>
      </c>
      <c r="E28" s="84">
        <f ca="1">_xll.DBRW($C$9,$D$13,$C$13,$E$13,E$15,$C28,$F$13)</f>
        <v>249844.80956234504</v>
      </c>
      <c r="F28" s="84">
        <f ca="1">_xll.DBRW($C$9,$D$13,$C$13,$E$13,F$15,$C28,$F$13)</f>
        <v>178960.6981025273</v>
      </c>
      <c r="G28" s="84">
        <f ca="1">_xll.DBRW($C$9,$D$13,$C$13,$E$13,G$15,$C28,$F$13)</f>
        <v>87310.703120519873</v>
      </c>
      <c r="H28" s="84">
        <f ca="1">_xll.DBRW($C$9,$D$13,$C$13,$E$13,H$15,$C28,$F$13)</f>
        <v>59630.368423003682</v>
      </c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  <c r="FB28" s="27"/>
      <c r="FC28" s="27"/>
      <c r="FD28" s="27"/>
      <c r="FE28" s="27"/>
      <c r="FF28" s="27"/>
      <c r="FG28" s="27"/>
      <c r="FH28" s="27"/>
      <c r="FI28" s="27"/>
      <c r="FJ28" s="27"/>
      <c r="FK28" s="27"/>
      <c r="FL28" s="27"/>
      <c r="FM28" s="27"/>
      <c r="FN28" s="27"/>
      <c r="FO28" s="27"/>
      <c r="FP28" s="27"/>
      <c r="FQ28" s="27"/>
      <c r="FR28" s="27"/>
      <c r="FS28" s="27"/>
      <c r="FT28" s="27"/>
      <c r="FU28" s="27"/>
      <c r="FV28" s="27"/>
      <c r="FW28" s="27"/>
      <c r="FX28" s="27"/>
      <c r="FY28" s="27"/>
      <c r="FZ28" s="27"/>
      <c r="GA28" s="27"/>
      <c r="GB28" s="27"/>
      <c r="GC28" s="27"/>
      <c r="GD28" s="27"/>
      <c r="GE28" s="27"/>
      <c r="GF28" s="27"/>
      <c r="GG28" s="27"/>
      <c r="GH28" s="27"/>
      <c r="GI28" s="27"/>
      <c r="GJ28" s="27"/>
      <c r="GK28" s="27"/>
      <c r="GL28" s="27"/>
      <c r="GM28" s="27"/>
      <c r="GN28" s="27"/>
      <c r="GO28" s="27"/>
      <c r="GP28" s="27"/>
      <c r="GQ28" s="27"/>
      <c r="GR28" s="27"/>
      <c r="GS28" s="27"/>
      <c r="GT28" s="27"/>
      <c r="GU28" s="27"/>
      <c r="GV28" s="27"/>
      <c r="GW28" s="27"/>
      <c r="GX28" s="27"/>
      <c r="GY28" s="27"/>
      <c r="GZ28" s="27"/>
      <c r="HA28" s="27"/>
      <c r="HB28" s="27"/>
      <c r="HC28" s="27"/>
      <c r="HD28" s="27"/>
      <c r="HE28" s="27"/>
      <c r="HF28" s="27"/>
      <c r="HG28" s="27"/>
      <c r="HH28" s="27"/>
      <c r="HI28" s="27"/>
      <c r="HJ28" s="27"/>
      <c r="HK28" s="27"/>
      <c r="HL28" s="27"/>
      <c r="HM28" s="27"/>
      <c r="HN28" s="27"/>
      <c r="HO28" s="27"/>
      <c r="HP28" s="27"/>
      <c r="HQ28" s="27"/>
      <c r="HR28" s="27"/>
      <c r="HS28" s="27"/>
      <c r="HT28" s="27"/>
      <c r="HU28" s="27"/>
      <c r="HV28" s="27"/>
      <c r="HW28" s="27"/>
      <c r="HX28" s="27"/>
      <c r="HY28" s="27"/>
      <c r="HZ28" s="27"/>
      <c r="IA28" s="27"/>
      <c r="IB28" s="27"/>
      <c r="IC28" s="27"/>
      <c r="ID28" s="27"/>
      <c r="IE28" s="27"/>
      <c r="IF28" s="27"/>
      <c r="IG28" s="27"/>
      <c r="IH28" s="27"/>
      <c r="II28" s="27"/>
      <c r="IJ28" s="27"/>
      <c r="IK28" s="27"/>
      <c r="IL28" s="27"/>
      <c r="IM28" s="27"/>
      <c r="IN28" s="27"/>
      <c r="IO28" s="27"/>
      <c r="IP28" s="27"/>
      <c r="IQ28" s="27"/>
      <c r="IR28" s="27"/>
      <c r="IS28" s="27"/>
      <c r="IT28" s="27"/>
      <c r="IU28" s="27"/>
      <c r="IV28" s="27"/>
      <c r="IW28" s="27"/>
      <c r="IX28" s="27"/>
      <c r="IY28" s="27"/>
      <c r="IZ28" s="27"/>
      <c r="JA28" s="27"/>
      <c r="JB28" s="27"/>
      <c r="JC28" s="27"/>
      <c r="JD28" s="27"/>
      <c r="JE28" s="27"/>
      <c r="JF28" s="27"/>
      <c r="JG28" s="27"/>
      <c r="JH28" s="27"/>
      <c r="JI28" s="27"/>
      <c r="JJ28" s="27"/>
      <c r="JK28" s="27"/>
      <c r="JL28" s="27"/>
      <c r="JM28" s="27"/>
      <c r="JN28" s="27"/>
      <c r="JO28" s="27"/>
      <c r="JP28" s="27"/>
      <c r="JQ28" s="27"/>
      <c r="JR28" s="27"/>
      <c r="JS28" s="27"/>
      <c r="JT28" s="27"/>
      <c r="JU28" s="27"/>
      <c r="JV28" s="27"/>
      <c r="JW28" s="27"/>
      <c r="JX28" s="27"/>
      <c r="JY28" s="27"/>
      <c r="JZ28" s="27"/>
      <c r="KA28" s="27"/>
      <c r="KB28" s="27"/>
      <c r="KC28" s="27"/>
      <c r="KD28" s="27"/>
      <c r="KE28" s="27"/>
      <c r="KF28" s="27"/>
      <c r="KG28" s="27"/>
      <c r="KH28" s="27"/>
      <c r="KI28" s="27"/>
      <c r="KJ28" s="27"/>
      <c r="KK28" s="27"/>
      <c r="KL28" s="27"/>
      <c r="KM28" s="27"/>
      <c r="KN28" s="27"/>
      <c r="KO28" s="27"/>
      <c r="KP28" s="27"/>
      <c r="KQ28" s="27"/>
      <c r="KR28" s="27"/>
      <c r="KS28" s="27"/>
      <c r="KT28" s="27"/>
      <c r="KU28" s="27"/>
      <c r="KV28" s="27"/>
      <c r="KW28" s="27"/>
      <c r="KX28" s="27"/>
      <c r="KY28" s="27"/>
      <c r="KZ28" s="27"/>
      <c r="LA28" s="27"/>
      <c r="LB28" s="27"/>
      <c r="LC28" s="27"/>
      <c r="LD28" s="27"/>
      <c r="LE28" s="27"/>
      <c r="LF28" s="27"/>
      <c r="LG28" s="27"/>
      <c r="LH28" s="27"/>
      <c r="LI28" s="27"/>
      <c r="LJ28" s="27"/>
      <c r="LK28" s="27"/>
      <c r="LL28" s="27"/>
      <c r="LM28" s="27"/>
      <c r="LN28" s="27"/>
      <c r="LO28" s="27"/>
      <c r="LP28" s="27"/>
      <c r="LQ28" s="27"/>
      <c r="LR28" s="27"/>
      <c r="LS28" s="27"/>
      <c r="LT28" s="27"/>
      <c r="LU28" s="27"/>
      <c r="LV28" s="27"/>
      <c r="LW28" s="27"/>
      <c r="LX28" s="27"/>
      <c r="LY28" s="27"/>
      <c r="LZ28" s="27"/>
      <c r="MA28" s="27"/>
      <c r="MB28" s="27"/>
      <c r="MC28" s="27"/>
      <c r="MD28" s="27"/>
      <c r="ME28" s="27"/>
      <c r="MF28" s="27"/>
      <c r="MG28" s="27"/>
      <c r="MH28" s="27"/>
      <c r="MI28" s="27"/>
      <c r="MJ28" s="27"/>
      <c r="MK28" s="27"/>
      <c r="ML28" s="27"/>
      <c r="MM28" s="27"/>
      <c r="MN28" s="27"/>
      <c r="MO28" s="27"/>
      <c r="MP28" s="27"/>
      <c r="MQ28" s="27"/>
      <c r="MR28" s="27"/>
      <c r="MS28" s="27"/>
      <c r="MT28" s="27"/>
      <c r="MU28" s="27"/>
      <c r="MV28" s="27"/>
      <c r="MW28" s="27"/>
      <c r="MX28" s="27"/>
      <c r="MY28" s="27"/>
      <c r="MZ28" s="27"/>
      <c r="NA28" s="27"/>
      <c r="NB28" s="27"/>
      <c r="NC28" s="27"/>
      <c r="ND28" s="27"/>
      <c r="NE28" s="27"/>
      <c r="NF28" s="27"/>
      <c r="NG28" s="27"/>
      <c r="NH28" s="27"/>
      <c r="NI28" s="27"/>
      <c r="NJ28" s="27"/>
      <c r="NK28" s="27"/>
      <c r="NL28" s="27"/>
      <c r="NM28" s="27"/>
      <c r="NN28" s="27"/>
      <c r="NO28" s="27"/>
      <c r="NP28" s="27"/>
      <c r="NQ28" s="27"/>
      <c r="NR28" s="27"/>
      <c r="NS28" s="27"/>
      <c r="NT28" s="27"/>
      <c r="NU28" s="27"/>
      <c r="NV28" s="27"/>
      <c r="NW28" s="27"/>
      <c r="NX28" s="27"/>
      <c r="NY28" s="27"/>
      <c r="NZ28" s="27"/>
      <c r="OA28" s="27"/>
      <c r="OB28" s="27"/>
      <c r="OC28" s="27"/>
      <c r="OD28" s="27"/>
      <c r="OE28" s="27"/>
      <c r="OF28" s="27"/>
      <c r="OG28" s="27"/>
      <c r="OH28" s="27"/>
      <c r="OI28" s="27"/>
      <c r="OJ28" s="27"/>
      <c r="OK28" s="27"/>
      <c r="OL28" s="27"/>
      <c r="OM28" s="27"/>
      <c r="ON28" s="27"/>
      <c r="OO28" s="27"/>
      <c r="OP28" s="27"/>
      <c r="OQ28" s="27"/>
      <c r="OR28" s="27"/>
      <c r="OS28" s="27"/>
      <c r="OT28" s="27"/>
      <c r="OU28" s="27"/>
      <c r="OV28" s="27"/>
      <c r="OW28" s="27"/>
      <c r="OX28" s="27"/>
      <c r="OY28" s="27"/>
      <c r="OZ28" s="27"/>
      <c r="PA28" s="27"/>
      <c r="PB28" s="27"/>
      <c r="PC28" s="27"/>
      <c r="PD28" s="27"/>
      <c r="PE28" s="27"/>
      <c r="PF28" s="27"/>
      <c r="PG28" s="27"/>
      <c r="PH28" s="27"/>
      <c r="PI28" s="27"/>
      <c r="PJ28" s="27"/>
      <c r="PK28" s="27"/>
      <c r="PL28" s="27"/>
      <c r="PM28" s="27"/>
      <c r="PN28" s="27"/>
      <c r="PO28" s="27"/>
      <c r="PP28" s="27"/>
      <c r="PQ28" s="27"/>
      <c r="PR28" s="27"/>
      <c r="PS28" s="27"/>
      <c r="PT28" s="27"/>
      <c r="PU28" s="27"/>
      <c r="PV28" s="27"/>
      <c r="PW28" s="27"/>
      <c r="PX28" s="27"/>
      <c r="PY28" s="27"/>
      <c r="PZ28" s="27"/>
      <c r="QA28" s="27"/>
      <c r="QB28" s="27"/>
      <c r="QC28" s="27"/>
      <c r="QD28" s="27"/>
      <c r="QE28" s="27"/>
      <c r="QF28" s="27"/>
      <c r="QG28" s="27"/>
      <c r="QH28" s="27"/>
      <c r="QI28" s="27"/>
      <c r="QJ28" s="27"/>
      <c r="QK28" s="27"/>
      <c r="QL28" s="27"/>
      <c r="QM28" s="27"/>
      <c r="QN28" s="27"/>
      <c r="QO28" s="27"/>
      <c r="QP28" s="27"/>
      <c r="QQ28" s="27"/>
      <c r="QR28" s="27"/>
      <c r="QS28" s="27"/>
      <c r="QT28" s="27"/>
      <c r="QU28" s="27"/>
      <c r="QV28" s="27"/>
      <c r="QW28" s="27"/>
      <c r="QX28" s="27"/>
      <c r="QY28" s="27"/>
      <c r="QZ28" s="27"/>
      <c r="RA28" s="27"/>
      <c r="RB28" s="27"/>
      <c r="RC28" s="27"/>
      <c r="RD28" s="27"/>
      <c r="RE28" s="27"/>
      <c r="RF28" s="27"/>
      <c r="RG28" s="27"/>
      <c r="RH28" s="27"/>
      <c r="RI28" s="27"/>
      <c r="RJ28" s="27"/>
      <c r="RK28" s="27"/>
      <c r="RL28" s="27"/>
      <c r="RM28" s="27"/>
      <c r="RN28" s="27"/>
      <c r="RO28" s="27"/>
      <c r="RP28" s="27"/>
      <c r="RQ28" s="27"/>
      <c r="RR28" s="27"/>
      <c r="RS28" s="27"/>
      <c r="RT28" s="27"/>
      <c r="RU28" s="27"/>
      <c r="RV28" s="27"/>
      <c r="RW28" s="27"/>
      <c r="RX28" s="27"/>
      <c r="RY28" s="27"/>
      <c r="RZ28" s="27"/>
      <c r="SA28" s="27"/>
      <c r="SB28" s="27"/>
      <c r="SC28" s="27"/>
      <c r="SD28" s="27"/>
      <c r="SE28" s="27"/>
      <c r="SF28" s="27"/>
      <c r="SG28" s="27"/>
      <c r="SH28" s="27"/>
      <c r="SI28" s="27"/>
      <c r="SJ28" s="27"/>
      <c r="SK28" s="27"/>
      <c r="SL28" s="27"/>
      <c r="SM28" s="27"/>
      <c r="SN28" s="27"/>
      <c r="SO28" s="27"/>
      <c r="SP28" s="27"/>
      <c r="SQ28" s="27"/>
      <c r="SR28" s="27"/>
      <c r="SS28" s="27"/>
      <c r="ST28" s="27"/>
      <c r="SU28" s="27"/>
      <c r="SV28" s="27"/>
      <c r="SW28" s="27"/>
      <c r="SX28" s="27"/>
      <c r="SY28" s="27"/>
      <c r="SZ28" s="27"/>
      <c r="TA28" s="27"/>
      <c r="TB28" s="27"/>
      <c r="TC28" s="27"/>
      <c r="TD28" s="27"/>
      <c r="TE28" s="27"/>
      <c r="TF28" s="27"/>
      <c r="TG28" s="27"/>
      <c r="TH28" s="27"/>
      <c r="TI28" s="27"/>
      <c r="TJ28" s="27"/>
      <c r="TK28" s="27"/>
      <c r="TL28" s="27"/>
      <c r="TM28" s="27"/>
      <c r="TN28" s="27"/>
      <c r="TO28" s="27"/>
      <c r="TP28" s="27"/>
      <c r="TQ28" s="27"/>
      <c r="TR28" s="27"/>
      <c r="TS28" s="27"/>
      <c r="TT28" s="27"/>
      <c r="TU28" s="27"/>
      <c r="TV28" s="27"/>
      <c r="TW28" s="27"/>
      <c r="TX28" s="27"/>
      <c r="TY28" s="27"/>
      <c r="TZ28" s="27"/>
      <c r="UA28" s="27"/>
      <c r="UB28" s="27"/>
      <c r="UC28" s="27"/>
      <c r="UD28" s="27"/>
      <c r="UE28" s="27"/>
      <c r="UF28" s="27"/>
      <c r="UG28" s="27"/>
      <c r="UH28" s="27"/>
      <c r="UI28" s="27"/>
      <c r="UJ28" s="27"/>
      <c r="UK28" s="27"/>
      <c r="UL28" s="27"/>
      <c r="UM28" s="27"/>
      <c r="UN28" s="27"/>
      <c r="UO28" s="27"/>
      <c r="UP28" s="27"/>
      <c r="UQ28" s="27"/>
      <c r="UR28" s="27"/>
      <c r="US28" s="27"/>
      <c r="UT28" s="27"/>
      <c r="UU28" s="27"/>
      <c r="UV28" s="27"/>
      <c r="UW28" s="27"/>
      <c r="UX28" s="27"/>
      <c r="UY28" s="27"/>
      <c r="UZ28" s="27"/>
      <c r="VA28" s="27"/>
      <c r="VB28" s="27"/>
      <c r="VC28" s="27"/>
      <c r="VD28" s="27"/>
      <c r="VE28" s="27"/>
      <c r="VF28" s="27"/>
      <c r="VG28" s="27"/>
      <c r="VH28" s="27"/>
      <c r="VI28" s="27"/>
      <c r="VJ28" s="27"/>
      <c r="VK28" s="27"/>
      <c r="VL28" s="27"/>
      <c r="VM28" s="27"/>
      <c r="VN28" s="27"/>
      <c r="VO28" s="27"/>
      <c r="VP28" s="27"/>
      <c r="VQ28" s="27"/>
      <c r="VR28" s="27"/>
      <c r="VS28" s="27"/>
      <c r="VT28" s="27"/>
      <c r="VU28" s="27"/>
      <c r="VV28" s="27"/>
      <c r="VW28" s="27"/>
      <c r="VX28" s="27"/>
      <c r="VY28" s="27"/>
      <c r="VZ28" s="27"/>
      <c r="WA28" s="27"/>
      <c r="WB28" s="27"/>
      <c r="WC28" s="27"/>
      <c r="WD28" s="27"/>
      <c r="WE28" s="27"/>
      <c r="WF28" s="27"/>
      <c r="WG28" s="27"/>
      <c r="WH28" s="27"/>
      <c r="WI28" s="27"/>
      <c r="WJ28" s="27"/>
      <c r="WK28" s="27"/>
      <c r="WL28" s="27"/>
      <c r="WM28" s="27"/>
      <c r="WN28" s="27"/>
      <c r="WO28" s="27"/>
      <c r="WP28" s="27"/>
      <c r="WQ28" s="27"/>
      <c r="WR28" s="27"/>
      <c r="WS28" s="27"/>
      <c r="WT28" s="27"/>
      <c r="WU28" s="27"/>
      <c r="WV28" s="27"/>
      <c r="WW28" s="27"/>
      <c r="WX28" s="27"/>
      <c r="WY28" s="27"/>
      <c r="WZ28" s="27"/>
      <c r="XA28" s="27"/>
      <c r="XB28" s="27"/>
      <c r="XC28" s="27"/>
      <c r="XD28" s="27"/>
      <c r="XE28" s="27"/>
      <c r="XF28" s="27"/>
      <c r="XG28" s="27"/>
      <c r="XH28" s="27"/>
      <c r="XI28" s="27"/>
      <c r="XJ28" s="27"/>
      <c r="XK28" s="27"/>
      <c r="XL28" s="27"/>
      <c r="XM28" s="27"/>
      <c r="XN28" s="27"/>
      <c r="XO28" s="27"/>
      <c r="XP28" s="27"/>
      <c r="XQ28" s="27"/>
      <c r="XR28" s="27"/>
      <c r="XS28" s="27"/>
      <c r="XT28" s="27"/>
      <c r="XU28" s="27"/>
      <c r="XV28" s="27"/>
      <c r="XW28" s="27"/>
      <c r="XX28" s="27"/>
      <c r="XY28" s="27"/>
      <c r="XZ28" s="27"/>
      <c r="YA28" s="27"/>
      <c r="YB28" s="27"/>
      <c r="YC28" s="27"/>
      <c r="YD28" s="27"/>
      <c r="YE28" s="27"/>
      <c r="YF28" s="27"/>
      <c r="YG28" s="27"/>
      <c r="YH28" s="27"/>
      <c r="YI28" s="27"/>
      <c r="YJ28" s="27"/>
      <c r="YK28" s="27"/>
      <c r="YL28" s="27"/>
      <c r="YM28" s="27"/>
      <c r="YN28" s="27"/>
      <c r="YO28" s="27"/>
      <c r="YP28" s="27"/>
      <c r="YQ28" s="27"/>
      <c r="YR28" s="27"/>
      <c r="YS28" s="27"/>
      <c r="YT28" s="27"/>
      <c r="YU28" s="27"/>
      <c r="YV28" s="27"/>
      <c r="YW28" s="27"/>
      <c r="YX28" s="27"/>
      <c r="YY28" s="27"/>
      <c r="YZ28" s="27"/>
      <c r="ZA28" s="27"/>
      <c r="ZB28" s="27"/>
      <c r="ZC28" s="27"/>
      <c r="ZD28" s="27"/>
      <c r="ZE28" s="27"/>
      <c r="ZF28" s="27"/>
      <c r="ZG28" s="27"/>
      <c r="ZH28" s="27"/>
      <c r="ZI28" s="27"/>
      <c r="ZJ28" s="27"/>
      <c r="ZK28" s="27"/>
      <c r="ZL28" s="27"/>
      <c r="ZM28" s="27"/>
      <c r="ZN28" s="27"/>
      <c r="ZO28" s="27"/>
      <c r="ZP28" s="27"/>
      <c r="ZQ28" s="27"/>
      <c r="ZR28" s="27"/>
      <c r="ZS28" s="27"/>
      <c r="ZT28" s="27"/>
      <c r="ZU28" s="27"/>
      <c r="ZV28" s="27"/>
      <c r="ZW28" s="27"/>
      <c r="ZX28" s="27"/>
      <c r="ZY28" s="27"/>
      <c r="ZZ28" s="27"/>
      <c r="AAA28" s="27"/>
      <c r="AAB28" s="27"/>
      <c r="AAC28" s="27"/>
      <c r="AAD28" s="27"/>
      <c r="AAE28" s="27"/>
      <c r="AAF28" s="27"/>
      <c r="AAG28" s="27"/>
      <c r="AAH28" s="27"/>
      <c r="AAI28" s="27"/>
      <c r="AAJ28" s="27"/>
      <c r="AAK28" s="27"/>
      <c r="AAL28" s="27"/>
      <c r="AAM28" s="27"/>
      <c r="AAN28" s="27"/>
      <c r="AAO28" s="27"/>
      <c r="AAP28" s="27"/>
      <c r="AAQ28" s="27"/>
      <c r="AAR28" s="27"/>
      <c r="AAS28" s="27"/>
      <c r="AAT28" s="27"/>
      <c r="AAU28" s="27"/>
      <c r="AAV28" s="27"/>
      <c r="AAW28" s="27"/>
      <c r="AAX28" s="27"/>
      <c r="AAY28" s="27"/>
      <c r="AAZ28" s="27"/>
      <c r="ABA28" s="27"/>
      <c r="ABB28" s="27"/>
      <c r="ABC28" s="27"/>
      <c r="ABD28" s="27"/>
      <c r="ABE28" s="27"/>
      <c r="ABF28" s="27"/>
      <c r="ABG28" s="27"/>
      <c r="ABH28" s="27"/>
      <c r="ABI28" s="27"/>
      <c r="ABJ28" s="27"/>
      <c r="ABK28" s="27"/>
      <c r="ABL28" s="27"/>
      <c r="ABM28" s="27"/>
      <c r="ABN28" s="27"/>
      <c r="ABO28" s="27"/>
      <c r="ABP28" s="27"/>
      <c r="ABQ28" s="27"/>
      <c r="ABR28" s="27"/>
      <c r="ABS28" s="27"/>
      <c r="ABT28" s="27"/>
      <c r="ABU28" s="27"/>
      <c r="ABV28" s="27"/>
      <c r="ABW28" s="27"/>
      <c r="ABX28" s="27"/>
      <c r="ABY28" s="27"/>
      <c r="ABZ28" s="27"/>
      <c r="ACA28" s="27"/>
      <c r="ACB28" s="27"/>
      <c r="ACC28" s="27"/>
      <c r="ACD28" s="27"/>
      <c r="ACE28" s="27"/>
      <c r="ACF28" s="27"/>
      <c r="ACG28" s="27"/>
      <c r="ACH28" s="27"/>
      <c r="ACI28" s="27"/>
      <c r="ACJ28" s="27"/>
      <c r="ACK28" s="27"/>
      <c r="ACL28" s="27"/>
      <c r="ACM28" s="27"/>
      <c r="ACN28" s="27"/>
      <c r="ACO28" s="27"/>
      <c r="ACP28" s="27"/>
      <c r="ACQ28" s="27"/>
      <c r="ACR28" s="27"/>
      <c r="ACS28" s="27"/>
      <c r="ACT28" s="27"/>
      <c r="ACU28" s="27"/>
      <c r="ACV28" s="27"/>
      <c r="ACW28" s="27"/>
      <c r="ACX28" s="27"/>
      <c r="ACY28" s="27"/>
      <c r="ACZ28" s="27"/>
      <c r="ADA28" s="27"/>
      <c r="ADB28" s="27"/>
      <c r="ADC28" s="27"/>
      <c r="ADD28" s="27"/>
      <c r="ADE28" s="27"/>
      <c r="ADF28" s="27"/>
      <c r="ADG28" s="27"/>
      <c r="ADH28" s="27"/>
      <c r="ADI28" s="27"/>
      <c r="ADJ28" s="27"/>
      <c r="ADK28" s="27"/>
      <c r="ADL28" s="27"/>
      <c r="ADM28" s="27"/>
      <c r="ADN28" s="27"/>
      <c r="ADO28" s="27"/>
      <c r="ADP28" s="27"/>
      <c r="ADQ28" s="27"/>
      <c r="ADR28" s="27"/>
      <c r="ADS28" s="27"/>
      <c r="ADT28" s="27"/>
      <c r="ADU28" s="27"/>
      <c r="ADV28" s="27"/>
      <c r="ADW28" s="27"/>
      <c r="ADX28" s="27"/>
      <c r="ADY28" s="27"/>
      <c r="ADZ28" s="27"/>
      <c r="AEA28" s="27"/>
      <c r="AEB28" s="27"/>
      <c r="AEC28" s="27"/>
      <c r="AED28" s="27"/>
      <c r="AEE28" s="27"/>
      <c r="AEF28" s="27"/>
      <c r="AEG28" s="27"/>
      <c r="AEH28" s="27"/>
      <c r="AEI28" s="27"/>
      <c r="AEJ28" s="27"/>
      <c r="AEK28" s="27"/>
      <c r="AEL28" s="27"/>
      <c r="AEM28" s="27"/>
      <c r="AEN28" s="27"/>
      <c r="AEO28" s="27"/>
      <c r="AEP28" s="27"/>
      <c r="AEQ28" s="27"/>
      <c r="AER28" s="27"/>
      <c r="AES28" s="27"/>
      <c r="AET28" s="27"/>
      <c r="AEU28" s="27"/>
      <c r="AEV28" s="27"/>
      <c r="AEW28" s="27"/>
      <c r="AEX28" s="27"/>
      <c r="AEY28" s="27"/>
      <c r="AEZ28" s="27"/>
      <c r="AFA28" s="27"/>
      <c r="AFB28" s="27"/>
      <c r="AFC28" s="27"/>
      <c r="AFD28" s="27"/>
      <c r="AFE28" s="27"/>
      <c r="AFF28" s="27"/>
      <c r="AFG28" s="27"/>
      <c r="AFH28" s="27"/>
      <c r="AFI28" s="27"/>
      <c r="AFJ28" s="27"/>
      <c r="AFK28" s="27"/>
      <c r="AFL28" s="27"/>
      <c r="AFM28" s="27"/>
      <c r="AFN28" s="27"/>
      <c r="AFO28" s="27"/>
      <c r="AFP28" s="27"/>
      <c r="AFQ28" s="27"/>
      <c r="AFR28" s="27"/>
      <c r="AFS28" s="27"/>
      <c r="AFT28" s="27"/>
      <c r="AFU28" s="27"/>
      <c r="AFV28" s="27"/>
      <c r="AFW28" s="27"/>
      <c r="AFX28" s="27"/>
      <c r="AFY28" s="27"/>
      <c r="AFZ28" s="27"/>
      <c r="AGA28" s="27"/>
      <c r="AGB28" s="27"/>
      <c r="AGC28" s="27"/>
      <c r="AGD28" s="27"/>
      <c r="AGE28" s="27"/>
      <c r="AGF28" s="27"/>
      <c r="AGG28" s="27"/>
      <c r="AGH28" s="27"/>
      <c r="AGI28" s="27"/>
      <c r="AGJ28" s="27"/>
      <c r="AGK28" s="27"/>
      <c r="AGL28" s="27"/>
      <c r="AGM28" s="27"/>
      <c r="AGN28" s="27"/>
      <c r="AGO28" s="27"/>
      <c r="AGP28" s="27"/>
      <c r="AGQ28" s="27"/>
      <c r="AGR28" s="27"/>
      <c r="AGS28" s="27"/>
      <c r="AGT28" s="27"/>
      <c r="AGU28" s="27"/>
      <c r="AGV28" s="27"/>
      <c r="AGW28" s="27"/>
      <c r="AGX28" s="27"/>
      <c r="AGY28" s="27"/>
      <c r="AGZ28" s="27"/>
      <c r="AHA28" s="27"/>
      <c r="AHB28" s="27"/>
      <c r="AHC28" s="27"/>
      <c r="AHD28" s="27"/>
      <c r="AHE28" s="27"/>
      <c r="AHF28" s="27"/>
      <c r="AHG28" s="27"/>
      <c r="AHH28" s="27"/>
      <c r="AHI28" s="27"/>
      <c r="AHJ28" s="27"/>
      <c r="AHK28" s="27"/>
      <c r="AHL28" s="27"/>
      <c r="AHM28" s="27"/>
      <c r="AHN28" s="27"/>
      <c r="AHO28" s="27"/>
      <c r="AHP28" s="27"/>
      <c r="AHQ28" s="27"/>
      <c r="AHR28" s="27"/>
      <c r="AHS28" s="27"/>
      <c r="AHT28" s="27"/>
      <c r="AHU28" s="27"/>
      <c r="AHV28" s="27"/>
      <c r="AHW28" s="27"/>
      <c r="AHX28" s="27"/>
      <c r="AHY28" s="27"/>
      <c r="AHZ28" s="27"/>
      <c r="AIA28" s="27"/>
      <c r="AIB28" s="27"/>
      <c r="AIC28" s="27"/>
      <c r="AID28" s="27"/>
      <c r="AIE28" s="27"/>
      <c r="AIF28" s="27"/>
      <c r="AIG28" s="27"/>
      <c r="AIH28" s="27"/>
      <c r="AII28" s="27"/>
      <c r="AIJ28" s="27"/>
      <c r="AIK28" s="27"/>
      <c r="AIL28" s="27"/>
      <c r="AIM28" s="27"/>
      <c r="AIN28" s="27"/>
      <c r="AIO28" s="27"/>
      <c r="AIP28" s="27"/>
      <c r="AIQ28" s="27"/>
      <c r="AIR28" s="27"/>
      <c r="AIS28" s="27"/>
      <c r="AIT28" s="27"/>
      <c r="AIU28" s="27"/>
      <c r="AIV28" s="27"/>
      <c r="AIW28" s="27"/>
      <c r="AIX28" s="27"/>
      <c r="AIY28" s="27"/>
      <c r="AIZ28" s="27"/>
      <c r="AJA28" s="27"/>
      <c r="AJB28" s="27"/>
      <c r="AJC28" s="27"/>
      <c r="AJD28" s="27"/>
      <c r="AJE28" s="27"/>
      <c r="AJF28" s="27"/>
      <c r="AJG28" s="27"/>
      <c r="AJH28" s="27"/>
      <c r="AJI28" s="27"/>
      <c r="AJJ28" s="27"/>
      <c r="AJK28" s="27"/>
      <c r="AJL28" s="27"/>
      <c r="AJM28" s="27"/>
      <c r="AJN28" s="27"/>
      <c r="AJO28" s="27"/>
      <c r="AJP28" s="27"/>
      <c r="AJQ28" s="27"/>
      <c r="AJR28" s="27"/>
      <c r="AJS28" s="27"/>
      <c r="AJT28" s="27"/>
      <c r="AJU28" s="27"/>
      <c r="AJV28" s="27"/>
      <c r="AJW28" s="27"/>
      <c r="AJX28" s="27"/>
      <c r="AJY28" s="27"/>
      <c r="AJZ28" s="27"/>
      <c r="AKA28" s="27"/>
      <c r="AKB28" s="27"/>
      <c r="AKC28" s="27"/>
      <c r="AKD28" s="27"/>
      <c r="AKE28" s="27"/>
      <c r="AKF28" s="27"/>
      <c r="AKG28" s="27"/>
      <c r="AKH28" s="27"/>
      <c r="AKI28" s="27"/>
      <c r="AKJ28" s="27"/>
      <c r="AKK28" s="27"/>
      <c r="AKL28" s="27"/>
      <c r="AKM28" s="27"/>
      <c r="AKN28" s="27"/>
      <c r="AKO28" s="27"/>
      <c r="AKP28" s="27"/>
      <c r="AKQ28" s="27"/>
      <c r="AKR28" s="27"/>
      <c r="AKS28" s="27"/>
      <c r="AKT28" s="27"/>
      <c r="AKU28" s="27"/>
      <c r="AKV28" s="27"/>
      <c r="AKW28" s="27"/>
      <c r="AKX28" s="27"/>
      <c r="AKY28" s="27"/>
      <c r="AKZ28" s="27"/>
      <c r="ALA28" s="27"/>
      <c r="ALB28" s="27"/>
      <c r="ALC28" s="27"/>
      <c r="ALD28" s="27"/>
      <c r="ALE28" s="27"/>
      <c r="ALF28" s="27"/>
      <c r="ALG28" s="27"/>
      <c r="ALH28" s="27"/>
      <c r="ALI28" s="27"/>
      <c r="ALJ28" s="27"/>
      <c r="ALK28" s="27"/>
      <c r="ALL28" s="27"/>
    </row>
    <row r="61" spans="12:17" ht="10.5" customHeight="1" x14ac:dyDescent="0.2">
      <c r="L61" s="187"/>
      <c r="M61" s="187"/>
      <c r="N61" s="187"/>
      <c r="O61" s="187"/>
      <c r="P61" s="187"/>
      <c r="Q61" s="187"/>
    </row>
    <row r="62" spans="12:17" ht="10.5" customHeight="1" x14ac:dyDescent="0.2">
      <c r="L62" s="187"/>
      <c r="M62" s="190" t="s">
        <v>216</v>
      </c>
      <c r="N62" s="190" t="s">
        <v>217</v>
      </c>
      <c r="O62" s="190" t="s">
        <v>218</v>
      </c>
      <c r="P62" s="190" t="s">
        <v>219</v>
      </c>
      <c r="Q62" s="187"/>
    </row>
    <row r="63" spans="12:17" ht="10.5" customHeight="1" x14ac:dyDescent="0.2">
      <c r="L63" s="188" t="s">
        <v>44</v>
      </c>
      <c r="M63" s="189">
        <f ca="1">_xll.DBRW($C$9,$D$13,$C$13,$E$13,E$15,$L63,$F$13)</f>
        <v>158910.85345917766</v>
      </c>
      <c r="N63" s="189">
        <f ca="1">_xll.DBRW($C$9,$D$13,$C$13,$E$13,F$15,$L63,$F$13)</f>
        <v>168532.25146568671</v>
      </c>
      <c r="O63" s="189">
        <f ca="1">_xll.DBRW($C$9,$D$13,$C$13,$E$13,G$15,$L63,$F$13)</f>
        <v>172279.05446568673</v>
      </c>
      <c r="P63" s="189">
        <f ca="1">_xll.DBRW($C$9,$D$13,$C$13,$E$13,H$15,$L63,$F$13)</f>
        <v>170033.23398632274</v>
      </c>
      <c r="Q63" s="187"/>
    </row>
    <row r="64" spans="12:17" ht="10.5" customHeight="1" x14ac:dyDescent="0.2">
      <c r="L64" s="188" t="s">
        <v>45</v>
      </c>
      <c r="M64" s="189">
        <f ca="1">_xll.DBRW($C$9,$D$13,$C$13,$E$13,E$15,$L64,$F$13)</f>
        <v>16693.939999999999</v>
      </c>
      <c r="N64" s="189">
        <f ca="1">_xll.DBRW($C$9,$D$13,$C$13,$E$13,F$15,$L64,$F$13)</f>
        <v>16766.939999999999</v>
      </c>
      <c r="O64" s="189">
        <f ca="1">_xll.DBRW($C$9,$D$13,$C$13,$E$13,G$15,$L64,$F$13)</f>
        <v>16766.939999999999</v>
      </c>
      <c r="P64" s="189">
        <f ca="1">_xll.DBRW($C$9,$D$13,$C$13,$E$13,H$15,$L64,$F$13)</f>
        <v>16766.939999999999</v>
      </c>
      <c r="Q64" s="187"/>
    </row>
    <row r="65" spans="12:17" ht="10.5" customHeight="1" x14ac:dyDescent="0.2">
      <c r="L65" s="188" t="s">
        <v>46</v>
      </c>
      <c r="M65" s="189">
        <f ca="1">_xll.DBRW($C$9,$D$13,$C$13,$E$13,E$15,$L65,$F$13)</f>
        <v>11307</v>
      </c>
      <c r="N65" s="189">
        <f ca="1">_xll.DBRW($C$9,$D$13,$C$13,$E$13,F$15,$L65,$F$13)</f>
        <v>11307</v>
      </c>
      <c r="O65" s="189">
        <f ca="1">_xll.DBRW($C$9,$D$13,$C$13,$E$13,G$15,$L65,$F$13)</f>
        <v>11307</v>
      </c>
      <c r="P65" s="189">
        <f ca="1">_xll.DBRW($C$9,$D$13,$C$13,$E$13,H$15,$L65,$F$13)</f>
        <v>11307</v>
      </c>
      <c r="Q65" s="187"/>
    </row>
    <row r="66" spans="12:17" ht="10.5" customHeight="1" x14ac:dyDescent="0.2">
      <c r="L66" s="188" t="s">
        <v>47</v>
      </c>
      <c r="M66" s="189">
        <f ca="1">_xll.DBRW($C$9,$D$13,$C$13,$E$13,E$15,$L66,$F$13)</f>
        <v>77280.219780219762</v>
      </c>
      <c r="N66" s="189">
        <f ca="1">_xll.DBRW($C$9,$D$13,$C$13,$E$13,F$15,$L66,$F$13)</f>
        <v>65247.252747252744</v>
      </c>
      <c r="O66" s="189">
        <f ca="1">_xll.DBRW($C$9,$D$13,$C$13,$E$13,G$15,$L66,$F$13)</f>
        <v>68461.538461538468</v>
      </c>
      <c r="P66" s="189">
        <f ca="1">_xll.DBRW($C$9,$D$13,$C$13,$E$13,H$15,$L66,$F$13)</f>
        <v>109010.989010989</v>
      </c>
      <c r="Q66" s="187"/>
    </row>
    <row r="67" spans="12:17" ht="10.5" customHeight="1" x14ac:dyDescent="0.2">
      <c r="L67" s="188" t="s">
        <v>48</v>
      </c>
      <c r="M67" s="189">
        <f ca="1">_xll.DBRW($C$9,$D$13,$C$13,$E$13,E$15,$L67,$F$13)</f>
        <v>34558.07</v>
      </c>
      <c r="N67" s="189">
        <f ca="1">_xll.DBRW($C$9,$D$13,$C$13,$E$13,F$15,$L67,$F$13)</f>
        <v>38418.950000000004</v>
      </c>
      <c r="O67" s="189">
        <f ca="1">_xll.DBRW($C$9,$D$13,$C$13,$E$13,G$15,$L67,$F$13)</f>
        <v>32494.949999999997</v>
      </c>
      <c r="P67" s="189">
        <f ca="1">_xll.DBRW($C$9,$D$13,$C$13,$E$13,H$15,$L67,$F$13)</f>
        <v>32512.949999999997</v>
      </c>
      <c r="Q67" s="187"/>
    </row>
    <row r="68" spans="12:17" ht="10.5" customHeight="1" x14ac:dyDescent="0.2">
      <c r="L68" s="188" t="s">
        <v>49</v>
      </c>
      <c r="M68" s="189">
        <f ca="1">_xll.DBRW($C$9,$D$13,$C$13,$E$13,E$15,$L68,$F$13)</f>
        <v>1.4821969375237396E-323</v>
      </c>
      <c r="N68" s="189">
        <f ca="1">_xll.DBRW($C$9,$D$13,$C$13,$E$13,F$15,$L68,$F$13)</f>
        <v>10000</v>
      </c>
      <c r="O68" s="189">
        <f ca="1">_xll.DBRW($C$9,$D$13,$C$13,$E$13,G$15,$L68,$F$13)</f>
        <v>37500</v>
      </c>
      <c r="P68" s="189">
        <f ca="1">_xll.DBRW($C$9,$D$13,$C$13,$E$13,H$15,$L68,$F$13)</f>
        <v>37500</v>
      </c>
      <c r="Q68" s="187"/>
    </row>
    <row r="69" spans="12:17" ht="10.5" customHeight="1" x14ac:dyDescent="0.2">
      <c r="L69" s="187"/>
      <c r="M69" s="187"/>
      <c r="N69" s="187"/>
      <c r="O69" s="187"/>
      <c r="P69" s="187"/>
      <c r="Q69" s="187"/>
    </row>
    <row r="70" spans="12:17" ht="10.5" customHeight="1" x14ac:dyDescent="0.2">
      <c r="L70" s="187"/>
      <c r="M70" s="187"/>
      <c r="N70" s="187"/>
      <c r="O70" s="187"/>
      <c r="P70" s="187"/>
      <c r="Q70" s="187"/>
    </row>
  </sheetData>
  <mergeCells count="2">
    <mergeCell ref="G12:H12"/>
    <mergeCell ref="G13:H13"/>
  </mergeCells>
  <phoneticPr fontId="12" type="noConversion"/>
  <dataValidations count="1">
    <dataValidation type="list" allowBlank="1" showInputMessage="1" showErrorMessage="1" sqref="G13:H13">
      <formula1>SelectYesNo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L28"/>
  <sheetViews>
    <sheetView showGridLines="0" showRowColHeaders="0" topLeftCell="B11" workbookViewId="0">
      <selection activeCell="D28" sqref="D28"/>
    </sheetView>
  </sheetViews>
  <sheetFormatPr defaultRowHeight="15.75" customHeight="1" x14ac:dyDescent="0.25"/>
  <cols>
    <col min="1" max="1" width="2.7109375" hidden="1" customWidth="1"/>
    <col min="2" max="2" width="1.28515625" customWidth="1"/>
    <col min="3" max="3" width="14.5703125" hidden="1" customWidth="1"/>
    <col min="4" max="4" width="15.5703125" customWidth="1"/>
    <col min="5" max="5" width="7.28515625" customWidth="1"/>
    <col min="6" max="6" width="19.42578125" customWidth="1"/>
    <col min="7" max="7" width="24.5703125" customWidth="1"/>
    <col min="8" max="8" width="21.28515625" customWidth="1"/>
    <col min="9" max="9" width="12.7109375" customWidth="1"/>
    <col min="10" max="10" width="10.28515625" customWidth="1"/>
    <col min="11" max="11" width="12.7109375" customWidth="1"/>
    <col min="12" max="12" width="17.85546875" customWidth="1"/>
  </cols>
  <sheetData>
    <row r="1" spans="1:12" ht="15.75" hidden="1" customHeight="1" x14ac:dyDescent="0.25">
      <c r="A1" t="s">
        <v>11</v>
      </c>
      <c r="E1" s="69"/>
    </row>
    <row r="2" spans="1:12" ht="15.75" hidden="1" customHeight="1" x14ac:dyDescent="0.25">
      <c r="A2">
        <f>0</f>
        <v>0</v>
      </c>
      <c r="D2" s="180"/>
      <c r="E2" s="106"/>
      <c r="F2" s="103"/>
      <c r="G2" s="103"/>
      <c r="H2" s="103"/>
      <c r="I2" s="104"/>
      <c r="J2" s="105"/>
      <c r="K2" s="104"/>
      <c r="L2" s="103"/>
    </row>
    <row r="3" spans="1:12" ht="15.75" hidden="1" customHeight="1" x14ac:dyDescent="0.25">
      <c r="A3">
        <f>1</f>
        <v>1</v>
      </c>
      <c r="D3" s="180"/>
      <c r="E3" s="106"/>
      <c r="F3" s="103"/>
      <c r="G3" s="103"/>
      <c r="H3" s="103"/>
      <c r="I3" s="104"/>
      <c r="J3" s="105"/>
      <c r="K3" s="104"/>
      <c r="L3" s="103"/>
    </row>
    <row r="4" spans="1:12" ht="15.75" hidden="1" customHeight="1" x14ac:dyDescent="0.25">
      <c r="A4">
        <f>2</f>
        <v>2</v>
      </c>
      <c r="D4" s="180"/>
      <c r="E4" s="106"/>
      <c r="F4" s="103"/>
      <c r="G4" s="103"/>
      <c r="H4" s="103"/>
      <c r="I4" s="104"/>
      <c r="J4" s="105"/>
      <c r="K4" s="104"/>
      <c r="L4" s="103"/>
    </row>
    <row r="5" spans="1:12" ht="15.75" hidden="1" customHeight="1" x14ac:dyDescent="0.25">
      <c r="A5">
        <f>3</f>
        <v>3</v>
      </c>
      <c r="D5" s="180"/>
      <c r="E5" s="106"/>
      <c r="F5" s="103"/>
      <c r="G5" s="103"/>
      <c r="H5" s="103"/>
      <c r="I5" s="104"/>
      <c r="J5" s="105"/>
      <c r="K5" s="104"/>
      <c r="L5" s="103"/>
    </row>
    <row r="6" spans="1:12" ht="15.75" hidden="1" customHeight="1" x14ac:dyDescent="0.25">
      <c r="A6" t="s">
        <v>9</v>
      </c>
      <c r="D6" s="180"/>
      <c r="E6" s="106"/>
      <c r="F6" s="103"/>
      <c r="G6" s="103"/>
      <c r="H6" s="103"/>
      <c r="I6" s="104"/>
      <c r="J6" s="105"/>
      <c r="K6" s="104"/>
      <c r="L6" s="103"/>
    </row>
    <row r="7" spans="1:12" ht="15.75" hidden="1" customHeight="1" x14ac:dyDescent="0.25">
      <c r="A7" t="s">
        <v>10</v>
      </c>
      <c r="D7" s="180"/>
      <c r="E7" s="106"/>
      <c r="F7" s="103"/>
      <c r="G7" s="103"/>
      <c r="H7" s="103"/>
      <c r="I7" s="104"/>
      <c r="J7" s="105"/>
      <c r="K7" s="104"/>
      <c r="L7" s="103"/>
    </row>
    <row r="8" spans="1:12" ht="15.75" hidden="1" customHeight="1" x14ac:dyDescent="0.25">
      <c r="A8" t="s">
        <v>215</v>
      </c>
      <c r="D8" s="181"/>
      <c r="E8" s="182"/>
      <c r="F8" s="183"/>
      <c r="G8" s="183"/>
      <c r="H8" s="183"/>
      <c r="I8" s="184"/>
      <c r="J8" s="185"/>
      <c r="K8" s="184"/>
      <c r="L8" s="183"/>
    </row>
    <row r="9" spans="1:12" ht="15.75" hidden="1" customHeight="1" x14ac:dyDescent="0.25">
      <c r="A9" t="s">
        <v>12</v>
      </c>
    </row>
    <row r="10" spans="1:12" ht="15.75" hidden="1" customHeight="1" x14ac:dyDescent="0.25">
      <c r="D10" t="str">
        <f ca="1">_xll.TM1RPTVIEW("smartco:Allocation Source Definition:1", 0, _xll.TM1RPTTITLE("smartco:Year",$D$14), _xll.TM1RPTTITLE("smartco:Version",$F$14),TM1RPTFMTRNG,TM1RPTFMTIDCOL)</f>
        <v>smartco:Allocation Source Definition:1</v>
      </c>
    </row>
    <row r="11" spans="1:12" ht="15.75" customHeight="1" thickBot="1" x14ac:dyDescent="0.3">
      <c r="A11" s="17"/>
      <c r="B11" s="74"/>
      <c r="C11" s="67"/>
      <c r="D11" s="74"/>
      <c r="E11" s="74"/>
      <c r="F11" s="74"/>
      <c r="G11" s="74"/>
      <c r="H11" s="74"/>
      <c r="I11" s="74"/>
      <c r="J11" s="74"/>
      <c r="K11" s="74"/>
      <c r="L11" s="74"/>
    </row>
    <row r="13" spans="1:12" s="8" customFormat="1" ht="15.75" customHeight="1" x14ac:dyDescent="0.25">
      <c r="D13" s="21" t="s">
        <v>0</v>
      </c>
      <c r="E13" s="68"/>
      <c r="F13" s="21" t="s">
        <v>1</v>
      </c>
    </row>
    <row r="14" spans="1:12" s="8" customFormat="1" ht="15.75" customHeight="1" x14ac:dyDescent="0.25">
      <c r="D14" s="77" t="str">
        <f ca="1">_xll.SUBNM("smartco:Year","Default","Y2","Caption_Default")</f>
        <v>2015</v>
      </c>
      <c r="E14" s="77"/>
      <c r="F14" s="77" t="str">
        <f ca="1">_xll.SUBNM("smartco:Version","Current",_xll.DBR("smartco:Calendar","Current Version","String"),"Caption_Default")</f>
        <v>Budget</v>
      </c>
    </row>
    <row r="15" spans="1:12" s="8" customFormat="1" ht="15.75" customHeight="1" x14ac:dyDescent="0.25"/>
    <row r="16" spans="1:12" s="16" customFormat="1" ht="26.25" customHeight="1" thickBot="1" x14ac:dyDescent="0.3">
      <c r="D16" s="192"/>
      <c r="E16" s="192"/>
      <c r="F16" s="192" t="s">
        <v>2</v>
      </c>
      <c r="G16" s="192" t="s">
        <v>3</v>
      </c>
      <c r="H16" s="192" t="s">
        <v>4</v>
      </c>
      <c r="I16" s="192" t="s">
        <v>5</v>
      </c>
      <c r="J16" s="192" t="s">
        <v>6</v>
      </c>
      <c r="K16" s="192" t="s">
        <v>7</v>
      </c>
      <c r="L16" s="192" t="s">
        <v>8</v>
      </c>
    </row>
    <row r="17" spans="1:12" s="15" customFormat="1" ht="15.75" hidden="1" customHeight="1" thickTop="1" x14ac:dyDescent="0.25">
      <c r="D17" s="18"/>
      <c r="E17" s="18"/>
      <c r="F17" s="107" t="s">
        <v>2</v>
      </c>
      <c r="G17" s="107" t="s">
        <v>3</v>
      </c>
      <c r="H17" s="107" t="s">
        <v>4</v>
      </c>
      <c r="I17" s="107" t="s">
        <v>5</v>
      </c>
      <c r="J17" s="107" t="s">
        <v>6</v>
      </c>
      <c r="K17" s="107" t="s">
        <v>7</v>
      </c>
      <c r="L17" s="107" t="s">
        <v>8</v>
      </c>
    </row>
    <row r="18" spans="1:12" ht="15.75" customHeight="1" thickTop="1" x14ac:dyDescent="0.25">
      <c r="A18">
        <f ca="1">IF(D18="All Allocations","1_All",IF(OR(_xll.DBR($D$10,$D18,$D$14,$F$14,"zSource")=PL!$C$13,_xll.DBR($D$10,$D18,$D$14,$F$14,"zSource")=""),1,0))</f>
        <v>1</v>
      </c>
      <c r="C18" t="str">
        <f>IF(MOD(ROW(),2)=1,"G","W")</f>
        <v>W</v>
      </c>
      <c r="D18" s="179" t="str">
        <f ca="1">_xll.TM1RPTROW($D$10,"smartco:Allocation List","L0 Allocations")</f>
        <v>Allocation 1</v>
      </c>
      <c r="E18" s="106" t="str">
        <f ca="1">IF(F18="","",IF(A18=1,"→",IF(A18=0,"←","")))</f>
        <v>→</v>
      </c>
      <c r="F18" s="103" t="str">
        <f ca="1">_xll.DBRW($D$10,$D18,$D$14,$F$14,F$17)</f>
        <v>Massachusetts</v>
      </c>
      <c r="G18" s="103" t="str">
        <f ca="1">_xll.DBRW($D$10,$D18,$D$14,$F$14,G$17)</f>
        <v>Travel Allocation</v>
      </c>
      <c r="H18" s="103" t="str">
        <f ca="1">_xll.DBRW($D$10,$D18,$D$14,$F$14,H$17)</f>
        <v>6299 TRAVEL</v>
      </c>
      <c r="I18" s="104">
        <f ca="1">_xll.DBRW($D$10,$D18,$D$14,$F$14,I$17)</f>
        <v>45228</v>
      </c>
      <c r="J18" s="105">
        <f ca="1">_xll.DBRW($D$10,$D18,$D$14,$F$14,J$17)</f>
        <v>1</v>
      </c>
      <c r="K18" s="104">
        <f ca="1">_xll.DBRW($D$10,$D18,$D$14,$F$14,K$17)</f>
        <v>45228</v>
      </c>
      <c r="L18" s="103" t="str">
        <f ca="1">_xll.DBRW($D$10,$D18,$D$14,$F$14,L$17)</f>
        <v>Square Footage</v>
      </c>
    </row>
    <row r="19" spans="1:12" ht="15.75" customHeight="1" x14ac:dyDescent="0.25">
      <c r="A19">
        <f ca="1">IF(D19="All Allocations","1_All",IF(OR(_xll.DBR($D$10,$D19,$D$14,$F$14,"zSource")=PL!$C$13,_xll.DBR($D$10,$D19,$D$14,$F$14,"zSource")=""),1,0))</f>
        <v>0</v>
      </c>
      <c r="C19" t="str">
        <f t="shared" ref="C19:C28" si="0">IF(MOD(ROW(),2)=1,"G","W")</f>
        <v>G</v>
      </c>
      <c r="D19" s="179" t="s">
        <v>13</v>
      </c>
      <c r="E19" s="106" t="str">
        <f t="shared" ref="E19:E28" ca="1" si="1">IF(F19="","",IF(A19=1,"→",IF(A19=0,"←","")))</f>
        <v>←</v>
      </c>
      <c r="F19" s="103" t="str">
        <f ca="1">_xll.DBRW($D$10,$D19,$D$14,$F$14,F$17)</f>
        <v>Maryland</v>
      </c>
      <c r="G19" s="103" t="str">
        <f ca="1">_xll.DBRW($D$10,$D19,$D$14,$F$14,G$17)</f>
        <v>Payroll Allocation</v>
      </c>
      <c r="H19" s="103" t="str">
        <f ca="1">_xll.DBRW($D$10,$D19,$D$14,$F$14,H$17)</f>
        <v>6099 PAYROLL</v>
      </c>
      <c r="I19" s="104">
        <f ca="1">_xll.DBRW($D$10,$D19,$D$14,$F$14,I$17)</f>
        <v>557972.11434409057</v>
      </c>
      <c r="J19" s="105">
        <f ca="1">_xll.DBRW($D$10,$D19,$D$14,$F$14,J$17)</f>
        <v>1</v>
      </c>
      <c r="K19" s="104">
        <f ca="1">_xll.DBRW($D$10,$D19,$D$14,$F$14,K$17)</f>
        <v>557972.11434409057</v>
      </c>
      <c r="L19" s="103" t="str">
        <f ca="1">_xll.DBRW($D$10,$D19,$D$14,$F$14,L$17)</f>
        <v>FTE</v>
      </c>
    </row>
    <row r="20" spans="1:12" ht="15.75" customHeight="1" x14ac:dyDescent="0.25">
      <c r="A20">
        <f ca="1">IF(D20="All Allocations","1_All",IF(OR(_xll.DBR($D$10,$D20,$D$14,$F$14,"zSource")=PL!$C$13,_xll.DBR($D$10,$D20,$D$14,$F$14,"zSource")=""),1,0))</f>
        <v>0</v>
      </c>
      <c r="C20" t="str">
        <f t="shared" si="0"/>
        <v>W</v>
      </c>
      <c r="D20" s="179" t="s">
        <v>14</v>
      </c>
      <c r="E20" s="106" t="str">
        <f t="shared" ca="1" si="1"/>
        <v>←</v>
      </c>
      <c r="F20" s="103" t="str">
        <f ca="1">_xll.DBRW($D$10,$D20,$D$14,$F$14,F$17)</f>
        <v>Georgia</v>
      </c>
      <c r="G20" s="103" t="str">
        <f ca="1">_xll.DBRW($D$10,$D20,$D$14,$F$14,G$17)</f>
        <v>Occupancy Allocation</v>
      </c>
      <c r="H20" s="103" t="str">
        <f ca="1">_xll.DBRW($D$10,$D20,$D$14,$F$14,H$17)</f>
        <v>6399 OCCUPANCY</v>
      </c>
      <c r="I20" s="104">
        <f ca="1">_xll.DBRW($D$10,$D20,$D$14,$F$14,I$17)</f>
        <v>323999.99999999994</v>
      </c>
      <c r="J20" s="105">
        <f ca="1">_xll.DBRW($D$10,$D20,$D$14,$F$14,J$17)</f>
        <v>1</v>
      </c>
      <c r="K20" s="104">
        <f ca="1">_xll.DBRW($D$10,$D20,$D$14,$F$14,K$17)</f>
        <v>323999.99999999994</v>
      </c>
      <c r="L20" s="103" t="str">
        <f ca="1">_xll.DBRW($D$10,$D20,$D$14,$F$14,L$17)</f>
        <v>Square Footage</v>
      </c>
    </row>
    <row r="21" spans="1:12" ht="15.75" customHeight="1" x14ac:dyDescent="0.25">
      <c r="A21">
        <f ca="1">IF(D21="All Allocations","1_All",IF(OR(_xll.DBR($D$10,$D21,$D$14,$F$14,"zSource")=PL!$C$13,_xll.DBR($D$10,$D21,$D$14,$F$14,"zSource")=""),1,0))</f>
        <v>1</v>
      </c>
      <c r="C21" t="str">
        <f t="shared" si="0"/>
        <v>G</v>
      </c>
      <c r="D21" s="179" t="s">
        <v>15</v>
      </c>
      <c r="E21" s="106" t="str">
        <f t="shared" ca="1" si="1"/>
        <v/>
      </c>
      <c r="F21" s="103" t="str">
        <f ca="1">_xll.DBRW($D$10,$D21,$D$14,$F$14,F$17)</f>
        <v/>
      </c>
      <c r="G21" s="103" t="str">
        <f ca="1">_xll.DBRW($D$10,$D21,$D$14,$F$14,G$17)</f>
        <v/>
      </c>
      <c r="H21" s="103" t="str">
        <f ca="1">_xll.DBRW($D$10,$D21,$D$14,$F$14,H$17)</f>
        <v/>
      </c>
      <c r="I21" s="104">
        <f ca="1">_xll.DBRW($D$10,$D21,$D$14,$F$14,I$17)</f>
        <v>0</v>
      </c>
      <c r="J21" s="105">
        <f ca="1">_xll.DBRW($D$10,$D21,$D$14,$F$14,J$17)</f>
        <v>0</v>
      </c>
      <c r="K21" s="104">
        <f ca="1">_xll.DBRW($D$10,$D21,$D$14,$F$14,K$17)</f>
        <v>0</v>
      </c>
      <c r="L21" s="103" t="str">
        <f ca="1">_xll.DBRW($D$10,$D21,$D$14,$F$14,L$17)</f>
        <v/>
      </c>
    </row>
    <row r="22" spans="1:12" ht="15.75" customHeight="1" x14ac:dyDescent="0.25">
      <c r="A22">
        <f ca="1">IF(D22="All Allocations","1_All",IF(OR(_xll.DBR($D$10,$D22,$D$14,$F$14,"zSource")=PL!$C$13,_xll.DBR($D$10,$D22,$D$14,$F$14,"zSource")=""),1,0))</f>
        <v>1</v>
      </c>
      <c r="C22" t="str">
        <f t="shared" si="0"/>
        <v>W</v>
      </c>
      <c r="D22" s="179" t="s">
        <v>16</v>
      </c>
      <c r="E22" s="106" t="str">
        <f t="shared" ca="1" si="1"/>
        <v/>
      </c>
      <c r="F22" s="103" t="str">
        <f ca="1">_xll.DBRW($D$10,$D22,$D$14,$F$14,F$17)</f>
        <v/>
      </c>
      <c r="G22" s="103" t="str">
        <f ca="1">_xll.DBRW($D$10,$D22,$D$14,$F$14,G$17)</f>
        <v/>
      </c>
      <c r="H22" s="103" t="str">
        <f ca="1">_xll.DBRW($D$10,$D22,$D$14,$F$14,H$17)</f>
        <v/>
      </c>
      <c r="I22" s="104">
        <f ca="1">_xll.DBRW($D$10,$D22,$D$14,$F$14,I$17)</f>
        <v>0</v>
      </c>
      <c r="J22" s="105" t="str">
        <f ca="1">_xll.DBRW($D$10,$D22,$D$14,$F$14,J$17)</f>
        <v/>
      </c>
      <c r="K22" s="104">
        <f ca="1">_xll.DBRW($D$10,$D22,$D$14,$F$14,K$17)</f>
        <v>0</v>
      </c>
      <c r="L22" s="103" t="str">
        <f ca="1">_xll.DBRW($D$10,$D22,$D$14,$F$14,L$17)</f>
        <v/>
      </c>
    </row>
    <row r="23" spans="1:12" ht="15.75" customHeight="1" x14ac:dyDescent="0.25">
      <c r="A23">
        <f ca="1">IF(D23="All Allocations","1_All",IF(OR(_xll.DBR($D$10,$D23,$D$14,$F$14,"zSource")=PL!$C$13,_xll.DBR($D$10,$D23,$D$14,$F$14,"zSource")=""),1,0))</f>
        <v>1</v>
      </c>
      <c r="C23" t="str">
        <f t="shared" si="0"/>
        <v>G</v>
      </c>
      <c r="D23" s="179" t="s">
        <v>17</v>
      </c>
      <c r="E23" s="106" t="str">
        <f t="shared" ca="1" si="1"/>
        <v/>
      </c>
      <c r="F23" s="103" t="str">
        <f ca="1">_xll.DBRW($D$10,$D23,$D$14,$F$14,F$17)</f>
        <v/>
      </c>
      <c r="G23" s="103" t="str">
        <f ca="1">_xll.DBRW($D$10,$D23,$D$14,$F$14,G$17)</f>
        <v/>
      </c>
      <c r="H23" s="103" t="str">
        <f ca="1">_xll.DBRW($D$10,$D23,$D$14,$F$14,H$17)</f>
        <v/>
      </c>
      <c r="I23" s="104">
        <f ca="1">_xll.DBRW($D$10,$D23,$D$14,$F$14,I$17)</f>
        <v>0</v>
      </c>
      <c r="J23" s="105" t="str">
        <f ca="1">_xll.DBRW($D$10,$D23,$D$14,$F$14,J$17)</f>
        <v/>
      </c>
      <c r="K23" s="104">
        <f ca="1">_xll.DBRW($D$10,$D23,$D$14,$F$14,K$17)</f>
        <v>0</v>
      </c>
      <c r="L23" s="103" t="str">
        <f ca="1">_xll.DBRW($D$10,$D23,$D$14,$F$14,L$17)</f>
        <v/>
      </c>
    </row>
    <row r="24" spans="1:12" ht="15.75" customHeight="1" x14ac:dyDescent="0.25">
      <c r="A24">
        <f ca="1">IF(D24="All Allocations","1_All",IF(OR(_xll.DBR($D$10,$D24,$D$14,$F$14,"zSource")=PL!$C$13,_xll.DBR($D$10,$D24,$D$14,$F$14,"zSource")=""),1,0))</f>
        <v>1</v>
      </c>
      <c r="C24" t="str">
        <f t="shared" si="0"/>
        <v>W</v>
      </c>
      <c r="D24" s="179" t="s">
        <v>18</v>
      </c>
      <c r="E24" s="106" t="str">
        <f t="shared" ca="1" si="1"/>
        <v/>
      </c>
      <c r="F24" s="103" t="str">
        <f ca="1">_xll.DBRW($D$10,$D24,$D$14,$F$14,F$17)</f>
        <v/>
      </c>
      <c r="G24" s="103" t="str">
        <f ca="1">_xll.DBRW($D$10,$D24,$D$14,$F$14,G$17)</f>
        <v/>
      </c>
      <c r="H24" s="103" t="str">
        <f ca="1">_xll.DBRW($D$10,$D24,$D$14,$F$14,H$17)</f>
        <v/>
      </c>
      <c r="I24" s="104">
        <f ca="1">_xll.DBRW($D$10,$D24,$D$14,$F$14,I$17)</f>
        <v>0</v>
      </c>
      <c r="J24" s="105" t="str">
        <f ca="1">_xll.DBRW($D$10,$D24,$D$14,$F$14,J$17)</f>
        <v/>
      </c>
      <c r="K24" s="104">
        <f ca="1">_xll.DBRW($D$10,$D24,$D$14,$F$14,K$17)</f>
        <v>0</v>
      </c>
      <c r="L24" s="103" t="str">
        <f ca="1">_xll.DBRW($D$10,$D24,$D$14,$F$14,L$17)</f>
        <v/>
      </c>
    </row>
    <row r="25" spans="1:12" ht="15.75" customHeight="1" x14ac:dyDescent="0.25">
      <c r="A25">
        <f ca="1">IF(D25="All Allocations","1_All",IF(OR(_xll.DBR($D$10,$D25,$D$14,$F$14,"zSource")=PL!$C$13,_xll.DBR($D$10,$D25,$D$14,$F$14,"zSource")=""),1,0))</f>
        <v>1</v>
      </c>
      <c r="C25" t="str">
        <f t="shared" si="0"/>
        <v>G</v>
      </c>
      <c r="D25" s="179" t="s">
        <v>19</v>
      </c>
      <c r="E25" s="106" t="str">
        <f t="shared" ca="1" si="1"/>
        <v/>
      </c>
      <c r="F25" s="103" t="str">
        <f ca="1">_xll.DBRW($D$10,$D25,$D$14,$F$14,F$17)</f>
        <v/>
      </c>
      <c r="G25" s="103" t="str">
        <f ca="1">_xll.DBRW($D$10,$D25,$D$14,$F$14,G$17)</f>
        <v/>
      </c>
      <c r="H25" s="103" t="str">
        <f ca="1">_xll.DBRW($D$10,$D25,$D$14,$F$14,H$17)</f>
        <v/>
      </c>
      <c r="I25" s="104">
        <f ca="1">_xll.DBRW($D$10,$D25,$D$14,$F$14,I$17)</f>
        <v>0</v>
      </c>
      <c r="J25" s="105" t="str">
        <f ca="1">_xll.DBRW($D$10,$D25,$D$14,$F$14,J$17)</f>
        <v/>
      </c>
      <c r="K25" s="104">
        <f ca="1">_xll.DBRW($D$10,$D25,$D$14,$F$14,K$17)</f>
        <v>0</v>
      </c>
      <c r="L25" s="103" t="str">
        <f ca="1">_xll.DBRW($D$10,$D25,$D$14,$F$14,L$17)</f>
        <v/>
      </c>
    </row>
    <row r="26" spans="1:12" ht="15.75" customHeight="1" x14ac:dyDescent="0.25">
      <c r="A26">
        <f ca="1">IF(D26="All Allocations","1_All",IF(OR(_xll.DBR($D$10,$D26,$D$14,$F$14,"zSource")=PL!$C$13,_xll.DBR($D$10,$D26,$D$14,$F$14,"zSource")=""),1,0))</f>
        <v>1</v>
      </c>
      <c r="C26" t="str">
        <f t="shared" si="0"/>
        <v>W</v>
      </c>
      <c r="D26" s="179" t="s">
        <v>20</v>
      </c>
      <c r="E26" s="106" t="str">
        <f t="shared" ca="1" si="1"/>
        <v/>
      </c>
      <c r="F26" s="103" t="str">
        <f ca="1">_xll.DBRW($D$10,$D26,$D$14,$F$14,F$17)</f>
        <v/>
      </c>
      <c r="G26" s="103" t="str">
        <f ca="1">_xll.DBRW($D$10,$D26,$D$14,$F$14,G$17)</f>
        <v/>
      </c>
      <c r="H26" s="103" t="str">
        <f ca="1">_xll.DBRW($D$10,$D26,$D$14,$F$14,H$17)</f>
        <v/>
      </c>
      <c r="I26" s="104">
        <f ca="1">_xll.DBRW($D$10,$D26,$D$14,$F$14,I$17)</f>
        <v>0</v>
      </c>
      <c r="J26" s="105" t="str">
        <f ca="1">_xll.DBRW($D$10,$D26,$D$14,$F$14,J$17)</f>
        <v/>
      </c>
      <c r="K26" s="104">
        <f ca="1">_xll.DBRW($D$10,$D26,$D$14,$F$14,K$17)</f>
        <v>0</v>
      </c>
      <c r="L26" s="103" t="str">
        <f ca="1">_xll.DBRW($D$10,$D26,$D$14,$F$14,L$17)</f>
        <v/>
      </c>
    </row>
    <row r="27" spans="1:12" ht="15.75" customHeight="1" x14ac:dyDescent="0.25">
      <c r="A27">
        <f ca="1">IF(D27="All Allocations","1_All",IF(OR(_xll.DBR($D$10,$D27,$D$14,$F$14,"zSource")=PL!$C$13,_xll.DBR($D$10,$D27,$D$14,$F$14,"zSource")=""),1,0))</f>
        <v>1</v>
      </c>
      <c r="C27" t="str">
        <f t="shared" si="0"/>
        <v>G</v>
      </c>
      <c r="D27" s="179" t="s">
        <v>21</v>
      </c>
      <c r="E27" s="106" t="str">
        <f t="shared" ca="1" si="1"/>
        <v/>
      </c>
      <c r="F27" s="103" t="str">
        <f ca="1">_xll.DBRW($D$10,$D27,$D$14,$F$14,F$17)</f>
        <v/>
      </c>
      <c r="G27" s="103" t="str">
        <f ca="1">_xll.DBRW($D$10,$D27,$D$14,$F$14,G$17)</f>
        <v/>
      </c>
      <c r="H27" s="103" t="str">
        <f ca="1">_xll.DBRW($D$10,$D27,$D$14,$F$14,H$17)</f>
        <v/>
      </c>
      <c r="I27" s="104">
        <f ca="1">_xll.DBRW($D$10,$D27,$D$14,$F$14,I$17)</f>
        <v>0</v>
      </c>
      <c r="J27" s="105" t="str">
        <f ca="1">_xll.DBRW($D$10,$D27,$D$14,$F$14,J$17)</f>
        <v/>
      </c>
      <c r="K27" s="104">
        <f ca="1">_xll.DBRW($D$10,$D27,$D$14,$F$14,K$17)</f>
        <v>0</v>
      </c>
      <c r="L27" s="103" t="str">
        <f ca="1">_xll.DBRW($D$10,$D27,$D$14,$F$14,L$17)</f>
        <v/>
      </c>
    </row>
    <row r="28" spans="1:12" ht="15.75" customHeight="1" x14ac:dyDescent="0.25">
      <c r="A28" t="str">
        <f>IF(D28="All Allocations","1_All",IF(OR(_xll.DBR($D$10,$D28,$D$14,$F$14,"zSource")=PL!$C$13,_xll.DBR($D$10,$D28,$D$14,$F$14,"zSource")=""),1,0))</f>
        <v>1_All</v>
      </c>
      <c r="C28" t="str">
        <f t="shared" si="0"/>
        <v>W</v>
      </c>
      <c r="D28" s="186" t="s">
        <v>67</v>
      </c>
      <c r="E28" s="182" t="str">
        <f t="shared" ca="1" si="1"/>
        <v/>
      </c>
      <c r="F28" s="183" t="str">
        <f ca="1">_xll.DBRW($D$10,$D28,$D$14,$F$14,F$17)</f>
        <v/>
      </c>
      <c r="G28" s="183" t="str">
        <f ca="1">_xll.DBRW($D$10,$D28,$D$14,$F$14,G$17)</f>
        <v/>
      </c>
      <c r="H28" s="183" t="str">
        <f ca="1">_xll.DBRW($D$10,$D28,$D$14,$F$14,H$17)</f>
        <v/>
      </c>
      <c r="I28" s="184">
        <f ca="1">_xll.DBRW($D$10,$D28,$D$14,$F$14,I$17)</f>
        <v>927200.11434409046</v>
      </c>
      <c r="J28" s="185">
        <f ca="1">_xll.DBRW($D$10,$D28,$D$14,$F$14,J$17)</f>
        <v>0</v>
      </c>
      <c r="K28" s="184">
        <f ca="1">_xll.DBRW($D$10,$D28,$D$14,$F$14,K$17)</f>
        <v>927200.11434409046</v>
      </c>
      <c r="L28" s="183" t="str">
        <f ca="1">_xll.DBRW($D$10,$D28,$D$14,$F$14,L$17)</f>
        <v/>
      </c>
    </row>
  </sheetData>
  <conditionalFormatting sqref="D2:L3">
    <cfRule type="expression" dxfId="9" priority="219">
      <formula>$C2="G"</formula>
    </cfRule>
  </conditionalFormatting>
  <conditionalFormatting sqref="D19:L20">
    <cfRule type="expression" dxfId="8" priority="2">
      <formula>$C19="G"</formula>
    </cfRule>
  </conditionalFormatting>
  <conditionalFormatting sqref="D21:L27 D18:L18">
    <cfRule type="expression" dxfId="7" priority="1">
      <formula>$C18="G"</formula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5121" r:id="rId4" name="TIButton1">
          <controlPr defaultSize="0" print="0" autoLine="0" r:id="rId5">
            <anchor moveWithCells="1">
              <from>
                <xdr:col>10</xdr:col>
                <xdr:colOff>457200</xdr:colOff>
                <xdr:row>11</xdr:row>
                <xdr:rowOff>171450</xdr:rowOff>
              </from>
              <to>
                <xdr:col>12</xdr:col>
                <xdr:colOff>9525</xdr:colOff>
                <xdr:row>13</xdr:row>
                <xdr:rowOff>28575</xdr:rowOff>
              </to>
            </anchor>
          </controlPr>
        </control>
      </mc:Choice>
      <mc:Fallback>
        <control shapeId="5121" r:id="rId4" name="TIButton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L39"/>
  <sheetViews>
    <sheetView showGridLines="0" showRowColHeaders="0" topLeftCell="B10" workbookViewId="0">
      <selection activeCell="C36" sqref="C36"/>
    </sheetView>
  </sheetViews>
  <sheetFormatPr defaultRowHeight="14.25" x14ac:dyDescent="0.2"/>
  <cols>
    <col min="1" max="1" width="2.7109375" style="27" hidden="1" customWidth="1"/>
    <col min="2" max="2" width="1.28515625" style="27" customWidth="1"/>
    <col min="3" max="3" width="30.140625" style="27" bestFit="1" customWidth="1"/>
    <col min="4" max="4" width="15.7109375" style="27" customWidth="1"/>
    <col min="5" max="5" width="9.28515625" style="27" customWidth="1"/>
    <col min="6" max="7" width="15.7109375" style="27" customWidth="1"/>
    <col min="8" max="8" width="9.28515625" style="27" customWidth="1"/>
    <col min="9" max="10" width="15.7109375" style="27" customWidth="1"/>
    <col min="11" max="16384" width="9.140625" style="27"/>
  </cols>
  <sheetData>
    <row r="1" spans="1:10" hidden="1" x14ac:dyDescent="0.2">
      <c r="A1" s="66" t="s">
        <v>11</v>
      </c>
      <c r="B1" s="66"/>
      <c r="C1" s="66"/>
      <c r="D1" s="66"/>
      <c r="E1" s="66"/>
      <c r="F1" s="66"/>
      <c r="G1" s="66"/>
      <c r="H1" s="66"/>
      <c r="I1" s="66"/>
      <c r="J1" s="66"/>
    </row>
    <row r="2" spans="1:10" hidden="1" x14ac:dyDescent="0.2">
      <c r="A2" s="66">
        <f>0</f>
        <v>0</v>
      </c>
      <c r="B2" s="66"/>
      <c r="C2" s="115"/>
      <c r="D2" s="108"/>
      <c r="E2" s="109"/>
      <c r="F2" s="108"/>
      <c r="G2" s="108"/>
      <c r="H2" s="110"/>
      <c r="I2" s="108"/>
      <c r="J2" s="108"/>
    </row>
    <row r="3" spans="1:10" hidden="1" x14ac:dyDescent="0.2">
      <c r="A3" s="66">
        <f>1</f>
        <v>1</v>
      </c>
      <c r="B3" s="66"/>
      <c r="C3" s="115"/>
      <c r="D3" s="108"/>
      <c r="E3" s="109"/>
      <c r="F3" s="108"/>
      <c r="G3" s="108"/>
      <c r="H3" s="110"/>
      <c r="I3" s="108"/>
      <c r="J3" s="108"/>
    </row>
    <row r="4" spans="1:10" hidden="1" x14ac:dyDescent="0.2">
      <c r="A4" s="66">
        <f>2</f>
        <v>2</v>
      </c>
      <c r="B4" s="66"/>
      <c r="C4" s="116"/>
      <c r="D4" s="111"/>
      <c r="E4" s="112"/>
      <c r="F4" s="111"/>
      <c r="G4" s="111"/>
      <c r="H4" s="113"/>
      <c r="I4" s="111"/>
      <c r="J4" s="111"/>
    </row>
    <row r="5" spans="1:10" hidden="1" x14ac:dyDescent="0.2">
      <c r="A5" s="66">
        <f>3</f>
        <v>3</v>
      </c>
      <c r="B5" s="66"/>
      <c r="C5" s="116"/>
      <c r="D5" s="111"/>
      <c r="E5" s="112"/>
      <c r="F5" s="111"/>
      <c r="G5" s="111"/>
      <c r="H5" s="113"/>
      <c r="I5" s="111"/>
      <c r="J5" s="111"/>
    </row>
    <row r="6" spans="1:10" hidden="1" x14ac:dyDescent="0.2">
      <c r="A6" s="66" t="s">
        <v>9</v>
      </c>
      <c r="B6" s="66"/>
      <c r="C6" s="116"/>
      <c r="D6" s="111"/>
      <c r="E6" s="112"/>
      <c r="F6" s="111"/>
      <c r="G6" s="111"/>
      <c r="H6" s="113"/>
      <c r="I6" s="111"/>
      <c r="J6" s="111"/>
    </row>
    <row r="7" spans="1:10" hidden="1" x14ac:dyDescent="0.2">
      <c r="A7" s="66" t="s">
        <v>10</v>
      </c>
      <c r="B7" s="66"/>
      <c r="C7" s="116"/>
      <c r="D7" s="111"/>
      <c r="E7" s="112"/>
      <c r="F7" s="111"/>
      <c r="G7" s="111"/>
      <c r="H7" s="113"/>
      <c r="I7" s="111"/>
      <c r="J7" s="111"/>
    </row>
    <row r="8" spans="1:10" hidden="1" x14ac:dyDescent="0.2">
      <c r="A8" s="66" t="s">
        <v>12</v>
      </c>
      <c r="B8" s="66"/>
      <c r="C8" s="66"/>
      <c r="D8" s="66"/>
      <c r="E8" s="66"/>
      <c r="F8" s="66"/>
      <c r="G8" s="66"/>
      <c r="H8" s="66"/>
      <c r="I8" s="66"/>
      <c r="J8" s="66"/>
    </row>
    <row r="9" spans="1:10" ht="20.25" hidden="1" customHeight="1" x14ac:dyDescent="0.2">
      <c r="C9" s="27" t="str">
        <f ca="1">_xll.TM1RPTVIEW("smartco:Allocation Calculation:2", 0, _xll.TM1RPTTITLE("smartco:Allocation List",$C$13), _xll.TM1RPTTITLE("smartco:Year",$E$13), _xll.TM1RPTTITLE("smartco:Month",$D$13), _xll.TM1RPTTITLE("smartco:Version",$F$13),TM1RPTFMTRNG,TM1RPTFMTIDCOL)</f>
        <v>smartco:Allocation Calculation:2</v>
      </c>
    </row>
    <row r="10" spans="1:10" ht="24" customHeight="1" thickBot="1" x14ac:dyDescent="0.25">
      <c r="A10" s="28"/>
      <c r="B10" s="74"/>
      <c r="C10" s="74"/>
      <c r="D10" s="74"/>
      <c r="E10" s="74"/>
      <c r="F10" s="74"/>
      <c r="G10" s="74"/>
      <c r="H10" s="74"/>
      <c r="I10" s="74"/>
      <c r="J10" s="74"/>
    </row>
    <row r="11" spans="1:10" ht="7.5" customHeight="1" x14ac:dyDescent="0.2"/>
    <row r="12" spans="1:10" s="29" customFormat="1" x14ac:dyDescent="0.25">
      <c r="C12" s="21" t="s">
        <v>96</v>
      </c>
      <c r="D12" s="21" t="s">
        <v>54</v>
      </c>
      <c r="E12" s="21" t="s">
        <v>0</v>
      </c>
      <c r="F12" s="193" t="s">
        <v>1</v>
      </c>
      <c r="G12" s="194"/>
    </row>
    <row r="13" spans="1:10" s="29" customFormat="1" x14ac:dyDescent="0.25">
      <c r="C13" s="77" t="str">
        <f ca="1">_xll.SUBNM("smartco:Allocation List","Default","Allocation 1")</f>
        <v>Allocation 1</v>
      </c>
      <c r="D13" s="77" t="str">
        <f ca="1">_xll.SUBNM("smartco:Month","MQY","Year")</f>
        <v>Year</v>
      </c>
      <c r="E13" s="77" t="str">
        <f ca="1">_xll.SUBNM("smartco:Year","Default","Y2","Caption_Default")</f>
        <v>2015</v>
      </c>
      <c r="F13" s="195" t="str">
        <f ca="1">_xll.SUBNM("smartco:Version","Current",_xll.DBR("smartco:Calendar","Current Version","String"),"Caption_Default")</f>
        <v>Budget</v>
      </c>
      <c r="G13" s="195"/>
    </row>
    <row r="14" spans="1:10" s="29" customFormat="1" ht="7.5" customHeight="1" x14ac:dyDescent="0.25">
      <c r="C14" s="30"/>
      <c r="D14" s="30"/>
      <c r="E14" s="30"/>
    </row>
    <row r="15" spans="1:10" s="29" customFormat="1" ht="18.75" customHeight="1" x14ac:dyDescent="0.25">
      <c r="C15" s="21" t="s">
        <v>98</v>
      </c>
      <c r="D15" s="193" t="s">
        <v>2</v>
      </c>
      <c r="E15" s="194"/>
      <c r="F15" s="193" t="s">
        <v>4</v>
      </c>
      <c r="G15" s="194"/>
      <c r="H15" s="193" t="s">
        <v>8</v>
      </c>
      <c r="I15" s="194"/>
      <c r="J15" s="21" t="s">
        <v>195</v>
      </c>
    </row>
    <row r="16" spans="1:10" s="29" customFormat="1" x14ac:dyDescent="0.25">
      <c r="C16" s="77" t="str">
        <f ca="1">_xll.DBRW("smartco:Allocation Source Definition",$C$13,$E$13,$F$13,"Desc")</f>
        <v>Travel Allocation</v>
      </c>
      <c r="D16" s="195" t="str">
        <f ca="1">_xll.DBRW("smartco:Allocation Source Definition",$C$13,$E$13,$F$13,"zSource")</f>
        <v>Massachusetts</v>
      </c>
      <c r="E16" s="195"/>
      <c r="F16" s="195" t="str">
        <f ca="1">_xll.DBRW("smartco:Allocation Source Definition",$C$13,$E$13,$F$13,$F$15)</f>
        <v>6299 TRAVEL</v>
      </c>
      <c r="G16" s="195"/>
      <c r="H16" s="195" t="str">
        <f ca="1">_xll.DBRW("smartco:Allocation Source Definition",$C$13,$E$13,$F$13,$H$15)</f>
        <v>Square Footage</v>
      </c>
      <c r="I16" s="195"/>
      <c r="J16" s="114">
        <f ca="1">_xll.DBRW("smartco:Allocation Source Definition",$C$13,$E$13,$F$13,"Allocation Amount")</f>
        <v>45228</v>
      </c>
    </row>
    <row r="17" spans="1:1000" s="29" customFormat="1" ht="7.5" customHeight="1" x14ac:dyDescent="0.25"/>
    <row r="18" spans="1:1000" s="29" customFormat="1" ht="12.75" customHeight="1" x14ac:dyDescent="0.25">
      <c r="D18" s="23" t="s">
        <v>199</v>
      </c>
      <c r="E18" s="23" t="s">
        <v>202</v>
      </c>
      <c r="F18" s="23" t="s">
        <v>62</v>
      </c>
      <c r="G18" s="23" t="s">
        <v>203</v>
      </c>
      <c r="H18" s="23" t="s">
        <v>64</v>
      </c>
      <c r="I18" s="23" t="s">
        <v>199</v>
      </c>
      <c r="J18" s="23" t="s">
        <v>199</v>
      </c>
    </row>
    <row r="19" spans="1:1000" s="29" customFormat="1" ht="12.75" customHeight="1" thickBot="1" x14ac:dyDescent="0.3">
      <c r="C19" s="101"/>
      <c r="D19" s="101" t="s">
        <v>200</v>
      </c>
      <c r="E19" s="101" t="s">
        <v>201</v>
      </c>
      <c r="F19" s="101"/>
      <c r="G19" s="101" t="s">
        <v>62</v>
      </c>
      <c r="H19" s="101"/>
      <c r="I19" s="101" t="s">
        <v>204</v>
      </c>
      <c r="J19" s="101" t="s">
        <v>205</v>
      </c>
    </row>
    <row r="20" spans="1:1000" s="31" customFormat="1" ht="15" hidden="1" customHeight="1" thickTop="1" x14ac:dyDescent="0.25">
      <c r="D20" s="120" t="s">
        <v>7</v>
      </c>
      <c r="E20" s="120" t="s">
        <v>97</v>
      </c>
      <c r="F20" s="120" t="s">
        <v>62</v>
      </c>
      <c r="G20" s="120" t="s">
        <v>63</v>
      </c>
      <c r="H20" s="120" t="s">
        <v>64</v>
      </c>
      <c r="I20" s="120" t="s">
        <v>196</v>
      </c>
      <c r="J20" s="120" t="s">
        <v>195</v>
      </c>
    </row>
    <row r="21" spans="1:1000" s="31" customFormat="1" ht="15" hidden="1" customHeight="1" x14ac:dyDescent="0.25">
      <c r="D21" s="32" t="s">
        <v>7</v>
      </c>
      <c r="E21" s="32" t="s">
        <v>97</v>
      </c>
      <c r="F21" s="32" t="s">
        <v>62</v>
      </c>
      <c r="G21" s="32" t="s">
        <v>63</v>
      </c>
      <c r="H21" s="32" t="s">
        <v>64</v>
      </c>
      <c r="I21" s="32" t="s">
        <v>65</v>
      </c>
      <c r="J21" s="32" t="s">
        <v>66</v>
      </c>
    </row>
    <row r="22" spans="1:1000" ht="15" customHeight="1" thickTop="1" x14ac:dyDescent="0.2">
      <c r="A22" s="66">
        <f ca="1">IF(_xll.TM1RPTELISCONSOLIDATED($C$22,$C22),IF(_xll.TM1RPTELLEV($C$22,$C22)&lt;=3,_xll.TM1RPTELLEV($C$22,$C22),"D"),"N")</f>
        <v>0</v>
      </c>
      <c r="B22" s="66"/>
      <c r="C22" s="118" t="str">
        <f ca="1">_xll.TM1RPTROW($C$9,"smartco:organization","Workflow")</f>
        <v>Total Company</v>
      </c>
      <c r="D22" s="108">
        <f ca="1">_xll.DBRW($C$9,$C22,$C$13,$E$13,$D$13,$F$13,D$21)</f>
        <v>45228</v>
      </c>
      <c r="E22" s="109" t="str">
        <f ca="1">_xll.DBRW($C$9,$C22,$C$13,$E$13,$D$13,$F$13,E$21)</f>
        <v/>
      </c>
      <c r="F22" s="108">
        <f ca="1">_xll.DBRW($C$9,$C22,$C$13,$E$13,$D$13,$F$13,F$21)</f>
        <v>27000000</v>
      </c>
      <c r="G22" s="108">
        <f ca="1">_xll.DBRW($C$9,$C22,$C$13,$E$13,$D$13,$F$13,G$21)</f>
        <v>27000000</v>
      </c>
      <c r="H22" s="110">
        <f ca="1">_xll.DBRW($C$9,$C22,$C$13,$E$13,$D$13,$F$13,H$21)</f>
        <v>1</v>
      </c>
      <c r="I22" s="108">
        <f ca="1">_xll.DBRW($C$9,$C22,$C$13,$E$13,$D$13,$F$13,I$21)</f>
        <v>45228</v>
      </c>
      <c r="J22" s="108">
        <f ca="1">_xll.DBRW($C$9,$C22,$C$13,$E$13,$D$13,$F$13,J$21)</f>
        <v>-45228</v>
      </c>
    </row>
    <row r="23" spans="1:1000" customFormat="1" ht="15" customHeight="1" x14ac:dyDescent="0.25">
      <c r="A23" s="66">
        <f ca="1">IF(_xll.TM1RPTELISCONSOLIDATED($C$22,$C23),IF(_xll.TM1RPTELLEV($C$22,$C23)&lt;=3,_xll.TM1RPTELLEV($C$22,$C23),"D"),"N")</f>
        <v>1</v>
      </c>
      <c r="B23" s="66"/>
      <c r="C23" s="117" t="s">
        <v>101</v>
      </c>
      <c r="D23" s="108">
        <f ca="1">_xll.DBRW($C$9,$C23,$C$13,$E$13,$D$13,$F$13,D$21)</f>
        <v>45228</v>
      </c>
      <c r="E23" s="109" t="str">
        <f ca="1">_xll.DBRW($C$9,$C23,$C$13,$E$13,$D$13,$F$13,E$21)</f>
        <v/>
      </c>
      <c r="F23" s="108">
        <f ca="1">_xll.DBRW($C$9,$C23,$C$13,$E$13,$D$13,$F$13,F$21)</f>
        <v>2500000</v>
      </c>
      <c r="G23" s="108">
        <f ca="1">_xll.DBRW($C$9,$C23,$C$13,$E$13,$D$13,$F$13,G$21)</f>
        <v>27000000</v>
      </c>
      <c r="H23" s="110">
        <f ca="1">_xll.DBRW($C$9,$C23,$C$13,$E$13,$D$13,$F$13,H$21)</f>
        <v>9.2592592592592587E-2</v>
      </c>
      <c r="I23" s="108">
        <f ca="1">_xll.DBRW($C$9,$C23,$C$13,$E$13,$D$13,$F$13,I$21)</f>
        <v>4187.7777777777774</v>
      </c>
      <c r="J23" s="108">
        <f ca="1">_xll.DBRW($C$9,$C23,$C$13,$E$13,$D$13,$F$13,J$21)</f>
        <v>-45228</v>
      </c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  <c r="EP23" s="27"/>
      <c r="EQ23" s="27"/>
      <c r="ER23" s="27"/>
      <c r="ES23" s="27"/>
      <c r="ET23" s="27"/>
      <c r="EU23" s="27"/>
      <c r="EV23" s="27"/>
      <c r="EW23" s="27"/>
      <c r="EX23" s="27"/>
      <c r="EY23" s="27"/>
      <c r="EZ23" s="27"/>
      <c r="FA23" s="27"/>
      <c r="FB23" s="27"/>
      <c r="FC23" s="27"/>
      <c r="FD23" s="27"/>
      <c r="FE23" s="27"/>
      <c r="FF23" s="27"/>
      <c r="FG23" s="27"/>
      <c r="FH23" s="27"/>
      <c r="FI23" s="27"/>
      <c r="FJ23" s="27"/>
      <c r="FK23" s="27"/>
      <c r="FL23" s="27"/>
      <c r="FM23" s="27"/>
      <c r="FN23" s="27"/>
      <c r="FO23" s="27"/>
      <c r="FP23" s="27"/>
      <c r="FQ23" s="27"/>
      <c r="FR23" s="27"/>
      <c r="FS23" s="27"/>
      <c r="FT23" s="27"/>
      <c r="FU23" s="27"/>
      <c r="FV23" s="27"/>
      <c r="FW23" s="27"/>
      <c r="FX23" s="27"/>
      <c r="FY23" s="27"/>
      <c r="FZ23" s="27"/>
      <c r="GA23" s="27"/>
      <c r="GB23" s="27"/>
      <c r="GC23" s="27"/>
      <c r="GD23" s="27"/>
      <c r="GE23" s="27"/>
      <c r="GF23" s="27"/>
      <c r="GG23" s="27"/>
      <c r="GH23" s="27"/>
      <c r="GI23" s="27"/>
      <c r="GJ23" s="27"/>
      <c r="GK23" s="27"/>
      <c r="GL23" s="27"/>
      <c r="GM23" s="27"/>
      <c r="GN23" s="27"/>
      <c r="GO23" s="27"/>
      <c r="GP23" s="27"/>
      <c r="GQ23" s="27"/>
      <c r="GR23" s="27"/>
      <c r="GS23" s="27"/>
      <c r="GT23" s="27"/>
      <c r="GU23" s="27"/>
      <c r="GV23" s="27"/>
      <c r="GW23" s="27"/>
      <c r="GX23" s="27"/>
      <c r="GY23" s="27"/>
      <c r="GZ23" s="27"/>
      <c r="HA23" s="27"/>
      <c r="HB23" s="27"/>
      <c r="HC23" s="27"/>
      <c r="HD23" s="27"/>
      <c r="HE23" s="27"/>
      <c r="HF23" s="27"/>
      <c r="HG23" s="27"/>
      <c r="HH23" s="27"/>
      <c r="HI23" s="27"/>
      <c r="HJ23" s="27"/>
      <c r="HK23" s="27"/>
      <c r="HL23" s="27"/>
      <c r="HM23" s="27"/>
      <c r="HN23" s="27"/>
      <c r="HO23" s="27"/>
      <c r="HP23" s="27"/>
      <c r="HQ23" s="27"/>
      <c r="HR23" s="27"/>
      <c r="HS23" s="27"/>
      <c r="HT23" s="27"/>
      <c r="HU23" s="27"/>
      <c r="HV23" s="27"/>
      <c r="HW23" s="27"/>
      <c r="HX23" s="27"/>
      <c r="HY23" s="27"/>
      <c r="HZ23" s="27"/>
      <c r="IA23" s="27"/>
      <c r="IB23" s="27"/>
      <c r="IC23" s="27"/>
      <c r="ID23" s="27"/>
      <c r="IE23" s="27"/>
      <c r="IF23" s="27"/>
      <c r="IG23" s="27"/>
      <c r="IH23" s="27"/>
      <c r="II23" s="27"/>
      <c r="IJ23" s="27"/>
      <c r="IK23" s="27"/>
      <c r="IL23" s="27"/>
      <c r="IM23" s="27"/>
      <c r="IN23" s="27"/>
      <c r="IO23" s="27"/>
      <c r="IP23" s="27"/>
      <c r="IQ23" s="27"/>
      <c r="IR23" s="27"/>
      <c r="IS23" s="27"/>
      <c r="IT23" s="27"/>
      <c r="IU23" s="27"/>
      <c r="IV23" s="27"/>
      <c r="IW23" s="27"/>
      <c r="IX23" s="27"/>
      <c r="IY23" s="27"/>
      <c r="IZ23" s="27"/>
      <c r="JA23" s="27"/>
      <c r="JB23" s="27"/>
      <c r="JC23" s="27"/>
      <c r="JD23" s="27"/>
      <c r="JE23" s="27"/>
      <c r="JF23" s="27"/>
      <c r="JG23" s="27"/>
      <c r="JH23" s="27"/>
      <c r="JI23" s="27"/>
      <c r="JJ23" s="27"/>
      <c r="JK23" s="27"/>
      <c r="JL23" s="27"/>
      <c r="JM23" s="27"/>
      <c r="JN23" s="27"/>
      <c r="JO23" s="27"/>
      <c r="JP23" s="27"/>
      <c r="JQ23" s="27"/>
      <c r="JR23" s="27"/>
      <c r="JS23" s="27"/>
      <c r="JT23" s="27"/>
      <c r="JU23" s="27"/>
      <c r="JV23" s="27"/>
      <c r="JW23" s="27"/>
      <c r="JX23" s="27"/>
      <c r="JY23" s="27"/>
      <c r="JZ23" s="27"/>
      <c r="KA23" s="27"/>
      <c r="KB23" s="27"/>
      <c r="KC23" s="27"/>
      <c r="KD23" s="27"/>
      <c r="KE23" s="27"/>
      <c r="KF23" s="27"/>
      <c r="KG23" s="27"/>
      <c r="KH23" s="27"/>
      <c r="KI23" s="27"/>
      <c r="KJ23" s="27"/>
      <c r="KK23" s="27"/>
      <c r="KL23" s="27"/>
      <c r="KM23" s="27"/>
      <c r="KN23" s="27"/>
      <c r="KO23" s="27"/>
      <c r="KP23" s="27"/>
      <c r="KQ23" s="27"/>
      <c r="KR23" s="27"/>
      <c r="KS23" s="27"/>
      <c r="KT23" s="27"/>
      <c r="KU23" s="27"/>
      <c r="KV23" s="27"/>
      <c r="KW23" s="27"/>
      <c r="KX23" s="27"/>
      <c r="KY23" s="27"/>
      <c r="KZ23" s="27"/>
      <c r="LA23" s="27"/>
      <c r="LB23" s="27"/>
      <c r="LC23" s="27"/>
      <c r="LD23" s="27"/>
      <c r="LE23" s="27"/>
      <c r="LF23" s="27"/>
      <c r="LG23" s="27"/>
      <c r="LH23" s="27"/>
      <c r="LI23" s="27"/>
      <c r="LJ23" s="27"/>
      <c r="LK23" s="27"/>
      <c r="LL23" s="27"/>
      <c r="LM23" s="27"/>
      <c r="LN23" s="27"/>
      <c r="LO23" s="27"/>
      <c r="LP23" s="27"/>
      <c r="LQ23" s="27"/>
      <c r="LR23" s="27"/>
      <c r="LS23" s="27"/>
      <c r="LT23" s="27"/>
      <c r="LU23" s="27"/>
      <c r="LV23" s="27"/>
      <c r="LW23" s="27"/>
      <c r="LX23" s="27"/>
      <c r="LY23" s="27"/>
      <c r="LZ23" s="27"/>
      <c r="MA23" s="27"/>
      <c r="MB23" s="27"/>
      <c r="MC23" s="27"/>
      <c r="MD23" s="27"/>
      <c r="ME23" s="27"/>
      <c r="MF23" s="27"/>
      <c r="MG23" s="27"/>
      <c r="MH23" s="27"/>
      <c r="MI23" s="27"/>
      <c r="MJ23" s="27"/>
      <c r="MK23" s="27"/>
      <c r="ML23" s="27"/>
      <c r="MM23" s="27"/>
      <c r="MN23" s="27"/>
      <c r="MO23" s="27"/>
      <c r="MP23" s="27"/>
      <c r="MQ23" s="27"/>
      <c r="MR23" s="27"/>
      <c r="MS23" s="27"/>
      <c r="MT23" s="27"/>
      <c r="MU23" s="27"/>
      <c r="MV23" s="27"/>
      <c r="MW23" s="27"/>
      <c r="MX23" s="27"/>
      <c r="MY23" s="27"/>
      <c r="MZ23" s="27"/>
      <c r="NA23" s="27"/>
      <c r="NB23" s="27"/>
      <c r="NC23" s="27"/>
      <c r="ND23" s="27"/>
      <c r="NE23" s="27"/>
      <c r="NF23" s="27"/>
      <c r="NG23" s="27"/>
      <c r="NH23" s="27"/>
      <c r="NI23" s="27"/>
      <c r="NJ23" s="27"/>
      <c r="NK23" s="27"/>
      <c r="NL23" s="27"/>
      <c r="NM23" s="27"/>
      <c r="NN23" s="27"/>
      <c r="NO23" s="27"/>
      <c r="NP23" s="27"/>
      <c r="NQ23" s="27"/>
      <c r="NR23" s="27"/>
      <c r="NS23" s="27"/>
      <c r="NT23" s="27"/>
      <c r="NU23" s="27"/>
      <c r="NV23" s="27"/>
      <c r="NW23" s="27"/>
      <c r="NX23" s="27"/>
      <c r="NY23" s="27"/>
      <c r="NZ23" s="27"/>
      <c r="OA23" s="27"/>
      <c r="OB23" s="27"/>
      <c r="OC23" s="27"/>
      <c r="OD23" s="27"/>
      <c r="OE23" s="27"/>
      <c r="OF23" s="27"/>
      <c r="OG23" s="27"/>
      <c r="OH23" s="27"/>
      <c r="OI23" s="27"/>
      <c r="OJ23" s="27"/>
      <c r="OK23" s="27"/>
      <c r="OL23" s="27"/>
      <c r="OM23" s="27"/>
      <c r="ON23" s="27"/>
      <c r="OO23" s="27"/>
      <c r="OP23" s="27"/>
      <c r="OQ23" s="27"/>
      <c r="OR23" s="27"/>
      <c r="OS23" s="27"/>
      <c r="OT23" s="27"/>
      <c r="OU23" s="27"/>
      <c r="OV23" s="27"/>
      <c r="OW23" s="27"/>
      <c r="OX23" s="27"/>
      <c r="OY23" s="27"/>
      <c r="OZ23" s="27"/>
      <c r="PA23" s="27"/>
      <c r="PB23" s="27"/>
      <c r="PC23" s="27"/>
      <c r="PD23" s="27"/>
      <c r="PE23" s="27"/>
      <c r="PF23" s="27"/>
      <c r="PG23" s="27"/>
      <c r="PH23" s="27"/>
      <c r="PI23" s="27"/>
      <c r="PJ23" s="27"/>
      <c r="PK23" s="27"/>
      <c r="PL23" s="27"/>
      <c r="PM23" s="27"/>
      <c r="PN23" s="27"/>
      <c r="PO23" s="27"/>
      <c r="PP23" s="27"/>
      <c r="PQ23" s="27"/>
      <c r="PR23" s="27"/>
      <c r="PS23" s="27"/>
      <c r="PT23" s="27"/>
      <c r="PU23" s="27"/>
      <c r="PV23" s="27"/>
      <c r="PW23" s="27"/>
      <c r="PX23" s="27"/>
      <c r="PY23" s="27"/>
      <c r="PZ23" s="27"/>
      <c r="QA23" s="27"/>
      <c r="QB23" s="27"/>
      <c r="QC23" s="27"/>
      <c r="QD23" s="27"/>
      <c r="QE23" s="27"/>
      <c r="QF23" s="27"/>
      <c r="QG23" s="27"/>
      <c r="QH23" s="27"/>
      <c r="QI23" s="27"/>
      <c r="QJ23" s="27"/>
      <c r="QK23" s="27"/>
      <c r="QL23" s="27"/>
      <c r="QM23" s="27"/>
      <c r="QN23" s="27"/>
      <c r="QO23" s="27"/>
      <c r="QP23" s="27"/>
      <c r="QQ23" s="27"/>
      <c r="QR23" s="27"/>
      <c r="QS23" s="27"/>
      <c r="QT23" s="27"/>
      <c r="QU23" s="27"/>
      <c r="QV23" s="27"/>
      <c r="QW23" s="27"/>
      <c r="QX23" s="27"/>
      <c r="QY23" s="27"/>
      <c r="QZ23" s="27"/>
      <c r="RA23" s="27"/>
      <c r="RB23" s="27"/>
      <c r="RC23" s="27"/>
      <c r="RD23" s="27"/>
      <c r="RE23" s="27"/>
      <c r="RF23" s="27"/>
      <c r="RG23" s="27"/>
      <c r="RH23" s="27"/>
      <c r="RI23" s="27"/>
      <c r="RJ23" s="27"/>
      <c r="RK23" s="27"/>
      <c r="RL23" s="27"/>
      <c r="RM23" s="27"/>
      <c r="RN23" s="27"/>
      <c r="RO23" s="27"/>
      <c r="RP23" s="27"/>
      <c r="RQ23" s="27"/>
      <c r="RR23" s="27"/>
      <c r="RS23" s="27"/>
      <c r="RT23" s="27"/>
      <c r="RU23" s="27"/>
      <c r="RV23" s="27"/>
      <c r="RW23" s="27"/>
      <c r="RX23" s="27"/>
      <c r="RY23" s="27"/>
      <c r="RZ23" s="27"/>
      <c r="SA23" s="27"/>
      <c r="SB23" s="27"/>
      <c r="SC23" s="27"/>
      <c r="SD23" s="27"/>
      <c r="SE23" s="27"/>
      <c r="SF23" s="27"/>
      <c r="SG23" s="27"/>
      <c r="SH23" s="27"/>
      <c r="SI23" s="27"/>
      <c r="SJ23" s="27"/>
      <c r="SK23" s="27"/>
      <c r="SL23" s="27"/>
      <c r="SM23" s="27"/>
      <c r="SN23" s="27"/>
      <c r="SO23" s="27"/>
      <c r="SP23" s="27"/>
      <c r="SQ23" s="27"/>
      <c r="SR23" s="27"/>
      <c r="SS23" s="27"/>
      <c r="ST23" s="27"/>
      <c r="SU23" s="27"/>
      <c r="SV23" s="27"/>
      <c r="SW23" s="27"/>
      <c r="SX23" s="27"/>
      <c r="SY23" s="27"/>
      <c r="SZ23" s="27"/>
      <c r="TA23" s="27"/>
      <c r="TB23" s="27"/>
      <c r="TC23" s="27"/>
      <c r="TD23" s="27"/>
      <c r="TE23" s="27"/>
      <c r="TF23" s="27"/>
      <c r="TG23" s="27"/>
      <c r="TH23" s="27"/>
      <c r="TI23" s="27"/>
      <c r="TJ23" s="27"/>
      <c r="TK23" s="27"/>
      <c r="TL23" s="27"/>
      <c r="TM23" s="27"/>
      <c r="TN23" s="27"/>
      <c r="TO23" s="27"/>
      <c r="TP23" s="27"/>
      <c r="TQ23" s="27"/>
      <c r="TR23" s="27"/>
      <c r="TS23" s="27"/>
      <c r="TT23" s="27"/>
      <c r="TU23" s="27"/>
      <c r="TV23" s="27"/>
      <c r="TW23" s="27"/>
      <c r="TX23" s="27"/>
      <c r="TY23" s="27"/>
      <c r="TZ23" s="27"/>
      <c r="UA23" s="27"/>
      <c r="UB23" s="27"/>
      <c r="UC23" s="27"/>
      <c r="UD23" s="27"/>
      <c r="UE23" s="27"/>
      <c r="UF23" s="27"/>
      <c r="UG23" s="27"/>
      <c r="UH23" s="27"/>
      <c r="UI23" s="27"/>
      <c r="UJ23" s="27"/>
      <c r="UK23" s="27"/>
      <c r="UL23" s="27"/>
      <c r="UM23" s="27"/>
      <c r="UN23" s="27"/>
      <c r="UO23" s="27"/>
      <c r="UP23" s="27"/>
      <c r="UQ23" s="27"/>
      <c r="UR23" s="27"/>
      <c r="US23" s="27"/>
      <c r="UT23" s="27"/>
      <c r="UU23" s="27"/>
      <c r="UV23" s="27"/>
      <c r="UW23" s="27"/>
      <c r="UX23" s="27"/>
      <c r="UY23" s="27"/>
      <c r="UZ23" s="27"/>
      <c r="VA23" s="27"/>
      <c r="VB23" s="27"/>
      <c r="VC23" s="27"/>
      <c r="VD23" s="27"/>
      <c r="VE23" s="27"/>
      <c r="VF23" s="27"/>
      <c r="VG23" s="27"/>
      <c r="VH23" s="27"/>
      <c r="VI23" s="27"/>
      <c r="VJ23" s="27"/>
      <c r="VK23" s="27"/>
      <c r="VL23" s="27"/>
      <c r="VM23" s="27"/>
      <c r="VN23" s="27"/>
      <c r="VO23" s="27"/>
      <c r="VP23" s="27"/>
      <c r="VQ23" s="27"/>
      <c r="VR23" s="27"/>
      <c r="VS23" s="27"/>
      <c r="VT23" s="27"/>
      <c r="VU23" s="27"/>
      <c r="VV23" s="27"/>
      <c r="VW23" s="27"/>
      <c r="VX23" s="27"/>
      <c r="VY23" s="27"/>
      <c r="VZ23" s="27"/>
      <c r="WA23" s="27"/>
      <c r="WB23" s="27"/>
      <c r="WC23" s="27"/>
      <c r="WD23" s="27"/>
      <c r="WE23" s="27"/>
      <c r="WF23" s="27"/>
      <c r="WG23" s="27"/>
      <c r="WH23" s="27"/>
      <c r="WI23" s="27"/>
      <c r="WJ23" s="27"/>
      <c r="WK23" s="27"/>
      <c r="WL23" s="27"/>
      <c r="WM23" s="27"/>
      <c r="WN23" s="27"/>
      <c r="WO23" s="27"/>
      <c r="WP23" s="27"/>
      <c r="WQ23" s="27"/>
      <c r="WR23" s="27"/>
      <c r="WS23" s="27"/>
      <c r="WT23" s="27"/>
      <c r="WU23" s="27"/>
      <c r="WV23" s="27"/>
      <c r="WW23" s="27"/>
      <c r="WX23" s="27"/>
      <c r="WY23" s="27"/>
      <c r="WZ23" s="27"/>
      <c r="XA23" s="27"/>
      <c r="XB23" s="27"/>
      <c r="XC23" s="27"/>
      <c r="XD23" s="27"/>
      <c r="XE23" s="27"/>
      <c r="XF23" s="27"/>
      <c r="XG23" s="27"/>
      <c r="XH23" s="27"/>
      <c r="XI23" s="27"/>
      <c r="XJ23" s="27"/>
      <c r="XK23" s="27"/>
      <c r="XL23" s="27"/>
      <c r="XM23" s="27"/>
      <c r="XN23" s="27"/>
      <c r="XO23" s="27"/>
      <c r="XP23" s="27"/>
      <c r="XQ23" s="27"/>
      <c r="XR23" s="27"/>
      <c r="XS23" s="27"/>
      <c r="XT23" s="27"/>
      <c r="XU23" s="27"/>
      <c r="XV23" s="27"/>
      <c r="XW23" s="27"/>
      <c r="XX23" s="27"/>
      <c r="XY23" s="27"/>
      <c r="XZ23" s="27"/>
      <c r="YA23" s="27"/>
      <c r="YB23" s="27"/>
      <c r="YC23" s="27"/>
      <c r="YD23" s="27"/>
      <c r="YE23" s="27"/>
      <c r="YF23" s="27"/>
      <c r="YG23" s="27"/>
      <c r="YH23" s="27"/>
      <c r="YI23" s="27"/>
      <c r="YJ23" s="27"/>
      <c r="YK23" s="27"/>
      <c r="YL23" s="27"/>
      <c r="YM23" s="27"/>
      <c r="YN23" s="27"/>
      <c r="YO23" s="27"/>
      <c r="YP23" s="27"/>
      <c r="YQ23" s="27"/>
      <c r="YR23" s="27"/>
      <c r="YS23" s="27"/>
      <c r="YT23" s="27"/>
      <c r="YU23" s="27"/>
      <c r="YV23" s="27"/>
      <c r="YW23" s="27"/>
      <c r="YX23" s="27"/>
      <c r="YY23" s="27"/>
      <c r="YZ23" s="27"/>
      <c r="ZA23" s="27"/>
      <c r="ZB23" s="27"/>
      <c r="ZC23" s="27"/>
      <c r="ZD23" s="27"/>
      <c r="ZE23" s="27"/>
      <c r="ZF23" s="27"/>
      <c r="ZG23" s="27"/>
      <c r="ZH23" s="27"/>
      <c r="ZI23" s="27"/>
      <c r="ZJ23" s="27"/>
      <c r="ZK23" s="27"/>
      <c r="ZL23" s="27"/>
      <c r="ZM23" s="27"/>
      <c r="ZN23" s="27"/>
      <c r="ZO23" s="27"/>
      <c r="ZP23" s="27"/>
      <c r="ZQ23" s="27"/>
      <c r="ZR23" s="27"/>
      <c r="ZS23" s="27"/>
      <c r="ZT23" s="27"/>
      <c r="ZU23" s="27"/>
      <c r="ZV23" s="27"/>
      <c r="ZW23" s="27"/>
      <c r="ZX23" s="27"/>
      <c r="ZY23" s="27"/>
      <c r="ZZ23" s="27"/>
      <c r="AAA23" s="27"/>
      <c r="AAB23" s="27"/>
      <c r="AAC23" s="27"/>
      <c r="AAD23" s="27"/>
      <c r="AAE23" s="27"/>
      <c r="AAF23" s="27"/>
      <c r="AAG23" s="27"/>
      <c r="AAH23" s="27"/>
      <c r="AAI23" s="27"/>
      <c r="AAJ23" s="27"/>
      <c r="AAK23" s="27"/>
      <c r="AAL23" s="27"/>
      <c r="AAM23" s="27"/>
      <c r="AAN23" s="27"/>
      <c r="AAO23" s="27"/>
      <c r="AAP23" s="27"/>
      <c r="AAQ23" s="27"/>
      <c r="AAR23" s="27"/>
      <c r="AAS23" s="27"/>
      <c r="AAT23" s="27"/>
      <c r="AAU23" s="27"/>
      <c r="AAV23" s="27"/>
      <c r="AAW23" s="27"/>
      <c r="AAX23" s="27"/>
      <c r="AAY23" s="27"/>
      <c r="AAZ23" s="27"/>
      <c r="ABA23" s="27"/>
      <c r="ABB23" s="27"/>
      <c r="ABC23" s="27"/>
      <c r="ABD23" s="27"/>
      <c r="ABE23" s="27"/>
      <c r="ABF23" s="27"/>
      <c r="ABG23" s="27"/>
      <c r="ABH23" s="27"/>
      <c r="ABI23" s="27"/>
      <c r="ABJ23" s="27"/>
      <c r="ABK23" s="27"/>
      <c r="ABL23" s="27"/>
      <c r="ABM23" s="27"/>
      <c r="ABN23" s="27"/>
      <c r="ABO23" s="27"/>
      <c r="ABP23" s="27"/>
      <c r="ABQ23" s="27"/>
      <c r="ABR23" s="27"/>
      <c r="ABS23" s="27"/>
      <c r="ABT23" s="27"/>
      <c r="ABU23" s="27"/>
      <c r="ABV23" s="27"/>
      <c r="ABW23" s="27"/>
      <c r="ABX23" s="27"/>
      <c r="ABY23" s="27"/>
      <c r="ABZ23" s="27"/>
      <c r="ACA23" s="27"/>
      <c r="ACB23" s="27"/>
      <c r="ACC23" s="27"/>
      <c r="ACD23" s="27"/>
      <c r="ACE23" s="27"/>
      <c r="ACF23" s="27"/>
      <c r="ACG23" s="27"/>
      <c r="ACH23" s="27"/>
      <c r="ACI23" s="27"/>
      <c r="ACJ23" s="27"/>
      <c r="ACK23" s="27"/>
      <c r="ACL23" s="27"/>
      <c r="ACM23" s="27"/>
      <c r="ACN23" s="27"/>
      <c r="ACO23" s="27"/>
      <c r="ACP23" s="27"/>
      <c r="ACQ23" s="27"/>
      <c r="ACR23" s="27"/>
      <c r="ACS23" s="27"/>
      <c r="ACT23" s="27"/>
      <c r="ACU23" s="27"/>
      <c r="ACV23" s="27"/>
      <c r="ACW23" s="27"/>
      <c r="ACX23" s="27"/>
      <c r="ACY23" s="27"/>
      <c r="ACZ23" s="27"/>
      <c r="ADA23" s="27"/>
      <c r="ADB23" s="27"/>
      <c r="ADC23" s="27"/>
      <c r="ADD23" s="27"/>
      <c r="ADE23" s="27"/>
      <c r="ADF23" s="27"/>
      <c r="ADG23" s="27"/>
      <c r="ADH23" s="27"/>
      <c r="ADI23" s="27"/>
      <c r="ADJ23" s="27"/>
      <c r="ADK23" s="27"/>
      <c r="ADL23" s="27"/>
      <c r="ADM23" s="27"/>
      <c r="ADN23" s="27"/>
      <c r="ADO23" s="27"/>
      <c r="ADP23" s="27"/>
      <c r="ADQ23" s="27"/>
      <c r="ADR23" s="27"/>
      <c r="ADS23" s="27"/>
      <c r="ADT23" s="27"/>
      <c r="ADU23" s="27"/>
      <c r="ADV23" s="27"/>
      <c r="ADW23" s="27"/>
      <c r="ADX23" s="27"/>
      <c r="ADY23" s="27"/>
      <c r="ADZ23" s="27"/>
      <c r="AEA23" s="27"/>
      <c r="AEB23" s="27"/>
      <c r="AEC23" s="27"/>
      <c r="AED23" s="27"/>
      <c r="AEE23" s="27"/>
      <c r="AEF23" s="27"/>
      <c r="AEG23" s="27"/>
      <c r="AEH23" s="27"/>
      <c r="AEI23" s="27"/>
      <c r="AEJ23" s="27"/>
      <c r="AEK23" s="27"/>
      <c r="AEL23" s="27"/>
      <c r="AEM23" s="27"/>
      <c r="AEN23" s="27"/>
      <c r="AEO23" s="27"/>
      <c r="AEP23" s="27"/>
      <c r="AEQ23" s="27"/>
      <c r="AER23" s="27"/>
      <c r="AES23" s="27"/>
      <c r="AET23" s="27"/>
      <c r="AEU23" s="27"/>
      <c r="AEV23" s="27"/>
      <c r="AEW23" s="27"/>
      <c r="AEX23" s="27"/>
      <c r="AEY23" s="27"/>
      <c r="AEZ23" s="27"/>
      <c r="AFA23" s="27"/>
      <c r="AFB23" s="27"/>
      <c r="AFC23" s="27"/>
      <c r="AFD23" s="27"/>
      <c r="AFE23" s="27"/>
      <c r="AFF23" s="27"/>
      <c r="AFG23" s="27"/>
      <c r="AFH23" s="27"/>
      <c r="AFI23" s="27"/>
      <c r="AFJ23" s="27"/>
      <c r="AFK23" s="27"/>
      <c r="AFL23" s="27"/>
      <c r="AFM23" s="27"/>
      <c r="AFN23" s="27"/>
      <c r="AFO23" s="27"/>
      <c r="AFP23" s="27"/>
      <c r="AFQ23" s="27"/>
      <c r="AFR23" s="27"/>
      <c r="AFS23" s="27"/>
      <c r="AFT23" s="27"/>
      <c r="AFU23" s="27"/>
      <c r="AFV23" s="27"/>
      <c r="AFW23" s="27"/>
      <c r="AFX23" s="27"/>
      <c r="AFY23" s="27"/>
      <c r="AFZ23" s="27"/>
      <c r="AGA23" s="27"/>
      <c r="AGB23" s="27"/>
      <c r="AGC23" s="27"/>
      <c r="AGD23" s="27"/>
      <c r="AGE23" s="27"/>
      <c r="AGF23" s="27"/>
      <c r="AGG23" s="27"/>
      <c r="AGH23" s="27"/>
      <c r="AGI23" s="27"/>
      <c r="AGJ23" s="27"/>
      <c r="AGK23" s="27"/>
      <c r="AGL23" s="27"/>
      <c r="AGM23" s="27"/>
      <c r="AGN23" s="27"/>
      <c r="AGO23" s="27"/>
      <c r="AGP23" s="27"/>
      <c r="AGQ23" s="27"/>
      <c r="AGR23" s="27"/>
      <c r="AGS23" s="27"/>
      <c r="AGT23" s="27"/>
      <c r="AGU23" s="27"/>
      <c r="AGV23" s="27"/>
      <c r="AGW23" s="27"/>
      <c r="AGX23" s="27"/>
      <c r="AGY23" s="27"/>
      <c r="AGZ23" s="27"/>
      <c r="AHA23" s="27"/>
      <c r="AHB23" s="27"/>
      <c r="AHC23" s="27"/>
      <c r="AHD23" s="27"/>
      <c r="AHE23" s="27"/>
      <c r="AHF23" s="27"/>
      <c r="AHG23" s="27"/>
      <c r="AHH23" s="27"/>
      <c r="AHI23" s="27"/>
      <c r="AHJ23" s="27"/>
      <c r="AHK23" s="27"/>
      <c r="AHL23" s="27"/>
      <c r="AHM23" s="27"/>
      <c r="AHN23" s="27"/>
      <c r="AHO23" s="27"/>
      <c r="AHP23" s="27"/>
      <c r="AHQ23" s="27"/>
      <c r="AHR23" s="27"/>
      <c r="AHS23" s="27"/>
      <c r="AHT23" s="27"/>
      <c r="AHU23" s="27"/>
      <c r="AHV23" s="27"/>
      <c r="AHW23" s="27"/>
      <c r="AHX23" s="27"/>
      <c r="AHY23" s="27"/>
      <c r="AHZ23" s="27"/>
      <c r="AIA23" s="27"/>
      <c r="AIB23" s="27"/>
      <c r="AIC23" s="27"/>
      <c r="AID23" s="27"/>
      <c r="AIE23" s="27"/>
      <c r="AIF23" s="27"/>
      <c r="AIG23" s="27"/>
      <c r="AIH23" s="27"/>
      <c r="AII23" s="27"/>
      <c r="AIJ23" s="27"/>
      <c r="AIK23" s="27"/>
      <c r="AIL23" s="27"/>
      <c r="AIM23" s="27"/>
      <c r="AIN23" s="27"/>
      <c r="AIO23" s="27"/>
      <c r="AIP23" s="27"/>
      <c r="AIQ23" s="27"/>
      <c r="AIR23" s="27"/>
      <c r="AIS23" s="27"/>
      <c r="AIT23" s="27"/>
      <c r="AIU23" s="27"/>
      <c r="AIV23" s="27"/>
      <c r="AIW23" s="27"/>
      <c r="AIX23" s="27"/>
      <c r="AIY23" s="27"/>
      <c r="AIZ23" s="27"/>
      <c r="AJA23" s="27"/>
      <c r="AJB23" s="27"/>
      <c r="AJC23" s="27"/>
      <c r="AJD23" s="27"/>
      <c r="AJE23" s="27"/>
      <c r="AJF23" s="27"/>
      <c r="AJG23" s="27"/>
      <c r="AJH23" s="27"/>
      <c r="AJI23" s="27"/>
      <c r="AJJ23" s="27"/>
      <c r="AJK23" s="27"/>
      <c r="AJL23" s="27"/>
      <c r="AJM23" s="27"/>
      <c r="AJN23" s="27"/>
      <c r="AJO23" s="27"/>
      <c r="AJP23" s="27"/>
      <c r="AJQ23" s="27"/>
      <c r="AJR23" s="27"/>
      <c r="AJS23" s="27"/>
      <c r="AJT23" s="27"/>
      <c r="AJU23" s="27"/>
      <c r="AJV23" s="27"/>
      <c r="AJW23" s="27"/>
      <c r="AJX23" s="27"/>
      <c r="AJY23" s="27"/>
      <c r="AJZ23" s="27"/>
      <c r="AKA23" s="27"/>
      <c r="AKB23" s="27"/>
      <c r="AKC23" s="27"/>
      <c r="AKD23" s="27"/>
      <c r="AKE23" s="27"/>
      <c r="AKF23" s="27"/>
      <c r="AKG23" s="27"/>
      <c r="AKH23" s="27"/>
      <c r="AKI23" s="27"/>
      <c r="AKJ23" s="27"/>
      <c r="AKK23" s="27"/>
      <c r="AKL23" s="27"/>
      <c r="AKM23" s="27"/>
      <c r="AKN23" s="27"/>
      <c r="AKO23" s="27"/>
      <c r="AKP23" s="27"/>
      <c r="AKQ23" s="27"/>
      <c r="AKR23" s="27"/>
      <c r="AKS23" s="27"/>
      <c r="AKT23" s="27"/>
      <c r="AKU23" s="27"/>
      <c r="AKV23" s="27"/>
      <c r="AKW23" s="27"/>
      <c r="AKX23" s="27"/>
      <c r="AKY23" s="27"/>
      <c r="AKZ23" s="27"/>
      <c r="ALA23" s="27"/>
      <c r="ALB23" s="27"/>
      <c r="ALC23" s="27"/>
      <c r="ALD23" s="27"/>
      <c r="ALE23" s="27"/>
      <c r="ALF23" s="27"/>
      <c r="ALG23" s="27"/>
      <c r="ALH23" s="27"/>
      <c r="ALI23" s="27"/>
      <c r="ALJ23" s="27"/>
      <c r="ALK23" s="27"/>
      <c r="ALL23" s="27"/>
    </row>
    <row r="24" spans="1:1000" customFormat="1" ht="15" customHeight="1" x14ac:dyDescent="0.25">
      <c r="A24" s="66" t="str">
        <f ca="1">IF(_xll.TM1RPTELISCONSOLIDATED($C$22,$C24),IF(_xll.TM1RPTELLEV($C$22,$C24)&lt;=3,_xll.TM1RPTELLEV($C$22,$C24),"D"),"N")</f>
        <v>N</v>
      </c>
      <c r="B24" s="66"/>
      <c r="C24" s="119" t="s">
        <v>102</v>
      </c>
      <c r="D24" s="111">
        <f ca="1">_xll.DBRW($C$9,$C24,$C$13,$E$13,$D$13,$F$13,D$21)</f>
        <v>45228</v>
      </c>
      <c r="E24" s="112" t="str">
        <f ca="1">_xll.DBRW($C$9,$C24,$C$13,$E$13,$D$13,$F$13,E$21)</f>
        <v>Y</v>
      </c>
      <c r="F24" s="111">
        <f ca="1">_xll.DBRW($C$9,$C24,$C$13,$E$13,$D$13,$F$13,F$21)</f>
        <v>0</v>
      </c>
      <c r="G24" s="111">
        <f ca="1">_xll.DBRW($C$9,$C24,$C$13,$E$13,$D$13,$F$13,G$21)</f>
        <v>27000000</v>
      </c>
      <c r="H24" s="113">
        <f ca="1">_xll.DBRW($C$9,$C24,$C$13,$E$13,$D$13,$F$13,H$21)</f>
        <v>0</v>
      </c>
      <c r="I24" s="111">
        <f ca="1">_xll.DBRW($C$9,$C24,$C$13,$E$13,$D$13,$F$13,I$21)</f>
        <v>0</v>
      </c>
      <c r="J24" s="111">
        <f ca="1">_xll.DBRW($C$9,$C24,$C$13,$E$13,$D$13,$F$13,J$21)</f>
        <v>-45228</v>
      </c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  <c r="FB24" s="27"/>
      <c r="FC24" s="27"/>
      <c r="FD24" s="27"/>
      <c r="FE24" s="27"/>
      <c r="FF24" s="27"/>
      <c r="FG24" s="27"/>
      <c r="FH24" s="27"/>
      <c r="FI24" s="27"/>
      <c r="FJ24" s="27"/>
      <c r="FK24" s="27"/>
      <c r="FL24" s="27"/>
      <c r="FM24" s="27"/>
      <c r="FN24" s="27"/>
      <c r="FO24" s="27"/>
      <c r="FP24" s="27"/>
      <c r="FQ24" s="27"/>
      <c r="FR24" s="27"/>
      <c r="FS24" s="27"/>
      <c r="FT24" s="27"/>
      <c r="FU24" s="27"/>
      <c r="FV24" s="27"/>
      <c r="FW24" s="27"/>
      <c r="FX24" s="27"/>
      <c r="FY24" s="27"/>
      <c r="FZ24" s="27"/>
      <c r="GA24" s="27"/>
      <c r="GB24" s="27"/>
      <c r="GC24" s="27"/>
      <c r="GD24" s="27"/>
      <c r="GE24" s="27"/>
      <c r="GF24" s="27"/>
      <c r="GG24" s="27"/>
      <c r="GH24" s="27"/>
      <c r="GI24" s="27"/>
      <c r="GJ24" s="27"/>
      <c r="GK24" s="27"/>
      <c r="GL24" s="27"/>
      <c r="GM24" s="27"/>
      <c r="GN24" s="27"/>
      <c r="GO24" s="27"/>
      <c r="GP24" s="27"/>
      <c r="GQ24" s="27"/>
      <c r="GR24" s="27"/>
      <c r="GS24" s="27"/>
      <c r="GT24" s="27"/>
      <c r="GU24" s="27"/>
      <c r="GV24" s="27"/>
      <c r="GW24" s="27"/>
      <c r="GX24" s="27"/>
      <c r="GY24" s="27"/>
      <c r="GZ24" s="27"/>
      <c r="HA24" s="27"/>
      <c r="HB24" s="27"/>
      <c r="HC24" s="27"/>
      <c r="HD24" s="27"/>
      <c r="HE24" s="27"/>
      <c r="HF24" s="27"/>
      <c r="HG24" s="27"/>
      <c r="HH24" s="27"/>
      <c r="HI24" s="27"/>
      <c r="HJ24" s="27"/>
      <c r="HK24" s="27"/>
      <c r="HL24" s="27"/>
      <c r="HM24" s="27"/>
      <c r="HN24" s="27"/>
      <c r="HO24" s="27"/>
      <c r="HP24" s="27"/>
      <c r="HQ24" s="27"/>
      <c r="HR24" s="27"/>
      <c r="HS24" s="27"/>
      <c r="HT24" s="27"/>
      <c r="HU24" s="27"/>
      <c r="HV24" s="27"/>
      <c r="HW24" s="27"/>
      <c r="HX24" s="27"/>
      <c r="HY24" s="27"/>
      <c r="HZ24" s="27"/>
      <c r="IA24" s="27"/>
      <c r="IB24" s="27"/>
      <c r="IC24" s="27"/>
      <c r="ID24" s="27"/>
      <c r="IE24" s="27"/>
      <c r="IF24" s="27"/>
      <c r="IG24" s="27"/>
      <c r="IH24" s="27"/>
      <c r="II24" s="27"/>
      <c r="IJ24" s="27"/>
      <c r="IK24" s="27"/>
      <c r="IL24" s="27"/>
      <c r="IM24" s="27"/>
      <c r="IN24" s="27"/>
      <c r="IO24" s="27"/>
      <c r="IP24" s="27"/>
      <c r="IQ24" s="27"/>
      <c r="IR24" s="27"/>
      <c r="IS24" s="27"/>
      <c r="IT24" s="27"/>
      <c r="IU24" s="27"/>
      <c r="IV24" s="27"/>
      <c r="IW24" s="27"/>
      <c r="IX24" s="27"/>
      <c r="IY24" s="27"/>
      <c r="IZ24" s="27"/>
      <c r="JA24" s="27"/>
      <c r="JB24" s="27"/>
      <c r="JC24" s="27"/>
      <c r="JD24" s="27"/>
      <c r="JE24" s="27"/>
      <c r="JF24" s="27"/>
      <c r="JG24" s="27"/>
      <c r="JH24" s="27"/>
      <c r="JI24" s="27"/>
      <c r="JJ24" s="27"/>
      <c r="JK24" s="27"/>
      <c r="JL24" s="27"/>
      <c r="JM24" s="27"/>
      <c r="JN24" s="27"/>
      <c r="JO24" s="27"/>
      <c r="JP24" s="27"/>
      <c r="JQ24" s="27"/>
      <c r="JR24" s="27"/>
      <c r="JS24" s="27"/>
      <c r="JT24" s="27"/>
      <c r="JU24" s="27"/>
      <c r="JV24" s="27"/>
      <c r="JW24" s="27"/>
      <c r="JX24" s="27"/>
      <c r="JY24" s="27"/>
      <c r="JZ24" s="27"/>
      <c r="KA24" s="27"/>
      <c r="KB24" s="27"/>
      <c r="KC24" s="27"/>
      <c r="KD24" s="27"/>
      <c r="KE24" s="27"/>
      <c r="KF24" s="27"/>
      <c r="KG24" s="27"/>
      <c r="KH24" s="27"/>
      <c r="KI24" s="27"/>
      <c r="KJ24" s="27"/>
      <c r="KK24" s="27"/>
      <c r="KL24" s="27"/>
      <c r="KM24" s="27"/>
      <c r="KN24" s="27"/>
      <c r="KO24" s="27"/>
      <c r="KP24" s="27"/>
      <c r="KQ24" s="27"/>
      <c r="KR24" s="27"/>
      <c r="KS24" s="27"/>
      <c r="KT24" s="27"/>
      <c r="KU24" s="27"/>
      <c r="KV24" s="27"/>
      <c r="KW24" s="27"/>
      <c r="KX24" s="27"/>
      <c r="KY24" s="27"/>
      <c r="KZ24" s="27"/>
      <c r="LA24" s="27"/>
      <c r="LB24" s="27"/>
      <c r="LC24" s="27"/>
      <c r="LD24" s="27"/>
      <c r="LE24" s="27"/>
      <c r="LF24" s="27"/>
      <c r="LG24" s="27"/>
      <c r="LH24" s="27"/>
      <c r="LI24" s="27"/>
      <c r="LJ24" s="27"/>
      <c r="LK24" s="27"/>
      <c r="LL24" s="27"/>
      <c r="LM24" s="27"/>
      <c r="LN24" s="27"/>
      <c r="LO24" s="27"/>
      <c r="LP24" s="27"/>
      <c r="LQ24" s="27"/>
      <c r="LR24" s="27"/>
      <c r="LS24" s="27"/>
      <c r="LT24" s="27"/>
      <c r="LU24" s="27"/>
      <c r="LV24" s="27"/>
      <c r="LW24" s="27"/>
      <c r="LX24" s="27"/>
      <c r="LY24" s="27"/>
      <c r="LZ24" s="27"/>
      <c r="MA24" s="27"/>
      <c r="MB24" s="27"/>
      <c r="MC24" s="27"/>
      <c r="MD24" s="27"/>
      <c r="ME24" s="27"/>
      <c r="MF24" s="27"/>
      <c r="MG24" s="27"/>
      <c r="MH24" s="27"/>
      <c r="MI24" s="27"/>
      <c r="MJ24" s="27"/>
      <c r="MK24" s="27"/>
      <c r="ML24" s="27"/>
      <c r="MM24" s="27"/>
      <c r="MN24" s="27"/>
      <c r="MO24" s="27"/>
      <c r="MP24" s="27"/>
      <c r="MQ24" s="27"/>
      <c r="MR24" s="27"/>
      <c r="MS24" s="27"/>
      <c r="MT24" s="27"/>
      <c r="MU24" s="27"/>
      <c r="MV24" s="27"/>
      <c r="MW24" s="27"/>
      <c r="MX24" s="27"/>
      <c r="MY24" s="27"/>
      <c r="MZ24" s="27"/>
      <c r="NA24" s="27"/>
      <c r="NB24" s="27"/>
      <c r="NC24" s="27"/>
      <c r="ND24" s="27"/>
      <c r="NE24" s="27"/>
      <c r="NF24" s="27"/>
      <c r="NG24" s="27"/>
      <c r="NH24" s="27"/>
      <c r="NI24" s="27"/>
      <c r="NJ24" s="27"/>
      <c r="NK24" s="27"/>
      <c r="NL24" s="27"/>
      <c r="NM24" s="27"/>
      <c r="NN24" s="27"/>
      <c r="NO24" s="27"/>
      <c r="NP24" s="27"/>
      <c r="NQ24" s="27"/>
      <c r="NR24" s="27"/>
      <c r="NS24" s="27"/>
      <c r="NT24" s="27"/>
      <c r="NU24" s="27"/>
      <c r="NV24" s="27"/>
      <c r="NW24" s="27"/>
      <c r="NX24" s="27"/>
      <c r="NY24" s="27"/>
      <c r="NZ24" s="27"/>
      <c r="OA24" s="27"/>
      <c r="OB24" s="27"/>
      <c r="OC24" s="27"/>
      <c r="OD24" s="27"/>
      <c r="OE24" s="27"/>
      <c r="OF24" s="27"/>
      <c r="OG24" s="27"/>
      <c r="OH24" s="27"/>
      <c r="OI24" s="27"/>
      <c r="OJ24" s="27"/>
      <c r="OK24" s="27"/>
      <c r="OL24" s="27"/>
      <c r="OM24" s="27"/>
      <c r="ON24" s="27"/>
      <c r="OO24" s="27"/>
      <c r="OP24" s="27"/>
      <c r="OQ24" s="27"/>
      <c r="OR24" s="27"/>
      <c r="OS24" s="27"/>
      <c r="OT24" s="27"/>
      <c r="OU24" s="27"/>
      <c r="OV24" s="27"/>
      <c r="OW24" s="27"/>
      <c r="OX24" s="27"/>
      <c r="OY24" s="27"/>
      <c r="OZ24" s="27"/>
      <c r="PA24" s="27"/>
      <c r="PB24" s="27"/>
      <c r="PC24" s="27"/>
      <c r="PD24" s="27"/>
      <c r="PE24" s="27"/>
      <c r="PF24" s="27"/>
      <c r="PG24" s="27"/>
      <c r="PH24" s="27"/>
      <c r="PI24" s="27"/>
      <c r="PJ24" s="27"/>
      <c r="PK24" s="27"/>
      <c r="PL24" s="27"/>
      <c r="PM24" s="27"/>
      <c r="PN24" s="27"/>
      <c r="PO24" s="27"/>
      <c r="PP24" s="27"/>
      <c r="PQ24" s="27"/>
      <c r="PR24" s="27"/>
      <c r="PS24" s="27"/>
      <c r="PT24" s="27"/>
      <c r="PU24" s="27"/>
      <c r="PV24" s="27"/>
      <c r="PW24" s="27"/>
      <c r="PX24" s="27"/>
      <c r="PY24" s="27"/>
      <c r="PZ24" s="27"/>
      <c r="QA24" s="27"/>
      <c r="QB24" s="27"/>
      <c r="QC24" s="27"/>
      <c r="QD24" s="27"/>
      <c r="QE24" s="27"/>
      <c r="QF24" s="27"/>
      <c r="QG24" s="27"/>
      <c r="QH24" s="27"/>
      <c r="QI24" s="27"/>
      <c r="QJ24" s="27"/>
      <c r="QK24" s="27"/>
      <c r="QL24" s="27"/>
      <c r="QM24" s="27"/>
      <c r="QN24" s="27"/>
      <c r="QO24" s="27"/>
      <c r="QP24" s="27"/>
      <c r="QQ24" s="27"/>
      <c r="QR24" s="27"/>
      <c r="QS24" s="27"/>
      <c r="QT24" s="27"/>
      <c r="QU24" s="27"/>
      <c r="QV24" s="27"/>
      <c r="QW24" s="27"/>
      <c r="QX24" s="27"/>
      <c r="QY24" s="27"/>
      <c r="QZ24" s="27"/>
      <c r="RA24" s="27"/>
      <c r="RB24" s="27"/>
      <c r="RC24" s="27"/>
      <c r="RD24" s="27"/>
      <c r="RE24" s="27"/>
      <c r="RF24" s="27"/>
      <c r="RG24" s="27"/>
      <c r="RH24" s="27"/>
      <c r="RI24" s="27"/>
      <c r="RJ24" s="27"/>
      <c r="RK24" s="27"/>
      <c r="RL24" s="27"/>
      <c r="RM24" s="27"/>
      <c r="RN24" s="27"/>
      <c r="RO24" s="27"/>
      <c r="RP24" s="27"/>
      <c r="RQ24" s="27"/>
      <c r="RR24" s="27"/>
      <c r="RS24" s="27"/>
      <c r="RT24" s="27"/>
      <c r="RU24" s="27"/>
      <c r="RV24" s="27"/>
      <c r="RW24" s="27"/>
      <c r="RX24" s="27"/>
      <c r="RY24" s="27"/>
      <c r="RZ24" s="27"/>
      <c r="SA24" s="27"/>
      <c r="SB24" s="27"/>
      <c r="SC24" s="27"/>
      <c r="SD24" s="27"/>
      <c r="SE24" s="27"/>
      <c r="SF24" s="27"/>
      <c r="SG24" s="27"/>
      <c r="SH24" s="27"/>
      <c r="SI24" s="27"/>
      <c r="SJ24" s="27"/>
      <c r="SK24" s="27"/>
      <c r="SL24" s="27"/>
      <c r="SM24" s="27"/>
      <c r="SN24" s="27"/>
      <c r="SO24" s="27"/>
      <c r="SP24" s="27"/>
      <c r="SQ24" s="27"/>
      <c r="SR24" s="27"/>
      <c r="SS24" s="27"/>
      <c r="ST24" s="27"/>
      <c r="SU24" s="27"/>
      <c r="SV24" s="27"/>
      <c r="SW24" s="27"/>
      <c r="SX24" s="27"/>
      <c r="SY24" s="27"/>
      <c r="SZ24" s="27"/>
      <c r="TA24" s="27"/>
      <c r="TB24" s="27"/>
      <c r="TC24" s="27"/>
      <c r="TD24" s="27"/>
      <c r="TE24" s="27"/>
      <c r="TF24" s="27"/>
      <c r="TG24" s="27"/>
      <c r="TH24" s="27"/>
      <c r="TI24" s="27"/>
      <c r="TJ24" s="27"/>
      <c r="TK24" s="27"/>
      <c r="TL24" s="27"/>
      <c r="TM24" s="27"/>
      <c r="TN24" s="27"/>
      <c r="TO24" s="27"/>
      <c r="TP24" s="27"/>
      <c r="TQ24" s="27"/>
      <c r="TR24" s="27"/>
      <c r="TS24" s="27"/>
      <c r="TT24" s="27"/>
      <c r="TU24" s="27"/>
      <c r="TV24" s="27"/>
      <c r="TW24" s="27"/>
      <c r="TX24" s="27"/>
      <c r="TY24" s="27"/>
      <c r="TZ24" s="27"/>
      <c r="UA24" s="27"/>
      <c r="UB24" s="27"/>
      <c r="UC24" s="27"/>
      <c r="UD24" s="27"/>
      <c r="UE24" s="27"/>
      <c r="UF24" s="27"/>
      <c r="UG24" s="27"/>
      <c r="UH24" s="27"/>
      <c r="UI24" s="27"/>
      <c r="UJ24" s="27"/>
      <c r="UK24" s="27"/>
      <c r="UL24" s="27"/>
      <c r="UM24" s="27"/>
      <c r="UN24" s="27"/>
      <c r="UO24" s="27"/>
      <c r="UP24" s="27"/>
      <c r="UQ24" s="27"/>
      <c r="UR24" s="27"/>
      <c r="US24" s="27"/>
      <c r="UT24" s="27"/>
      <c r="UU24" s="27"/>
      <c r="UV24" s="27"/>
      <c r="UW24" s="27"/>
      <c r="UX24" s="27"/>
      <c r="UY24" s="27"/>
      <c r="UZ24" s="27"/>
      <c r="VA24" s="27"/>
      <c r="VB24" s="27"/>
      <c r="VC24" s="27"/>
      <c r="VD24" s="27"/>
      <c r="VE24" s="27"/>
      <c r="VF24" s="27"/>
      <c r="VG24" s="27"/>
      <c r="VH24" s="27"/>
      <c r="VI24" s="27"/>
      <c r="VJ24" s="27"/>
      <c r="VK24" s="27"/>
      <c r="VL24" s="27"/>
      <c r="VM24" s="27"/>
      <c r="VN24" s="27"/>
      <c r="VO24" s="27"/>
      <c r="VP24" s="27"/>
      <c r="VQ24" s="27"/>
      <c r="VR24" s="27"/>
      <c r="VS24" s="27"/>
      <c r="VT24" s="27"/>
      <c r="VU24" s="27"/>
      <c r="VV24" s="27"/>
      <c r="VW24" s="27"/>
      <c r="VX24" s="27"/>
      <c r="VY24" s="27"/>
      <c r="VZ24" s="27"/>
      <c r="WA24" s="27"/>
      <c r="WB24" s="27"/>
      <c r="WC24" s="27"/>
      <c r="WD24" s="27"/>
      <c r="WE24" s="27"/>
      <c r="WF24" s="27"/>
      <c r="WG24" s="27"/>
      <c r="WH24" s="27"/>
      <c r="WI24" s="27"/>
      <c r="WJ24" s="27"/>
      <c r="WK24" s="27"/>
      <c r="WL24" s="27"/>
      <c r="WM24" s="27"/>
      <c r="WN24" s="27"/>
      <c r="WO24" s="27"/>
      <c r="WP24" s="27"/>
      <c r="WQ24" s="27"/>
      <c r="WR24" s="27"/>
      <c r="WS24" s="27"/>
      <c r="WT24" s="27"/>
      <c r="WU24" s="27"/>
      <c r="WV24" s="27"/>
      <c r="WW24" s="27"/>
      <c r="WX24" s="27"/>
      <c r="WY24" s="27"/>
      <c r="WZ24" s="27"/>
      <c r="XA24" s="27"/>
      <c r="XB24" s="27"/>
      <c r="XC24" s="27"/>
      <c r="XD24" s="27"/>
      <c r="XE24" s="27"/>
      <c r="XF24" s="27"/>
      <c r="XG24" s="27"/>
      <c r="XH24" s="27"/>
      <c r="XI24" s="27"/>
      <c r="XJ24" s="27"/>
      <c r="XK24" s="27"/>
      <c r="XL24" s="27"/>
      <c r="XM24" s="27"/>
      <c r="XN24" s="27"/>
      <c r="XO24" s="27"/>
      <c r="XP24" s="27"/>
      <c r="XQ24" s="27"/>
      <c r="XR24" s="27"/>
      <c r="XS24" s="27"/>
      <c r="XT24" s="27"/>
      <c r="XU24" s="27"/>
      <c r="XV24" s="27"/>
      <c r="XW24" s="27"/>
      <c r="XX24" s="27"/>
      <c r="XY24" s="27"/>
      <c r="XZ24" s="27"/>
      <c r="YA24" s="27"/>
      <c r="YB24" s="27"/>
      <c r="YC24" s="27"/>
      <c r="YD24" s="27"/>
      <c r="YE24" s="27"/>
      <c r="YF24" s="27"/>
      <c r="YG24" s="27"/>
      <c r="YH24" s="27"/>
      <c r="YI24" s="27"/>
      <c r="YJ24" s="27"/>
      <c r="YK24" s="27"/>
      <c r="YL24" s="27"/>
      <c r="YM24" s="27"/>
      <c r="YN24" s="27"/>
      <c r="YO24" s="27"/>
      <c r="YP24" s="27"/>
      <c r="YQ24" s="27"/>
      <c r="YR24" s="27"/>
      <c r="YS24" s="27"/>
      <c r="YT24" s="27"/>
      <c r="YU24" s="27"/>
      <c r="YV24" s="27"/>
      <c r="YW24" s="27"/>
      <c r="YX24" s="27"/>
      <c r="YY24" s="27"/>
      <c r="YZ24" s="27"/>
      <c r="ZA24" s="27"/>
      <c r="ZB24" s="27"/>
      <c r="ZC24" s="27"/>
      <c r="ZD24" s="27"/>
      <c r="ZE24" s="27"/>
      <c r="ZF24" s="27"/>
      <c r="ZG24" s="27"/>
      <c r="ZH24" s="27"/>
      <c r="ZI24" s="27"/>
      <c r="ZJ24" s="27"/>
      <c r="ZK24" s="27"/>
      <c r="ZL24" s="27"/>
      <c r="ZM24" s="27"/>
      <c r="ZN24" s="27"/>
      <c r="ZO24" s="27"/>
      <c r="ZP24" s="27"/>
      <c r="ZQ24" s="27"/>
      <c r="ZR24" s="27"/>
      <c r="ZS24" s="27"/>
      <c r="ZT24" s="27"/>
      <c r="ZU24" s="27"/>
      <c r="ZV24" s="27"/>
      <c r="ZW24" s="27"/>
      <c r="ZX24" s="27"/>
      <c r="ZY24" s="27"/>
      <c r="ZZ24" s="27"/>
      <c r="AAA24" s="27"/>
      <c r="AAB24" s="27"/>
      <c r="AAC24" s="27"/>
      <c r="AAD24" s="27"/>
      <c r="AAE24" s="27"/>
      <c r="AAF24" s="27"/>
      <c r="AAG24" s="27"/>
      <c r="AAH24" s="27"/>
      <c r="AAI24" s="27"/>
      <c r="AAJ24" s="27"/>
      <c r="AAK24" s="27"/>
      <c r="AAL24" s="27"/>
      <c r="AAM24" s="27"/>
      <c r="AAN24" s="27"/>
      <c r="AAO24" s="27"/>
      <c r="AAP24" s="27"/>
      <c r="AAQ24" s="27"/>
      <c r="AAR24" s="27"/>
      <c r="AAS24" s="27"/>
      <c r="AAT24" s="27"/>
      <c r="AAU24" s="27"/>
      <c r="AAV24" s="27"/>
      <c r="AAW24" s="27"/>
      <c r="AAX24" s="27"/>
      <c r="AAY24" s="27"/>
      <c r="AAZ24" s="27"/>
      <c r="ABA24" s="27"/>
      <c r="ABB24" s="27"/>
      <c r="ABC24" s="27"/>
      <c r="ABD24" s="27"/>
      <c r="ABE24" s="27"/>
      <c r="ABF24" s="27"/>
      <c r="ABG24" s="27"/>
      <c r="ABH24" s="27"/>
      <c r="ABI24" s="27"/>
      <c r="ABJ24" s="27"/>
      <c r="ABK24" s="27"/>
      <c r="ABL24" s="27"/>
      <c r="ABM24" s="27"/>
      <c r="ABN24" s="27"/>
      <c r="ABO24" s="27"/>
      <c r="ABP24" s="27"/>
      <c r="ABQ24" s="27"/>
      <c r="ABR24" s="27"/>
      <c r="ABS24" s="27"/>
      <c r="ABT24" s="27"/>
      <c r="ABU24" s="27"/>
      <c r="ABV24" s="27"/>
      <c r="ABW24" s="27"/>
      <c r="ABX24" s="27"/>
      <c r="ABY24" s="27"/>
      <c r="ABZ24" s="27"/>
      <c r="ACA24" s="27"/>
      <c r="ACB24" s="27"/>
      <c r="ACC24" s="27"/>
      <c r="ACD24" s="27"/>
      <c r="ACE24" s="27"/>
      <c r="ACF24" s="27"/>
      <c r="ACG24" s="27"/>
      <c r="ACH24" s="27"/>
      <c r="ACI24" s="27"/>
      <c r="ACJ24" s="27"/>
      <c r="ACK24" s="27"/>
      <c r="ACL24" s="27"/>
      <c r="ACM24" s="27"/>
      <c r="ACN24" s="27"/>
      <c r="ACO24" s="27"/>
      <c r="ACP24" s="27"/>
      <c r="ACQ24" s="27"/>
      <c r="ACR24" s="27"/>
      <c r="ACS24" s="27"/>
      <c r="ACT24" s="27"/>
      <c r="ACU24" s="27"/>
      <c r="ACV24" s="27"/>
      <c r="ACW24" s="27"/>
      <c r="ACX24" s="27"/>
      <c r="ACY24" s="27"/>
      <c r="ACZ24" s="27"/>
      <c r="ADA24" s="27"/>
      <c r="ADB24" s="27"/>
      <c r="ADC24" s="27"/>
      <c r="ADD24" s="27"/>
      <c r="ADE24" s="27"/>
      <c r="ADF24" s="27"/>
      <c r="ADG24" s="27"/>
      <c r="ADH24" s="27"/>
      <c r="ADI24" s="27"/>
      <c r="ADJ24" s="27"/>
      <c r="ADK24" s="27"/>
      <c r="ADL24" s="27"/>
      <c r="ADM24" s="27"/>
      <c r="ADN24" s="27"/>
      <c r="ADO24" s="27"/>
      <c r="ADP24" s="27"/>
      <c r="ADQ24" s="27"/>
      <c r="ADR24" s="27"/>
      <c r="ADS24" s="27"/>
      <c r="ADT24" s="27"/>
      <c r="ADU24" s="27"/>
      <c r="ADV24" s="27"/>
      <c r="ADW24" s="27"/>
      <c r="ADX24" s="27"/>
      <c r="ADY24" s="27"/>
      <c r="ADZ24" s="27"/>
      <c r="AEA24" s="27"/>
      <c r="AEB24" s="27"/>
      <c r="AEC24" s="27"/>
      <c r="AED24" s="27"/>
      <c r="AEE24" s="27"/>
      <c r="AEF24" s="27"/>
      <c r="AEG24" s="27"/>
      <c r="AEH24" s="27"/>
      <c r="AEI24" s="27"/>
      <c r="AEJ24" s="27"/>
      <c r="AEK24" s="27"/>
      <c r="AEL24" s="27"/>
      <c r="AEM24" s="27"/>
      <c r="AEN24" s="27"/>
      <c r="AEO24" s="27"/>
      <c r="AEP24" s="27"/>
      <c r="AEQ24" s="27"/>
      <c r="AER24" s="27"/>
      <c r="AES24" s="27"/>
      <c r="AET24" s="27"/>
      <c r="AEU24" s="27"/>
      <c r="AEV24" s="27"/>
      <c r="AEW24" s="27"/>
      <c r="AEX24" s="27"/>
      <c r="AEY24" s="27"/>
      <c r="AEZ24" s="27"/>
      <c r="AFA24" s="27"/>
      <c r="AFB24" s="27"/>
      <c r="AFC24" s="27"/>
      <c r="AFD24" s="27"/>
      <c r="AFE24" s="27"/>
      <c r="AFF24" s="27"/>
      <c r="AFG24" s="27"/>
      <c r="AFH24" s="27"/>
      <c r="AFI24" s="27"/>
      <c r="AFJ24" s="27"/>
      <c r="AFK24" s="27"/>
      <c r="AFL24" s="27"/>
      <c r="AFM24" s="27"/>
      <c r="AFN24" s="27"/>
      <c r="AFO24" s="27"/>
      <c r="AFP24" s="27"/>
      <c r="AFQ24" s="27"/>
      <c r="AFR24" s="27"/>
      <c r="AFS24" s="27"/>
      <c r="AFT24" s="27"/>
      <c r="AFU24" s="27"/>
      <c r="AFV24" s="27"/>
      <c r="AFW24" s="27"/>
      <c r="AFX24" s="27"/>
      <c r="AFY24" s="27"/>
      <c r="AFZ24" s="27"/>
      <c r="AGA24" s="27"/>
      <c r="AGB24" s="27"/>
      <c r="AGC24" s="27"/>
      <c r="AGD24" s="27"/>
      <c r="AGE24" s="27"/>
      <c r="AGF24" s="27"/>
      <c r="AGG24" s="27"/>
      <c r="AGH24" s="27"/>
      <c r="AGI24" s="27"/>
      <c r="AGJ24" s="27"/>
      <c r="AGK24" s="27"/>
      <c r="AGL24" s="27"/>
      <c r="AGM24" s="27"/>
      <c r="AGN24" s="27"/>
      <c r="AGO24" s="27"/>
      <c r="AGP24" s="27"/>
      <c r="AGQ24" s="27"/>
      <c r="AGR24" s="27"/>
      <c r="AGS24" s="27"/>
      <c r="AGT24" s="27"/>
      <c r="AGU24" s="27"/>
      <c r="AGV24" s="27"/>
      <c r="AGW24" s="27"/>
      <c r="AGX24" s="27"/>
      <c r="AGY24" s="27"/>
      <c r="AGZ24" s="27"/>
      <c r="AHA24" s="27"/>
      <c r="AHB24" s="27"/>
      <c r="AHC24" s="27"/>
      <c r="AHD24" s="27"/>
      <c r="AHE24" s="27"/>
      <c r="AHF24" s="27"/>
      <c r="AHG24" s="27"/>
      <c r="AHH24" s="27"/>
      <c r="AHI24" s="27"/>
      <c r="AHJ24" s="27"/>
      <c r="AHK24" s="27"/>
      <c r="AHL24" s="27"/>
      <c r="AHM24" s="27"/>
      <c r="AHN24" s="27"/>
      <c r="AHO24" s="27"/>
      <c r="AHP24" s="27"/>
      <c r="AHQ24" s="27"/>
      <c r="AHR24" s="27"/>
      <c r="AHS24" s="27"/>
      <c r="AHT24" s="27"/>
      <c r="AHU24" s="27"/>
      <c r="AHV24" s="27"/>
      <c r="AHW24" s="27"/>
      <c r="AHX24" s="27"/>
      <c r="AHY24" s="27"/>
      <c r="AHZ24" s="27"/>
      <c r="AIA24" s="27"/>
      <c r="AIB24" s="27"/>
      <c r="AIC24" s="27"/>
      <c r="AID24" s="27"/>
      <c r="AIE24" s="27"/>
      <c r="AIF24" s="27"/>
      <c r="AIG24" s="27"/>
      <c r="AIH24" s="27"/>
      <c r="AII24" s="27"/>
      <c r="AIJ24" s="27"/>
      <c r="AIK24" s="27"/>
      <c r="AIL24" s="27"/>
      <c r="AIM24" s="27"/>
      <c r="AIN24" s="27"/>
      <c r="AIO24" s="27"/>
      <c r="AIP24" s="27"/>
      <c r="AIQ24" s="27"/>
      <c r="AIR24" s="27"/>
      <c r="AIS24" s="27"/>
      <c r="AIT24" s="27"/>
      <c r="AIU24" s="27"/>
      <c r="AIV24" s="27"/>
      <c r="AIW24" s="27"/>
      <c r="AIX24" s="27"/>
      <c r="AIY24" s="27"/>
      <c r="AIZ24" s="27"/>
      <c r="AJA24" s="27"/>
      <c r="AJB24" s="27"/>
      <c r="AJC24" s="27"/>
      <c r="AJD24" s="27"/>
      <c r="AJE24" s="27"/>
      <c r="AJF24" s="27"/>
      <c r="AJG24" s="27"/>
      <c r="AJH24" s="27"/>
      <c r="AJI24" s="27"/>
      <c r="AJJ24" s="27"/>
      <c r="AJK24" s="27"/>
      <c r="AJL24" s="27"/>
      <c r="AJM24" s="27"/>
      <c r="AJN24" s="27"/>
      <c r="AJO24" s="27"/>
      <c r="AJP24" s="27"/>
      <c r="AJQ24" s="27"/>
      <c r="AJR24" s="27"/>
      <c r="AJS24" s="27"/>
      <c r="AJT24" s="27"/>
      <c r="AJU24" s="27"/>
      <c r="AJV24" s="27"/>
      <c r="AJW24" s="27"/>
      <c r="AJX24" s="27"/>
      <c r="AJY24" s="27"/>
      <c r="AJZ24" s="27"/>
      <c r="AKA24" s="27"/>
      <c r="AKB24" s="27"/>
      <c r="AKC24" s="27"/>
      <c r="AKD24" s="27"/>
      <c r="AKE24" s="27"/>
      <c r="AKF24" s="27"/>
      <c r="AKG24" s="27"/>
      <c r="AKH24" s="27"/>
      <c r="AKI24" s="27"/>
      <c r="AKJ24" s="27"/>
      <c r="AKK24" s="27"/>
      <c r="AKL24" s="27"/>
      <c r="AKM24" s="27"/>
      <c r="AKN24" s="27"/>
      <c r="AKO24" s="27"/>
      <c r="AKP24" s="27"/>
      <c r="AKQ24" s="27"/>
      <c r="AKR24" s="27"/>
      <c r="AKS24" s="27"/>
      <c r="AKT24" s="27"/>
      <c r="AKU24" s="27"/>
      <c r="AKV24" s="27"/>
      <c r="AKW24" s="27"/>
      <c r="AKX24" s="27"/>
      <c r="AKY24" s="27"/>
      <c r="AKZ24" s="27"/>
      <c r="ALA24" s="27"/>
      <c r="ALB24" s="27"/>
      <c r="ALC24" s="27"/>
      <c r="ALD24" s="27"/>
      <c r="ALE24" s="27"/>
      <c r="ALF24" s="27"/>
      <c r="ALG24" s="27"/>
      <c r="ALH24" s="27"/>
      <c r="ALI24" s="27"/>
      <c r="ALJ24" s="27"/>
      <c r="ALK24" s="27"/>
      <c r="ALL24" s="27"/>
    </row>
    <row r="25" spans="1:1000" customFormat="1" ht="15" customHeight="1" x14ac:dyDescent="0.25">
      <c r="A25" s="66" t="str">
        <f ca="1">IF(_xll.TM1RPTELISCONSOLIDATED($C$22,$C25),IF(_xll.TM1RPTELLEV($C$22,$C25)&lt;=3,_xll.TM1RPTELLEV($C$22,$C25),"D"),"N")</f>
        <v>N</v>
      </c>
      <c r="B25" s="66"/>
      <c r="C25" s="119" t="s">
        <v>103</v>
      </c>
      <c r="D25" s="111">
        <f ca="1">_xll.DBRW($C$9,$C25,$C$13,$E$13,$D$13,$F$13,D$21)</f>
        <v>45228</v>
      </c>
      <c r="E25" s="112" t="str">
        <f ca="1">_xll.DBRW($C$9,$C25,$C$13,$E$13,$D$13,$F$13,E$21)</f>
        <v/>
      </c>
      <c r="F25" s="111">
        <f ca="1">_xll.DBRW($C$9,$C25,$C$13,$E$13,$D$13,$F$13,F$21)</f>
        <v>1000000</v>
      </c>
      <c r="G25" s="111">
        <f ca="1">_xll.DBRW($C$9,$C25,$C$13,$E$13,$D$13,$F$13,G$21)</f>
        <v>27000000</v>
      </c>
      <c r="H25" s="113">
        <f ca="1">_xll.DBRW($C$9,$C25,$C$13,$E$13,$D$13,$F$13,H$21)</f>
        <v>3.7037037037037035E-2</v>
      </c>
      <c r="I25" s="111">
        <f ca="1">_xll.DBRW($C$9,$C25,$C$13,$E$13,$D$13,$F$13,I$21)</f>
        <v>1675.1111111111111</v>
      </c>
      <c r="J25" s="111">
        <f ca="1">_xll.DBRW($C$9,$C25,$C$13,$E$13,$D$13,$F$13,J$21)</f>
        <v>0</v>
      </c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  <c r="FB25" s="27"/>
      <c r="FC25" s="27"/>
      <c r="FD25" s="27"/>
      <c r="FE25" s="27"/>
      <c r="FF25" s="27"/>
      <c r="FG25" s="27"/>
      <c r="FH25" s="27"/>
      <c r="FI25" s="27"/>
      <c r="FJ25" s="27"/>
      <c r="FK25" s="27"/>
      <c r="FL25" s="27"/>
      <c r="FM25" s="27"/>
      <c r="FN25" s="27"/>
      <c r="FO25" s="27"/>
      <c r="FP25" s="27"/>
      <c r="FQ25" s="27"/>
      <c r="FR25" s="27"/>
      <c r="FS25" s="27"/>
      <c r="FT25" s="27"/>
      <c r="FU25" s="27"/>
      <c r="FV25" s="27"/>
      <c r="FW25" s="27"/>
      <c r="FX25" s="27"/>
      <c r="FY25" s="27"/>
      <c r="FZ25" s="27"/>
      <c r="GA25" s="27"/>
      <c r="GB25" s="27"/>
      <c r="GC25" s="27"/>
      <c r="GD25" s="27"/>
      <c r="GE25" s="27"/>
      <c r="GF25" s="27"/>
      <c r="GG25" s="27"/>
      <c r="GH25" s="27"/>
      <c r="GI25" s="27"/>
      <c r="GJ25" s="27"/>
      <c r="GK25" s="27"/>
      <c r="GL25" s="27"/>
      <c r="GM25" s="27"/>
      <c r="GN25" s="27"/>
      <c r="GO25" s="27"/>
      <c r="GP25" s="27"/>
      <c r="GQ25" s="27"/>
      <c r="GR25" s="27"/>
      <c r="GS25" s="27"/>
      <c r="GT25" s="27"/>
      <c r="GU25" s="27"/>
      <c r="GV25" s="27"/>
      <c r="GW25" s="27"/>
      <c r="GX25" s="27"/>
      <c r="GY25" s="27"/>
      <c r="GZ25" s="27"/>
      <c r="HA25" s="27"/>
      <c r="HB25" s="27"/>
      <c r="HC25" s="27"/>
      <c r="HD25" s="27"/>
      <c r="HE25" s="27"/>
      <c r="HF25" s="27"/>
      <c r="HG25" s="27"/>
      <c r="HH25" s="27"/>
      <c r="HI25" s="27"/>
      <c r="HJ25" s="27"/>
      <c r="HK25" s="27"/>
      <c r="HL25" s="27"/>
      <c r="HM25" s="27"/>
      <c r="HN25" s="27"/>
      <c r="HO25" s="27"/>
      <c r="HP25" s="27"/>
      <c r="HQ25" s="27"/>
      <c r="HR25" s="27"/>
      <c r="HS25" s="27"/>
      <c r="HT25" s="27"/>
      <c r="HU25" s="27"/>
      <c r="HV25" s="27"/>
      <c r="HW25" s="27"/>
      <c r="HX25" s="27"/>
      <c r="HY25" s="27"/>
      <c r="HZ25" s="27"/>
      <c r="IA25" s="27"/>
      <c r="IB25" s="27"/>
      <c r="IC25" s="27"/>
      <c r="ID25" s="27"/>
      <c r="IE25" s="27"/>
      <c r="IF25" s="27"/>
      <c r="IG25" s="27"/>
      <c r="IH25" s="27"/>
      <c r="II25" s="27"/>
      <c r="IJ25" s="27"/>
      <c r="IK25" s="27"/>
      <c r="IL25" s="27"/>
      <c r="IM25" s="27"/>
      <c r="IN25" s="27"/>
      <c r="IO25" s="27"/>
      <c r="IP25" s="27"/>
      <c r="IQ25" s="27"/>
      <c r="IR25" s="27"/>
      <c r="IS25" s="27"/>
      <c r="IT25" s="27"/>
      <c r="IU25" s="27"/>
      <c r="IV25" s="27"/>
      <c r="IW25" s="27"/>
      <c r="IX25" s="27"/>
      <c r="IY25" s="27"/>
      <c r="IZ25" s="27"/>
      <c r="JA25" s="27"/>
      <c r="JB25" s="27"/>
      <c r="JC25" s="27"/>
      <c r="JD25" s="27"/>
      <c r="JE25" s="27"/>
      <c r="JF25" s="27"/>
      <c r="JG25" s="27"/>
      <c r="JH25" s="27"/>
      <c r="JI25" s="27"/>
      <c r="JJ25" s="27"/>
      <c r="JK25" s="27"/>
      <c r="JL25" s="27"/>
      <c r="JM25" s="27"/>
      <c r="JN25" s="27"/>
      <c r="JO25" s="27"/>
      <c r="JP25" s="27"/>
      <c r="JQ25" s="27"/>
      <c r="JR25" s="27"/>
      <c r="JS25" s="27"/>
      <c r="JT25" s="27"/>
      <c r="JU25" s="27"/>
      <c r="JV25" s="27"/>
      <c r="JW25" s="27"/>
      <c r="JX25" s="27"/>
      <c r="JY25" s="27"/>
      <c r="JZ25" s="27"/>
      <c r="KA25" s="27"/>
      <c r="KB25" s="27"/>
      <c r="KC25" s="27"/>
      <c r="KD25" s="27"/>
      <c r="KE25" s="27"/>
      <c r="KF25" s="27"/>
      <c r="KG25" s="27"/>
      <c r="KH25" s="27"/>
      <c r="KI25" s="27"/>
      <c r="KJ25" s="27"/>
      <c r="KK25" s="27"/>
      <c r="KL25" s="27"/>
      <c r="KM25" s="27"/>
      <c r="KN25" s="27"/>
      <c r="KO25" s="27"/>
      <c r="KP25" s="27"/>
      <c r="KQ25" s="27"/>
      <c r="KR25" s="27"/>
      <c r="KS25" s="27"/>
      <c r="KT25" s="27"/>
      <c r="KU25" s="27"/>
      <c r="KV25" s="27"/>
      <c r="KW25" s="27"/>
      <c r="KX25" s="27"/>
      <c r="KY25" s="27"/>
      <c r="KZ25" s="27"/>
      <c r="LA25" s="27"/>
      <c r="LB25" s="27"/>
      <c r="LC25" s="27"/>
      <c r="LD25" s="27"/>
      <c r="LE25" s="27"/>
      <c r="LF25" s="27"/>
      <c r="LG25" s="27"/>
      <c r="LH25" s="27"/>
      <c r="LI25" s="27"/>
      <c r="LJ25" s="27"/>
      <c r="LK25" s="27"/>
      <c r="LL25" s="27"/>
      <c r="LM25" s="27"/>
      <c r="LN25" s="27"/>
      <c r="LO25" s="27"/>
      <c r="LP25" s="27"/>
      <c r="LQ25" s="27"/>
      <c r="LR25" s="27"/>
      <c r="LS25" s="27"/>
      <c r="LT25" s="27"/>
      <c r="LU25" s="27"/>
      <c r="LV25" s="27"/>
      <c r="LW25" s="27"/>
      <c r="LX25" s="27"/>
      <c r="LY25" s="27"/>
      <c r="LZ25" s="27"/>
      <c r="MA25" s="27"/>
      <c r="MB25" s="27"/>
      <c r="MC25" s="27"/>
      <c r="MD25" s="27"/>
      <c r="ME25" s="27"/>
      <c r="MF25" s="27"/>
      <c r="MG25" s="27"/>
      <c r="MH25" s="27"/>
      <c r="MI25" s="27"/>
      <c r="MJ25" s="27"/>
      <c r="MK25" s="27"/>
      <c r="ML25" s="27"/>
      <c r="MM25" s="27"/>
      <c r="MN25" s="27"/>
      <c r="MO25" s="27"/>
      <c r="MP25" s="27"/>
      <c r="MQ25" s="27"/>
      <c r="MR25" s="27"/>
      <c r="MS25" s="27"/>
      <c r="MT25" s="27"/>
      <c r="MU25" s="27"/>
      <c r="MV25" s="27"/>
      <c r="MW25" s="27"/>
      <c r="MX25" s="27"/>
      <c r="MY25" s="27"/>
      <c r="MZ25" s="27"/>
      <c r="NA25" s="27"/>
      <c r="NB25" s="27"/>
      <c r="NC25" s="27"/>
      <c r="ND25" s="27"/>
      <c r="NE25" s="27"/>
      <c r="NF25" s="27"/>
      <c r="NG25" s="27"/>
      <c r="NH25" s="27"/>
      <c r="NI25" s="27"/>
      <c r="NJ25" s="27"/>
      <c r="NK25" s="27"/>
      <c r="NL25" s="27"/>
      <c r="NM25" s="27"/>
      <c r="NN25" s="27"/>
      <c r="NO25" s="27"/>
      <c r="NP25" s="27"/>
      <c r="NQ25" s="27"/>
      <c r="NR25" s="27"/>
      <c r="NS25" s="27"/>
      <c r="NT25" s="27"/>
      <c r="NU25" s="27"/>
      <c r="NV25" s="27"/>
      <c r="NW25" s="27"/>
      <c r="NX25" s="27"/>
      <c r="NY25" s="27"/>
      <c r="NZ25" s="27"/>
      <c r="OA25" s="27"/>
      <c r="OB25" s="27"/>
      <c r="OC25" s="27"/>
      <c r="OD25" s="27"/>
      <c r="OE25" s="27"/>
      <c r="OF25" s="27"/>
      <c r="OG25" s="27"/>
      <c r="OH25" s="27"/>
      <c r="OI25" s="27"/>
      <c r="OJ25" s="27"/>
      <c r="OK25" s="27"/>
      <c r="OL25" s="27"/>
      <c r="OM25" s="27"/>
      <c r="ON25" s="27"/>
      <c r="OO25" s="27"/>
      <c r="OP25" s="27"/>
      <c r="OQ25" s="27"/>
      <c r="OR25" s="27"/>
      <c r="OS25" s="27"/>
      <c r="OT25" s="27"/>
      <c r="OU25" s="27"/>
      <c r="OV25" s="27"/>
      <c r="OW25" s="27"/>
      <c r="OX25" s="27"/>
      <c r="OY25" s="27"/>
      <c r="OZ25" s="27"/>
      <c r="PA25" s="27"/>
      <c r="PB25" s="27"/>
      <c r="PC25" s="27"/>
      <c r="PD25" s="27"/>
      <c r="PE25" s="27"/>
      <c r="PF25" s="27"/>
      <c r="PG25" s="27"/>
      <c r="PH25" s="27"/>
      <c r="PI25" s="27"/>
      <c r="PJ25" s="27"/>
      <c r="PK25" s="27"/>
      <c r="PL25" s="27"/>
      <c r="PM25" s="27"/>
      <c r="PN25" s="27"/>
      <c r="PO25" s="27"/>
      <c r="PP25" s="27"/>
      <c r="PQ25" s="27"/>
      <c r="PR25" s="27"/>
      <c r="PS25" s="27"/>
      <c r="PT25" s="27"/>
      <c r="PU25" s="27"/>
      <c r="PV25" s="27"/>
      <c r="PW25" s="27"/>
      <c r="PX25" s="27"/>
      <c r="PY25" s="27"/>
      <c r="PZ25" s="27"/>
      <c r="QA25" s="27"/>
      <c r="QB25" s="27"/>
      <c r="QC25" s="27"/>
      <c r="QD25" s="27"/>
      <c r="QE25" s="27"/>
      <c r="QF25" s="27"/>
      <c r="QG25" s="27"/>
      <c r="QH25" s="27"/>
      <c r="QI25" s="27"/>
      <c r="QJ25" s="27"/>
      <c r="QK25" s="27"/>
      <c r="QL25" s="27"/>
      <c r="QM25" s="27"/>
      <c r="QN25" s="27"/>
      <c r="QO25" s="27"/>
      <c r="QP25" s="27"/>
      <c r="QQ25" s="27"/>
      <c r="QR25" s="27"/>
      <c r="QS25" s="27"/>
      <c r="QT25" s="27"/>
      <c r="QU25" s="27"/>
      <c r="QV25" s="27"/>
      <c r="QW25" s="27"/>
      <c r="QX25" s="27"/>
      <c r="QY25" s="27"/>
      <c r="QZ25" s="27"/>
      <c r="RA25" s="27"/>
      <c r="RB25" s="27"/>
      <c r="RC25" s="27"/>
      <c r="RD25" s="27"/>
      <c r="RE25" s="27"/>
      <c r="RF25" s="27"/>
      <c r="RG25" s="27"/>
      <c r="RH25" s="27"/>
      <c r="RI25" s="27"/>
      <c r="RJ25" s="27"/>
      <c r="RK25" s="27"/>
      <c r="RL25" s="27"/>
      <c r="RM25" s="27"/>
      <c r="RN25" s="27"/>
      <c r="RO25" s="27"/>
      <c r="RP25" s="27"/>
      <c r="RQ25" s="27"/>
      <c r="RR25" s="27"/>
      <c r="RS25" s="27"/>
      <c r="RT25" s="27"/>
      <c r="RU25" s="27"/>
      <c r="RV25" s="27"/>
      <c r="RW25" s="27"/>
      <c r="RX25" s="27"/>
      <c r="RY25" s="27"/>
      <c r="RZ25" s="27"/>
      <c r="SA25" s="27"/>
      <c r="SB25" s="27"/>
      <c r="SC25" s="27"/>
      <c r="SD25" s="27"/>
      <c r="SE25" s="27"/>
      <c r="SF25" s="27"/>
      <c r="SG25" s="27"/>
      <c r="SH25" s="27"/>
      <c r="SI25" s="27"/>
      <c r="SJ25" s="27"/>
      <c r="SK25" s="27"/>
      <c r="SL25" s="27"/>
      <c r="SM25" s="27"/>
      <c r="SN25" s="27"/>
      <c r="SO25" s="27"/>
      <c r="SP25" s="27"/>
      <c r="SQ25" s="27"/>
      <c r="SR25" s="27"/>
      <c r="SS25" s="27"/>
      <c r="ST25" s="27"/>
      <c r="SU25" s="27"/>
      <c r="SV25" s="27"/>
      <c r="SW25" s="27"/>
      <c r="SX25" s="27"/>
      <c r="SY25" s="27"/>
      <c r="SZ25" s="27"/>
      <c r="TA25" s="27"/>
      <c r="TB25" s="27"/>
      <c r="TC25" s="27"/>
      <c r="TD25" s="27"/>
      <c r="TE25" s="27"/>
      <c r="TF25" s="27"/>
      <c r="TG25" s="27"/>
      <c r="TH25" s="27"/>
      <c r="TI25" s="27"/>
      <c r="TJ25" s="27"/>
      <c r="TK25" s="27"/>
      <c r="TL25" s="27"/>
      <c r="TM25" s="27"/>
      <c r="TN25" s="27"/>
      <c r="TO25" s="27"/>
      <c r="TP25" s="27"/>
      <c r="TQ25" s="27"/>
      <c r="TR25" s="27"/>
      <c r="TS25" s="27"/>
      <c r="TT25" s="27"/>
      <c r="TU25" s="27"/>
      <c r="TV25" s="27"/>
      <c r="TW25" s="27"/>
      <c r="TX25" s="27"/>
      <c r="TY25" s="27"/>
      <c r="TZ25" s="27"/>
      <c r="UA25" s="27"/>
      <c r="UB25" s="27"/>
      <c r="UC25" s="27"/>
      <c r="UD25" s="27"/>
      <c r="UE25" s="27"/>
      <c r="UF25" s="27"/>
      <c r="UG25" s="27"/>
      <c r="UH25" s="27"/>
      <c r="UI25" s="27"/>
      <c r="UJ25" s="27"/>
      <c r="UK25" s="27"/>
      <c r="UL25" s="27"/>
      <c r="UM25" s="27"/>
      <c r="UN25" s="27"/>
      <c r="UO25" s="27"/>
      <c r="UP25" s="27"/>
      <c r="UQ25" s="27"/>
      <c r="UR25" s="27"/>
      <c r="US25" s="27"/>
      <c r="UT25" s="27"/>
      <c r="UU25" s="27"/>
      <c r="UV25" s="27"/>
      <c r="UW25" s="27"/>
      <c r="UX25" s="27"/>
      <c r="UY25" s="27"/>
      <c r="UZ25" s="27"/>
      <c r="VA25" s="27"/>
      <c r="VB25" s="27"/>
      <c r="VC25" s="27"/>
      <c r="VD25" s="27"/>
      <c r="VE25" s="27"/>
      <c r="VF25" s="27"/>
      <c r="VG25" s="27"/>
      <c r="VH25" s="27"/>
      <c r="VI25" s="27"/>
      <c r="VJ25" s="27"/>
      <c r="VK25" s="27"/>
      <c r="VL25" s="27"/>
      <c r="VM25" s="27"/>
      <c r="VN25" s="27"/>
      <c r="VO25" s="27"/>
      <c r="VP25" s="27"/>
      <c r="VQ25" s="27"/>
      <c r="VR25" s="27"/>
      <c r="VS25" s="27"/>
      <c r="VT25" s="27"/>
      <c r="VU25" s="27"/>
      <c r="VV25" s="27"/>
      <c r="VW25" s="27"/>
      <c r="VX25" s="27"/>
      <c r="VY25" s="27"/>
      <c r="VZ25" s="27"/>
      <c r="WA25" s="27"/>
      <c r="WB25" s="27"/>
      <c r="WC25" s="27"/>
      <c r="WD25" s="27"/>
      <c r="WE25" s="27"/>
      <c r="WF25" s="27"/>
      <c r="WG25" s="27"/>
      <c r="WH25" s="27"/>
      <c r="WI25" s="27"/>
      <c r="WJ25" s="27"/>
      <c r="WK25" s="27"/>
      <c r="WL25" s="27"/>
      <c r="WM25" s="27"/>
      <c r="WN25" s="27"/>
      <c r="WO25" s="27"/>
      <c r="WP25" s="27"/>
      <c r="WQ25" s="27"/>
      <c r="WR25" s="27"/>
      <c r="WS25" s="27"/>
      <c r="WT25" s="27"/>
      <c r="WU25" s="27"/>
      <c r="WV25" s="27"/>
      <c r="WW25" s="27"/>
      <c r="WX25" s="27"/>
      <c r="WY25" s="27"/>
      <c r="WZ25" s="27"/>
      <c r="XA25" s="27"/>
      <c r="XB25" s="27"/>
      <c r="XC25" s="27"/>
      <c r="XD25" s="27"/>
      <c r="XE25" s="27"/>
      <c r="XF25" s="27"/>
      <c r="XG25" s="27"/>
      <c r="XH25" s="27"/>
      <c r="XI25" s="27"/>
      <c r="XJ25" s="27"/>
      <c r="XK25" s="27"/>
      <c r="XL25" s="27"/>
      <c r="XM25" s="27"/>
      <c r="XN25" s="27"/>
      <c r="XO25" s="27"/>
      <c r="XP25" s="27"/>
      <c r="XQ25" s="27"/>
      <c r="XR25" s="27"/>
      <c r="XS25" s="27"/>
      <c r="XT25" s="27"/>
      <c r="XU25" s="27"/>
      <c r="XV25" s="27"/>
      <c r="XW25" s="27"/>
      <c r="XX25" s="27"/>
      <c r="XY25" s="27"/>
      <c r="XZ25" s="27"/>
      <c r="YA25" s="27"/>
      <c r="YB25" s="27"/>
      <c r="YC25" s="27"/>
      <c r="YD25" s="27"/>
      <c r="YE25" s="27"/>
      <c r="YF25" s="27"/>
      <c r="YG25" s="27"/>
      <c r="YH25" s="27"/>
      <c r="YI25" s="27"/>
      <c r="YJ25" s="27"/>
      <c r="YK25" s="27"/>
      <c r="YL25" s="27"/>
      <c r="YM25" s="27"/>
      <c r="YN25" s="27"/>
      <c r="YO25" s="27"/>
      <c r="YP25" s="27"/>
      <c r="YQ25" s="27"/>
      <c r="YR25" s="27"/>
      <c r="YS25" s="27"/>
      <c r="YT25" s="27"/>
      <c r="YU25" s="27"/>
      <c r="YV25" s="27"/>
      <c r="YW25" s="27"/>
      <c r="YX25" s="27"/>
      <c r="YY25" s="27"/>
      <c r="YZ25" s="27"/>
      <c r="ZA25" s="27"/>
      <c r="ZB25" s="27"/>
      <c r="ZC25" s="27"/>
      <c r="ZD25" s="27"/>
      <c r="ZE25" s="27"/>
      <c r="ZF25" s="27"/>
      <c r="ZG25" s="27"/>
      <c r="ZH25" s="27"/>
      <c r="ZI25" s="27"/>
      <c r="ZJ25" s="27"/>
      <c r="ZK25" s="27"/>
      <c r="ZL25" s="27"/>
      <c r="ZM25" s="27"/>
      <c r="ZN25" s="27"/>
      <c r="ZO25" s="27"/>
      <c r="ZP25" s="27"/>
      <c r="ZQ25" s="27"/>
      <c r="ZR25" s="27"/>
      <c r="ZS25" s="27"/>
      <c r="ZT25" s="27"/>
      <c r="ZU25" s="27"/>
      <c r="ZV25" s="27"/>
      <c r="ZW25" s="27"/>
      <c r="ZX25" s="27"/>
      <c r="ZY25" s="27"/>
      <c r="ZZ25" s="27"/>
      <c r="AAA25" s="27"/>
      <c r="AAB25" s="27"/>
      <c r="AAC25" s="27"/>
      <c r="AAD25" s="27"/>
      <c r="AAE25" s="27"/>
      <c r="AAF25" s="27"/>
      <c r="AAG25" s="27"/>
      <c r="AAH25" s="27"/>
      <c r="AAI25" s="27"/>
      <c r="AAJ25" s="27"/>
      <c r="AAK25" s="27"/>
      <c r="AAL25" s="27"/>
      <c r="AAM25" s="27"/>
      <c r="AAN25" s="27"/>
      <c r="AAO25" s="27"/>
      <c r="AAP25" s="27"/>
      <c r="AAQ25" s="27"/>
      <c r="AAR25" s="27"/>
      <c r="AAS25" s="27"/>
      <c r="AAT25" s="27"/>
      <c r="AAU25" s="27"/>
      <c r="AAV25" s="27"/>
      <c r="AAW25" s="27"/>
      <c r="AAX25" s="27"/>
      <c r="AAY25" s="27"/>
      <c r="AAZ25" s="27"/>
      <c r="ABA25" s="27"/>
      <c r="ABB25" s="27"/>
      <c r="ABC25" s="27"/>
      <c r="ABD25" s="27"/>
      <c r="ABE25" s="27"/>
      <c r="ABF25" s="27"/>
      <c r="ABG25" s="27"/>
      <c r="ABH25" s="27"/>
      <c r="ABI25" s="27"/>
      <c r="ABJ25" s="27"/>
      <c r="ABK25" s="27"/>
      <c r="ABL25" s="27"/>
      <c r="ABM25" s="27"/>
      <c r="ABN25" s="27"/>
      <c r="ABO25" s="27"/>
      <c r="ABP25" s="27"/>
      <c r="ABQ25" s="27"/>
      <c r="ABR25" s="27"/>
      <c r="ABS25" s="27"/>
      <c r="ABT25" s="27"/>
      <c r="ABU25" s="27"/>
      <c r="ABV25" s="27"/>
      <c r="ABW25" s="27"/>
      <c r="ABX25" s="27"/>
      <c r="ABY25" s="27"/>
      <c r="ABZ25" s="27"/>
      <c r="ACA25" s="27"/>
      <c r="ACB25" s="27"/>
      <c r="ACC25" s="27"/>
      <c r="ACD25" s="27"/>
      <c r="ACE25" s="27"/>
      <c r="ACF25" s="27"/>
      <c r="ACG25" s="27"/>
      <c r="ACH25" s="27"/>
      <c r="ACI25" s="27"/>
      <c r="ACJ25" s="27"/>
      <c r="ACK25" s="27"/>
      <c r="ACL25" s="27"/>
      <c r="ACM25" s="27"/>
      <c r="ACN25" s="27"/>
      <c r="ACO25" s="27"/>
      <c r="ACP25" s="27"/>
      <c r="ACQ25" s="27"/>
      <c r="ACR25" s="27"/>
      <c r="ACS25" s="27"/>
      <c r="ACT25" s="27"/>
      <c r="ACU25" s="27"/>
      <c r="ACV25" s="27"/>
      <c r="ACW25" s="27"/>
      <c r="ACX25" s="27"/>
      <c r="ACY25" s="27"/>
      <c r="ACZ25" s="27"/>
      <c r="ADA25" s="27"/>
      <c r="ADB25" s="27"/>
      <c r="ADC25" s="27"/>
      <c r="ADD25" s="27"/>
      <c r="ADE25" s="27"/>
      <c r="ADF25" s="27"/>
      <c r="ADG25" s="27"/>
      <c r="ADH25" s="27"/>
      <c r="ADI25" s="27"/>
      <c r="ADJ25" s="27"/>
      <c r="ADK25" s="27"/>
      <c r="ADL25" s="27"/>
      <c r="ADM25" s="27"/>
      <c r="ADN25" s="27"/>
      <c r="ADO25" s="27"/>
      <c r="ADP25" s="27"/>
      <c r="ADQ25" s="27"/>
      <c r="ADR25" s="27"/>
      <c r="ADS25" s="27"/>
      <c r="ADT25" s="27"/>
      <c r="ADU25" s="27"/>
      <c r="ADV25" s="27"/>
      <c r="ADW25" s="27"/>
      <c r="ADX25" s="27"/>
      <c r="ADY25" s="27"/>
      <c r="ADZ25" s="27"/>
      <c r="AEA25" s="27"/>
      <c r="AEB25" s="27"/>
      <c r="AEC25" s="27"/>
      <c r="AED25" s="27"/>
      <c r="AEE25" s="27"/>
      <c r="AEF25" s="27"/>
      <c r="AEG25" s="27"/>
      <c r="AEH25" s="27"/>
      <c r="AEI25" s="27"/>
      <c r="AEJ25" s="27"/>
      <c r="AEK25" s="27"/>
      <c r="AEL25" s="27"/>
      <c r="AEM25" s="27"/>
      <c r="AEN25" s="27"/>
      <c r="AEO25" s="27"/>
      <c r="AEP25" s="27"/>
      <c r="AEQ25" s="27"/>
      <c r="AER25" s="27"/>
      <c r="AES25" s="27"/>
      <c r="AET25" s="27"/>
      <c r="AEU25" s="27"/>
      <c r="AEV25" s="27"/>
      <c r="AEW25" s="27"/>
      <c r="AEX25" s="27"/>
      <c r="AEY25" s="27"/>
      <c r="AEZ25" s="27"/>
      <c r="AFA25" s="27"/>
      <c r="AFB25" s="27"/>
      <c r="AFC25" s="27"/>
      <c r="AFD25" s="27"/>
      <c r="AFE25" s="27"/>
      <c r="AFF25" s="27"/>
      <c r="AFG25" s="27"/>
      <c r="AFH25" s="27"/>
      <c r="AFI25" s="27"/>
      <c r="AFJ25" s="27"/>
      <c r="AFK25" s="27"/>
      <c r="AFL25" s="27"/>
      <c r="AFM25" s="27"/>
      <c r="AFN25" s="27"/>
      <c r="AFO25" s="27"/>
      <c r="AFP25" s="27"/>
      <c r="AFQ25" s="27"/>
      <c r="AFR25" s="27"/>
      <c r="AFS25" s="27"/>
      <c r="AFT25" s="27"/>
      <c r="AFU25" s="27"/>
      <c r="AFV25" s="27"/>
      <c r="AFW25" s="27"/>
      <c r="AFX25" s="27"/>
      <c r="AFY25" s="27"/>
      <c r="AFZ25" s="27"/>
      <c r="AGA25" s="27"/>
      <c r="AGB25" s="27"/>
      <c r="AGC25" s="27"/>
      <c r="AGD25" s="27"/>
      <c r="AGE25" s="27"/>
      <c r="AGF25" s="27"/>
      <c r="AGG25" s="27"/>
      <c r="AGH25" s="27"/>
      <c r="AGI25" s="27"/>
      <c r="AGJ25" s="27"/>
      <c r="AGK25" s="27"/>
      <c r="AGL25" s="27"/>
      <c r="AGM25" s="27"/>
      <c r="AGN25" s="27"/>
      <c r="AGO25" s="27"/>
      <c r="AGP25" s="27"/>
      <c r="AGQ25" s="27"/>
      <c r="AGR25" s="27"/>
      <c r="AGS25" s="27"/>
      <c r="AGT25" s="27"/>
      <c r="AGU25" s="27"/>
      <c r="AGV25" s="27"/>
      <c r="AGW25" s="27"/>
      <c r="AGX25" s="27"/>
      <c r="AGY25" s="27"/>
      <c r="AGZ25" s="27"/>
      <c r="AHA25" s="27"/>
      <c r="AHB25" s="27"/>
      <c r="AHC25" s="27"/>
      <c r="AHD25" s="27"/>
      <c r="AHE25" s="27"/>
      <c r="AHF25" s="27"/>
      <c r="AHG25" s="27"/>
      <c r="AHH25" s="27"/>
      <c r="AHI25" s="27"/>
      <c r="AHJ25" s="27"/>
      <c r="AHK25" s="27"/>
      <c r="AHL25" s="27"/>
      <c r="AHM25" s="27"/>
      <c r="AHN25" s="27"/>
      <c r="AHO25" s="27"/>
      <c r="AHP25" s="27"/>
      <c r="AHQ25" s="27"/>
      <c r="AHR25" s="27"/>
      <c r="AHS25" s="27"/>
      <c r="AHT25" s="27"/>
      <c r="AHU25" s="27"/>
      <c r="AHV25" s="27"/>
      <c r="AHW25" s="27"/>
      <c r="AHX25" s="27"/>
      <c r="AHY25" s="27"/>
      <c r="AHZ25" s="27"/>
      <c r="AIA25" s="27"/>
      <c r="AIB25" s="27"/>
      <c r="AIC25" s="27"/>
      <c r="AID25" s="27"/>
      <c r="AIE25" s="27"/>
      <c r="AIF25" s="27"/>
      <c r="AIG25" s="27"/>
      <c r="AIH25" s="27"/>
      <c r="AII25" s="27"/>
      <c r="AIJ25" s="27"/>
      <c r="AIK25" s="27"/>
      <c r="AIL25" s="27"/>
      <c r="AIM25" s="27"/>
      <c r="AIN25" s="27"/>
      <c r="AIO25" s="27"/>
      <c r="AIP25" s="27"/>
      <c r="AIQ25" s="27"/>
      <c r="AIR25" s="27"/>
      <c r="AIS25" s="27"/>
      <c r="AIT25" s="27"/>
      <c r="AIU25" s="27"/>
      <c r="AIV25" s="27"/>
      <c r="AIW25" s="27"/>
      <c r="AIX25" s="27"/>
      <c r="AIY25" s="27"/>
      <c r="AIZ25" s="27"/>
      <c r="AJA25" s="27"/>
      <c r="AJB25" s="27"/>
      <c r="AJC25" s="27"/>
      <c r="AJD25" s="27"/>
      <c r="AJE25" s="27"/>
      <c r="AJF25" s="27"/>
      <c r="AJG25" s="27"/>
      <c r="AJH25" s="27"/>
      <c r="AJI25" s="27"/>
      <c r="AJJ25" s="27"/>
      <c r="AJK25" s="27"/>
      <c r="AJL25" s="27"/>
      <c r="AJM25" s="27"/>
      <c r="AJN25" s="27"/>
      <c r="AJO25" s="27"/>
      <c r="AJP25" s="27"/>
      <c r="AJQ25" s="27"/>
      <c r="AJR25" s="27"/>
      <c r="AJS25" s="27"/>
      <c r="AJT25" s="27"/>
      <c r="AJU25" s="27"/>
      <c r="AJV25" s="27"/>
      <c r="AJW25" s="27"/>
      <c r="AJX25" s="27"/>
      <c r="AJY25" s="27"/>
      <c r="AJZ25" s="27"/>
      <c r="AKA25" s="27"/>
      <c r="AKB25" s="27"/>
      <c r="AKC25" s="27"/>
      <c r="AKD25" s="27"/>
      <c r="AKE25" s="27"/>
      <c r="AKF25" s="27"/>
      <c r="AKG25" s="27"/>
      <c r="AKH25" s="27"/>
      <c r="AKI25" s="27"/>
      <c r="AKJ25" s="27"/>
      <c r="AKK25" s="27"/>
      <c r="AKL25" s="27"/>
      <c r="AKM25" s="27"/>
      <c r="AKN25" s="27"/>
      <c r="AKO25" s="27"/>
      <c r="AKP25" s="27"/>
      <c r="AKQ25" s="27"/>
      <c r="AKR25" s="27"/>
      <c r="AKS25" s="27"/>
      <c r="AKT25" s="27"/>
      <c r="AKU25" s="27"/>
      <c r="AKV25" s="27"/>
      <c r="AKW25" s="27"/>
      <c r="AKX25" s="27"/>
      <c r="AKY25" s="27"/>
      <c r="AKZ25" s="27"/>
      <c r="ALA25" s="27"/>
      <c r="ALB25" s="27"/>
      <c r="ALC25" s="27"/>
      <c r="ALD25" s="27"/>
      <c r="ALE25" s="27"/>
      <c r="ALF25" s="27"/>
      <c r="ALG25" s="27"/>
      <c r="ALH25" s="27"/>
      <c r="ALI25" s="27"/>
      <c r="ALJ25" s="27"/>
      <c r="ALK25" s="27"/>
      <c r="ALL25" s="27"/>
    </row>
    <row r="26" spans="1:1000" customFormat="1" ht="15" customHeight="1" x14ac:dyDescent="0.25">
      <c r="A26" s="66" t="str">
        <f ca="1">IF(_xll.TM1RPTELISCONSOLIDATED($C$22,$C26),IF(_xll.TM1RPTELLEV($C$22,$C26)&lt;=3,_xll.TM1RPTELLEV($C$22,$C26),"D"),"N")</f>
        <v>N</v>
      </c>
      <c r="B26" s="66"/>
      <c r="C26" s="119" t="s">
        <v>104</v>
      </c>
      <c r="D26" s="111">
        <f ca="1">_xll.DBRW($C$9,$C26,$C$13,$E$13,$D$13,$F$13,D$21)</f>
        <v>45228</v>
      </c>
      <c r="E26" s="112" t="str">
        <f ca="1">_xll.DBRW($C$9,$C26,$C$13,$E$13,$D$13,$F$13,E$21)</f>
        <v/>
      </c>
      <c r="F26" s="111">
        <f ca="1">_xll.DBRW($C$9,$C26,$C$13,$E$13,$D$13,$F$13,F$21)</f>
        <v>1500000</v>
      </c>
      <c r="G26" s="111">
        <f ca="1">_xll.DBRW($C$9,$C26,$C$13,$E$13,$D$13,$F$13,G$21)</f>
        <v>27000000</v>
      </c>
      <c r="H26" s="113">
        <f ca="1">_xll.DBRW($C$9,$C26,$C$13,$E$13,$D$13,$F$13,H$21)</f>
        <v>5.5555555555555552E-2</v>
      </c>
      <c r="I26" s="111">
        <f ca="1">_xll.DBRW($C$9,$C26,$C$13,$E$13,$D$13,$F$13,I$21)</f>
        <v>2512.6666666666661</v>
      </c>
      <c r="J26" s="111">
        <f ca="1">_xll.DBRW($C$9,$C26,$C$13,$E$13,$D$13,$F$13,J$21)</f>
        <v>0</v>
      </c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  <c r="FB26" s="27"/>
      <c r="FC26" s="27"/>
      <c r="FD26" s="27"/>
      <c r="FE26" s="27"/>
      <c r="FF26" s="27"/>
      <c r="FG26" s="27"/>
      <c r="FH26" s="27"/>
      <c r="FI26" s="27"/>
      <c r="FJ26" s="27"/>
      <c r="FK26" s="27"/>
      <c r="FL26" s="27"/>
      <c r="FM26" s="27"/>
      <c r="FN26" s="27"/>
      <c r="FO26" s="27"/>
      <c r="FP26" s="27"/>
      <c r="FQ26" s="27"/>
      <c r="FR26" s="27"/>
      <c r="FS26" s="27"/>
      <c r="FT26" s="27"/>
      <c r="FU26" s="27"/>
      <c r="FV26" s="27"/>
      <c r="FW26" s="27"/>
      <c r="FX26" s="27"/>
      <c r="FY26" s="27"/>
      <c r="FZ26" s="27"/>
      <c r="GA26" s="27"/>
      <c r="GB26" s="27"/>
      <c r="GC26" s="27"/>
      <c r="GD26" s="27"/>
      <c r="GE26" s="27"/>
      <c r="GF26" s="27"/>
      <c r="GG26" s="27"/>
      <c r="GH26" s="27"/>
      <c r="GI26" s="27"/>
      <c r="GJ26" s="27"/>
      <c r="GK26" s="27"/>
      <c r="GL26" s="27"/>
      <c r="GM26" s="27"/>
      <c r="GN26" s="27"/>
      <c r="GO26" s="27"/>
      <c r="GP26" s="27"/>
      <c r="GQ26" s="27"/>
      <c r="GR26" s="27"/>
      <c r="GS26" s="27"/>
      <c r="GT26" s="27"/>
      <c r="GU26" s="27"/>
      <c r="GV26" s="27"/>
      <c r="GW26" s="27"/>
      <c r="GX26" s="27"/>
      <c r="GY26" s="27"/>
      <c r="GZ26" s="27"/>
      <c r="HA26" s="27"/>
      <c r="HB26" s="27"/>
      <c r="HC26" s="27"/>
      <c r="HD26" s="27"/>
      <c r="HE26" s="27"/>
      <c r="HF26" s="27"/>
      <c r="HG26" s="27"/>
      <c r="HH26" s="27"/>
      <c r="HI26" s="27"/>
      <c r="HJ26" s="27"/>
      <c r="HK26" s="27"/>
      <c r="HL26" s="27"/>
      <c r="HM26" s="27"/>
      <c r="HN26" s="27"/>
      <c r="HO26" s="27"/>
      <c r="HP26" s="27"/>
      <c r="HQ26" s="27"/>
      <c r="HR26" s="27"/>
      <c r="HS26" s="27"/>
      <c r="HT26" s="27"/>
      <c r="HU26" s="27"/>
      <c r="HV26" s="27"/>
      <c r="HW26" s="27"/>
      <c r="HX26" s="27"/>
      <c r="HY26" s="27"/>
      <c r="HZ26" s="27"/>
      <c r="IA26" s="27"/>
      <c r="IB26" s="27"/>
      <c r="IC26" s="27"/>
      <c r="ID26" s="27"/>
      <c r="IE26" s="27"/>
      <c r="IF26" s="27"/>
      <c r="IG26" s="27"/>
      <c r="IH26" s="27"/>
      <c r="II26" s="27"/>
      <c r="IJ26" s="27"/>
      <c r="IK26" s="27"/>
      <c r="IL26" s="27"/>
      <c r="IM26" s="27"/>
      <c r="IN26" s="27"/>
      <c r="IO26" s="27"/>
      <c r="IP26" s="27"/>
      <c r="IQ26" s="27"/>
      <c r="IR26" s="27"/>
      <c r="IS26" s="27"/>
      <c r="IT26" s="27"/>
      <c r="IU26" s="27"/>
      <c r="IV26" s="27"/>
      <c r="IW26" s="27"/>
      <c r="IX26" s="27"/>
      <c r="IY26" s="27"/>
      <c r="IZ26" s="27"/>
      <c r="JA26" s="27"/>
      <c r="JB26" s="27"/>
      <c r="JC26" s="27"/>
      <c r="JD26" s="27"/>
      <c r="JE26" s="27"/>
      <c r="JF26" s="27"/>
      <c r="JG26" s="27"/>
      <c r="JH26" s="27"/>
      <c r="JI26" s="27"/>
      <c r="JJ26" s="27"/>
      <c r="JK26" s="27"/>
      <c r="JL26" s="27"/>
      <c r="JM26" s="27"/>
      <c r="JN26" s="27"/>
      <c r="JO26" s="27"/>
      <c r="JP26" s="27"/>
      <c r="JQ26" s="27"/>
      <c r="JR26" s="27"/>
      <c r="JS26" s="27"/>
      <c r="JT26" s="27"/>
      <c r="JU26" s="27"/>
      <c r="JV26" s="27"/>
      <c r="JW26" s="27"/>
      <c r="JX26" s="27"/>
      <c r="JY26" s="27"/>
      <c r="JZ26" s="27"/>
      <c r="KA26" s="27"/>
      <c r="KB26" s="27"/>
      <c r="KC26" s="27"/>
      <c r="KD26" s="27"/>
      <c r="KE26" s="27"/>
      <c r="KF26" s="27"/>
      <c r="KG26" s="27"/>
      <c r="KH26" s="27"/>
      <c r="KI26" s="27"/>
      <c r="KJ26" s="27"/>
      <c r="KK26" s="27"/>
      <c r="KL26" s="27"/>
      <c r="KM26" s="27"/>
      <c r="KN26" s="27"/>
      <c r="KO26" s="27"/>
      <c r="KP26" s="27"/>
      <c r="KQ26" s="27"/>
      <c r="KR26" s="27"/>
      <c r="KS26" s="27"/>
      <c r="KT26" s="27"/>
      <c r="KU26" s="27"/>
      <c r="KV26" s="27"/>
      <c r="KW26" s="27"/>
      <c r="KX26" s="27"/>
      <c r="KY26" s="27"/>
      <c r="KZ26" s="27"/>
      <c r="LA26" s="27"/>
      <c r="LB26" s="27"/>
      <c r="LC26" s="27"/>
      <c r="LD26" s="27"/>
      <c r="LE26" s="27"/>
      <c r="LF26" s="27"/>
      <c r="LG26" s="27"/>
      <c r="LH26" s="27"/>
      <c r="LI26" s="27"/>
      <c r="LJ26" s="27"/>
      <c r="LK26" s="27"/>
      <c r="LL26" s="27"/>
      <c r="LM26" s="27"/>
      <c r="LN26" s="27"/>
      <c r="LO26" s="27"/>
      <c r="LP26" s="27"/>
      <c r="LQ26" s="27"/>
      <c r="LR26" s="27"/>
      <c r="LS26" s="27"/>
      <c r="LT26" s="27"/>
      <c r="LU26" s="27"/>
      <c r="LV26" s="27"/>
      <c r="LW26" s="27"/>
      <c r="LX26" s="27"/>
      <c r="LY26" s="27"/>
      <c r="LZ26" s="27"/>
      <c r="MA26" s="27"/>
      <c r="MB26" s="27"/>
      <c r="MC26" s="27"/>
      <c r="MD26" s="27"/>
      <c r="ME26" s="27"/>
      <c r="MF26" s="27"/>
      <c r="MG26" s="27"/>
      <c r="MH26" s="27"/>
      <c r="MI26" s="27"/>
      <c r="MJ26" s="27"/>
      <c r="MK26" s="27"/>
      <c r="ML26" s="27"/>
      <c r="MM26" s="27"/>
      <c r="MN26" s="27"/>
      <c r="MO26" s="27"/>
      <c r="MP26" s="27"/>
      <c r="MQ26" s="27"/>
      <c r="MR26" s="27"/>
      <c r="MS26" s="27"/>
      <c r="MT26" s="27"/>
      <c r="MU26" s="27"/>
      <c r="MV26" s="27"/>
      <c r="MW26" s="27"/>
      <c r="MX26" s="27"/>
      <c r="MY26" s="27"/>
      <c r="MZ26" s="27"/>
      <c r="NA26" s="27"/>
      <c r="NB26" s="27"/>
      <c r="NC26" s="27"/>
      <c r="ND26" s="27"/>
      <c r="NE26" s="27"/>
      <c r="NF26" s="27"/>
      <c r="NG26" s="27"/>
      <c r="NH26" s="27"/>
      <c r="NI26" s="27"/>
      <c r="NJ26" s="27"/>
      <c r="NK26" s="27"/>
      <c r="NL26" s="27"/>
      <c r="NM26" s="27"/>
      <c r="NN26" s="27"/>
      <c r="NO26" s="27"/>
      <c r="NP26" s="27"/>
      <c r="NQ26" s="27"/>
      <c r="NR26" s="27"/>
      <c r="NS26" s="27"/>
      <c r="NT26" s="27"/>
      <c r="NU26" s="27"/>
      <c r="NV26" s="27"/>
      <c r="NW26" s="27"/>
      <c r="NX26" s="27"/>
      <c r="NY26" s="27"/>
      <c r="NZ26" s="27"/>
      <c r="OA26" s="27"/>
      <c r="OB26" s="27"/>
      <c r="OC26" s="27"/>
      <c r="OD26" s="27"/>
      <c r="OE26" s="27"/>
      <c r="OF26" s="27"/>
      <c r="OG26" s="27"/>
      <c r="OH26" s="27"/>
      <c r="OI26" s="27"/>
      <c r="OJ26" s="27"/>
      <c r="OK26" s="27"/>
      <c r="OL26" s="27"/>
      <c r="OM26" s="27"/>
      <c r="ON26" s="27"/>
      <c r="OO26" s="27"/>
      <c r="OP26" s="27"/>
      <c r="OQ26" s="27"/>
      <c r="OR26" s="27"/>
      <c r="OS26" s="27"/>
      <c r="OT26" s="27"/>
      <c r="OU26" s="27"/>
      <c r="OV26" s="27"/>
      <c r="OW26" s="27"/>
      <c r="OX26" s="27"/>
      <c r="OY26" s="27"/>
      <c r="OZ26" s="27"/>
      <c r="PA26" s="27"/>
      <c r="PB26" s="27"/>
      <c r="PC26" s="27"/>
      <c r="PD26" s="27"/>
      <c r="PE26" s="27"/>
      <c r="PF26" s="27"/>
      <c r="PG26" s="27"/>
      <c r="PH26" s="27"/>
      <c r="PI26" s="27"/>
      <c r="PJ26" s="27"/>
      <c r="PK26" s="27"/>
      <c r="PL26" s="27"/>
      <c r="PM26" s="27"/>
      <c r="PN26" s="27"/>
      <c r="PO26" s="27"/>
      <c r="PP26" s="27"/>
      <c r="PQ26" s="27"/>
      <c r="PR26" s="27"/>
      <c r="PS26" s="27"/>
      <c r="PT26" s="27"/>
      <c r="PU26" s="27"/>
      <c r="PV26" s="27"/>
      <c r="PW26" s="27"/>
      <c r="PX26" s="27"/>
      <c r="PY26" s="27"/>
      <c r="PZ26" s="27"/>
      <c r="QA26" s="27"/>
      <c r="QB26" s="27"/>
      <c r="QC26" s="27"/>
      <c r="QD26" s="27"/>
      <c r="QE26" s="27"/>
      <c r="QF26" s="27"/>
      <c r="QG26" s="27"/>
      <c r="QH26" s="27"/>
      <c r="QI26" s="27"/>
      <c r="QJ26" s="27"/>
      <c r="QK26" s="27"/>
      <c r="QL26" s="27"/>
      <c r="QM26" s="27"/>
      <c r="QN26" s="27"/>
      <c r="QO26" s="27"/>
      <c r="QP26" s="27"/>
      <c r="QQ26" s="27"/>
      <c r="QR26" s="27"/>
      <c r="QS26" s="27"/>
      <c r="QT26" s="27"/>
      <c r="QU26" s="27"/>
      <c r="QV26" s="27"/>
      <c r="QW26" s="27"/>
      <c r="QX26" s="27"/>
      <c r="QY26" s="27"/>
      <c r="QZ26" s="27"/>
      <c r="RA26" s="27"/>
      <c r="RB26" s="27"/>
      <c r="RC26" s="27"/>
      <c r="RD26" s="27"/>
      <c r="RE26" s="27"/>
      <c r="RF26" s="27"/>
      <c r="RG26" s="27"/>
      <c r="RH26" s="27"/>
      <c r="RI26" s="27"/>
      <c r="RJ26" s="27"/>
      <c r="RK26" s="27"/>
      <c r="RL26" s="27"/>
      <c r="RM26" s="27"/>
      <c r="RN26" s="27"/>
      <c r="RO26" s="27"/>
      <c r="RP26" s="27"/>
      <c r="RQ26" s="27"/>
      <c r="RR26" s="27"/>
      <c r="RS26" s="27"/>
      <c r="RT26" s="27"/>
      <c r="RU26" s="27"/>
      <c r="RV26" s="27"/>
      <c r="RW26" s="27"/>
      <c r="RX26" s="27"/>
      <c r="RY26" s="27"/>
      <c r="RZ26" s="27"/>
      <c r="SA26" s="27"/>
      <c r="SB26" s="27"/>
      <c r="SC26" s="27"/>
      <c r="SD26" s="27"/>
      <c r="SE26" s="27"/>
      <c r="SF26" s="27"/>
      <c r="SG26" s="27"/>
      <c r="SH26" s="27"/>
      <c r="SI26" s="27"/>
      <c r="SJ26" s="27"/>
      <c r="SK26" s="27"/>
      <c r="SL26" s="27"/>
      <c r="SM26" s="27"/>
      <c r="SN26" s="27"/>
      <c r="SO26" s="27"/>
      <c r="SP26" s="27"/>
      <c r="SQ26" s="27"/>
      <c r="SR26" s="27"/>
      <c r="SS26" s="27"/>
      <c r="ST26" s="27"/>
      <c r="SU26" s="27"/>
      <c r="SV26" s="27"/>
      <c r="SW26" s="27"/>
      <c r="SX26" s="27"/>
      <c r="SY26" s="27"/>
      <c r="SZ26" s="27"/>
      <c r="TA26" s="27"/>
      <c r="TB26" s="27"/>
      <c r="TC26" s="27"/>
      <c r="TD26" s="27"/>
      <c r="TE26" s="27"/>
      <c r="TF26" s="27"/>
      <c r="TG26" s="27"/>
      <c r="TH26" s="27"/>
      <c r="TI26" s="27"/>
      <c r="TJ26" s="27"/>
      <c r="TK26" s="27"/>
      <c r="TL26" s="27"/>
      <c r="TM26" s="27"/>
      <c r="TN26" s="27"/>
      <c r="TO26" s="27"/>
      <c r="TP26" s="27"/>
      <c r="TQ26" s="27"/>
      <c r="TR26" s="27"/>
      <c r="TS26" s="27"/>
      <c r="TT26" s="27"/>
      <c r="TU26" s="27"/>
      <c r="TV26" s="27"/>
      <c r="TW26" s="27"/>
      <c r="TX26" s="27"/>
      <c r="TY26" s="27"/>
      <c r="TZ26" s="27"/>
      <c r="UA26" s="27"/>
      <c r="UB26" s="27"/>
      <c r="UC26" s="27"/>
      <c r="UD26" s="27"/>
      <c r="UE26" s="27"/>
      <c r="UF26" s="27"/>
      <c r="UG26" s="27"/>
      <c r="UH26" s="27"/>
      <c r="UI26" s="27"/>
      <c r="UJ26" s="27"/>
      <c r="UK26" s="27"/>
      <c r="UL26" s="27"/>
      <c r="UM26" s="27"/>
      <c r="UN26" s="27"/>
      <c r="UO26" s="27"/>
      <c r="UP26" s="27"/>
      <c r="UQ26" s="27"/>
      <c r="UR26" s="27"/>
      <c r="US26" s="27"/>
      <c r="UT26" s="27"/>
      <c r="UU26" s="27"/>
      <c r="UV26" s="27"/>
      <c r="UW26" s="27"/>
      <c r="UX26" s="27"/>
      <c r="UY26" s="27"/>
      <c r="UZ26" s="27"/>
      <c r="VA26" s="27"/>
      <c r="VB26" s="27"/>
      <c r="VC26" s="27"/>
      <c r="VD26" s="27"/>
      <c r="VE26" s="27"/>
      <c r="VF26" s="27"/>
      <c r="VG26" s="27"/>
      <c r="VH26" s="27"/>
      <c r="VI26" s="27"/>
      <c r="VJ26" s="27"/>
      <c r="VK26" s="27"/>
      <c r="VL26" s="27"/>
      <c r="VM26" s="27"/>
      <c r="VN26" s="27"/>
      <c r="VO26" s="27"/>
      <c r="VP26" s="27"/>
      <c r="VQ26" s="27"/>
      <c r="VR26" s="27"/>
      <c r="VS26" s="27"/>
      <c r="VT26" s="27"/>
      <c r="VU26" s="27"/>
      <c r="VV26" s="27"/>
      <c r="VW26" s="27"/>
      <c r="VX26" s="27"/>
      <c r="VY26" s="27"/>
      <c r="VZ26" s="27"/>
      <c r="WA26" s="27"/>
      <c r="WB26" s="27"/>
      <c r="WC26" s="27"/>
      <c r="WD26" s="27"/>
      <c r="WE26" s="27"/>
      <c r="WF26" s="27"/>
      <c r="WG26" s="27"/>
      <c r="WH26" s="27"/>
      <c r="WI26" s="27"/>
      <c r="WJ26" s="27"/>
      <c r="WK26" s="27"/>
      <c r="WL26" s="27"/>
      <c r="WM26" s="27"/>
      <c r="WN26" s="27"/>
      <c r="WO26" s="27"/>
      <c r="WP26" s="27"/>
      <c r="WQ26" s="27"/>
      <c r="WR26" s="27"/>
      <c r="WS26" s="27"/>
      <c r="WT26" s="27"/>
      <c r="WU26" s="27"/>
      <c r="WV26" s="27"/>
      <c r="WW26" s="27"/>
      <c r="WX26" s="27"/>
      <c r="WY26" s="27"/>
      <c r="WZ26" s="27"/>
      <c r="XA26" s="27"/>
      <c r="XB26" s="27"/>
      <c r="XC26" s="27"/>
      <c r="XD26" s="27"/>
      <c r="XE26" s="27"/>
      <c r="XF26" s="27"/>
      <c r="XG26" s="27"/>
      <c r="XH26" s="27"/>
      <c r="XI26" s="27"/>
      <c r="XJ26" s="27"/>
      <c r="XK26" s="27"/>
      <c r="XL26" s="27"/>
      <c r="XM26" s="27"/>
      <c r="XN26" s="27"/>
      <c r="XO26" s="27"/>
      <c r="XP26" s="27"/>
      <c r="XQ26" s="27"/>
      <c r="XR26" s="27"/>
      <c r="XS26" s="27"/>
      <c r="XT26" s="27"/>
      <c r="XU26" s="27"/>
      <c r="XV26" s="27"/>
      <c r="XW26" s="27"/>
      <c r="XX26" s="27"/>
      <c r="XY26" s="27"/>
      <c r="XZ26" s="27"/>
      <c r="YA26" s="27"/>
      <c r="YB26" s="27"/>
      <c r="YC26" s="27"/>
      <c r="YD26" s="27"/>
      <c r="YE26" s="27"/>
      <c r="YF26" s="27"/>
      <c r="YG26" s="27"/>
      <c r="YH26" s="27"/>
      <c r="YI26" s="27"/>
      <c r="YJ26" s="27"/>
      <c r="YK26" s="27"/>
      <c r="YL26" s="27"/>
      <c r="YM26" s="27"/>
      <c r="YN26" s="27"/>
      <c r="YO26" s="27"/>
      <c r="YP26" s="27"/>
      <c r="YQ26" s="27"/>
      <c r="YR26" s="27"/>
      <c r="YS26" s="27"/>
      <c r="YT26" s="27"/>
      <c r="YU26" s="27"/>
      <c r="YV26" s="27"/>
      <c r="YW26" s="27"/>
      <c r="YX26" s="27"/>
      <c r="YY26" s="27"/>
      <c r="YZ26" s="27"/>
      <c r="ZA26" s="27"/>
      <c r="ZB26" s="27"/>
      <c r="ZC26" s="27"/>
      <c r="ZD26" s="27"/>
      <c r="ZE26" s="27"/>
      <c r="ZF26" s="27"/>
      <c r="ZG26" s="27"/>
      <c r="ZH26" s="27"/>
      <c r="ZI26" s="27"/>
      <c r="ZJ26" s="27"/>
      <c r="ZK26" s="27"/>
      <c r="ZL26" s="27"/>
      <c r="ZM26" s="27"/>
      <c r="ZN26" s="27"/>
      <c r="ZO26" s="27"/>
      <c r="ZP26" s="27"/>
      <c r="ZQ26" s="27"/>
      <c r="ZR26" s="27"/>
      <c r="ZS26" s="27"/>
      <c r="ZT26" s="27"/>
      <c r="ZU26" s="27"/>
      <c r="ZV26" s="27"/>
      <c r="ZW26" s="27"/>
      <c r="ZX26" s="27"/>
      <c r="ZY26" s="27"/>
      <c r="ZZ26" s="27"/>
      <c r="AAA26" s="27"/>
      <c r="AAB26" s="27"/>
      <c r="AAC26" s="27"/>
      <c r="AAD26" s="27"/>
      <c r="AAE26" s="27"/>
      <c r="AAF26" s="27"/>
      <c r="AAG26" s="27"/>
      <c r="AAH26" s="27"/>
      <c r="AAI26" s="27"/>
      <c r="AAJ26" s="27"/>
      <c r="AAK26" s="27"/>
      <c r="AAL26" s="27"/>
      <c r="AAM26" s="27"/>
      <c r="AAN26" s="27"/>
      <c r="AAO26" s="27"/>
      <c r="AAP26" s="27"/>
      <c r="AAQ26" s="27"/>
      <c r="AAR26" s="27"/>
      <c r="AAS26" s="27"/>
      <c r="AAT26" s="27"/>
      <c r="AAU26" s="27"/>
      <c r="AAV26" s="27"/>
      <c r="AAW26" s="27"/>
      <c r="AAX26" s="27"/>
      <c r="AAY26" s="27"/>
      <c r="AAZ26" s="27"/>
      <c r="ABA26" s="27"/>
      <c r="ABB26" s="27"/>
      <c r="ABC26" s="27"/>
      <c r="ABD26" s="27"/>
      <c r="ABE26" s="27"/>
      <c r="ABF26" s="27"/>
      <c r="ABG26" s="27"/>
      <c r="ABH26" s="27"/>
      <c r="ABI26" s="27"/>
      <c r="ABJ26" s="27"/>
      <c r="ABK26" s="27"/>
      <c r="ABL26" s="27"/>
      <c r="ABM26" s="27"/>
      <c r="ABN26" s="27"/>
      <c r="ABO26" s="27"/>
      <c r="ABP26" s="27"/>
      <c r="ABQ26" s="27"/>
      <c r="ABR26" s="27"/>
      <c r="ABS26" s="27"/>
      <c r="ABT26" s="27"/>
      <c r="ABU26" s="27"/>
      <c r="ABV26" s="27"/>
      <c r="ABW26" s="27"/>
      <c r="ABX26" s="27"/>
      <c r="ABY26" s="27"/>
      <c r="ABZ26" s="27"/>
      <c r="ACA26" s="27"/>
      <c r="ACB26" s="27"/>
      <c r="ACC26" s="27"/>
      <c r="ACD26" s="27"/>
      <c r="ACE26" s="27"/>
      <c r="ACF26" s="27"/>
      <c r="ACG26" s="27"/>
      <c r="ACH26" s="27"/>
      <c r="ACI26" s="27"/>
      <c r="ACJ26" s="27"/>
      <c r="ACK26" s="27"/>
      <c r="ACL26" s="27"/>
      <c r="ACM26" s="27"/>
      <c r="ACN26" s="27"/>
      <c r="ACO26" s="27"/>
      <c r="ACP26" s="27"/>
      <c r="ACQ26" s="27"/>
      <c r="ACR26" s="27"/>
      <c r="ACS26" s="27"/>
      <c r="ACT26" s="27"/>
      <c r="ACU26" s="27"/>
      <c r="ACV26" s="27"/>
      <c r="ACW26" s="27"/>
      <c r="ACX26" s="27"/>
      <c r="ACY26" s="27"/>
      <c r="ACZ26" s="27"/>
      <c r="ADA26" s="27"/>
      <c r="ADB26" s="27"/>
      <c r="ADC26" s="27"/>
      <c r="ADD26" s="27"/>
      <c r="ADE26" s="27"/>
      <c r="ADF26" s="27"/>
      <c r="ADG26" s="27"/>
      <c r="ADH26" s="27"/>
      <c r="ADI26" s="27"/>
      <c r="ADJ26" s="27"/>
      <c r="ADK26" s="27"/>
      <c r="ADL26" s="27"/>
      <c r="ADM26" s="27"/>
      <c r="ADN26" s="27"/>
      <c r="ADO26" s="27"/>
      <c r="ADP26" s="27"/>
      <c r="ADQ26" s="27"/>
      <c r="ADR26" s="27"/>
      <c r="ADS26" s="27"/>
      <c r="ADT26" s="27"/>
      <c r="ADU26" s="27"/>
      <c r="ADV26" s="27"/>
      <c r="ADW26" s="27"/>
      <c r="ADX26" s="27"/>
      <c r="ADY26" s="27"/>
      <c r="ADZ26" s="27"/>
      <c r="AEA26" s="27"/>
      <c r="AEB26" s="27"/>
      <c r="AEC26" s="27"/>
      <c r="AED26" s="27"/>
      <c r="AEE26" s="27"/>
      <c r="AEF26" s="27"/>
      <c r="AEG26" s="27"/>
      <c r="AEH26" s="27"/>
      <c r="AEI26" s="27"/>
      <c r="AEJ26" s="27"/>
      <c r="AEK26" s="27"/>
      <c r="AEL26" s="27"/>
      <c r="AEM26" s="27"/>
      <c r="AEN26" s="27"/>
      <c r="AEO26" s="27"/>
      <c r="AEP26" s="27"/>
      <c r="AEQ26" s="27"/>
      <c r="AER26" s="27"/>
      <c r="AES26" s="27"/>
      <c r="AET26" s="27"/>
      <c r="AEU26" s="27"/>
      <c r="AEV26" s="27"/>
      <c r="AEW26" s="27"/>
      <c r="AEX26" s="27"/>
      <c r="AEY26" s="27"/>
      <c r="AEZ26" s="27"/>
      <c r="AFA26" s="27"/>
      <c r="AFB26" s="27"/>
      <c r="AFC26" s="27"/>
      <c r="AFD26" s="27"/>
      <c r="AFE26" s="27"/>
      <c r="AFF26" s="27"/>
      <c r="AFG26" s="27"/>
      <c r="AFH26" s="27"/>
      <c r="AFI26" s="27"/>
      <c r="AFJ26" s="27"/>
      <c r="AFK26" s="27"/>
      <c r="AFL26" s="27"/>
      <c r="AFM26" s="27"/>
      <c r="AFN26" s="27"/>
      <c r="AFO26" s="27"/>
      <c r="AFP26" s="27"/>
      <c r="AFQ26" s="27"/>
      <c r="AFR26" s="27"/>
      <c r="AFS26" s="27"/>
      <c r="AFT26" s="27"/>
      <c r="AFU26" s="27"/>
      <c r="AFV26" s="27"/>
      <c r="AFW26" s="27"/>
      <c r="AFX26" s="27"/>
      <c r="AFY26" s="27"/>
      <c r="AFZ26" s="27"/>
      <c r="AGA26" s="27"/>
      <c r="AGB26" s="27"/>
      <c r="AGC26" s="27"/>
      <c r="AGD26" s="27"/>
      <c r="AGE26" s="27"/>
      <c r="AGF26" s="27"/>
      <c r="AGG26" s="27"/>
      <c r="AGH26" s="27"/>
      <c r="AGI26" s="27"/>
      <c r="AGJ26" s="27"/>
      <c r="AGK26" s="27"/>
      <c r="AGL26" s="27"/>
      <c r="AGM26" s="27"/>
      <c r="AGN26" s="27"/>
      <c r="AGO26" s="27"/>
      <c r="AGP26" s="27"/>
      <c r="AGQ26" s="27"/>
      <c r="AGR26" s="27"/>
      <c r="AGS26" s="27"/>
      <c r="AGT26" s="27"/>
      <c r="AGU26" s="27"/>
      <c r="AGV26" s="27"/>
      <c r="AGW26" s="27"/>
      <c r="AGX26" s="27"/>
      <c r="AGY26" s="27"/>
      <c r="AGZ26" s="27"/>
      <c r="AHA26" s="27"/>
      <c r="AHB26" s="27"/>
      <c r="AHC26" s="27"/>
      <c r="AHD26" s="27"/>
      <c r="AHE26" s="27"/>
      <c r="AHF26" s="27"/>
      <c r="AHG26" s="27"/>
      <c r="AHH26" s="27"/>
      <c r="AHI26" s="27"/>
      <c r="AHJ26" s="27"/>
      <c r="AHK26" s="27"/>
      <c r="AHL26" s="27"/>
      <c r="AHM26" s="27"/>
      <c r="AHN26" s="27"/>
      <c r="AHO26" s="27"/>
      <c r="AHP26" s="27"/>
      <c r="AHQ26" s="27"/>
      <c r="AHR26" s="27"/>
      <c r="AHS26" s="27"/>
      <c r="AHT26" s="27"/>
      <c r="AHU26" s="27"/>
      <c r="AHV26" s="27"/>
      <c r="AHW26" s="27"/>
      <c r="AHX26" s="27"/>
      <c r="AHY26" s="27"/>
      <c r="AHZ26" s="27"/>
      <c r="AIA26" s="27"/>
      <c r="AIB26" s="27"/>
      <c r="AIC26" s="27"/>
      <c r="AID26" s="27"/>
      <c r="AIE26" s="27"/>
      <c r="AIF26" s="27"/>
      <c r="AIG26" s="27"/>
      <c r="AIH26" s="27"/>
      <c r="AII26" s="27"/>
      <c r="AIJ26" s="27"/>
      <c r="AIK26" s="27"/>
      <c r="AIL26" s="27"/>
      <c r="AIM26" s="27"/>
      <c r="AIN26" s="27"/>
      <c r="AIO26" s="27"/>
      <c r="AIP26" s="27"/>
      <c r="AIQ26" s="27"/>
      <c r="AIR26" s="27"/>
      <c r="AIS26" s="27"/>
      <c r="AIT26" s="27"/>
      <c r="AIU26" s="27"/>
      <c r="AIV26" s="27"/>
      <c r="AIW26" s="27"/>
      <c r="AIX26" s="27"/>
      <c r="AIY26" s="27"/>
      <c r="AIZ26" s="27"/>
      <c r="AJA26" s="27"/>
      <c r="AJB26" s="27"/>
      <c r="AJC26" s="27"/>
      <c r="AJD26" s="27"/>
      <c r="AJE26" s="27"/>
      <c r="AJF26" s="27"/>
      <c r="AJG26" s="27"/>
      <c r="AJH26" s="27"/>
      <c r="AJI26" s="27"/>
      <c r="AJJ26" s="27"/>
      <c r="AJK26" s="27"/>
      <c r="AJL26" s="27"/>
      <c r="AJM26" s="27"/>
      <c r="AJN26" s="27"/>
      <c r="AJO26" s="27"/>
      <c r="AJP26" s="27"/>
      <c r="AJQ26" s="27"/>
      <c r="AJR26" s="27"/>
      <c r="AJS26" s="27"/>
      <c r="AJT26" s="27"/>
      <c r="AJU26" s="27"/>
      <c r="AJV26" s="27"/>
      <c r="AJW26" s="27"/>
      <c r="AJX26" s="27"/>
      <c r="AJY26" s="27"/>
      <c r="AJZ26" s="27"/>
      <c r="AKA26" s="27"/>
      <c r="AKB26" s="27"/>
      <c r="AKC26" s="27"/>
      <c r="AKD26" s="27"/>
      <c r="AKE26" s="27"/>
      <c r="AKF26" s="27"/>
      <c r="AKG26" s="27"/>
      <c r="AKH26" s="27"/>
      <c r="AKI26" s="27"/>
      <c r="AKJ26" s="27"/>
      <c r="AKK26" s="27"/>
      <c r="AKL26" s="27"/>
      <c r="AKM26" s="27"/>
      <c r="AKN26" s="27"/>
      <c r="AKO26" s="27"/>
      <c r="AKP26" s="27"/>
      <c r="AKQ26" s="27"/>
      <c r="AKR26" s="27"/>
      <c r="AKS26" s="27"/>
      <c r="AKT26" s="27"/>
      <c r="AKU26" s="27"/>
      <c r="AKV26" s="27"/>
      <c r="AKW26" s="27"/>
      <c r="AKX26" s="27"/>
      <c r="AKY26" s="27"/>
      <c r="AKZ26" s="27"/>
      <c r="ALA26" s="27"/>
      <c r="ALB26" s="27"/>
      <c r="ALC26" s="27"/>
      <c r="ALD26" s="27"/>
      <c r="ALE26" s="27"/>
      <c r="ALF26" s="27"/>
      <c r="ALG26" s="27"/>
      <c r="ALH26" s="27"/>
      <c r="ALI26" s="27"/>
      <c r="ALJ26" s="27"/>
      <c r="ALK26" s="27"/>
      <c r="ALL26" s="27"/>
    </row>
    <row r="27" spans="1:1000" customFormat="1" ht="15" customHeight="1" x14ac:dyDescent="0.25">
      <c r="A27" s="66">
        <f ca="1">IF(_xll.TM1RPTELISCONSOLIDATED($C$22,$C27),IF(_xll.TM1RPTELLEV($C$22,$C27)&lt;=3,_xll.TM1RPTELLEV($C$22,$C27),"D"),"N")</f>
        <v>1</v>
      </c>
      <c r="B27" s="66"/>
      <c r="C27" s="117" t="s">
        <v>105</v>
      </c>
      <c r="D27" s="108">
        <f ca="1">_xll.DBRW($C$9,$C27,$C$13,$E$13,$D$13,$F$13,D$21)</f>
        <v>45228</v>
      </c>
      <c r="E27" s="109" t="str">
        <f ca="1">_xll.DBRW($C$9,$C27,$C$13,$E$13,$D$13,$F$13,E$21)</f>
        <v/>
      </c>
      <c r="F27" s="108">
        <f ca="1">_xll.DBRW($C$9,$C27,$C$13,$E$13,$D$13,$F$13,F$21)</f>
        <v>4500000</v>
      </c>
      <c r="G27" s="108">
        <f ca="1">_xll.DBRW($C$9,$C27,$C$13,$E$13,$D$13,$F$13,G$21)</f>
        <v>27000000</v>
      </c>
      <c r="H27" s="110">
        <f ca="1">_xll.DBRW($C$9,$C27,$C$13,$E$13,$D$13,$F$13,H$21)</f>
        <v>0.16666666666666666</v>
      </c>
      <c r="I27" s="108">
        <f ca="1">_xll.DBRW($C$9,$C27,$C$13,$E$13,$D$13,$F$13,I$21)</f>
        <v>7537.9999999999982</v>
      </c>
      <c r="J27" s="108">
        <f ca="1">_xll.DBRW($C$9,$C27,$C$13,$E$13,$D$13,$F$13,J$21)</f>
        <v>0</v>
      </c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  <c r="FB27" s="27"/>
      <c r="FC27" s="27"/>
      <c r="FD27" s="27"/>
      <c r="FE27" s="27"/>
      <c r="FF27" s="27"/>
      <c r="FG27" s="27"/>
      <c r="FH27" s="27"/>
      <c r="FI27" s="27"/>
      <c r="FJ27" s="27"/>
      <c r="FK27" s="27"/>
      <c r="FL27" s="27"/>
      <c r="FM27" s="27"/>
      <c r="FN27" s="27"/>
      <c r="FO27" s="27"/>
      <c r="FP27" s="27"/>
      <c r="FQ27" s="27"/>
      <c r="FR27" s="27"/>
      <c r="FS27" s="27"/>
      <c r="FT27" s="27"/>
      <c r="FU27" s="27"/>
      <c r="FV27" s="27"/>
      <c r="FW27" s="27"/>
      <c r="FX27" s="27"/>
      <c r="FY27" s="27"/>
      <c r="FZ27" s="27"/>
      <c r="GA27" s="27"/>
      <c r="GB27" s="27"/>
      <c r="GC27" s="27"/>
      <c r="GD27" s="27"/>
      <c r="GE27" s="27"/>
      <c r="GF27" s="27"/>
      <c r="GG27" s="27"/>
      <c r="GH27" s="27"/>
      <c r="GI27" s="27"/>
      <c r="GJ27" s="27"/>
      <c r="GK27" s="27"/>
      <c r="GL27" s="27"/>
      <c r="GM27" s="27"/>
      <c r="GN27" s="27"/>
      <c r="GO27" s="27"/>
      <c r="GP27" s="27"/>
      <c r="GQ27" s="27"/>
      <c r="GR27" s="27"/>
      <c r="GS27" s="27"/>
      <c r="GT27" s="27"/>
      <c r="GU27" s="27"/>
      <c r="GV27" s="27"/>
      <c r="GW27" s="27"/>
      <c r="GX27" s="27"/>
      <c r="GY27" s="27"/>
      <c r="GZ27" s="27"/>
      <c r="HA27" s="27"/>
      <c r="HB27" s="27"/>
      <c r="HC27" s="27"/>
      <c r="HD27" s="27"/>
      <c r="HE27" s="27"/>
      <c r="HF27" s="27"/>
      <c r="HG27" s="27"/>
      <c r="HH27" s="27"/>
      <c r="HI27" s="27"/>
      <c r="HJ27" s="27"/>
      <c r="HK27" s="27"/>
      <c r="HL27" s="27"/>
      <c r="HM27" s="27"/>
      <c r="HN27" s="27"/>
      <c r="HO27" s="27"/>
      <c r="HP27" s="27"/>
      <c r="HQ27" s="27"/>
      <c r="HR27" s="27"/>
      <c r="HS27" s="27"/>
      <c r="HT27" s="27"/>
      <c r="HU27" s="27"/>
      <c r="HV27" s="27"/>
      <c r="HW27" s="27"/>
      <c r="HX27" s="27"/>
      <c r="HY27" s="27"/>
      <c r="HZ27" s="27"/>
      <c r="IA27" s="27"/>
      <c r="IB27" s="27"/>
      <c r="IC27" s="27"/>
      <c r="ID27" s="27"/>
      <c r="IE27" s="27"/>
      <c r="IF27" s="27"/>
      <c r="IG27" s="27"/>
      <c r="IH27" s="27"/>
      <c r="II27" s="27"/>
      <c r="IJ27" s="27"/>
      <c r="IK27" s="27"/>
      <c r="IL27" s="27"/>
      <c r="IM27" s="27"/>
      <c r="IN27" s="27"/>
      <c r="IO27" s="27"/>
      <c r="IP27" s="27"/>
      <c r="IQ27" s="27"/>
      <c r="IR27" s="27"/>
      <c r="IS27" s="27"/>
      <c r="IT27" s="27"/>
      <c r="IU27" s="27"/>
      <c r="IV27" s="27"/>
      <c r="IW27" s="27"/>
      <c r="IX27" s="27"/>
      <c r="IY27" s="27"/>
      <c r="IZ27" s="27"/>
      <c r="JA27" s="27"/>
      <c r="JB27" s="27"/>
      <c r="JC27" s="27"/>
      <c r="JD27" s="27"/>
      <c r="JE27" s="27"/>
      <c r="JF27" s="27"/>
      <c r="JG27" s="27"/>
      <c r="JH27" s="27"/>
      <c r="JI27" s="27"/>
      <c r="JJ27" s="27"/>
      <c r="JK27" s="27"/>
      <c r="JL27" s="27"/>
      <c r="JM27" s="27"/>
      <c r="JN27" s="27"/>
      <c r="JO27" s="27"/>
      <c r="JP27" s="27"/>
      <c r="JQ27" s="27"/>
      <c r="JR27" s="27"/>
      <c r="JS27" s="27"/>
      <c r="JT27" s="27"/>
      <c r="JU27" s="27"/>
      <c r="JV27" s="27"/>
      <c r="JW27" s="27"/>
      <c r="JX27" s="27"/>
      <c r="JY27" s="27"/>
      <c r="JZ27" s="27"/>
      <c r="KA27" s="27"/>
      <c r="KB27" s="27"/>
      <c r="KC27" s="27"/>
      <c r="KD27" s="27"/>
      <c r="KE27" s="27"/>
      <c r="KF27" s="27"/>
      <c r="KG27" s="27"/>
      <c r="KH27" s="27"/>
      <c r="KI27" s="27"/>
      <c r="KJ27" s="27"/>
      <c r="KK27" s="27"/>
      <c r="KL27" s="27"/>
      <c r="KM27" s="27"/>
      <c r="KN27" s="27"/>
      <c r="KO27" s="27"/>
      <c r="KP27" s="27"/>
      <c r="KQ27" s="27"/>
      <c r="KR27" s="27"/>
      <c r="KS27" s="27"/>
      <c r="KT27" s="27"/>
      <c r="KU27" s="27"/>
      <c r="KV27" s="27"/>
      <c r="KW27" s="27"/>
      <c r="KX27" s="27"/>
      <c r="KY27" s="27"/>
      <c r="KZ27" s="27"/>
      <c r="LA27" s="27"/>
      <c r="LB27" s="27"/>
      <c r="LC27" s="27"/>
      <c r="LD27" s="27"/>
      <c r="LE27" s="27"/>
      <c r="LF27" s="27"/>
      <c r="LG27" s="27"/>
      <c r="LH27" s="27"/>
      <c r="LI27" s="27"/>
      <c r="LJ27" s="27"/>
      <c r="LK27" s="27"/>
      <c r="LL27" s="27"/>
      <c r="LM27" s="27"/>
      <c r="LN27" s="27"/>
      <c r="LO27" s="27"/>
      <c r="LP27" s="27"/>
      <c r="LQ27" s="27"/>
      <c r="LR27" s="27"/>
      <c r="LS27" s="27"/>
      <c r="LT27" s="27"/>
      <c r="LU27" s="27"/>
      <c r="LV27" s="27"/>
      <c r="LW27" s="27"/>
      <c r="LX27" s="27"/>
      <c r="LY27" s="27"/>
      <c r="LZ27" s="27"/>
      <c r="MA27" s="27"/>
      <c r="MB27" s="27"/>
      <c r="MC27" s="27"/>
      <c r="MD27" s="27"/>
      <c r="ME27" s="27"/>
      <c r="MF27" s="27"/>
      <c r="MG27" s="27"/>
      <c r="MH27" s="27"/>
      <c r="MI27" s="27"/>
      <c r="MJ27" s="27"/>
      <c r="MK27" s="27"/>
      <c r="ML27" s="27"/>
      <c r="MM27" s="27"/>
      <c r="MN27" s="27"/>
      <c r="MO27" s="27"/>
      <c r="MP27" s="27"/>
      <c r="MQ27" s="27"/>
      <c r="MR27" s="27"/>
      <c r="MS27" s="27"/>
      <c r="MT27" s="27"/>
      <c r="MU27" s="27"/>
      <c r="MV27" s="27"/>
      <c r="MW27" s="27"/>
      <c r="MX27" s="27"/>
      <c r="MY27" s="27"/>
      <c r="MZ27" s="27"/>
      <c r="NA27" s="27"/>
      <c r="NB27" s="27"/>
      <c r="NC27" s="27"/>
      <c r="ND27" s="27"/>
      <c r="NE27" s="27"/>
      <c r="NF27" s="27"/>
      <c r="NG27" s="27"/>
      <c r="NH27" s="27"/>
      <c r="NI27" s="27"/>
      <c r="NJ27" s="27"/>
      <c r="NK27" s="27"/>
      <c r="NL27" s="27"/>
      <c r="NM27" s="27"/>
      <c r="NN27" s="27"/>
      <c r="NO27" s="27"/>
      <c r="NP27" s="27"/>
      <c r="NQ27" s="27"/>
      <c r="NR27" s="27"/>
      <c r="NS27" s="27"/>
      <c r="NT27" s="27"/>
      <c r="NU27" s="27"/>
      <c r="NV27" s="27"/>
      <c r="NW27" s="27"/>
      <c r="NX27" s="27"/>
      <c r="NY27" s="27"/>
      <c r="NZ27" s="27"/>
      <c r="OA27" s="27"/>
      <c r="OB27" s="27"/>
      <c r="OC27" s="27"/>
      <c r="OD27" s="27"/>
      <c r="OE27" s="27"/>
      <c r="OF27" s="27"/>
      <c r="OG27" s="27"/>
      <c r="OH27" s="27"/>
      <c r="OI27" s="27"/>
      <c r="OJ27" s="27"/>
      <c r="OK27" s="27"/>
      <c r="OL27" s="27"/>
      <c r="OM27" s="27"/>
      <c r="ON27" s="27"/>
      <c r="OO27" s="27"/>
      <c r="OP27" s="27"/>
      <c r="OQ27" s="27"/>
      <c r="OR27" s="27"/>
      <c r="OS27" s="27"/>
      <c r="OT27" s="27"/>
      <c r="OU27" s="27"/>
      <c r="OV27" s="27"/>
      <c r="OW27" s="27"/>
      <c r="OX27" s="27"/>
      <c r="OY27" s="27"/>
      <c r="OZ27" s="27"/>
      <c r="PA27" s="27"/>
      <c r="PB27" s="27"/>
      <c r="PC27" s="27"/>
      <c r="PD27" s="27"/>
      <c r="PE27" s="27"/>
      <c r="PF27" s="27"/>
      <c r="PG27" s="27"/>
      <c r="PH27" s="27"/>
      <c r="PI27" s="27"/>
      <c r="PJ27" s="27"/>
      <c r="PK27" s="27"/>
      <c r="PL27" s="27"/>
      <c r="PM27" s="27"/>
      <c r="PN27" s="27"/>
      <c r="PO27" s="27"/>
      <c r="PP27" s="27"/>
      <c r="PQ27" s="27"/>
      <c r="PR27" s="27"/>
      <c r="PS27" s="27"/>
      <c r="PT27" s="27"/>
      <c r="PU27" s="27"/>
      <c r="PV27" s="27"/>
      <c r="PW27" s="27"/>
      <c r="PX27" s="27"/>
      <c r="PY27" s="27"/>
      <c r="PZ27" s="27"/>
      <c r="QA27" s="27"/>
      <c r="QB27" s="27"/>
      <c r="QC27" s="27"/>
      <c r="QD27" s="27"/>
      <c r="QE27" s="27"/>
      <c r="QF27" s="27"/>
      <c r="QG27" s="27"/>
      <c r="QH27" s="27"/>
      <c r="QI27" s="27"/>
      <c r="QJ27" s="27"/>
      <c r="QK27" s="27"/>
      <c r="QL27" s="27"/>
      <c r="QM27" s="27"/>
      <c r="QN27" s="27"/>
      <c r="QO27" s="27"/>
      <c r="QP27" s="27"/>
      <c r="QQ27" s="27"/>
      <c r="QR27" s="27"/>
      <c r="QS27" s="27"/>
      <c r="QT27" s="27"/>
      <c r="QU27" s="27"/>
      <c r="QV27" s="27"/>
      <c r="QW27" s="27"/>
      <c r="QX27" s="27"/>
      <c r="QY27" s="27"/>
      <c r="QZ27" s="27"/>
      <c r="RA27" s="27"/>
      <c r="RB27" s="27"/>
      <c r="RC27" s="27"/>
      <c r="RD27" s="27"/>
      <c r="RE27" s="27"/>
      <c r="RF27" s="27"/>
      <c r="RG27" s="27"/>
      <c r="RH27" s="27"/>
      <c r="RI27" s="27"/>
      <c r="RJ27" s="27"/>
      <c r="RK27" s="27"/>
      <c r="RL27" s="27"/>
      <c r="RM27" s="27"/>
      <c r="RN27" s="27"/>
      <c r="RO27" s="27"/>
      <c r="RP27" s="27"/>
      <c r="RQ27" s="27"/>
      <c r="RR27" s="27"/>
      <c r="RS27" s="27"/>
      <c r="RT27" s="27"/>
      <c r="RU27" s="27"/>
      <c r="RV27" s="27"/>
      <c r="RW27" s="27"/>
      <c r="RX27" s="27"/>
      <c r="RY27" s="27"/>
      <c r="RZ27" s="27"/>
      <c r="SA27" s="27"/>
      <c r="SB27" s="27"/>
      <c r="SC27" s="27"/>
      <c r="SD27" s="27"/>
      <c r="SE27" s="27"/>
      <c r="SF27" s="27"/>
      <c r="SG27" s="27"/>
      <c r="SH27" s="27"/>
      <c r="SI27" s="27"/>
      <c r="SJ27" s="27"/>
      <c r="SK27" s="27"/>
      <c r="SL27" s="27"/>
      <c r="SM27" s="27"/>
      <c r="SN27" s="27"/>
      <c r="SO27" s="27"/>
      <c r="SP27" s="27"/>
      <c r="SQ27" s="27"/>
      <c r="SR27" s="27"/>
      <c r="SS27" s="27"/>
      <c r="ST27" s="27"/>
      <c r="SU27" s="27"/>
      <c r="SV27" s="27"/>
      <c r="SW27" s="27"/>
      <c r="SX27" s="27"/>
      <c r="SY27" s="27"/>
      <c r="SZ27" s="27"/>
      <c r="TA27" s="27"/>
      <c r="TB27" s="27"/>
      <c r="TC27" s="27"/>
      <c r="TD27" s="27"/>
      <c r="TE27" s="27"/>
      <c r="TF27" s="27"/>
      <c r="TG27" s="27"/>
      <c r="TH27" s="27"/>
      <c r="TI27" s="27"/>
      <c r="TJ27" s="27"/>
      <c r="TK27" s="27"/>
      <c r="TL27" s="27"/>
      <c r="TM27" s="27"/>
      <c r="TN27" s="27"/>
      <c r="TO27" s="27"/>
      <c r="TP27" s="27"/>
      <c r="TQ27" s="27"/>
      <c r="TR27" s="27"/>
      <c r="TS27" s="27"/>
      <c r="TT27" s="27"/>
      <c r="TU27" s="27"/>
      <c r="TV27" s="27"/>
      <c r="TW27" s="27"/>
      <c r="TX27" s="27"/>
      <c r="TY27" s="27"/>
      <c r="TZ27" s="27"/>
      <c r="UA27" s="27"/>
      <c r="UB27" s="27"/>
      <c r="UC27" s="27"/>
      <c r="UD27" s="27"/>
      <c r="UE27" s="27"/>
      <c r="UF27" s="27"/>
      <c r="UG27" s="27"/>
      <c r="UH27" s="27"/>
      <c r="UI27" s="27"/>
      <c r="UJ27" s="27"/>
      <c r="UK27" s="27"/>
      <c r="UL27" s="27"/>
      <c r="UM27" s="27"/>
      <c r="UN27" s="27"/>
      <c r="UO27" s="27"/>
      <c r="UP27" s="27"/>
      <c r="UQ27" s="27"/>
      <c r="UR27" s="27"/>
      <c r="US27" s="27"/>
      <c r="UT27" s="27"/>
      <c r="UU27" s="27"/>
      <c r="UV27" s="27"/>
      <c r="UW27" s="27"/>
      <c r="UX27" s="27"/>
      <c r="UY27" s="27"/>
      <c r="UZ27" s="27"/>
      <c r="VA27" s="27"/>
      <c r="VB27" s="27"/>
      <c r="VC27" s="27"/>
      <c r="VD27" s="27"/>
      <c r="VE27" s="27"/>
      <c r="VF27" s="27"/>
      <c r="VG27" s="27"/>
      <c r="VH27" s="27"/>
      <c r="VI27" s="27"/>
      <c r="VJ27" s="27"/>
      <c r="VK27" s="27"/>
      <c r="VL27" s="27"/>
      <c r="VM27" s="27"/>
      <c r="VN27" s="27"/>
      <c r="VO27" s="27"/>
      <c r="VP27" s="27"/>
      <c r="VQ27" s="27"/>
      <c r="VR27" s="27"/>
      <c r="VS27" s="27"/>
      <c r="VT27" s="27"/>
      <c r="VU27" s="27"/>
      <c r="VV27" s="27"/>
      <c r="VW27" s="27"/>
      <c r="VX27" s="27"/>
      <c r="VY27" s="27"/>
      <c r="VZ27" s="27"/>
      <c r="WA27" s="27"/>
      <c r="WB27" s="27"/>
      <c r="WC27" s="27"/>
      <c r="WD27" s="27"/>
      <c r="WE27" s="27"/>
      <c r="WF27" s="27"/>
      <c r="WG27" s="27"/>
      <c r="WH27" s="27"/>
      <c r="WI27" s="27"/>
      <c r="WJ27" s="27"/>
      <c r="WK27" s="27"/>
      <c r="WL27" s="27"/>
      <c r="WM27" s="27"/>
      <c r="WN27" s="27"/>
      <c r="WO27" s="27"/>
      <c r="WP27" s="27"/>
      <c r="WQ27" s="27"/>
      <c r="WR27" s="27"/>
      <c r="WS27" s="27"/>
      <c r="WT27" s="27"/>
      <c r="WU27" s="27"/>
      <c r="WV27" s="27"/>
      <c r="WW27" s="27"/>
      <c r="WX27" s="27"/>
      <c r="WY27" s="27"/>
      <c r="WZ27" s="27"/>
      <c r="XA27" s="27"/>
      <c r="XB27" s="27"/>
      <c r="XC27" s="27"/>
      <c r="XD27" s="27"/>
      <c r="XE27" s="27"/>
      <c r="XF27" s="27"/>
      <c r="XG27" s="27"/>
      <c r="XH27" s="27"/>
      <c r="XI27" s="27"/>
      <c r="XJ27" s="27"/>
      <c r="XK27" s="27"/>
      <c r="XL27" s="27"/>
      <c r="XM27" s="27"/>
      <c r="XN27" s="27"/>
      <c r="XO27" s="27"/>
      <c r="XP27" s="27"/>
      <c r="XQ27" s="27"/>
      <c r="XR27" s="27"/>
      <c r="XS27" s="27"/>
      <c r="XT27" s="27"/>
      <c r="XU27" s="27"/>
      <c r="XV27" s="27"/>
      <c r="XW27" s="27"/>
      <c r="XX27" s="27"/>
      <c r="XY27" s="27"/>
      <c r="XZ27" s="27"/>
      <c r="YA27" s="27"/>
      <c r="YB27" s="27"/>
      <c r="YC27" s="27"/>
      <c r="YD27" s="27"/>
      <c r="YE27" s="27"/>
      <c r="YF27" s="27"/>
      <c r="YG27" s="27"/>
      <c r="YH27" s="27"/>
      <c r="YI27" s="27"/>
      <c r="YJ27" s="27"/>
      <c r="YK27" s="27"/>
      <c r="YL27" s="27"/>
      <c r="YM27" s="27"/>
      <c r="YN27" s="27"/>
      <c r="YO27" s="27"/>
      <c r="YP27" s="27"/>
      <c r="YQ27" s="27"/>
      <c r="YR27" s="27"/>
      <c r="YS27" s="27"/>
      <c r="YT27" s="27"/>
      <c r="YU27" s="27"/>
      <c r="YV27" s="27"/>
      <c r="YW27" s="27"/>
      <c r="YX27" s="27"/>
      <c r="YY27" s="27"/>
      <c r="YZ27" s="27"/>
      <c r="ZA27" s="27"/>
      <c r="ZB27" s="27"/>
      <c r="ZC27" s="27"/>
      <c r="ZD27" s="27"/>
      <c r="ZE27" s="27"/>
      <c r="ZF27" s="27"/>
      <c r="ZG27" s="27"/>
      <c r="ZH27" s="27"/>
      <c r="ZI27" s="27"/>
      <c r="ZJ27" s="27"/>
      <c r="ZK27" s="27"/>
      <c r="ZL27" s="27"/>
      <c r="ZM27" s="27"/>
      <c r="ZN27" s="27"/>
      <c r="ZO27" s="27"/>
      <c r="ZP27" s="27"/>
      <c r="ZQ27" s="27"/>
      <c r="ZR27" s="27"/>
      <c r="ZS27" s="27"/>
      <c r="ZT27" s="27"/>
      <c r="ZU27" s="27"/>
      <c r="ZV27" s="27"/>
      <c r="ZW27" s="27"/>
      <c r="ZX27" s="27"/>
      <c r="ZY27" s="27"/>
      <c r="ZZ27" s="27"/>
      <c r="AAA27" s="27"/>
      <c r="AAB27" s="27"/>
      <c r="AAC27" s="27"/>
      <c r="AAD27" s="27"/>
      <c r="AAE27" s="27"/>
      <c r="AAF27" s="27"/>
      <c r="AAG27" s="27"/>
      <c r="AAH27" s="27"/>
      <c r="AAI27" s="27"/>
      <c r="AAJ27" s="27"/>
      <c r="AAK27" s="27"/>
      <c r="AAL27" s="27"/>
      <c r="AAM27" s="27"/>
      <c r="AAN27" s="27"/>
      <c r="AAO27" s="27"/>
      <c r="AAP27" s="27"/>
      <c r="AAQ27" s="27"/>
      <c r="AAR27" s="27"/>
      <c r="AAS27" s="27"/>
      <c r="AAT27" s="27"/>
      <c r="AAU27" s="27"/>
      <c r="AAV27" s="27"/>
      <c r="AAW27" s="27"/>
      <c r="AAX27" s="27"/>
      <c r="AAY27" s="27"/>
      <c r="AAZ27" s="27"/>
      <c r="ABA27" s="27"/>
      <c r="ABB27" s="27"/>
      <c r="ABC27" s="27"/>
      <c r="ABD27" s="27"/>
      <c r="ABE27" s="27"/>
      <c r="ABF27" s="27"/>
      <c r="ABG27" s="27"/>
      <c r="ABH27" s="27"/>
      <c r="ABI27" s="27"/>
      <c r="ABJ27" s="27"/>
      <c r="ABK27" s="27"/>
      <c r="ABL27" s="27"/>
      <c r="ABM27" s="27"/>
      <c r="ABN27" s="27"/>
      <c r="ABO27" s="27"/>
      <c r="ABP27" s="27"/>
      <c r="ABQ27" s="27"/>
      <c r="ABR27" s="27"/>
      <c r="ABS27" s="27"/>
      <c r="ABT27" s="27"/>
      <c r="ABU27" s="27"/>
      <c r="ABV27" s="27"/>
      <c r="ABW27" s="27"/>
      <c r="ABX27" s="27"/>
      <c r="ABY27" s="27"/>
      <c r="ABZ27" s="27"/>
      <c r="ACA27" s="27"/>
      <c r="ACB27" s="27"/>
      <c r="ACC27" s="27"/>
      <c r="ACD27" s="27"/>
      <c r="ACE27" s="27"/>
      <c r="ACF27" s="27"/>
      <c r="ACG27" s="27"/>
      <c r="ACH27" s="27"/>
      <c r="ACI27" s="27"/>
      <c r="ACJ27" s="27"/>
      <c r="ACK27" s="27"/>
      <c r="ACL27" s="27"/>
      <c r="ACM27" s="27"/>
      <c r="ACN27" s="27"/>
      <c r="ACO27" s="27"/>
      <c r="ACP27" s="27"/>
      <c r="ACQ27" s="27"/>
      <c r="ACR27" s="27"/>
      <c r="ACS27" s="27"/>
      <c r="ACT27" s="27"/>
      <c r="ACU27" s="27"/>
      <c r="ACV27" s="27"/>
      <c r="ACW27" s="27"/>
      <c r="ACX27" s="27"/>
      <c r="ACY27" s="27"/>
      <c r="ACZ27" s="27"/>
      <c r="ADA27" s="27"/>
      <c r="ADB27" s="27"/>
      <c r="ADC27" s="27"/>
      <c r="ADD27" s="27"/>
      <c r="ADE27" s="27"/>
      <c r="ADF27" s="27"/>
      <c r="ADG27" s="27"/>
      <c r="ADH27" s="27"/>
      <c r="ADI27" s="27"/>
      <c r="ADJ27" s="27"/>
      <c r="ADK27" s="27"/>
      <c r="ADL27" s="27"/>
      <c r="ADM27" s="27"/>
      <c r="ADN27" s="27"/>
      <c r="ADO27" s="27"/>
      <c r="ADP27" s="27"/>
      <c r="ADQ27" s="27"/>
      <c r="ADR27" s="27"/>
      <c r="ADS27" s="27"/>
      <c r="ADT27" s="27"/>
      <c r="ADU27" s="27"/>
      <c r="ADV27" s="27"/>
      <c r="ADW27" s="27"/>
      <c r="ADX27" s="27"/>
      <c r="ADY27" s="27"/>
      <c r="ADZ27" s="27"/>
      <c r="AEA27" s="27"/>
      <c r="AEB27" s="27"/>
      <c r="AEC27" s="27"/>
      <c r="AED27" s="27"/>
      <c r="AEE27" s="27"/>
      <c r="AEF27" s="27"/>
      <c r="AEG27" s="27"/>
      <c r="AEH27" s="27"/>
      <c r="AEI27" s="27"/>
      <c r="AEJ27" s="27"/>
      <c r="AEK27" s="27"/>
      <c r="AEL27" s="27"/>
      <c r="AEM27" s="27"/>
      <c r="AEN27" s="27"/>
      <c r="AEO27" s="27"/>
      <c r="AEP27" s="27"/>
      <c r="AEQ27" s="27"/>
      <c r="AER27" s="27"/>
      <c r="AES27" s="27"/>
      <c r="AET27" s="27"/>
      <c r="AEU27" s="27"/>
      <c r="AEV27" s="27"/>
      <c r="AEW27" s="27"/>
      <c r="AEX27" s="27"/>
      <c r="AEY27" s="27"/>
      <c r="AEZ27" s="27"/>
      <c r="AFA27" s="27"/>
      <c r="AFB27" s="27"/>
      <c r="AFC27" s="27"/>
      <c r="AFD27" s="27"/>
      <c r="AFE27" s="27"/>
      <c r="AFF27" s="27"/>
      <c r="AFG27" s="27"/>
      <c r="AFH27" s="27"/>
      <c r="AFI27" s="27"/>
      <c r="AFJ27" s="27"/>
      <c r="AFK27" s="27"/>
      <c r="AFL27" s="27"/>
      <c r="AFM27" s="27"/>
      <c r="AFN27" s="27"/>
      <c r="AFO27" s="27"/>
      <c r="AFP27" s="27"/>
      <c r="AFQ27" s="27"/>
      <c r="AFR27" s="27"/>
      <c r="AFS27" s="27"/>
      <c r="AFT27" s="27"/>
      <c r="AFU27" s="27"/>
      <c r="AFV27" s="27"/>
      <c r="AFW27" s="27"/>
      <c r="AFX27" s="27"/>
      <c r="AFY27" s="27"/>
      <c r="AFZ27" s="27"/>
      <c r="AGA27" s="27"/>
      <c r="AGB27" s="27"/>
      <c r="AGC27" s="27"/>
      <c r="AGD27" s="27"/>
      <c r="AGE27" s="27"/>
      <c r="AGF27" s="27"/>
      <c r="AGG27" s="27"/>
      <c r="AGH27" s="27"/>
      <c r="AGI27" s="27"/>
      <c r="AGJ27" s="27"/>
      <c r="AGK27" s="27"/>
      <c r="AGL27" s="27"/>
      <c r="AGM27" s="27"/>
      <c r="AGN27" s="27"/>
      <c r="AGO27" s="27"/>
      <c r="AGP27" s="27"/>
      <c r="AGQ27" s="27"/>
      <c r="AGR27" s="27"/>
      <c r="AGS27" s="27"/>
      <c r="AGT27" s="27"/>
      <c r="AGU27" s="27"/>
      <c r="AGV27" s="27"/>
      <c r="AGW27" s="27"/>
      <c r="AGX27" s="27"/>
      <c r="AGY27" s="27"/>
      <c r="AGZ27" s="27"/>
      <c r="AHA27" s="27"/>
      <c r="AHB27" s="27"/>
      <c r="AHC27" s="27"/>
      <c r="AHD27" s="27"/>
      <c r="AHE27" s="27"/>
      <c r="AHF27" s="27"/>
      <c r="AHG27" s="27"/>
      <c r="AHH27" s="27"/>
      <c r="AHI27" s="27"/>
      <c r="AHJ27" s="27"/>
      <c r="AHK27" s="27"/>
      <c r="AHL27" s="27"/>
      <c r="AHM27" s="27"/>
      <c r="AHN27" s="27"/>
      <c r="AHO27" s="27"/>
      <c r="AHP27" s="27"/>
      <c r="AHQ27" s="27"/>
      <c r="AHR27" s="27"/>
      <c r="AHS27" s="27"/>
      <c r="AHT27" s="27"/>
      <c r="AHU27" s="27"/>
      <c r="AHV27" s="27"/>
      <c r="AHW27" s="27"/>
      <c r="AHX27" s="27"/>
      <c r="AHY27" s="27"/>
      <c r="AHZ27" s="27"/>
      <c r="AIA27" s="27"/>
      <c r="AIB27" s="27"/>
      <c r="AIC27" s="27"/>
      <c r="AID27" s="27"/>
      <c r="AIE27" s="27"/>
      <c r="AIF27" s="27"/>
      <c r="AIG27" s="27"/>
      <c r="AIH27" s="27"/>
      <c r="AII27" s="27"/>
      <c r="AIJ27" s="27"/>
      <c r="AIK27" s="27"/>
      <c r="AIL27" s="27"/>
      <c r="AIM27" s="27"/>
      <c r="AIN27" s="27"/>
      <c r="AIO27" s="27"/>
      <c r="AIP27" s="27"/>
      <c r="AIQ27" s="27"/>
      <c r="AIR27" s="27"/>
      <c r="AIS27" s="27"/>
      <c r="AIT27" s="27"/>
      <c r="AIU27" s="27"/>
      <c r="AIV27" s="27"/>
      <c r="AIW27" s="27"/>
      <c r="AIX27" s="27"/>
      <c r="AIY27" s="27"/>
      <c r="AIZ27" s="27"/>
      <c r="AJA27" s="27"/>
      <c r="AJB27" s="27"/>
      <c r="AJC27" s="27"/>
      <c r="AJD27" s="27"/>
      <c r="AJE27" s="27"/>
      <c r="AJF27" s="27"/>
      <c r="AJG27" s="27"/>
      <c r="AJH27" s="27"/>
      <c r="AJI27" s="27"/>
      <c r="AJJ27" s="27"/>
      <c r="AJK27" s="27"/>
      <c r="AJL27" s="27"/>
      <c r="AJM27" s="27"/>
      <c r="AJN27" s="27"/>
      <c r="AJO27" s="27"/>
      <c r="AJP27" s="27"/>
      <c r="AJQ27" s="27"/>
      <c r="AJR27" s="27"/>
      <c r="AJS27" s="27"/>
      <c r="AJT27" s="27"/>
      <c r="AJU27" s="27"/>
      <c r="AJV27" s="27"/>
      <c r="AJW27" s="27"/>
      <c r="AJX27" s="27"/>
      <c r="AJY27" s="27"/>
      <c r="AJZ27" s="27"/>
      <c r="AKA27" s="27"/>
      <c r="AKB27" s="27"/>
      <c r="AKC27" s="27"/>
      <c r="AKD27" s="27"/>
      <c r="AKE27" s="27"/>
      <c r="AKF27" s="27"/>
      <c r="AKG27" s="27"/>
      <c r="AKH27" s="27"/>
      <c r="AKI27" s="27"/>
      <c r="AKJ27" s="27"/>
      <c r="AKK27" s="27"/>
      <c r="AKL27" s="27"/>
      <c r="AKM27" s="27"/>
      <c r="AKN27" s="27"/>
      <c r="AKO27" s="27"/>
      <c r="AKP27" s="27"/>
      <c r="AKQ27" s="27"/>
      <c r="AKR27" s="27"/>
      <c r="AKS27" s="27"/>
      <c r="AKT27" s="27"/>
      <c r="AKU27" s="27"/>
      <c r="AKV27" s="27"/>
      <c r="AKW27" s="27"/>
      <c r="AKX27" s="27"/>
      <c r="AKY27" s="27"/>
      <c r="AKZ27" s="27"/>
      <c r="ALA27" s="27"/>
      <c r="ALB27" s="27"/>
      <c r="ALC27" s="27"/>
      <c r="ALD27" s="27"/>
      <c r="ALE27" s="27"/>
      <c r="ALF27" s="27"/>
      <c r="ALG27" s="27"/>
      <c r="ALH27" s="27"/>
      <c r="ALI27" s="27"/>
      <c r="ALJ27" s="27"/>
      <c r="ALK27" s="27"/>
      <c r="ALL27" s="27"/>
    </row>
    <row r="28" spans="1:1000" customFormat="1" ht="15" customHeight="1" x14ac:dyDescent="0.25">
      <c r="A28" s="66" t="str">
        <f ca="1">IF(_xll.TM1RPTELISCONSOLIDATED($C$22,$C28),IF(_xll.TM1RPTELLEV($C$22,$C28)&lt;=3,_xll.TM1RPTELLEV($C$22,$C28),"D"),"N")</f>
        <v>N</v>
      </c>
      <c r="B28" s="66"/>
      <c r="C28" s="119" t="s">
        <v>106</v>
      </c>
      <c r="D28" s="111">
        <f ca="1">_xll.DBRW($C$9,$C28,$C$13,$E$13,$D$13,$F$13,D$21)</f>
        <v>45228</v>
      </c>
      <c r="E28" s="112" t="str">
        <f ca="1">_xll.DBRW($C$9,$C28,$C$13,$E$13,$D$13,$F$13,E$21)</f>
        <v/>
      </c>
      <c r="F28" s="111">
        <f ca="1">_xll.DBRW($C$9,$C28,$C$13,$E$13,$D$13,$F$13,F$21)</f>
        <v>2000000</v>
      </c>
      <c r="G28" s="111">
        <f ca="1">_xll.DBRW($C$9,$C28,$C$13,$E$13,$D$13,$F$13,G$21)</f>
        <v>27000000</v>
      </c>
      <c r="H28" s="113">
        <f ca="1">_xll.DBRW($C$9,$C28,$C$13,$E$13,$D$13,$F$13,H$21)</f>
        <v>7.407407407407407E-2</v>
      </c>
      <c r="I28" s="111">
        <f ca="1">_xll.DBRW($C$9,$C28,$C$13,$E$13,$D$13,$F$13,I$21)</f>
        <v>3350.2222222222222</v>
      </c>
      <c r="J28" s="111">
        <f ca="1">_xll.DBRW($C$9,$C28,$C$13,$E$13,$D$13,$F$13,J$21)</f>
        <v>0</v>
      </c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  <c r="FB28" s="27"/>
      <c r="FC28" s="27"/>
      <c r="FD28" s="27"/>
      <c r="FE28" s="27"/>
      <c r="FF28" s="27"/>
      <c r="FG28" s="27"/>
      <c r="FH28" s="27"/>
      <c r="FI28" s="27"/>
      <c r="FJ28" s="27"/>
      <c r="FK28" s="27"/>
      <c r="FL28" s="27"/>
      <c r="FM28" s="27"/>
      <c r="FN28" s="27"/>
      <c r="FO28" s="27"/>
      <c r="FP28" s="27"/>
      <c r="FQ28" s="27"/>
      <c r="FR28" s="27"/>
      <c r="FS28" s="27"/>
      <c r="FT28" s="27"/>
      <c r="FU28" s="27"/>
      <c r="FV28" s="27"/>
      <c r="FW28" s="27"/>
      <c r="FX28" s="27"/>
      <c r="FY28" s="27"/>
      <c r="FZ28" s="27"/>
      <c r="GA28" s="27"/>
      <c r="GB28" s="27"/>
      <c r="GC28" s="27"/>
      <c r="GD28" s="27"/>
      <c r="GE28" s="27"/>
      <c r="GF28" s="27"/>
      <c r="GG28" s="27"/>
      <c r="GH28" s="27"/>
      <c r="GI28" s="27"/>
      <c r="GJ28" s="27"/>
      <c r="GK28" s="27"/>
      <c r="GL28" s="27"/>
      <c r="GM28" s="27"/>
      <c r="GN28" s="27"/>
      <c r="GO28" s="27"/>
      <c r="GP28" s="27"/>
      <c r="GQ28" s="27"/>
      <c r="GR28" s="27"/>
      <c r="GS28" s="27"/>
      <c r="GT28" s="27"/>
      <c r="GU28" s="27"/>
      <c r="GV28" s="27"/>
      <c r="GW28" s="27"/>
      <c r="GX28" s="27"/>
      <c r="GY28" s="27"/>
      <c r="GZ28" s="27"/>
      <c r="HA28" s="27"/>
      <c r="HB28" s="27"/>
      <c r="HC28" s="27"/>
      <c r="HD28" s="27"/>
      <c r="HE28" s="27"/>
      <c r="HF28" s="27"/>
      <c r="HG28" s="27"/>
      <c r="HH28" s="27"/>
      <c r="HI28" s="27"/>
      <c r="HJ28" s="27"/>
      <c r="HK28" s="27"/>
      <c r="HL28" s="27"/>
      <c r="HM28" s="27"/>
      <c r="HN28" s="27"/>
      <c r="HO28" s="27"/>
      <c r="HP28" s="27"/>
      <c r="HQ28" s="27"/>
      <c r="HR28" s="27"/>
      <c r="HS28" s="27"/>
      <c r="HT28" s="27"/>
      <c r="HU28" s="27"/>
      <c r="HV28" s="27"/>
      <c r="HW28" s="27"/>
      <c r="HX28" s="27"/>
      <c r="HY28" s="27"/>
      <c r="HZ28" s="27"/>
      <c r="IA28" s="27"/>
      <c r="IB28" s="27"/>
      <c r="IC28" s="27"/>
      <c r="ID28" s="27"/>
      <c r="IE28" s="27"/>
      <c r="IF28" s="27"/>
      <c r="IG28" s="27"/>
      <c r="IH28" s="27"/>
      <c r="II28" s="27"/>
      <c r="IJ28" s="27"/>
      <c r="IK28" s="27"/>
      <c r="IL28" s="27"/>
      <c r="IM28" s="27"/>
      <c r="IN28" s="27"/>
      <c r="IO28" s="27"/>
      <c r="IP28" s="27"/>
      <c r="IQ28" s="27"/>
      <c r="IR28" s="27"/>
      <c r="IS28" s="27"/>
      <c r="IT28" s="27"/>
      <c r="IU28" s="27"/>
      <c r="IV28" s="27"/>
      <c r="IW28" s="27"/>
      <c r="IX28" s="27"/>
      <c r="IY28" s="27"/>
      <c r="IZ28" s="27"/>
      <c r="JA28" s="27"/>
      <c r="JB28" s="27"/>
      <c r="JC28" s="27"/>
      <c r="JD28" s="27"/>
      <c r="JE28" s="27"/>
      <c r="JF28" s="27"/>
      <c r="JG28" s="27"/>
      <c r="JH28" s="27"/>
      <c r="JI28" s="27"/>
      <c r="JJ28" s="27"/>
      <c r="JK28" s="27"/>
      <c r="JL28" s="27"/>
      <c r="JM28" s="27"/>
      <c r="JN28" s="27"/>
      <c r="JO28" s="27"/>
      <c r="JP28" s="27"/>
      <c r="JQ28" s="27"/>
      <c r="JR28" s="27"/>
      <c r="JS28" s="27"/>
      <c r="JT28" s="27"/>
      <c r="JU28" s="27"/>
      <c r="JV28" s="27"/>
      <c r="JW28" s="27"/>
      <c r="JX28" s="27"/>
      <c r="JY28" s="27"/>
      <c r="JZ28" s="27"/>
      <c r="KA28" s="27"/>
      <c r="KB28" s="27"/>
      <c r="KC28" s="27"/>
      <c r="KD28" s="27"/>
      <c r="KE28" s="27"/>
      <c r="KF28" s="27"/>
      <c r="KG28" s="27"/>
      <c r="KH28" s="27"/>
      <c r="KI28" s="27"/>
      <c r="KJ28" s="27"/>
      <c r="KK28" s="27"/>
      <c r="KL28" s="27"/>
      <c r="KM28" s="27"/>
      <c r="KN28" s="27"/>
      <c r="KO28" s="27"/>
      <c r="KP28" s="27"/>
      <c r="KQ28" s="27"/>
      <c r="KR28" s="27"/>
      <c r="KS28" s="27"/>
      <c r="KT28" s="27"/>
      <c r="KU28" s="27"/>
      <c r="KV28" s="27"/>
      <c r="KW28" s="27"/>
      <c r="KX28" s="27"/>
      <c r="KY28" s="27"/>
      <c r="KZ28" s="27"/>
      <c r="LA28" s="27"/>
      <c r="LB28" s="27"/>
      <c r="LC28" s="27"/>
      <c r="LD28" s="27"/>
      <c r="LE28" s="27"/>
      <c r="LF28" s="27"/>
      <c r="LG28" s="27"/>
      <c r="LH28" s="27"/>
      <c r="LI28" s="27"/>
      <c r="LJ28" s="27"/>
      <c r="LK28" s="27"/>
      <c r="LL28" s="27"/>
      <c r="LM28" s="27"/>
      <c r="LN28" s="27"/>
      <c r="LO28" s="27"/>
      <c r="LP28" s="27"/>
      <c r="LQ28" s="27"/>
      <c r="LR28" s="27"/>
      <c r="LS28" s="27"/>
      <c r="LT28" s="27"/>
      <c r="LU28" s="27"/>
      <c r="LV28" s="27"/>
      <c r="LW28" s="27"/>
      <c r="LX28" s="27"/>
      <c r="LY28" s="27"/>
      <c r="LZ28" s="27"/>
      <c r="MA28" s="27"/>
      <c r="MB28" s="27"/>
      <c r="MC28" s="27"/>
      <c r="MD28" s="27"/>
      <c r="ME28" s="27"/>
      <c r="MF28" s="27"/>
      <c r="MG28" s="27"/>
      <c r="MH28" s="27"/>
      <c r="MI28" s="27"/>
      <c r="MJ28" s="27"/>
      <c r="MK28" s="27"/>
      <c r="ML28" s="27"/>
      <c r="MM28" s="27"/>
      <c r="MN28" s="27"/>
      <c r="MO28" s="27"/>
      <c r="MP28" s="27"/>
      <c r="MQ28" s="27"/>
      <c r="MR28" s="27"/>
      <c r="MS28" s="27"/>
      <c r="MT28" s="27"/>
      <c r="MU28" s="27"/>
      <c r="MV28" s="27"/>
      <c r="MW28" s="27"/>
      <c r="MX28" s="27"/>
      <c r="MY28" s="27"/>
      <c r="MZ28" s="27"/>
      <c r="NA28" s="27"/>
      <c r="NB28" s="27"/>
      <c r="NC28" s="27"/>
      <c r="ND28" s="27"/>
      <c r="NE28" s="27"/>
      <c r="NF28" s="27"/>
      <c r="NG28" s="27"/>
      <c r="NH28" s="27"/>
      <c r="NI28" s="27"/>
      <c r="NJ28" s="27"/>
      <c r="NK28" s="27"/>
      <c r="NL28" s="27"/>
      <c r="NM28" s="27"/>
      <c r="NN28" s="27"/>
      <c r="NO28" s="27"/>
      <c r="NP28" s="27"/>
      <c r="NQ28" s="27"/>
      <c r="NR28" s="27"/>
      <c r="NS28" s="27"/>
      <c r="NT28" s="27"/>
      <c r="NU28" s="27"/>
      <c r="NV28" s="27"/>
      <c r="NW28" s="27"/>
      <c r="NX28" s="27"/>
      <c r="NY28" s="27"/>
      <c r="NZ28" s="27"/>
      <c r="OA28" s="27"/>
      <c r="OB28" s="27"/>
      <c r="OC28" s="27"/>
      <c r="OD28" s="27"/>
      <c r="OE28" s="27"/>
      <c r="OF28" s="27"/>
      <c r="OG28" s="27"/>
      <c r="OH28" s="27"/>
      <c r="OI28" s="27"/>
      <c r="OJ28" s="27"/>
      <c r="OK28" s="27"/>
      <c r="OL28" s="27"/>
      <c r="OM28" s="27"/>
      <c r="ON28" s="27"/>
      <c r="OO28" s="27"/>
      <c r="OP28" s="27"/>
      <c r="OQ28" s="27"/>
      <c r="OR28" s="27"/>
      <c r="OS28" s="27"/>
      <c r="OT28" s="27"/>
      <c r="OU28" s="27"/>
      <c r="OV28" s="27"/>
      <c r="OW28" s="27"/>
      <c r="OX28" s="27"/>
      <c r="OY28" s="27"/>
      <c r="OZ28" s="27"/>
      <c r="PA28" s="27"/>
      <c r="PB28" s="27"/>
      <c r="PC28" s="27"/>
      <c r="PD28" s="27"/>
      <c r="PE28" s="27"/>
      <c r="PF28" s="27"/>
      <c r="PG28" s="27"/>
      <c r="PH28" s="27"/>
      <c r="PI28" s="27"/>
      <c r="PJ28" s="27"/>
      <c r="PK28" s="27"/>
      <c r="PL28" s="27"/>
      <c r="PM28" s="27"/>
      <c r="PN28" s="27"/>
      <c r="PO28" s="27"/>
      <c r="PP28" s="27"/>
      <c r="PQ28" s="27"/>
      <c r="PR28" s="27"/>
      <c r="PS28" s="27"/>
      <c r="PT28" s="27"/>
      <c r="PU28" s="27"/>
      <c r="PV28" s="27"/>
      <c r="PW28" s="27"/>
      <c r="PX28" s="27"/>
      <c r="PY28" s="27"/>
      <c r="PZ28" s="27"/>
      <c r="QA28" s="27"/>
      <c r="QB28" s="27"/>
      <c r="QC28" s="27"/>
      <c r="QD28" s="27"/>
      <c r="QE28" s="27"/>
      <c r="QF28" s="27"/>
      <c r="QG28" s="27"/>
      <c r="QH28" s="27"/>
      <c r="QI28" s="27"/>
      <c r="QJ28" s="27"/>
      <c r="QK28" s="27"/>
      <c r="QL28" s="27"/>
      <c r="QM28" s="27"/>
      <c r="QN28" s="27"/>
      <c r="QO28" s="27"/>
      <c r="QP28" s="27"/>
      <c r="QQ28" s="27"/>
      <c r="QR28" s="27"/>
      <c r="QS28" s="27"/>
      <c r="QT28" s="27"/>
      <c r="QU28" s="27"/>
      <c r="QV28" s="27"/>
      <c r="QW28" s="27"/>
      <c r="QX28" s="27"/>
      <c r="QY28" s="27"/>
      <c r="QZ28" s="27"/>
      <c r="RA28" s="27"/>
      <c r="RB28" s="27"/>
      <c r="RC28" s="27"/>
      <c r="RD28" s="27"/>
      <c r="RE28" s="27"/>
      <c r="RF28" s="27"/>
      <c r="RG28" s="27"/>
      <c r="RH28" s="27"/>
      <c r="RI28" s="27"/>
      <c r="RJ28" s="27"/>
      <c r="RK28" s="27"/>
      <c r="RL28" s="27"/>
      <c r="RM28" s="27"/>
      <c r="RN28" s="27"/>
      <c r="RO28" s="27"/>
      <c r="RP28" s="27"/>
      <c r="RQ28" s="27"/>
      <c r="RR28" s="27"/>
      <c r="RS28" s="27"/>
      <c r="RT28" s="27"/>
      <c r="RU28" s="27"/>
      <c r="RV28" s="27"/>
      <c r="RW28" s="27"/>
      <c r="RX28" s="27"/>
      <c r="RY28" s="27"/>
      <c r="RZ28" s="27"/>
      <c r="SA28" s="27"/>
      <c r="SB28" s="27"/>
      <c r="SC28" s="27"/>
      <c r="SD28" s="27"/>
      <c r="SE28" s="27"/>
      <c r="SF28" s="27"/>
      <c r="SG28" s="27"/>
      <c r="SH28" s="27"/>
      <c r="SI28" s="27"/>
      <c r="SJ28" s="27"/>
      <c r="SK28" s="27"/>
      <c r="SL28" s="27"/>
      <c r="SM28" s="27"/>
      <c r="SN28" s="27"/>
      <c r="SO28" s="27"/>
      <c r="SP28" s="27"/>
      <c r="SQ28" s="27"/>
      <c r="SR28" s="27"/>
      <c r="SS28" s="27"/>
      <c r="ST28" s="27"/>
      <c r="SU28" s="27"/>
      <c r="SV28" s="27"/>
      <c r="SW28" s="27"/>
      <c r="SX28" s="27"/>
      <c r="SY28" s="27"/>
      <c r="SZ28" s="27"/>
      <c r="TA28" s="27"/>
      <c r="TB28" s="27"/>
      <c r="TC28" s="27"/>
      <c r="TD28" s="27"/>
      <c r="TE28" s="27"/>
      <c r="TF28" s="27"/>
      <c r="TG28" s="27"/>
      <c r="TH28" s="27"/>
      <c r="TI28" s="27"/>
      <c r="TJ28" s="27"/>
      <c r="TK28" s="27"/>
      <c r="TL28" s="27"/>
      <c r="TM28" s="27"/>
      <c r="TN28" s="27"/>
      <c r="TO28" s="27"/>
      <c r="TP28" s="27"/>
      <c r="TQ28" s="27"/>
      <c r="TR28" s="27"/>
      <c r="TS28" s="27"/>
      <c r="TT28" s="27"/>
      <c r="TU28" s="27"/>
      <c r="TV28" s="27"/>
      <c r="TW28" s="27"/>
      <c r="TX28" s="27"/>
      <c r="TY28" s="27"/>
      <c r="TZ28" s="27"/>
      <c r="UA28" s="27"/>
      <c r="UB28" s="27"/>
      <c r="UC28" s="27"/>
      <c r="UD28" s="27"/>
      <c r="UE28" s="27"/>
      <c r="UF28" s="27"/>
      <c r="UG28" s="27"/>
      <c r="UH28" s="27"/>
      <c r="UI28" s="27"/>
      <c r="UJ28" s="27"/>
      <c r="UK28" s="27"/>
      <c r="UL28" s="27"/>
      <c r="UM28" s="27"/>
      <c r="UN28" s="27"/>
      <c r="UO28" s="27"/>
      <c r="UP28" s="27"/>
      <c r="UQ28" s="27"/>
      <c r="UR28" s="27"/>
      <c r="US28" s="27"/>
      <c r="UT28" s="27"/>
      <c r="UU28" s="27"/>
      <c r="UV28" s="27"/>
      <c r="UW28" s="27"/>
      <c r="UX28" s="27"/>
      <c r="UY28" s="27"/>
      <c r="UZ28" s="27"/>
      <c r="VA28" s="27"/>
      <c r="VB28" s="27"/>
      <c r="VC28" s="27"/>
      <c r="VD28" s="27"/>
      <c r="VE28" s="27"/>
      <c r="VF28" s="27"/>
      <c r="VG28" s="27"/>
      <c r="VH28" s="27"/>
      <c r="VI28" s="27"/>
      <c r="VJ28" s="27"/>
      <c r="VK28" s="27"/>
      <c r="VL28" s="27"/>
      <c r="VM28" s="27"/>
      <c r="VN28" s="27"/>
      <c r="VO28" s="27"/>
      <c r="VP28" s="27"/>
      <c r="VQ28" s="27"/>
      <c r="VR28" s="27"/>
      <c r="VS28" s="27"/>
      <c r="VT28" s="27"/>
      <c r="VU28" s="27"/>
      <c r="VV28" s="27"/>
      <c r="VW28" s="27"/>
      <c r="VX28" s="27"/>
      <c r="VY28" s="27"/>
      <c r="VZ28" s="27"/>
      <c r="WA28" s="27"/>
      <c r="WB28" s="27"/>
      <c r="WC28" s="27"/>
      <c r="WD28" s="27"/>
      <c r="WE28" s="27"/>
      <c r="WF28" s="27"/>
      <c r="WG28" s="27"/>
      <c r="WH28" s="27"/>
      <c r="WI28" s="27"/>
      <c r="WJ28" s="27"/>
      <c r="WK28" s="27"/>
      <c r="WL28" s="27"/>
      <c r="WM28" s="27"/>
      <c r="WN28" s="27"/>
      <c r="WO28" s="27"/>
      <c r="WP28" s="27"/>
      <c r="WQ28" s="27"/>
      <c r="WR28" s="27"/>
      <c r="WS28" s="27"/>
      <c r="WT28" s="27"/>
      <c r="WU28" s="27"/>
      <c r="WV28" s="27"/>
      <c r="WW28" s="27"/>
      <c r="WX28" s="27"/>
      <c r="WY28" s="27"/>
      <c r="WZ28" s="27"/>
      <c r="XA28" s="27"/>
      <c r="XB28" s="27"/>
      <c r="XC28" s="27"/>
      <c r="XD28" s="27"/>
      <c r="XE28" s="27"/>
      <c r="XF28" s="27"/>
      <c r="XG28" s="27"/>
      <c r="XH28" s="27"/>
      <c r="XI28" s="27"/>
      <c r="XJ28" s="27"/>
      <c r="XK28" s="27"/>
      <c r="XL28" s="27"/>
      <c r="XM28" s="27"/>
      <c r="XN28" s="27"/>
      <c r="XO28" s="27"/>
      <c r="XP28" s="27"/>
      <c r="XQ28" s="27"/>
      <c r="XR28" s="27"/>
      <c r="XS28" s="27"/>
      <c r="XT28" s="27"/>
      <c r="XU28" s="27"/>
      <c r="XV28" s="27"/>
      <c r="XW28" s="27"/>
      <c r="XX28" s="27"/>
      <c r="XY28" s="27"/>
      <c r="XZ28" s="27"/>
      <c r="YA28" s="27"/>
      <c r="YB28" s="27"/>
      <c r="YC28" s="27"/>
      <c r="YD28" s="27"/>
      <c r="YE28" s="27"/>
      <c r="YF28" s="27"/>
      <c r="YG28" s="27"/>
      <c r="YH28" s="27"/>
      <c r="YI28" s="27"/>
      <c r="YJ28" s="27"/>
      <c r="YK28" s="27"/>
      <c r="YL28" s="27"/>
      <c r="YM28" s="27"/>
      <c r="YN28" s="27"/>
      <c r="YO28" s="27"/>
      <c r="YP28" s="27"/>
      <c r="YQ28" s="27"/>
      <c r="YR28" s="27"/>
      <c r="YS28" s="27"/>
      <c r="YT28" s="27"/>
      <c r="YU28" s="27"/>
      <c r="YV28" s="27"/>
      <c r="YW28" s="27"/>
      <c r="YX28" s="27"/>
      <c r="YY28" s="27"/>
      <c r="YZ28" s="27"/>
      <c r="ZA28" s="27"/>
      <c r="ZB28" s="27"/>
      <c r="ZC28" s="27"/>
      <c r="ZD28" s="27"/>
      <c r="ZE28" s="27"/>
      <c r="ZF28" s="27"/>
      <c r="ZG28" s="27"/>
      <c r="ZH28" s="27"/>
      <c r="ZI28" s="27"/>
      <c r="ZJ28" s="27"/>
      <c r="ZK28" s="27"/>
      <c r="ZL28" s="27"/>
      <c r="ZM28" s="27"/>
      <c r="ZN28" s="27"/>
      <c r="ZO28" s="27"/>
      <c r="ZP28" s="27"/>
      <c r="ZQ28" s="27"/>
      <c r="ZR28" s="27"/>
      <c r="ZS28" s="27"/>
      <c r="ZT28" s="27"/>
      <c r="ZU28" s="27"/>
      <c r="ZV28" s="27"/>
      <c r="ZW28" s="27"/>
      <c r="ZX28" s="27"/>
      <c r="ZY28" s="27"/>
      <c r="ZZ28" s="27"/>
      <c r="AAA28" s="27"/>
      <c r="AAB28" s="27"/>
      <c r="AAC28" s="27"/>
      <c r="AAD28" s="27"/>
      <c r="AAE28" s="27"/>
      <c r="AAF28" s="27"/>
      <c r="AAG28" s="27"/>
      <c r="AAH28" s="27"/>
      <c r="AAI28" s="27"/>
      <c r="AAJ28" s="27"/>
      <c r="AAK28" s="27"/>
      <c r="AAL28" s="27"/>
      <c r="AAM28" s="27"/>
      <c r="AAN28" s="27"/>
      <c r="AAO28" s="27"/>
      <c r="AAP28" s="27"/>
      <c r="AAQ28" s="27"/>
      <c r="AAR28" s="27"/>
      <c r="AAS28" s="27"/>
      <c r="AAT28" s="27"/>
      <c r="AAU28" s="27"/>
      <c r="AAV28" s="27"/>
      <c r="AAW28" s="27"/>
      <c r="AAX28" s="27"/>
      <c r="AAY28" s="27"/>
      <c r="AAZ28" s="27"/>
      <c r="ABA28" s="27"/>
      <c r="ABB28" s="27"/>
      <c r="ABC28" s="27"/>
      <c r="ABD28" s="27"/>
      <c r="ABE28" s="27"/>
      <c r="ABF28" s="27"/>
      <c r="ABG28" s="27"/>
      <c r="ABH28" s="27"/>
      <c r="ABI28" s="27"/>
      <c r="ABJ28" s="27"/>
      <c r="ABK28" s="27"/>
      <c r="ABL28" s="27"/>
      <c r="ABM28" s="27"/>
      <c r="ABN28" s="27"/>
      <c r="ABO28" s="27"/>
      <c r="ABP28" s="27"/>
      <c r="ABQ28" s="27"/>
      <c r="ABR28" s="27"/>
      <c r="ABS28" s="27"/>
      <c r="ABT28" s="27"/>
      <c r="ABU28" s="27"/>
      <c r="ABV28" s="27"/>
      <c r="ABW28" s="27"/>
      <c r="ABX28" s="27"/>
      <c r="ABY28" s="27"/>
      <c r="ABZ28" s="27"/>
      <c r="ACA28" s="27"/>
      <c r="ACB28" s="27"/>
      <c r="ACC28" s="27"/>
      <c r="ACD28" s="27"/>
      <c r="ACE28" s="27"/>
      <c r="ACF28" s="27"/>
      <c r="ACG28" s="27"/>
      <c r="ACH28" s="27"/>
      <c r="ACI28" s="27"/>
      <c r="ACJ28" s="27"/>
      <c r="ACK28" s="27"/>
      <c r="ACL28" s="27"/>
      <c r="ACM28" s="27"/>
      <c r="ACN28" s="27"/>
      <c r="ACO28" s="27"/>
      <c r="ACP28" s="27"/>
      <c r="ACQ28" s="27"/>
      <c r="ACR28" s="27"/>
      <c r="ACS28" s="27"/>
      <c r="ACT28" s="27"/>
      <c r="ACU28" s="27"/>
      <c r="ACV28" s="27"/>
      <c r="ACW28" s="27"/>
      <c r="ACX28" s="27"/>
      <c r="ACY28" s="27"/>
      <c r="ACZ28" s="27"/>
      <c r="ADA28" s="27"/>
      <c r="ADB28" s="27"/>
      <c r="ADC28" s="27"/>
      <c r="ADD28" s="27"/>
      <c r="ADE28" s="27"/>
      <c r="ADF28" s="27"/>
      <c r="ADG28" s="27"/>
      <c r="ADH28" s="27"/>
      <c r="ADI28" s="27"/>
      <c r="ADJ28" s="27"/>
      <c r="ADK28" s="27"/>
      <c r="ADL28" s="27"/>
      <c r="ADM28" s="27"/>
      <c r="ADN28" s="27"/>
      <c r="ADO28" s="27"/>
      <c r="ADP28" s="27"/>
      <c r="ADQ28" s="27"/>
      <c r="ADR28" s="27"/>
      <c r="ADS28" s="27"/>
      <c r="ADT28" s="27"/>
      <c r="ADU28" s="27"/>
      <c r="ADV28" s="27"/>
      <c r="ADW28" s="27"/>
      <c r="ADX28" s="27"/>
      <c r="ADY28" s="27"/>
      <c r="ADZ28" s="27"/>
      <c r="AEA28" s="27"/>
      <c r="AEB28" s="27"/>
      <c r="AEC28" s="27"/>
      <c r="AED28" s="27"/>
      <c r="AEE28" s="27"/>
      <c r="AEF28" s="27"/>
      <c r="AEG28" s="27"/>
      <c r="AEH28" s="27"/>
      <c r="AEI28" s="27"/>
      <c r="AEJ28" s="27"/>
      <c r="AEK28" s="27"/>
      <c r="AEL28" s="27"/>
      <c r="AEM28" s="27"/>
      <c r="AEN28" s="27"/>
      <c r="AEO28" s="27"/>
      <c r="AEP28" s="27"/>
      <c r="AEQ28" s="27"/>
      <c r="AER28" s="27"/>
      <c r="AES28" s="27"/>
      <c r="AET28" s="27"/>
      <c r="AEU28" s="27"/>
      <c r="AEV28" s="27"/>
      <c r="AEW28" s="27"/>
      <c r="AEX28" s="27"/>
      <c r="AEY28" s="27"/>
      <c r="AEZ28" s="27"/>
      <c r="AFA28" s="27"/>
      <c r="AFB28" s="27"/>
      <c r="AFC28" s="27"/>
      <c r="AFD28" s="27"/>
      <c r="AFE28" s="27"/>
      <c r="AFF28" s="27"/>
      <c r="AFG28" s="27"/>
      <c r="AFH28" s="27"/>
      <c r="AFI28" s="27"/>
      <c r="AFJ28" s="27"/>
      <c r="AFK28" s="27"/>
      <c r="AFL28" s="27"/>
      <c r="AFM28" s="27"/>
      <c r="AFN28" s="27"/>
      <c r="AFO28" s="27"/>
      <c r="AFP28" s="27"/>
      <c r="AFQ28" s="27"/>
      <c r="AFR28" s="27"/>
      <c r="AFS28" s="27"/>
      <c r="AFT28" s="27"/>
      <c r="AFU28" s="27"/>
      <c r="AFV28" s="27"/>
      <c r="AFW28" s="27"/>
      <c r="AFX28" s="27"/>
      <c r="AFY28" s="27"/>
      <c r="AFZ28" s="27"/>
      <c r="AGA28" s="27"/>
      <c r="AGB28" s="27"/>
      <c r="AGC28" s="27"/>
      <c r="AGD28" s="27"/>
      <c r="AGE28" s="27"/>
      <c r="AGF28" s="27"/>
      <c r="AGG28" s="27"/>
      <c r="AGH28" s="27"/>
      <c r="AGI28" s="27"/>
      <c r="AGJ28" s="27"/>
      <c r="AGK28" s="27"/>
      <c r="AGL28" s="27"/>
      <c r="AGM28" s="27"/>
      <c r="AGN28" s="27"/>
      <c r="AGO28" s="27"/>
      <c r="AGP28" s="27"/>
      <c r="AGQ28" s="27"/>
      <c r="AGR28" s="27"/>
      <c r="AGS28" s="27"/>
      <c r="AGT28" s="27"/>
      <c r="AGU28" s="27"/>
      <c r="AGV28" s="27"/>
      <c r="AGW28" s="27"/>
      <c r="AGX28" s="27"/>
      <c r="AGY28" s="27"/>
      <c r="AGZ28" s="27"/>
      <c r="AHA28" s="27"/>
      <c r="AHB28" s="27"/>
      <c r="AHC28" s="27"/>
      <c r="AHD28" s="27"/>
      <c r="AHE28" s="27"/>
      <c r="AHF28" s="27"/>
      <c r="AHG28" s="27"/>
      <c r="AHH28" s="27"/>
      <c r="AHI28" s="27"/>
      <c r="AHJ28" s="27"/>
      <c r="AHK28" s="27"/>
      <c r="AHL28" s="27"/>
      <c r="AHM28" s="27"/>
      <c r="AHN28" s="27"/>
      <c r="AHO28" s="27"/>
      <c r="AHP28" s="27"/>
      <c r="AHQ28" s="27"/>
      <c r="AHR28" s="27"/>
      <c r="AHS28" s="27"/>
      <c r="AHT28" s="27"/>
      <c r="AHU28" s="27"/>
      <c r="AHV28" s="27"/>
      <c r="AHW28" s="27"/>
      <c r="AHX28" s="27"/>
      <c r="AHY28" s="27"/>
      <c r="AHZ28" s="27"/>
      <c r="AIA28" s="27"/>
      <c r="AIB28" s="27"/>
      <c r="AIC28" s="27"/>
      <c r="AID28" s="27"/>
      <c r="AIE28" s="27"/>
      <c r="AIF28" s="27"/>
      <c r="AIG28" s="27"/>
      <c r="AIH28" s="27"/>
      <c r="AII28" s="27"/>
      <c r="AIJ28" s="27"/>
      <c r="AIK28" s="27"/>
      <c r="AIL28" s="27"/>
      <c r="AIM28" s="27"/>
      <c r="AIN28" s="27"/>
      <c r="AIO28" s="27"/>
      <c r="AIP28" s="27"/>
      <c r="AIQ28" s="27"/>
      <c r="AIR28" s="27"/>
      <c r="AIS28" s="27"/>
      <c r="AIT28" s="27"/>
      <c r="AIU28" s="27"/>
      <c r="AIV28" s="27"/>
      <c r="AIW28" s="27"/>
      <c r="AIX28" s="27"/>
      <c r="AIY28" s="27"/>
      <c r="AIZ28" s="27"/>
      <c r="AJA28" s="27"/>
      <c r="AJB28" s="27"/>
      <c r="AJC28" s="27"/>
      <c r="AJD28" s="27"/>
      <c r="AJE28" s="27"/>
      <c r="AJF28" s="27"/>
      <c r="AJG28" s="27"/>
      <c r="AJH28" s="27"/>
      <c r="AJI28" s="27"/>
      <c r="AJJ28" s="27"/>
      <c r="AJK28" s="27"/>
      <c r="AJL28" s="27"/>
      <c r="AJM28" s="27"/>
      <c r="AJN28" s="27"/>
      <c r="AJO28" s="27"/>
      <c r="AJP28" s="27"/>
      <c r="AJQ28" s="27"/>
      <c r="AJR28" s="27"/>
      <c r="AJS28" s="27"/>
      <c r="AJT28" s="27"/>
      <c r="AJU28" s="27"/>
      <c r="AJV28" s="27"/>
      <c r="AJW28" s="27"/>
      <c r="AJX28" s="27"/>
      <c r="AJY28" s="27"/>
      <c r="AJZ28" s="27"/>
      <c r="AKA28" s="27"/>
      <c r="AKB28" s="27"/>
      <c r="AKC28" s="27"/>
      <c r="AKD28" s="27"/>
      <c r="AKE28" s="27"/>
      <c r="AKF28" s="27"/>
      <c r="AKG28" s="27"/>
      <c r="AKH28" s="27"/>
      <c r="AKI28" s="27"/>
      <c r="AKJ28" s="27"/>
      <c r="AKK28" s="27"/>
      <c r="AKL28" s="27"/>
      <c r="AKM28" s="27"/>
      <c r="AKN28" s="27"/>
      <c r="AKO28" s="27"/>
      <c r="AKP28" s="27"/>
      <c r="AKQ28" s="27"/>
      <c r="AKR28" s="27"/>
      <c r="AKS28" s="27"/>
      <c r="AKT28" s="27"/>
      <c r="AKU28" s="27"/>
      <c r="AKV28" s="27"/>
      <c r="AKW28" s="27"/>
      <c r="AKX28" s="27"/>
      <c r="AKY28" s="27"/>
      <c r="AKZ28" s="27"/>
      <c r="ALA28" s="27"/>
      <c r="ALB28" s="27"/>
      <c r="ALC28" s="27"/>
      <c r="ALD28" s="27"/>
      <c r="ALE28" s="27"/>
      <c r="ALF28" s="27"/>
      <c r="ALG28" s="27"/>
      <c r="ALH28" s="27"/>
      <c r="ALI28" s="27"/>
      <c r="ALJ28" s="27"/>
      <c r="ALK28" s="27"/>
      <c r="ALL28" s="27"/>
    </row>
    <row r="29" spans="1:1000" customFormat="1" ht="15" customHeight="1" x14ac:dyDescent="0.25">
      <c r="A29" s="66" t="str">
        <f ca="1">IF(_xll.TM1RPTELISCONSOLIDATED($C$22,$C29),IF(_xll.TM1RPTELLEV($C$22,$C29)&lt;=3,_xll.TM1RPTELLEV($C$22,$C29),"D"),"N")</f>
        <v>N</v>
      </c>
      <c r="B29" s="66"/>
      <c r="C29" s="119" t="s">
        <v>107</v>
      </c>
      <c r="D29" s="111">
        <f ca="1">_xll.DBRW($C$9,$C29,$C$13,$E$13,$D$13,$F$13,D$21)</f>
        <v>45228</v>
      </c>
      <c r="E29" s="112" t="str">
        <f ca="1">_xll.DBRW($C$9,$C29,$C$13,$E$13,$D$13,$F$13,E$21)</f>
        <v/>
      </c>
      <c r="F29" s="111">
        <f ca="1">_xll.DBRW($C$9,$C29,$C$13,$E$13,$D$13,$F$13,F$21)</f>
        <v>2500000</v>
      </c>
      <c r="G29" s="111">
        <f ca="1">_xll.DBRW($C$9,$C29,$C$13,$E$13,$D$13,$F$13,G$21)</f>
        <v>27000000</v>
      </c>
      <c r="H29" s="113">
        <f ca="1">_xll.DBRW($C$9,$C29,$C$13,$E$13,$D$13,$F$13,H$21)</f>
        <v>9.2592592592592587E-2</v>
      </c>
      <c r="I29" s="111">
        <f ca="1">_xll.DBRW($C$9,$C29,$C$13,$E$13,$D$13,$F$13,I$21)</f>
        <v>4187.7777777777765</v>
      </c>
      <c r="J29" s="111">
        <f ca="1">_xll.DBRW($C$9,$C29,$C$13,$E$13,$D$13,$F$13,J$21)</f>
        <v>0</v>
      </c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7"/>
      <c r="DS29" s="27"/>
      <c r="DT29" s="27"/>
      <c r="DU29" s="27"/>
      <c r="DV29" s="27"/>
      <c r="DW29" s="27"/>
      <c r="DX29" s="27"/>
      <c r="DY29" s="27"/>
      <c r="DZ29" s="27"/>
      <c r="EA29" s="27"/>
      <c r="EB29" s="27"/>
      <c r="EC29" s="27"/>
      <c r="ED29" s="27"/>
      <c r="EE29" s="27"/>
      <c r="EF29" s="27"/>
      <c r="EG29" s="27"/>
      <c r="EH29" s="27"/>
      <c r="EI29" s="27"/>
      <c r="EJ29" s="27"/>
      <c r="EK29" s="27"/>
      <c r="EL29" s="27"/>
      <c r="EM29" s="27"/>
      <c r="EN29" s="27"/>
      <c r="EO29" s="27"/>
      <c r="EP29" s="27"/>
      <c r="EQ29" s="27"/>
      <c r="ER29" s="27"/>
      <c r="ES29" s="27"/>
      <c r="ET29" s="27"/>
      <c r="EU29" s="27"/>
      <c r="EV29" s="27"/>
      <c r="EW29" s="27"/>
      <c r="EX29" s="27"/>
      <c r="EY29" s="27"/>
      <c r="EZ29" s="27"/>
      <c r="FA29" s="27"/>
      <c r="FB29" s="27"/>
      <c r="FC29" s="27"/>
      <c r="FD29" s="27"/>
      <c r="FE29" s="27"/>
      <c r="FF29" s="27"/>
      <c r="FG29" s="27"/>
      <c r="FH29" s="27"/>
      <c r="FI29" s="27"/>
      <c r="FJ29" s="27"/>
      <c r="FK29" s="27"/>
      <c r="FL29" s="27"/>
      <c r="FM29" s="27"/>
      <c r="FN29" s="27"/>
      <c r="FO29" s="27"/>
      <c r="FP29" s="27"/>
      <c r="FQ29" s="27"/>
      <c r="FR29" s="27"/>
      <c r="FS29" s="27"/>
      <c r="FT29" s="27"/>
      <c r="FU29" s="27"/>
      <c r="FV29" s="27"/>
      <c r="FW29" s="27"/>
      <c r="FX29" s="27"/>
      <c r="FY29" s="27"/>
      <c r="FZ29" s="27"/>
      <c r="GA29" s="27"/>
      <c r="GB29" s="27"/>
      <c r="GC29" s="27"/>
      <c r="GD29" s="27"/>
      <c r="GE29" s="27"/>
      <c r="GF29" s="27"/>
      <c r="GG29" s="27"/>
      <c r="GH29" s="27"/>
      <c r="GI29" s="27"/>
      <c r="GJ29" s="27"/>
      <c r="GK29" s="27"/>
      <c r="GL29" s="27"/>
      <c r="GM29" s="27"/>
      <c r="GN29" s="27"/>
      <c r="GO29" s="27"/>
      <c r="GP29" s="27"/>
      <c r="GQ29" s="27"/>
      <c r="GR29" s="27"/>
      <c r="GS29" s="27"/>
      <c r="GT29" s="27"/>
      <c r="GU29" s="27"/>
      <c r="GV29" s="27"/>
      <c r="GW29" s="27"/>
      <c r="GX29" s="27"/>
      <c r="GY29" s="27"/>
      <c r="GZ29" s="27"/>
      <c r="HA29" s="27"/>
      <c r="HB29" s="27"/>
      <c r="HC29" s="27"/>
      <c r="HD29" s="27"/>
      <c r="HE29" s="27"/>
      <c r="HF29" s="27"/>
      <c r="HG29" s="27"/>
      <c r="HH29" s="27"/>
      <c r="HI29" s="27"/>
      <c r="HJ29" s="27"/>
      <c r="HK29" s="27"/>
      <c r="HL29" s="27"/>
      <c r="HM29" s="27"/>
      <c r="HN29" s="27"/>
      <c r="HO29" s="27"/>
      <c r="HP29" s="27"/>
      <c r="HQ29" s="27"/>
      <c r="HR29" s="27"/>
      <c r="HS29" s="27"/>
      <c r="HT29" s="27"/>
      <c r="HU29" s="27"/>
      <c r="HV29" s="27"/>
      <c r="HW29" s="27"/>
      <c r="HX29" s="27"/>
      <c r="HY29" s="27"/>
      <c r="HZ29" s="27"/>
      <c r="IA29" s="27"/>
      <c r="IB29" s="27"/>
      <c r="IC29" s="27"/>
      <c r="ID29" s="27"/>
      <c r="IE29" s="27"/>
      <c r="IF29" s="27"/>
      <c r="IG29" s="27"/>
      <c r="IH29" s="27"/>
      <c r="II29" s="27"/>
      <c r="IJ29" s="27"/>
      <c r="IK29" s="27"/>
      <c r="IL29" s="27"/>
      <c r="IM29" s="27"/>
      <c r="IN29" s="27"/>
      <c r="IO29" s="27"/>
      <c r="IP29" s="27"/>
      <c r="IQ29" s="27"/>
      <c r="IR29" s="27"/>
      <c r="IS29" s="27"/>
      <c r="IT29" s="27"/>
      <c r="IU29" s="27"/>
      <c r="IV29" s="27"/>
      <c r="IW29" s="27"/>
      <c r="IX29" s="27"/>
      <c r="IY29" s="27"/>
      <c r="IZ29" s="27"/>
      <c r="JA29" s="27"/>
      <c r="JB29" s="27"/>
      <c r="JC29" s="27"/>
      <c r="JD29" s="27"/>
      <c r="JE29" s="27"/>
      <c r="JF29" s="27"/>
      <c r="JG29" s="27"/>
      <c r="JH29" s="27"/>
      <c r="JI29" s="27"/>
      <c r="JJ29" s="27"/>
      <c r="JK29" s="27"/>
      <c r="JL29" s="27"/>
      <c r="JM29" s="27"/>
      <c r="JN29" s="27"/>
      <c r="JO29" s="27"/>
      <c r="JP29" s="27"/>
      <c r="JQ29" s="27"/>
      <c r="JR29" s="27"/>
      <c r="JS29" s="27"/>
      <c r="JT29" s="27"/>
      <c r="JU29" s="27"/>
      <c r="JV29" s="27"/>
      <c r="JW29" s="27"/>
      <c r="JX29" s="27"/>
      <c r="JY29" s="27"/>
      <c r="JZ29" s="27"/>
      <c r="KA29" s="27"/>
      <c r="KB29" s="27"/>
      <c r="KC29" s="27"/>
      <c r="KD29" s="27"/>
      <c r="KE29" s="27"/>
      <c r="KF29" s="27"/>
      <c r="KG29" s="27"/>
      <c r="KH29" s="27"/>
      <c r="KI29" s="27"/>
      <c r="KJ29" s="27"/>
      <c r="KK29" s="27"/>
      <c r="KL29" s="27"/>
      <c r="KM29" s="27"/>
      <c r="KN29" s="27"/>
      <c r="KO29" s="27"/>
      <c r="KP29" s="27"/>
      <c r="KQ29" s="27"/>
      <c r="KR29" s="27"/>
      <c r="KS29" s="27"/>
      <c r="KT29" s="27"/>
      <c r="KU29" s="27"/>
      <c r="KV29" s="27"/>
      <c r="KW29" s="27"/>
      <c r="KX29" s="27"/>
      <c r="KY29" s="27"/>
      <c r="KZ29" s="27"/>
      <c r="LA29" s="27"/>
      <c r="LB29" s="27"/>
      <c r="LC29" s="27"/>
      <c r="LD29" s="27"/>
      <c r="LE29" s="27"/>
      <c r="LF29" s="27"/>
      <c r="LG29" s="27"/>
      <c r="LH29" s="27"/>
      <c r="LI29" s="27"/>
      <c r="LJ29" s="27"/>
      <c r="LK29" s="27"/>
      <c r="LL29" s="27"/>
      <c r="LM29" s="27"/>
      <c r="LN29" s="27"/>
      <c r="LO29" s="27"/>
      <c r="LP29" s="27"/>
      <c r="LQ29" s="27"/>
      <c r="LR29" s="27"/>
      <c r="LS29" s="27"/>
      <c r="LT29" s="27"/>
      <c r="LU29" s="27"/>
      <c r="LV29" s="27"/>
      <c r="LW29" s="27"/>
      <c r="LX29" s="27"/>
      <c r="LY29" s="27"/>
      <c r="LZ29" s="27"/>
      <c r="MA29" s="27"/>
      <c r="MB29" s="27"/>
      <c r="MC29" s="27"/>
      <c r="MD29" s="27"/>
      <c r="ME29" s="27"/>
      <c r="MF29" s="27"/>
      <c r="MG29" s="27"/>
      <c r="MH29" s="27"/>
      <c r="MI29" s="27"/>
      <c r="MJ29" s="27"/>
      <c r="MK29" s="27"/>
      <c r="ML29" s="27"/>
      <c r="MM29" s="27"/>
      <c r="MN29" s="27"/>
      <c r="MO29" s="27"/>
      <c r="MP29" s="27"/>
      <c r="MQ29" s="27"/>
      <c r="MR29" s="27"/>
      <c r="MS29" s="27"/>
      <c r="MT29" s="27"/>
      <c r="MU29" s="27"/>
      <c r="MV29" s="27"/>
      <c r="MW29" s="27"/>
      <c r="MX29" s="27"/>
      <c r="MY29" s="27"/>
      <c r="MZ29" s="27"/>
      <c r="NA29" s="27"/>
      <c r="NB29" s="27"/>
      <c r="NC29" s="27"/>
      <c r="ND29" s="27"/>
      <c r="NE29" s="27"/>
      <c r="NF29" s="27"/>
      <c r="NG29" s="27"/>
      <c r="NH29" s="27"/>
      <c r="NI29" s="27"/>
      <c r="NJ29" s="27"/>
      <c r="NK29" s="27"/>
      <c r="NL29" s="27"/>
      <c r="NM29" s="27"/>
      <c r="NN29" s="27"/>
      <c r="NO29" s="27"/>
      <c r="NP29" s="27"/>
      <c r="NQ29" s="27"/>
      <c r="NR29" s="27"/>
      <c r="NS29" s="27"/>
      <c r="NT29" s="27"/>
      <c r="NU29" s="27"/>
      <c r="NV29" s="27"/>
      <c r="NW29" s="27"/>
      <c r="NX29" s="27"/>
      <c r="NY29" s="27"/>
      <c r="NZ29" s="27"/>
      <c r="OA29" s="27"/>
      <c r="OB29" s="27"/>
      <c r="OC29" s="27"/>
      <c r="OD29" s="27"/>
      <c r="OE29" s="27"/>
      <c r="OF29" s="27"/>
      <c r="OG29" s="27"/>
      <c r="OH29" s="27"/>
      <c r="OI29" s="27"/>
      <c r="OJ29" s="27"/>
      <c r="OK29" s="27"/>
      <c r="OL29" s="27"/>
      <c r="OM29" s="27"/>
      <c r="ON29" s="27"/>
      <c r="OO29" s="27"/>
      <c r="OP29" s="27"/>
      <c r="OQ29" s="27"/>
      <c r="OR29" s="27"/>
      <c r="OS29" s="27"/>
      <c r="OT29" s="27"/>
      <c r="OU29" s="27"/>
      <c r="OV29" s="27"/>
      <c r="OW29" s="27"/>
      <c r="OX29" s="27"/>
      <c r="OY29" s="27"/>
      <c r="OZ29" s="27"/>
      <c r="PA29" s="27"/>
      <c r="PB29" s="27"/>
      <c r="PC29" s="27"/>
      <c r="PD29" s="27"/>
      <c r="PE29" s="27"/>
      <c r="PF29" s="27"/>
      <c r="PG29" s="27"/>
      <c r="PH29" s="27"/>
      <c r="PI29" s="27"/>
      <c r="PJ29" s="27"/>
      <c r="PK29" s="27"/>
      <c r="PL29" s="27"/>
      <c r="PM29" s="27"/>
      <c r="PN29" s="27"/>
      <c r="PO29" s="27"/>
      <c r="PP29" s="27"/>
      <c r="PQ29" s="27"/>
      <c r="PR29" s="27"/>
      <c r="PS29" s="27"/>
      <c r="PT29" s="27"/>
      <c r="PU29" s="27"/>
      <c r="PV29" s="27"/>
      <c r="PW29" s="27"/>
      <c r="PX29" s="27"/>
      <c r="PY29" s="27"/>
      <c r="PZ29" s="27"/>
      <c r="QA29" s="27"/>
      <c r="QB29" s="27"/>
      <c r="QC29" s="27"/>
      <c r="QD29" s="27"/>
      <c r="QE29" s="27"/>
      <c r="QF29" s="27"/>
      <c r="QG29" s="27"/>
      <c r="QH29" s="27"/>
      <c r="QI29" s="27"/>
      <c r="QJ29" s="27"/>
      <c r="QK29" s="27"/>
      <c r="QL29" s="27"/>
      <c r="QM29" s="27"/>
      <c r="QN29" s="27"/>
      <c r="QO29" s="27"/>
      <c r="QP29" s="27"/>
      <c r="QQ29" s="27"/>
      <c r="QR29" s="27"/>
      <c r="QS29" s="27"/>
      <c r="QT29" s="27"/>
      <c r="QU29" s="27"/>
      <c r="QV29" s="27"/>
      <c r="QW29" s="27"/>
      <c r="QX29" s="27"/>
      <c r="QY29" s="27"/>
      <c r="QZ29" s="27"/>
      <c r="RA29" s="27"/>
      <c r="RB29" s="27"/>
      <c r="RC29" s="27"/>
      <c r="RD29" s="27"/>
      <c r="RE29" s="27"/>
      <c r="RF29" s="27"/>
      <c r="RG29" s="27"/>
      <c r="RH29" s="27"/>
      <c r="RI29" s="27"/>
      <c r="RJ29" s="27"/>
      <c r="RK29" s="27"/>
      <c r="RL29" s="27"/>
      <c r="RM29" s="27"/>
      <c r="RN29" s="27"/>
      <c r="RO29" s="27"/>
      <c r="RP29" s="27"/>
      <c r="RQ29" s="27"/>
      <c r="RR29" s="27"/>
      <c r="RS29" s="27"/>
      <c r="RT29" s="27"/>
      <c r="RU29" s="27"/>
      <c r="RV29" s="27"/>
      <c r="RW29" s="27"/>
      <c r="RX29" s="27"/>
      <c r="RY29" s="27"/>
      <c r="RZ29" s="27"/>
      <c r="SA29" s="27"/>
      <c r="SB29" s="27"/>
      <c r="SC29" s="27"/>
      <c r="SD29" s="27"/>
      <c r="SE29" s="27"/>
      <c r="SF29" s="27"/>
      <c r="SG29" s="27"/>
      <c r="SH29" s="27"/>
      <c r="SI29" s="27"/>
      <c r="SJ29" s="27"/>
      <c r="SK29" s="27"/>
      <c r="SL29" s="27"/>
      <c r="SM29" s="27"/>
      <c r="SN29" s="27"/>
      <c r="SO29" s="27"/>
      <c r="SP29" s="27"/>
      <c r="SQ29" s="27"/>
      <c r="SR29" s="27"/>
      <c r="SS29" s="27"/>
      <c r="ST29" s="27"/>
      <c r="SU29" s="27"/>
      <c r="SV29" s="27"/>
      <c r="SW29" s="27"/>
      <c r="SX29" s="27"/>
      <c r="SY29" s="27"/>
      <c r="SZ29" s="27"/>
      <c r="TA29" s="27"/>
      <c r="TB29" s="27"/>
      <c r="TC29" s="27"/>
      <c r="TD29" s="27"/>
      <c r="TE29" s="27"/>
      <c r="TF29" s="27"/>
      <c r="TG29" s="27"/>
      <c r="TH29" s="27"/>
      <c r="TI29" s="27"/>
      <c r="TJ29" s="27"/>
      <c r="TK29" s="27"/>
      <c r="TL29" s="27"/>
      <c r="TM29" s="27"/>
      <c r="TN29" s="27"/>
      <c r="TO29" s="27"/>
      <c r="TP29" s="27"/>
      <c r="TQ29" s="27"/>
      <c r="TR29" s="27"/>
      <c r="TS29" s="27"/>
      <c r="TT29" s="27"/>
      <c r="TU29" s="27"/>
      <c r="TV29" s="27"/>
      <c r="TW29" s="27"/>
      <c r="TX29" s="27"/>
      <c r="TY29" s="27"/>
      <c r="TZ29" s="27"/>
      <c r="UA29" s="27"/>
      <c r="UB29" s="27"/>
      <c r="UC29" s="27"/>
      <c r="UD29" s="27"/>
      <c r="UE29" s="27"/>
      <c r="UF29" s="27"/>
      <c r="UG29" s="27"/>
      <c r="UH29" s="27"/>
      <c r="UI29" s="27"/>
      <c r="UJ29" s="27"/>
      <c r="UK29" s="27"/>
      <c r="UL29" s="27"/>
      <c r="UM29" s="27"/>
      <c r="UN29" s="27"/>
      <c r="UO29" s="27"/>
      <c r="UP29" s="27"/>
      <c r="UQ29" s="27"/>
      <c r="UR29" s="27"/>
      <c r="US29" s="27"/>
      <c r="UT29" s="27"/>
      <c r="UU29" s="27"/>
      <c r="UV29" s="27"/>
      <c r="UW29" s="27"/>
      <c r="UX29" s="27"/>
      <c r="UY29" s="27"/>
      <c r="UZ29" s="27"/>
      <c r="VA29" s="27"/>
      <c r="VB29" s="27"/>
      <c r="VC29" s="27"/>
      <c r="VD29" s="27"/>
      <c r="VE29" s="27"/>
      <c r="VF29" s="27"/>
      <c r="VG29" s="27"/>
      <c r="VH29" s="27"/>
      <c r="VI29" s="27"/>
      <c r="VJ29" s="27"/>
      <c r="VK29" s="27"/>
      <c r="VL29" s="27"/>
      <c r="VM29" s="27"/>
      <c r="VN29" s="27"/>
      <c r="VO29" s="27"/>
      <c r="VP29" s="27"/>
      <c r="VQ29" s="27"/>
      <c r="VR29" s="27"/>
      <c r="VS29" s="27"/>
      <c r="VT29" s="27"/>
      <c r="VU29" s="27"/>
      <c r="VV29" s="27"/>
      <c r="VW29" s="27"/>
      <c r="VX29" s="27"/>
      <c r="VY29" s="27"/>
      <c r="VZ29" s="27"/>
      <c r="WA29" s="27"/>
      <c r="WB29" s="27"/>
      <c r="WC29" s="27"/>
      <c r="WD29" s="27"/>
      <c r="WE29" s="27"/>
      <c r="WF29" s="27"/>
      <c r="WG29" s="27"/>
      <c r="WH29" s="27"/>
      <c r="WI29" s="27"/>
      <c r="WJ29" s="27"/>
      <c r="WK29" s="27"/>
      <c r="WL29" s="27"/>
      <c r="WM29" s="27"/>
      <c r="WN29" s="27"/>
      <c r="WO29" s="27"/>
      <c r="WP29" s="27"/>
      <c r="WQ29" s="27"/>
      <c r="WR29" s="27"/>
      <c r="WS29" s="27"/>
      <c r="WT29" s="27"/>
      <c r="WU29" s="27"/>
      <c r="WV29" s="27"/>
      <c r="WW29" s="27"/>
      <c r="WX29" s="27"/>
      <c r="WY29" s="27"/>
      <c r="WZ29" s="27"/>
      <c r="XA29" s="27"/>
      <c r="XB29" s="27"/>
      <c r="XC29" s="27"/>
      <c r="XD29" s="27"/>
      <c r="XE29" s="27"/>
      <c r="XF29" s="27"/>
      <c r="XG29" s="27"/>
      <c r="XH29" s="27"/>
      <c r="XI29" s="27"/>
      <c r="XJ29" s="27"/>
      <c r="XK29" s="27"/>
      <c r="XL29" s="27"/>
      <c r="XM29" s="27"/>
      <c r="XN29" s="27"/>
      <c r="XO29" s="27"/>
      <c r="XP29" s="27"/>
      <c r="XQ29" s="27"/>
      <c r="XR29" s="27"/>
      <c r="XS29" s="27"/>
      <c r="XT29" s="27"/>
      <c r="XU29" s="27"/>
      <c r="XV29" s="27"/>
      <c r="XW29" s="27"/>
      <c r="XX29" s="27"/>
      <c r="XY29" s="27"/>
      <c r="XZ29" s="27"/>
      <c r="YA29" s="27"/>
      <c r="YB29" s="27"/>
      <c r="YC29" s="27"/>
      <c r="YD29" s="27"/>
      <c r="YE29" s="27"/>
      <c r="YF29" s="27"/>
      <c r="YG29" s="27"/>
      <c r="YH29" s="27"/>
      <c r="YI29" s="27"/>
      <c r="YJ29" s="27"/>
      <c r="YK29" s="27"/>
      <c r="YL29" s="27"/>
      <c r="YM29" s="27"/>
      <c r="YN29" s="27"/>
      <c r="YO29" s="27"/>
      <c r="YP29" s="27"/>
      <c r="YQ29" s="27"/>
      <c r="YR29" s="27"/>
      <c r="YS29" s="27"/>
      <c r="YT29" s="27"/>
      <c r="YU29" s="27"/>
      <c r="YV29" s="27"/>
      <c r="YW29" s="27"/>
      <c r="YX29" s="27"/>
      <c r="YY29" s="27"/>
      <c r="YZ29" s="27"/>
      <c r="ZA29" s="27"/>
      <c r="ZB29" s="27"/>
      <c r="ZC29" s="27"/>
      <c r="ZD29" s="27"/>
      <c r="ZE29" s="27"/>
      <c r="ZF29" s="27"/>
      <c r="ZG29" s="27"/>
      <c r="ZH29" s="27"/>
      <c r="ZI29" s="27"/>
      <c r="ZJ29" s="27"/>
      <c r="ZK29" s="27"/>
      <c r="ZL29" s="27"/>
      <c r="ZM29" s="27"/>
      <c r="ZN29" s="27"/>
      <c r="ZO29" s="27"/>
      <c r="ZP29" s="27"/>
      <c r="ZQ29" s="27"/>
      <c r="ZR29" s="27"/>
      <c r="ZS29" s="27"/>
      <c r="ZT29" s="27"/>
      <c r="ZU29" s="27"/>
      <c r="ZV29" s="27"/>
      <c r="ZW29" s="27"/>
      <c r="ZX29" s="27"/>
      <c r="ZY29" s="27"/>
      <c r="ZZ29" s="27"/>
      <c r="AAA29" s="27"/>
      <c r="AAB29" s="27"/>
      <c r="AAC29" s="27"/>
      <c r="AAD29" s="27"/>
      <c r="AAE29" s="27"/>
      <c r="AAF29" s="27"/>
      <c r="AAG29" s="27"/>
      <c r="AAH29" s="27"/>
      <c r="AAI29" s="27"/>
      <c r="AAJ29" s="27"/>
      <c r="AAK29" s="27"/>
      <c r="AAL29" s="27"/>
      <c r="AAM29" s="27"/>
      <c r="AAN29" s="27"/>
      <c r="AAO29" s="27"/>
      <c r="AAP29" s="27"/>
      <c r="AAQ29" s="27"/>
      <c r="AAR29" s="27"/>
      <c r="AAS29" s="27"/>
      <c r="AAT29" s="27"/>
      <c r="AAU29" s="27"/>
      <c r="AAV29" s="27"/>
      <c r="AAW29" s="27"/>
      <c r="AAX29" s="27"/>
      <c r="AAY29" s="27"/>
      <c r="AAZ29" s="27"/>
      <c r="ABA29" s="27"/>
      <c r="ABB29" s="27"/>
      <c r="ABC29" s="27"/>
      <c r="ABD29" s="27"/>
      <c r="ABE29" s="27"/>
      <c r="ABF29" s="27"/>
      <c r="ABG29" s="27"/>
      <c r="ABH29" s="27"/>
      <c r="ABI29" s="27"/>
      <c r="ABJ29" s="27"/>
      <c r="ABK29" s="27"/>
      <c r="ABL29" s="27"/>
      <c r="ABM29" s="27"/>
      <c r="ABN29" s="27"/>
      <c r="ABO29" s="27"/>
      <c r="ABP29" s="27"/>
      <c r="ABQ29" s="27"/>
      <c r="ABR29" s="27"/>
      <c r="ABS29" s="27"/>
      <c r="ABT29" s="27"/>
      <c r="ABU29" s="27"/>
      <c r="ABV29" s="27"/>
      <c r="ABW29" s="27"/>
      <c r="ABX29" s="27"/>
      <c r="ABY29" s="27"/>
      <c r="ABZ29" s="27"/>
      <c r="ACA29" s="27"/>
      <c r="ACB29" s="27"/>
      <c r="ACC29" s="27"/>
      <c r="ACD29" s="27"/>
      <c r="ACE29" s="27"/>
      <c r="ACF29" s="27"/>
      <c r="ACG29" s="27"/>
      <c r="ACH29" s="27"/>
      <c r="ACI29" s="27"/>
      <c r="ACJ29" s="27"/>
      <c r="ACK29" s="27"/>
      <c r="ACL29" s="27"/>
      <c r="ACM29" s="27"/>
      <c r="ACN29" s="27"/>
      <c r="ACO29" s="27"/>
      <c r="ACP29" s="27"/>
      <c r="ACQ29" s="27"/>
      <c r="ACR29" s="27"/>
      <c r="ACS29" s="27"/>
      <c r="ACT29" s="27"/>
      <c r="ACU29" s="27"/>
      <c r="ACV29" s="27"/>
      <c r="ACW29" s="27"/>
      <c r="ACX29" s="27"/>
      <c r="ACY29" s="27"/>
      <c r="ACZ29" s="27"/>
      <c r="ADA29" s="27"/>
      <c r="ADB29" s="27"/>
      <c r="ADC29" s="27"/>
      <c r="ADD29" s="27"/>
      <c r="ADE29" s="27"/>
      <c r="ADF29" s="27"/>
      <c r="ADG29" s="27"/>
      <c r="ADH29" s="27"/>
      <c r="ADI29" s="27"/>
      <c r="ADJ29" s="27"/>
      <c r="ADK29" s="27"/>
      <c r="ADL29" s="27"/>
      <c r="ADM29" s="27"/>
      <c r="ADN29" s="27"/>
      <c r="ADO29" s="27"/>
      <c r="ADP29" s="27"/>
      <c r="ADQ29" s="27"/>
      <c r="ADR29" s="27"/>
      <c r="ADS29" s="27"/>
      <c r="ADT29" s="27"/>
      <c r="ADU29" s="27"/>
      <c r="ADV29" s="27"/>
      <c r="ADW29" s="27"/>
      <c r="ADX29" s="27"/>
      <c r="ADY29" s="27"/>
      <c r="ADZ29" s="27"/>
      <c r="AEA29" s="27"/>
      <c r="AEB29" s="27"/>
      <c r="AEC29" s="27"/>
      <c r="AED29" s="27"/>
      <c r="AEE29" s="27"/>
      <c r="AEF29" s="27"/>
      <c r="AEG29" s="27"/>
      <c r="AEH29" s="27"/>
      <c r="AEI29" s="27"/>
      <c r="AEJ29" s="27"/>
      <c r="AEK29" s="27"/>
      <c r="AEL29" s="27"/>
      <c r="AEM29" s="27"/>
      <c r="AEN29" s="27"/>
      <c r="AEO29" s="27"/>
      <c r="AEP29" s="27"/>
      <c r="AEQ29" s="27"/>
      <c r="AER29" s="27"/>
      <c r="AES29" s="27"/>
      <c r="AET29" s="27"/>
      <c r="AEU29" s="27"/>
      <c r="AEV29" s="27"/>
      <c r="AEW29" s="27"/>
      <c r="AEX29" s="27"/>
      <c r="AEY29" s="27"/>
      <c r="AEZ29" s="27"/>
      <c r="AFA29" s="27"/>
      <c r="AFB29" s="27"/>
      <c r="AFC29" s="27"/>
      <c r="AFD29" s="27"/>
      <c r="AFE29" s="27"/>
      <c r="AFF29" s="27"/>
      <c r="AFG29" s="27"/>
      <c r="AFH29" s="27"/>
      <c r="AFI29" s="27"/>
      <c r="AFJ29" s="27"/>
      <c r="AFK29" s="27"/>
      <c r="AFL29" s="27"/>
      <c r="AFM29" s="27"/>
      <c r="AFN29" s="27"/>
      <c r="AFO29" s="27"/>
      <c r="AFP29" s="27"/>
      <c r="AFQ29" s="27"/>
      <c r="AFR29" s="27"/>
      <c r="AFS29" s="27"/>
      <c r="AFT29" s="27"/>
      <c r="AFU29" s="27"/>
      <c r="AFV29" s="27"/>
      <c r="AFW29" s="27"/>
      <c r="AFX29" s="27"/>
      <c r="AFY29" s="27"/>
      <c r="AFZ29" s="27"/>
      <c r="AGA29" s="27"/>
      <c r="AGB29" s="27"/>
      <c r="AGC29" s="27"/>
      <c r="AGD29" s="27"/>
      <c r="AGE29" s="27"/>
      <c r="AGF29" s="27"/>
      <c r="AGG29" s="27"/>
      <c r="AGH29" s="27"/>
      <c r="AGI29" s="27"/>
      <c r="AGJ29" s="27"/>
      <c r="AGK29" s="27"/>
      <c r="AGL29" s="27"/>
      <c r="AGM29" s="27"/>
      <c r="AGN29" s="27"/>
      <c r="AGO29" s="27"/>
      <c r="AGP29" s="27"/>
      <c r="AGQ29" s="27"/>
      <c r="AGR29" s="27"/>
      <c r="AGS29" s="27"/>
      <c r="AGT29" s="27"/>
      <c r="AGU29" s="27"/>
      <c r="AGV29" s="27"/>
      <c r="AGW29" s="27"/>
      <c r="AGX29" s="27"/>
      <c r="AGY29" s="27"/>
      <c r="AGZ29" s="27"/>
      <c r="AHA29" s="27"/>
      <c r="AHB29" s="27"/>
      <c r="AHC29" s="27"/>
      <c r="AHD29" s="27"/>
      <c r="AHE29" s="27"/>
      <c r="AHF29" s="27"/>
      <c r="AHG29" s="27"/>
      <c r="AHH29" s="27"/>
      <c r="AHI29" s="27"/>
      <c r="AHJ29" s="27"/>
      <c r="AHK29" s="27"/>
      <c r="AHL29" s="27"/>
      <c r="AHM29" s="27"/>
      <c r="AHN29" s="27"/>
      <c r="AHO29" s="27"/>
      <c r="AHP29" s="27"/>
      <c r="AHQ29" s="27"/>
      <c r="AHR29" s="27"/>
      <c r="AHS29" s="27"/>
      <c r="AHT29" s="27"/>
      <c r="AHU29" s="27"/>
      <c r="AHV29" s="27"/>
      <c r="AHW29" s="27"/>
      <c r="AHX29" s="27"/>
      <c r="AHY29" s="27"/>
      <c r="AHZ29" s="27"/>
      <c r="AIA29" s="27"/>
      <c r="AIB29" s="27"/>
      <c r="AIC29" s="27"/>
      <c r="AID29" s="27"/>
      <c r="AIE29" s="27"/>
      <c r="AIF29" s="27"/>
      <c r="AIG29" s="27"/>
      <c r="AIH29" s="27"/>
      <c r="AII29" s="27"/>
      <c r="AIJ29" s="27"/>
      <c r="AIK29" s="27"/>
      <c r="AIL29" s="27"/>
      <c r="AIM29" s="27"/>
      <c r="AIN29" s="27"/>
      <c r="AIO29" s="27"/>
      <c r="AIP29" s="27"/>
      <c r="AIQ29" s="27"/>
      <c r="AIR29" s="27"/>
      <c r="AIS29" s="27"/>
      <c r="AIT29" s="27"/>
      <c r="AIU29" s="27"/>
      <c r="AIV29" s="27"/>
      <c r="AIW29" s="27"/>
      <c r="AIX29" s="27"/>
      <c r="AIY29" s="27"/>
      <c r="AIZ29" s="27"/>
      <c r="AJA29" s="27"/>
      <c r="AJB29" s="27"/>
      <c r="AJC29" s="27"/>
      <c r="AJD29" s="27"/>
      <c r="AJE29" s="27"/>
      <c r="AJF29" s="27"/>
      <c r="AJG29" s="27"/>
      <c r="AJH29" s="27"/>
      <c r="AJI29" s="27"/>
      <c r="AJJ29" s="27"/>
      <c r="AJK29" s="27"/>
      <c r="AJL29" s="27"/>
      <c r="AJM29" s="27"/>
      <c r="AJN29" s="27"/>
      <c r="AJO29" s="27"/>
      <c r="AJP29" s="27"/>
      <c r="AJQ29" s="27"/>
      <c r="AJR29" s="27"/>
      <c r="AJS29" s="27"/>
      <c r="AJT29" s="27"/>
      <c r="AJU29" s="27"/>
      <c r="AJV29" s="27"/>
      <c r="AJW29" s="27"/>
      <c r="AJX29" s="27"/>
      <c r="AJY29" s="27"/>
      <c r="AJZ29" s="27"/>
      <c r="AKA29" s="27"/>
      <c r="AKB29" s="27"/>
      <c r="AKC29" s="27"/>
      <c r="AKD29" s="27"/>
      <c r="AKE29" s="27"/>
      <c r="AKF29" s="27"/>
      <c r="AKG29" s="27"/>
      <c r="AKH29" s="27"/>
      <c r="AKI29" s="27"/>
      <c r="AKJ29" s="27"/>
      <c r="AKK29" s="27"/>
      <c r="AKL29" s="27"/>
      <c r="AKM29" s="27"/>
      <c r="AKN29" s="27"/>
      <c r="AKO29" s="27"/>
      <c r="AKP29" s="27"/>
      <c r="AKQ29" s="27"/>
      <c r="AKR29" s="27"/>
      <c r="AKS29" s="27"/>
      <c r="AKT29" s="27"/>
      <c r="AKU29" s="27"/>
      <c r="AKV29" s="27"/>
      <c r="AKW29" s="27"/>
      <c r="AKX29" s="27"/>
      <c r="AKY29" s="27"/>
      <c r="AKZ29" s="27"/>
      <c r="ALA29" s="27"/>
      <c r="ALB29" s="27"/>
      <c r="ALC29" s="27"/>
      <c r="ALD29" s="27"/>
      <c r="ALE29" s="27"/>
      <c r="ALF29" s="27"/>
      <c r="ALG29" s="27"/>
      <c r="ALH29" s="27"/>
      <c r="ALI29" s="27"/>
      <c r="ALJ29" s="27"/>
      <c r="ALK29" s="27"/>
      <c r="ALL29" s="27"/>
    </row>
    <row r="30" spans="1:1000" customFormat="1" ht="15" customHeight="1" x14ac:dyDescent="0.25">
      <c r="A30" s="66">
        <f ca="1">IF(_xll.TM1RPTELISCONSOLIDATED($C$22,$C30),IF(_xll.TM1RPTELLEV($C$22,$C30)&lt;=3,_xll.TM1RPTELLEV($C$22,$C30),"D"),"N")</f>
        <v>1</v>
      </c>
      <c r="B30" s="66"/>
      <c r="C30" s="117" t="s">
        <v>108</v>
      </c>
      <c r="D30" s="108">
        <f ca="1">_xll.DBRW($C$9,$C30,$C$13,$E$13,$D$13,$F$13,D$21)</f>
        <v>45228</v>
      </c>
      <c r="E30" s="109" t="str">
        <f ca="1">_xll.DBRW($C$9,$C30,$C$13,$E$13,$D$13,$F$13,E$21)</f>
        <v/>
      </c>
      <c r="F30" s="108">
        <f ca="1">_xll.DBRW($C$9,$C30,$C$13,$E$13,$D$13,$F$13,F$21)</f>
        <v>6500000</v>
      </c>
      <c r="G30" s="108">
        <f ca="1">_xll.DBRW($C$9,$C30,$C$13,$E$13,$D$13,$F$13,G$21)</f>
        <v>27000000</v>
      </c>
      <c r="H30" s="110">
        <f ca="1">_xll.DBRW($C$9,$C30,$C$13,$E$13,$D$13,$F$13,H$21)</f>
        <v>0.24074074074074073</v>
      </c>
      <c r="I30" s="108">
        <f ca="1">_xll.DBRW($C$9,$C30,$C$13,$E$13,$D$13,$F$13,I$21)</f>
        <v>10888.222222222219</v>
      </c>
      <c r="J30" s="108">
        <f ca="1">_xll.DBRW($C$9,$C30,$C$13,$E$13,$D$13,$F$13,J$21)</f>
        <v>0</v>
      </c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  <c r="ET30" s="27"/>
      <c r="EU30" s="27"/>
      <c r="EV30" s="27"/>
      <c r="EW30" s="27"/>
      <c r="EX30" s="27"/>
      <c r="EY30" s="27"/>
      <c r="EZ30" s="27"/>
      <c r="FA30" s="27"/>
      <c r="FB30" s="27"/>
      <c r="FC30" s="27"/>
      <c r="FD30" s="27"/>
      <c r="FE30" s="27"/>
      <c r="FF30" s="27"/>
      <c r="FG30" s="27"/>
      <c r="FH30" s="27"/>
      <c r="FI30" s="27"/>
      <c r="FJ30" s="27"/>
      <c r="FK30" s="27"/>
      <c r="FL30" s="27"/>
      <c r="FM30" s="27"/>
      <c r="FN30" s="27"/>
      <c r="FO30" s="27"/>
      <c r="FP30" s="27"/>
      <c r="FQ30" s="27"/>
      <c r="FR30" s="27"/>
      <c r="FS30" s="27"/>
      <c r="FT30" s="27"/>
      <c r="FU30" s="27"/>
      <c r="FV30" s="27"/>
      <c r="FW30" s="27"/>
      <c r="FX30" s="27"/>
      <c r="FY30" s="27"/>
      <c r="FZ30" s="27"/>
      <c r="GA30" s="27"/>
      <c r="GB30" s="27"/>
      <c r="GC30" s="27"/>
      <c r="GD30" s="27"/>
      <c r="GE30" s="27"/>
      <c r="GF30" s="27"/>
      <c r="GG30" s="27"/>
      <c r="GH30" s="27"/>
      <c r="GI30" s="27"/>
      <c r="GJ30" s="27"/>
      <c r="GK30" s="27"/>
      <c r="GL30" s="27"/>
      <c r="GM30" s="27"/>
      <c r="GN30" s="27"/>
      <c r="GO30" s="27"/>
      <c r="GP30" s="27"/>
      <c r="GQ30" s="27"/>
      <c r="GR30" s="27"/>
      <c r="GS30" s="27"/>
      <c r="GT30" s="27"/>
      <c r="GU30" s="27"/>
      <c r="GV30" s="27"/>
      <c r="GW30" s="27"/>
      <c r="GX30" s="27"/>
      <c r="GY30" s="27"/>
      <c r="GZ30" s="27"/>
      <c r="HA30" s="27"/>
      <c r="HB30" s="27"/>
      <c r="HC30" s="27"/>
      <c r="HD30" s="27"/>
      <c r="HE30" s="27"/>
      <c r="HF30" s="27"/>
      <c r="HG30" s="27"/>
      <c r="HH30" s="27"/>
      <c r="HI30" s="27"/>
      <c r="HJ30" s="27"/>
      <c r="HK30" s="27"/>
      <c r="HL30" s="27"/>
      <c r="HM30" s="27"/>
      <c r="HN30" s="27"/>
      <c r="HO30" s="27"/>
      <c r="HP30" s="27"/>
      <c r="HQ30" s="27"/>
      <c r="HR30" s="27"/>
      <c r="HS30" s="27"/>
      <c r="HT30" s="27"/>
      <c r="HU30" s="27"/>
      <c r="HV30" s="27"/>
      <c r="HW30" s="27"/>
      <c r="HX30" s="27"/>
      <c r="HY30" s="27"/>
      <c r="HZ30" s="27"/>
      <c r="IA30" s="27"/>
      <c r="IB30" s="27"/>
      <c r="IC30" s="27"/>
      <c r="ID30" s="27"/>
      <c r="IE30" s="27"/>
      <c r="IF30" s="27"/>
      <c r="IG30" s="27"/>
      <c r="IH30" s="27"/>
      <c r="II30" s="27"/>
      <c r="IJ30" s="27"/>
      <c r="IK30" s="27"/>
      <c r="IL30" s="27"/>
      <c r="IM30" s="27"/>
      <c r="IN30" s="27"/>
      <c r="IO30" s="27"/>
      <c r="IP30" s="27"/>
      <c r="IQ30" s="27"/>
      <c r="IR30" s="27"/>
      <c r="IS30" s="27"/>
      <c r="IT30" s="27"/>
      <c r="IU30" s="27"/>
      <c r="IV30" s="27"/>
      <c r="IW30" s="27"/>
      <c r="IX30" s="27"/>
      <c r="IY30" s="27"/>
      <c r="IZ30" s="27"/>
      <c r="JA30" s="27"/>
      <c r="JB30" s="27"/>
      <c r="JC30" s="27"/>
      <c r="JD30" s="27"/>
      <c r="JE30" s="27"/>
      <c r="JF30" s="27"/>
      <c r="JG30" s="27"/>
      <c r="JH30" s="27"/>
      <c r="JI30" s="27"/>
      <c r="JJ30" s="27"/>
      <c r="JK30" s="27"/>
      <c r="JL30" s="27"/>
      <c r="JM30" s="27"/>
      <c r="JN30" s="27"/>
      <c r="JO30" s="27"/>
      <c r="JP30" s="27"/>
      <c r="JQ30" s="27"/>
      <c r="JR30" s="27"/>
      <c r="JS30" s="27"/>
      <c r="JT30" s="27"/>
      <c r="JU30" s="27"/>
      <c r="JV30" s="27"/>
      <c r="JW30" s="27"/>
      <c r="JX30" s="27"/>
      <c r="JY30" s="27"/>
      <c r="JZ30" s="27"/>
      <c r="KA30" s="27"/>
      <c r="KB30" s="27"/>
      <c r="KC30" s="27"/>
      <c r="KD30" s="27"/>
      <c r="KE30" s="27"/>
      <c r="KF30" s="27"/>
      <c r="KG30" s="27"/>
      <c r="KH30" s="27"/>
      <c r="KI30" s="27"/>
      <c r="KJ30" s="27"/>
      <c r="KK30" s="27"/>
      <c r="KL30" s="27"/>
      <c r="KM30" s="27"/>
      <c r="KN30" s="27"/>
      <c r="KO30" s="27"/>
      <c r="KP30" s="27"/>
      <c r="KQ30" s="27"/>
      <c r="KR30" s="27"/>
      <c r="KS30" s="27"/>
      <c r="KT30" s="27"/>
      <c r="KU30" s="27"/>
      <c r="KV30" s="27"/>
      <c r="KW30" s="27"/>
      <c r="KX30" s="27"/>
      <c r="KY30" s="27"/>
      <c r="KZ30" s="27"/>
      <c r="LA30" s="27"/>
      <c r="LB30" s="27"/>
      <c r="LC30" s="27"/>
      <c r="LD30" s="27"/>
      <c r="LE30" s="27"/>
      <c r="LF30" s="27"/>
      <c r="LG30" s="27"/>
      <c r="LH30" s="27"/>
      <c r="LI30" s="27"/>
      <c r="LJ30" s="27"/>
      <c r="LK30" s="27"/>
      <c r="LL30" s="27"/>
      <c r="LM30" s="27"/>
      <c r="LN30" s="27"/>
      <c r="LO30" s="27"/>
      <c r="LP30" s="27"/>
      <c r="LQ30" s="27"/>
      <c r="LR30" s="27"/>
      <c r="LS30" s="27"/>
      <c r="LT30" s="27"/>
      <c r="LU30" s="27"/>
      <c r="LV30" s="27"/>
      <c r="LW30" s="27"/>
      <c r="LX30" s="27"/>
      <c r="LY30" s="27"/>
      <c r="LZ30" s="27"/>
      <c r="MA30" s="27"/>
      <c r="MB30" s="27"/>
      <c r="MC30" s="27"/>
      <c r="MD30" s="27"/>
      <c r="ME30" s="27"/>
      <c r="MF30" s="27"/>
      <c r="MG30" s="27"/>
      <c r="MH30" s="27"/>
      <c r="MI30" s="27"/>
      <c r="MJ30" s="27"/>
      <c r="MK30" s="27"/>
      <c r="ML30" s="27"/>
      <c r="MM30" s="27"/>
      <c r="MN30" s="27"/>
      <c r="MO30" s="27"/>
      <c r="MP30" s="27"/>
      <c r="MQ30" s="27"/>
      <c r="MR30" s="27"/>
      <c r="MS30" s="27"/>
      <c r="MT30" s="27"/>
      <c r="MU30" s="27"/>
      <c r="MV30" s="27"/>
      <c r="MW30" s="27"/>
      <c r="MX30" s="27"/>
      <c r="MY30" s="27"/>
      <c r="MZ30" s="27"/>
      <c r="NA30" s="27"/>
      <c r="NB30" s="27"/>
      <c r="NC30" s="27"/>
      <c r="ND30" s="27"/>
      <c r="NE30" s="27"/>
      <c r="NF30" s="27"/>
      <c r="NG30" s="27"/>
      <c r="NH30" s="27"/>
      <c r="NI30" s="27"/>
      <c r="NJ30" s="27"/>
      <c r="NK30" s="27"/>
      <c r="NL30" s="27"/>
      <c r="NM30" s="27"/>
      <c r="NN30" s="27"/>
      <c r="NO30" s="27"/>
      <c r="NP30" s="27"/>
      <c r="NQ30" s="27"/>
      <c r="NR30" s="27"/>
      <c r="NS30" s="27"/>
      <c r="NT30" s="27"/>
      <c r="NU30" s="27"/>
      <c r="NV30" s="27"/>
      <c r="NW30" s="27"/>
      <c r="NX30" s="27"/>
      <c r="NY30" s="27"/>
      <c r="NZ30" s="27"/>
      <c r="OA30" s="27"/>
      <c r="OB30" s="27"/>
      <c r="OC30" s="27"/>
      <c r="OD30" s="27"/>
      <c r="OE30" s="27"/>
      <c r="OF30" s="27"/>
      <c r="OG30" s="27"/>
      <c r="OH30" s="27"/>
      <c r="OI30" s="27"/>
      <c r="OJ30" s="27"/>
      <c r="OK30" s="27"/>
      <c r="OL30" s="27"/>
      <c r="OM30" s="27"/>
      <c r="ON30" s="27"/>
      <c r="OO30" s="27"/>
      <c r="OP30" s="27"/>
      <c r="OQ30" s="27"/>
      <c r="OR30" s="27"/>
      <c r="OS30" s="27"/>
      <c r="OT30" s="27"/>
      <c r="OU30" s="27"/>
      <c r="OV30" s="27"/>
      <c r="OW30" s="27"/>
      <c r="OX30" s="27"/>
      <c r="OY30" s="27"/>
      <c r="OZ30" s="27"/>
      <c r="PA30" s="27"/>
      <c r="PB30" s="27"/>
      <c r="PC30" s="27"/>
      <c r="PD30" s="27"/>
      <c r="PE30" s="27"/>
      <c r="PF30" s="27"/>
      <c r="PG30" s="27"/>
      <c r="PH30" s="27"/>
      <c r="PI30" s="27"/>
      <c r="PJ30" s="27"/>
      <c r="PK30" s="27"/>
      <c r="PL30" s="27"/>
      <c r="PM30" s="27"/>
      <c r="PN30" s="27"/>
      <c r="PO30" s="27"/>
      <c r="PP30" s="27"/>
      <c r="PQ30" s="27"/>
      <c r="PR30" s="27"/>
      <c r="PS30" s="27"/>
      <c r="PT30" s="27"/>
      <c r="PU30" s="27"/>
      <c r="PV30" s="27"/>
      <c r="PW30" s="27"/>
      <c r="PX30" s="27"/>
      <c r="PY30" s="27"/>
      <c r="PZ30" s="27"/>
      <c r="QA30" s="27"/>
      <c r="QB30" s="27"/>
      <c r="QC30" s="27"/>
      <c r="QD30" s="27"/>
      <c r="QE30" s="27"/>
      <c r="QF30" s="27"/>
      <c r="QG30" s="27"/>
      <c r="QH30" s="27"/>
      <c r="QI30" s="27"/>
      <c r="QJ30" s="27"/>
      <c r="QK30" s="27"/>
      <c r="QL30" s="27"/>
      <c r="QM30" s="27"/>
      <c r="QN30" s="27"/>
      <c r="QO30" s="27"/>
      <c r="QP30" s="27"/>
      <c r="QQ30" s="27"/>
      <c r="QR30" s="27"/>
      <c r="QS30" s="27"/>
      <c r="QT30" s="27"/>
      <c r="QU30" s="27"/>
      <c r="QV30" s="27"/>
      <c r="QW30" s="27"/>
      <c r="QX30" s="27"/>
      <c r="QY30" s="27"/>
      <c r="QZ30" s="27"/>
      <c r="RA30" s="27"/>
      <c r="RB30" s="27"/>
      <c r="RC30" s="27"/>
      <c r="RD30" s="27"/>
      <c r="RE30" s="27"/>
      <c r="RF30" s="27"/>
      <c r="RG30" s="27"/>
      <c r="RH30" s="27"/>
      <c r="RI30" s="27"/>
      <c r="RJ30" s="27"/>
      <c r="RK30" s="27"/>
      <c r="RL30" s="27"/>
      <c r="RM30" s="27"/>
      <c r="RN30" s="27"/>
      <c r="RO30" s="27"/>
      <c r="RP30" s="27"/>
      <c r="RQ30" s="27"/>
      <c r="RR30" s="27"/>
      <c r="RS30" s="27"/>
      <c r="RT30" s="27"/>
      <c r="RU30" s="27"/>
      <c r="RV30" s="27"/>
      <c r="RW30" s="27"/>
      <c r="RX30" s="27"/>
      <c r="RY30" s="27"/>
      <c r="RZ30" s="27"/>
      <c r="SA30" s="27"/>
      <c r="SB30" s="27"/>
      <c r="SC30" s="27"/>
      <c r="SD30" s="27"/>
      <c r="SE30" s="27"/>
      <c r="SF30" s="27"/>
      <c r="SG30" s="27"/>
      <c r="SH30" s="27"/>
      <c r="SI30" s="27"/>
      <c r="SJ30" s="27"/>
      <c r="SK30" s="27"/>
      <c r="SL30" s="27"/>
      <c r="SM30" s="27"/>
      <c r="SN30" s="27"/>
      <c r="SO30" s="27"/>
      <c r="SP30" s="27"/>
      <c r="SQ30" s="27"/>
      <c r="SR30" s="27"/>
      <c r="SS30" s="27"/>
      <c r="ST30" s="27"/>
      <c r="SU30" s="27"/>
      <c r="SV30" s="27"/>
      <c r="SW30" s="27"/>
      <c r="SX30" s="27"/>
      <c r="SY30" s="27"/>
      <c r="SZ30" s="27"/>
      <c r="TA30" s="27"/>
      <c r="TB30" s="27"/>
      <c r="TC30" s="27"/>
      <c r="TD30" s="27"/>
      <c r="TE30" s="27"/>
      <c r="TF30" s="27"/>
      <c r="TG30" s="27"/>
      <c r="TH30" s="27"/>
      <c r="TI30" s="27"/>
      <c r="TJ30" s="27"/>
      <c r="TK30" s="27"/>
      <c r="TL30" s="27"/>
      <c r="TM30" s="27"/>
      <c r="TN30" s="27"/>
      <c r="TO30" s="27"/>
      <c r="TP30" s="27"/>
      <c r="TQ30" s="27"/>
      <c r="TR30" s="27"/>
      <c r="TS30" s="27"/>
      <c r="TT30" s="27"/>
      <c r="TU30" s="27"/>
      <c r="TV30" s="27"/>
      <c r="TW30" s="27"/>
      <c r="TX30" s="27"/>
      <c r="TY30" s="27"/>
      <c r="TZ30" s="27"/>
      <c r="UA30" s="27"/>
      <c r="UB30" s="27"/>
      <c r="UC30" s="27"/>
      <c r="UD30" s="27"/>
      <c r="UE30" s="27"/>
      <c r="UF30" s="27"/>
      <c r="UG30" s="27"/>
      <c r="UH30" s="27"/>
      <c r="UI30" s="27"/>
      <c r="UJ30" s="27"/>
      <c r="UK30" s="27"/>
      <c r="UL30" s="27"/>
      <c r="UM30" s="27"/>
      <c r="UN30" s="27"/>
      <c r="UO30" s="27"/>
      <c r="UP30" s="27"/>
      <c r="UQ30" s="27"/>
      <c r="UR30" s="27"/>
      <c r="US30" s="27"/>
      <c r="UT30" s="27"/>
      <c r="UU30" s="27"/>
      <c r="UV30" s="27"/>
      <c r="UW30" s="27"/>
      <c r="UX30" s="27"/>
      <c r="UY30" s="27"/>
      <c r="UZ30" s="27"/>
      <c r="VA30" s="27"/>
      <c r="VB30" s="27"/>
      <c r="VC30" s="27"/>
      <c r="VD30" s="27"/>
      <c r="VE30" s="27"/>
      <c r="VF30" s="27"/>
      <c r="VG30" s="27"/>
      <c r="VH30" s="27"/>
      <c r="VI30" s="27"/>
      <c r="VJ30" s="27"/>
      <c r="VK30" s="27"/>
      <c r="VL30" s="27"/>
      <c r="VM30" s="27"/>
      <c r="VN30" s="27"/>
      <c r="VO30" s="27"/>
      <c r="VP30" s="27"/>
      <c r="VQ30" s="27"/>
      <c r="VR30" s="27"/>
      <c r="VS30" s="27"/>
      <c r="VT30" s="27"/>
      <c r="VU30" s="27"/>
      <c r="VV30" s="27"/>
      <c r="VW30" s="27"/>
      <c r="VX30" s="27"/>
      <c r="VY30" s="27"/>
      <c r="VZ30" s="27"/>
      <c r="WA30" s="27"/>
      <c r="WB30" s="27"/>
      <c r="WC30" s="27"/>
      <c r="WD30" s="27"/>
      <c r="WE30" s="27"/>
      <c r="WF30" s="27"/>
      <c r="WG30" s="27"/>
      <c r="WH30" s="27"/>
      <c r="WI30" s="27"/>
      <c r="WJ30" s="27"/>
      <c r="WK30" s="27"/>
      <c r="WL30" s="27"/>
      <c r="WM30" s="27"/>
      <c r="WN30" s="27"/>
      <c r="WO30" s="27"/>
      <c r="WP30" s="27"/>
      <c r="WQ30" s="27"/>
      <c r="WR30" s="27"/>
      <c r="WS30" s="27"/>
      <c r="WT30" s="27"/>
      <c r="WU30" s="27"/>
      <c r="WV30" s="27"/>
      <c r="WW30" s="27"/>
      <c r="WX30" s="27"/>
      <c r="WY30" s="27"/>
      <c r="WZ30" s="27"/>
      <c r="XA30" s="27"/>
      <c r="XB30" s="27"/>
      <c r="XC30" s="27"/>
      <c r="XD30" s="27"/>
      <c r="XE30" s="27"/>
      <c r="XF30" s="27"/>
      <c r="XG30" s="27"/>
      <c r="XH30" s="27"/>
      <c r="XI30" s="27"/>
      <c r="XJ30" s="27"/>
      <c r="XK30" s="27"/>
      <c r="XL30" s="27"/>
      <c r="XM30" s="27"/>
      <c r="XN30" s="27"/>
      <c r="XO30" s="27"/>
      <c r="XP30" s="27"/>
      <c r="XQ30" s="27"/>
      <c r="XR30" s="27"/>
      <c r="XS30" s="27"/>
      <c r="XT30" s="27"/>
      <c r="XU30" s="27"/>
      <c r="XV30" s="27"/>
      <c r="XW30" s="27"/>
      <c r="XX30" s="27"/>
      <c r="XY30" s="27"/>
      <c r="XZ30" s="27"/>
      <c r="YA30" s="27"/>
      <c r="YB30" s="27"/>
      <c r="YC30" s="27"/>
      <c r="YD30" s="27"/>
      <c r="YE30" s="27"/>
      <c r="YF30" s="27"/>
      <c r="YG30" s="27"/>
      <c r="YH30" s="27"/>
      <c r="YI30" s="27"/>
      <c r="YJ30" s="27"/>
      <c r="YK30" s="27"/>
      <c r="YL30" s="27"/>
      <c r="YM30" s="27"/>
      <c r="YN30" s="27"/>
      <c r="YO30" s="27"/>
      <c r="YP30" s="27"/>
      <c r="YQ30" s="27"/>
      <c r="YR30" s="27"/>
      <c r="YS30" s="27"/>
      <c r="YT30" s="27"/>
      <c r="YU30" s="27"/>
      <c r="YV30" s="27"/>
      <c r="YW30" s="27"/>
      <c r="YX30" s="27"/>
      <c r="YY30" s="27"/>
      <c r="YZ30" s="27"/>
      <c r="ZA30" s="27"/>
      <c r="ZB30" s="27"/>
      <c r="ZC30" s="27"/>
      <c r="ZD30" s="27"/>
      <c r="ZE30" s="27"/>
      <c r="ZF30" s="27"/>
      <c r="ZG30" s="27"/>
      <c r="ZH30" s="27"/>
      <c r="ZI30" s="27"/>
      <c r="ZJ30" s="27"/>
      <c r="ZK30" s="27"/>
      <c r="ZL30" s="27"/>
      <c r="ZM30" s="27"/>
      <c r="ZN30" s="27"/>
      <c r="ZO30" s="27"/>
      <c r="ZP30" s="27"/>
      <c r="ZQ30" s="27"/>
      <c r="ZR30" s="27"/>
      <c r="ZS30" s="27"/>
      <c r="ZT30" s="27"/>
      <c r="ZU30" s="27"/>
      <c r="ZV30" s="27"/>
      <c r="ZW30" s="27"/>
      <c r="ZX30" s="27"/>
      <c r="ZY30" s="27"/>
      <c r="ZZ30" s="27"/>
      <c r="AAA30" s="27"/>
      <c r="AAB30" s="27"/>
      <c r="AAC30" s="27"/>
      <c r="AAD30" s="27"/>
      <c r="AAE30" s="27"/>
      <c r="AAF30" s="27"/>
      <c r="AAG30" s="27"/>
      <c r="AAH30" s="27"/>
      <c r="AAI30" s="27"/>
      <c r="AAJ30" s="27"/>
      <c r="AAK30" s="27"/>
      <c r="AAL30" s="27"/>
      <c r="AAM30" s="27"/>
      <c r="AAN30" s="27"/>
      <c r="AAO30" s="27"/>
      <c r="AAP30" s="27"/>
      <c r="AAQ30" s="27"/>
      <c r="AAR30" s="27"/>
      <c r="AAS30" s="27"/>
      <c r="AAT30" s="27"/>
      <c r="AAU30" s="27"/>
      <c r="AAV30" s="27"/>
      <c r="AAW30" s="27"/>
      <c r="AAX30" s="27"/>
      <c r="AAY30" s="27"/>
      <c r="AAZ30" s="27"/>
      <c r="ABA30" s="27"/>
      <c r="ABB30" s="27"/>
      <c r="ABC30" s="27"/>
      <c r="ABD30" s="27"/>
      <c r="ABE30" s="27"/>
      <c r="ABF30" s="27"/>
      <c r="ABG30" s="27"/>
      <c r="ABH30" s="27"/>
      <c r="ABI30" s="27"/>
      <c r="ABJ30" s="27"/>
      <c r="ABK30" s="27"/>
      <c r="ABL30" s="27"/>
      <c r="ABM30" s="27"/>
      <c r="ABN30" s="27"/>
      <c r="ABO30" s="27"/>
      <c r="ABP30" s="27"/>
      <c r="ABQ30" s="27"/>
      <c r="ABR30" s="27"/>
      <c r="ABS30" s="27"/>
      <c r="ABT30" s="27"/>
      <c r="ABU30" s="27"/>
      <c r="ABV30" s="27"/>
      <c r="ABW30" s="27"/>
      <c r="ABX30" s="27"/>
      <c r="ABY30" s="27"/>
      <c r="ABZ30" s="27"/>
      <c r="ACA30" s="27"/>
      <c r="ACB30" s="27"/>
      <c r="ACC30" s="27"/>
      <c r="ACD30" s="27"/>
      <c r="ACE30" s="27"/>
      <c r="ACF30" s="27"/>
      <c r="ACG30" s="27"/>
      <c r="ACH30" s="27"/>
      <c r="ACI30" s="27"/>
      <c r="ACJ30" s="27"/>
      <c r="ACK30" s="27"/>
      <c r="ACL30" s="27"/>
      <c r="ACM30" s="27"/>
      <c r="ACN30" s="27"/>
      <c r="ACO30" s="27"/>
      <c r="ACP30" s="27"/>
      <c r="ACQ30" s="27"/>
      <c r="ACR30" s="27"/>
      <c r="ACS30" s="27"/>
      <c r="ACT30" s="27"/>
      <c r="ACU30" s="27"/>
      <c r="ACV30" s="27"/>
      <c r="ACW30" s="27"/>
      <c r="ACX30" s="27"/>
      <c r="ACY30" s="27"/>
      <c r="ACZ30" s="27"/>
      <c r="ADA30" s="27"/>
      <c r="ADB30" s="27"/>
      <c r="ADC30" s="27"/>
      <c r="ADD30" s="27"/>
      <c r="ADE30" s="27"/>
      <c r="ADF30" s="27"/>
      <c r="ADG30" s="27"/>
      <c r="ADH30" s="27"/>
      <c r="ADI30" s="27"/>
      <c r="ADJ30" s="27"/>
      <c r="ADK30" s="27"/>
      <c r="ADL30" s="27"/>
      <c r="ADM30" s="27"/>
      <c r="ADN30" s="27"/>
      <c r="ADO30" s="27"/>
      <c r="ADP30" s="27"/>
      <c r="ADQ30" s="27"/>
      <c r="ADR30" s="27"/>
      <c r="ADS30" s="27"/>
      <c r="ADT30" s="27"/>
      <c r="ADU30" s="27"/>
      <c r="ADV30" s="27"/>
      <c r="ADW30" s="27"/>
      <c r="ADX30" s="27"/>
      <c r="ADY30" s="27"/>
      <c r="ADZ30" s="27"/>
      <c r="AEA30" s="27"/>
      <c r="AEB30" s="27"/>
      <c r="AEC30" s="27"/>
      <c r="AED30" s="27"/>
      <c r="AEE30" s="27"/>
      <c r="AEF30" s="27"/>
      <c r="AEG30" s="27"/>
      <c r="AEH30" s="27"/>
      <c r="AEI30" s="27"/>
      <c r="AEJ30" s="27"/>
      <c r="AEK30" s="27"/>
      <c r="AEL30" s="27"/>
      <c r="AEM30" s="27"/>
      <c r="AEN30" s="27"/>
      <c r="AEO30" s="27"/>
      <c r="AEP30" s="27"/>
      <c r="AEQ30" s="27"/>
      <c r="AER30" s="27"/>
      <c r="AES30" s="27"/>
      <c r="AET30" s="27"/>
      <c r="AEU30" s="27"/>
      <c r="AEV30" s="27"/>
      <c r="AEW30" s="27"/>
      <c r="AEX30" s="27"/>
      <c r="AEY30" s="27"/>
      <c r="AEZ30" s="27"/>
      <c r="AFA30" s="27"/>
      <c r="AFB30" s="27"/>
      <c r="AFC30" s="27"/>
      <c r="AFD30" s="27"/>
      <c r="AFE30" s="27"/>
      <c r="AFF30" s="27"/>
      <c r="AFG30" s="27"/>
      <c r="AFH30" s="27"/>
      <c r="AFI30" s="27"/>
      <c r="AFJ30" s="27"/>
      <c r="AFK30" s="27"/>
      <c r="AFL30" s="27"/>
      <c r="AFM30" s="27"/>
      <c r="AFN30" s="27"/>
      <c r="AFO30" s="27"/>
      <c r="AFP30" s="27"/>
      <c r="AFQ30" s="27"/>
      <c r="AFR30" s="27"/>
      <c r="AFS30" s="27"/>
      <c r="AFT30" s="27"/>
      <c r="AFU30" s="27"/>
      <c r="AFV30" s="27"/>
      <c r="AFW30" s="27"/>
      <c r="AFX30" s="27"/>
      <c r="AFY30" s="27"/>
      <c r="AFZ30" s="27"/>
      <c r="AGA30" s="27"/>
      <c r="AGB30" s="27"/>
      <c r="AGC30" s="27"/>
      <c r="AGD30" s="27"/>
      <c r="AGE30" s="27"/>
      <c r="AGF30" s="27"/>
      <c r="AGG30" s="27"/>
      <c r="AGH30" s="27"/>
      <c r="AGI30" s="27"/>
      <c r="AGJ30" s="27"/>
      <c r="AGK30" s="27"/>
      <c r="AGL30" s="27"/>
      <c r="AGM30" s="27"/>
      <c r="AGN30" s="27"/>
      <c r="AGO30" s="27"/>
      <c r="AGP30" s="27"/>
      <c r="AGQ30" s="27"/>
      <c r="AGR30" s="27"/>
      <c r="AGS30" s="27"/>
      <c r="AGT30" s="27"/>
      <c r="AGU30" s="27"/>
      <c r="AGV30" s="27"/>
      <c r="AGW30" s="27"/>
      <c r="AGX30" s="27"/>
      <c r="AGY30" s="27"/>
      <c r="AGZ30" s="27"/>
      <c r="AHA30" s="27"/>
      <c r="AHB30" s="27"/>
      <c r="AHC30" s="27"/>
      <c r="AHD30" s="27"/>
      <c r="AHE30" s="27"/>
      <c r="AHF30" s="27"/>
      <c r="AHG30" s="27"/>
      <c r="AHH30" s="27"/>
      <c r="AHI30" s="27"/>
      <c r="AHJ30" s="27"/>
      <c r="AHK30" s="27"/>
      <c r="AHL30" s="27"/>
      <c r="AHM30" s="27"/>
      <c r="AHN30" s="27"/>
      <c r="AHO30" s="27"/>
      <c r="AHP30" s="27"/>
      <c r="AHQ30" s="27"/>
      <c r="AHR30" s="27"/>
      <c r="AHS30" s="27"/>
      <c r="AHT30" s="27"/>
      <c r="AHU30" s="27"/>
      <c r="AHV30" s="27"/>
      <c r="AHW30" s="27"/>
      <c r="AHX30" s="27"/>
      <c r="AHY30" s="27"/>
      <c r="AHZ30" s="27"/>
      <c r="AIA30" s="27"/>
      <c r="AIB30" s="27"/>
      <c r="AIC30" s="27"/>
      <c r="AID30" s="27"/>
      <c r="AIE30" s="27"/>
      <c r="AIF30" s="27"/>
      <c r="AIG30" s="27"/>
      <c r="AIH30" s="27"/>
      <c r="AII30" s="27"/>
      <c r="AIJ30" s="27"/>
      <c r="AIK30" s="27"/>
      <c r="AIL30" s="27"/>
      <c r="AIM30" s="27"/>
      <c r="AIN30" s="27"/>
      <c r="AIO30" s="27"/>
      <c r="AIP30" s="27"/>
      <c r="AIQ30" s="27"/>
      <c r="AIR30" s="27"/>
      <c r="AIS30" s="27"/>
      <c r="AIT30" s="27"/>
      <c r="AIU30" s="27"/>
      <c r="AIV30" s="27"/>
      <c r="AIW30" s="27"/>
      <c r="AIX30" s="27"/>
      <c r="AIY30" s="27"/>
      <c r="AIZ30" s="27"/>
      <c r="AJA30" s="27"/>
      <c r="AJB30" s="27"/>
      <c r="AJC30" s="27"/>
      <c r="AJD30" s="27"/>
      <c r="AJE30" s="27"/>
      <c r="AJF30" s="27"/>
      <c r="AJG30" s="27"/>
      <c r="AJH30" s="27"/>
      <c r="AJI30" s="27"/>
      <c r="AJJ30" s="27"/>
      <c r="AJK30" s="27"/>
      <c r="AJL30" s="27"/>
      <c r="AJM30" s="27"/>
      <c r="AJN30" s="27"/>
      <c r="AJO30" s="27"/>
      <c r="AJP30" s="27"/>
      <c r="AJQ30" s="27"/>
      <c r="AJR30" s="27"/>
      <c r="AJS30" s="27"/>
      <c r="AJT30" s="27"/>
      <c r="AJU30" s="27"/>
      <c r="AJV30" s="27"/>
      <c r="AJW30" s="27"/>
      <c r="AJX30" s="27"/>
      <c r="AJY30" s="27"/>
      <c r="AJZ30" s="27"/>
      <c r="AKA30" s="27"/>
      <c r="AKB30" s="27"/>
      <c r="AKC30" s="27"/>
      <c r="AKD30" s="27"/>
      <c r="AKE30" s="27"/>
      <c r="AKF30" s="27"/>
      <c r="AKG30" s="27"/>
      <c r="AKH30" s="27"/>
      <c r="AKI30" s="27"/>
      <c r="AKJ30" s="27"/>
      <c r="AKK30" s="27"/>
      <c r="AKL30" s="27"/>
      <c r="AKM30" s="27"/>
      <c r="AKN30" s="27"/>
      <c r="AKO30" s="27"/>
      <c r="AKP30" s="27"/>
      <c r="AKQ30" s="27"/>
      <c r="AKR30" s="27"/>
      <c r="AKS30" s="27"/>
      <c r="AKT30" s="27"/>
      <c r="AKU30" s="27"/>
      <c r="AKV30" s="27"/>
      <c r="AKW30" s="27"/>
      <c r="AKX30" s="27"/>
      <c r="AKY30" s="27"/>
      <c r="AKZ30" s="27"/>
      <c r="ALA30" s="27"/>
      <c r="ALB30" s="27"/>
      <c r="ALC30" s="27"/>
      <c r="ALD30" s="27"/>
      <c r="ALE30" s="27"/>
      <c r="ALF30" s="27"/>
      <c r="ALG30" s="27"/>
      <c r="ALH30" s="27"/>
      <c r="ALI30" s="27"/>
      <c r="ALJ30" s="27"/>
      <c r="ALK30" s="27"/>
      <c r="ALL30" s="27"/>
    </row>
    <row r="31" spans="1:1000" customFormat="1" ht="15" customHeight="1" x14ac:dyDescent="0.25">
      <c r="A31" s="66" t="str">
        <f ca="1">IF(_xll.TM1RPTELISCONSOLIDATED($C$22,$C31),IF(_xll.TM1RPTELLEV($C$22,$C31)&lt;=3,_xll.TM1RPTELLEV($C$22,$C31),"D"),"N")</f>
        <v>N</v>
      </c>
      <c r="B31" s="66"/>
      <c r="C31" s="119" t="s">
        <v>109</v>
      </c>
      <c r="D31" s="111">
        <f ca="1">_xll.DBRW($C$9,$C31,$C$13,$E$13,$D$13,$F$13,D$21)</f>
        <v>45228</v>
      </c>
      <c r="E31" s="112" t="str">
        <f ca="1">_xll.DBRW($C$9,$C31,$C$13,$E$13,$D$13,$F$13,E$21)</f>
        <v/>
      </c>
      <c r="F31" s="111">
        <f ca="1">_xll.DBRW($C$9,$C31,$C$13,$E$13,$D$13,$F$13,F$21)</f>
        <v>3000000</v>
      </c>
      <c r="G31" s="111">
        <f ca="1">_xll.DBRW($C$9,$C31,$C$13,$E$13,$D$13,$F$13,G$21)</f>
        <v>27000000</v>
      </c>
      <c r="H31" s="113">
        <f ca="1">_xll.DBRW($C$9,$C31,$C$13,$E$13,$D$13,$F$13,H$21)</f>
        <v>0.1111111111111111</v>
      </c>
      <c r="I31" s="111">
        <f ca="1">_xll.DBRW($C$9,$C31,$C$13,$E$13,$D$13,$F$13,I$21)</f>
        <v>5025.3333333333321</v>
      </c>
      <c r="J31" s="111">
        <f ca="1">_xll.DBRW($C$9,$C31,$C$13,$E$13,$D$13,$F$13,J$21)</f>
        <v>0</v>
      </c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  <c r="DV31" s="27"/>
      <c r="DW31" s="27"/>
      <c r="DX31" s="27"/>
      <c r="DY31" s="27"/>
      <c r="DZ31" s="27"/>
      <c r="EA31" s="27"/>
      <c r="EB31" s="27"/>
      <c r="EC31" s="27"/>
      <c r="ED31" s="27"/>
      <c r="EE31" s="27"/>
      <c r="EF31" s="27"/>
      <c r="EG31" s="27"/>
      <c r="EH31" s="27"/>
      <c r="EI31" s="27"/>
      <c r="EJ31" s="27"/>
      <c r="EK31" s="27"/>
      <c r="EL31" s="27"/>
      <c r="EM31" s="27"/>
      <c r="EN31" s="27"/>
      <c r="EO31" s="27"/>
      <c r="EP31" s="27"/>
      <c r="EQ31" s="27"/>
      <c r="ER31" s="27"/>
      <c r="ES31" s="27"/>
      <c r="ET31" s="27"/>
      <c r="EU31" s="27"/>
      <c r="EV31" s="27"/>
      <c r="EW31" s="27"/>
      <c r="EX31" s="27"/>
      <c r="EY31" s="27"/>
      <c r="EZ31" s="27"/>
      <c r="FA31" s="27"/>
      <c r="FB31" s="27"/>
      <c r="FC31" s="27"/>
      <c r="FD31" s="27"/>
      <c r="FE31" s="27"/>
      <c r="FF31" s="27"/>
      <c r="FG31" s="27"/>
      <c r="FH31" s="27"/>
      <c r="FI31" s="27"/>
      <c r="FJ31" s="27"/>
      <c r="FK31" s="27"/>
      <c r="FL31" s="27"/>
      <c r="FM31" s="27"/>
      <c r="FN31" s="27"/>
      <c r="FO31" s="27"/>
      <c r="FP31" s="27"/>
      <c r="FQ31" s="27"/>
      <c r="FR31" s="27"/>
      <c r="FS31" s="27"/>
      <c r="FT31" s="27"/>
      <c r="FU31" s="27"/>
      <c r="FV31" s="27"/>
      <c r="FW31" s="27"/>
      <c r="FX31" s="27"/>
      <c r="FY31" s="27"/>
      <c r="FZ31" s="27"/>
      <c r="GA31" s="27"/>
      <c r="GB31" s="27"/>
      <c r="GC31" s="27"/>
      <c r="GD31" s="27"/>
      <c r="GE31" s="27"/>
      <c r="GF31" s="27"/>
      <c r="GG31" s="27"/>
      <c r="GH31" s="27"/>
      <c r="GI31" s="27"/>
      <c r="GJ31" s="27"/>
      <c r="GK31" s="27"/>
      <c r="GL31" s="27"/>
      <c r="GM31" s="27"/>
      <c r="GN31" s="27"/>
      <c r="GO31" s="27"/>
      <c r="GP31" s="27"/>
      <c r="GQ31" s="27"/>
      <c r="GR31" s="27"/>
      <c r="GS31" s="27"/>
      <c r="GT31" s="27"/>
      <c r="GU31" s="27"/>
      <c r="GV31" s="27"/>
      <c r="GW31" s="27"/>
      <c r="GX31" s="27"/>
      <c r="GY31" s="27"/>
      <c r="GZ31" s="27"/>
      <c r="HA31" s="27"/>
      <c r="HB31" s="27"/>
      <c r="HC31" s="27"/>
      <c r="HD31" s="27"/>
      <c r="HE31" s="27"/>
      <c r="HF31" s="27"/>
      <c r="HG31" s="27"/>
      <c r="HH31" s="27"/>
      <c r="HI31" s="27"/>
      <c r="HJ31" s="27"/>
      <c r="HK31" s="27"/>
      <c r="HL31" s="27"/>
      <c r="HM31" s="27"/>
      <c r="HN31" s="27"/>
      <c r="HO31" s="27"/>
      <c r="HP31" s="27"/>
      <c r="HQ31" s="27"/>
      <c r="HR31" s="27"/>
      <c r="HS31" s="27"/>
      <c r="HT31" s="27"/>
      <c r="HU31" s="27"/>
      <c r="HV31" s="27"/>
      <c r="HW31" s="27"/>
      <c r="HX31" s="27"/>
      <c r="HY31" s="27"/>
      <c r="HZ31" s="27"/>
      <c r="IA31" s="27"/>
      <c r="IB31" s="27"/>
      <c r="IC31" s="27"/>
      <c r="ID31" s="27"/>
      <c r="IE31" s="27"/>
      <c r="IF31" s="27"/>
      <c r="IG31" s="27"/>
      <c r="IH31" s="27"/>
      <c r="II31" s="27"/>
      <c r="IJ31" s="27"/>
      <c r="IK31" s="27"/>
      <c r="IL31" s="27"/>
      <c r="IM31" s="27"/>
      <c r="IN31" s="27"/>
      <c r="IO31" s="27"/>
      <c r="IP31" s="27"/>
      <c r="IQ31" s="27"/>
      <c r="IR31" s="27"/>
      <c r="IS31" s="27"/>
      <c r="IT31" s="27"/>
      <c r="IU31" s="27"/>
      <c r="IV31" s="27"/>
      <c r="IW31" s="27"/>
      <c r="IX31" s="27"/>
      <c r="IY31" s="27"/>
      <c r="IZ31" s="27"/>
      <c r="JA31" s="27"/>
      <c r="JB31" s="27"/>
      <c r="JC31" s="27"/>
      <c r="JD31" s="27"/>
      <c r="JE31" s="27"/>
      <c r="JF31" s="27"/>
      <c r="JG31" s="27"/>
      <c r="JH31" s="27"/>
      <c r="JI31" s="27"/>
      <c r="JJ31" s="27"/>
      <c r="JK31" s="27"/>
      <c r="JL31" s="27"/>
      <c r="JM31" s="27"/>
      <c r="JN31" s="27"/>
      <c r="JO31" s="27"/>
      <c r="JP31" s="27"/>
      <c r="JQ31" s="27"/>
      <c r="JR31" s="27"/>
      <c r="JS31" s="27"/>
      <c r="JT31" s="27"/>
      <c r="JU31" s="27"/>
      <c r="JV31" s="27"/>
      <c r="JW31" s="27"/>
      <c r="JX31" s="27"/>
      <c r="JY31" s="27"/>
      <c r="JZ31" s="27"/>
      <c r="KA31" s="27"/>
      <c r="KB31" s="27"/>
      <c r="KC31" s="27"/>
      <c r="KD31" s="27"/>
      <c r="KE31" s="27"/>
      <c r="KF31" s="27"/>
      <c r="KG31" s="27"/>
      <c r="KH31" s="27"/>
      <c r="KI31" s="27"/>
      <c r="KJ31" s="27"/>
      <c r="KK31" s="27"/>
      <c r="KL31" s="27"/>
      <c r="KM31" s="27"/>
      <c r="KN31" s="27"/>
      <c r="KO31" s="27"/>
      <c r="KP31" s="27"/>
      <c r="KQ31" s="27"/>
      <c r="KR31" s="27"/>
      <c r="KS31" s="27"/>
      <c r="KT31" s="27"/>
      <c r="KU31" s="27"/>
      <c r="KV31" s="27"/>
      <c r="KW31" s="27"/>
      <c r="KX31" s="27"/>
      <c r="KY31" s="27"/>
      <c r="KZ31" s="27"/>
      <c r="LA31" s="27"/>
      <c r="LB31" s="27"/>
      <c r="LC31" s="27"/>
      <c r="LD31" s="27"/>
      <c r="LE31" s="27"/>
      <c r="LF31" s="27"/>
      <c r="LG31" s="27"/>
      <c r="LH31" s="27"/>
      <c r="LI31" s="27"/>
      <c r="LJ31" s="27"/>
      <c r="LK31" s="27"/>
      <c r="LL31" s="27"/>
      <c r="LM31" s="27"/>
      <c r="LN31" s="27"/>
      <c r="LO31" s="27"/>
      <c r="LP31" s="27"/>
      <c r="LQ31" s="27"/>
      <c r="LR31" s="27"/>
      <c r="LS31" s="27"/>
      <c r="LT31" s="27"/>
      <c r="LU31" s="27"/>
      <c r="LV31" s="27"/>
      <c r="LW31" s="27"/>
      <c r="LX31" s="27"/>
      <c r="LY31" s="27"/>
      <c r="LZ31" s="27"/>
      <c r="MA31" s="27"/>
      <c r="MB31" s="27"/>
      <c r="MC31" s="27"/>
      <c r="MD31" s="27"/>
      <c r="ME31" s="27"/>
      <c r="MF31" s="27"/>
      <c r="MG31" s="27"/>
      <c r="MH31" s="27"/>
      <c r="MI31" s="27"/>
      <c r="MJ31" s="27"/>
      <c r="MK31" s="27"/>
      <c r="ML31" s="27"/>
      <c r="MM31" s="27"/>
      <c r="MN31" s="27"/>
      <c r="MO31" s="27"/>
      <c r="MP31" s="27"/>
      <c r="MQ31" s="27"/>
      <c r="MR31" s="27"/>
      <c r="MS31" s="27"/>
      <c r="MT31" s="27"/>
      <c r="MU31" s="27"/>
      <c r="MV31" s="27"/>
      <c r="MW31" s="27"/>
      <c r="MX31" s="27"/>
      <c r="MY31" s="27"/>
      <c r="MZ31" s="27"/>
      <c r="NA31" s="27"/>
      <c r="NB31" s="27"/>
      <c r="NC31" s="27"/>
      <c r="ND31" s="27"/>
      <c r="NE31" s="27"/>
      <c r="NF31" s="27"/>
      <c r="NG31" s="27"/>
      <c r="NH31" s="27"/>
      <c r="NI31" s="27"/>
      <c r="NJ31" s="27"/>
      <c r="NK31" s="27"/>
      <c r="NL31" s="27"/>
      <c r="NM31" s="27"/>
      <c r="NN31" s="27"/>
      <c r="NO31" s="27"/>
      <c r="NP31" s="27"/>
      <c r="NQ31" s="27"/>
      <c r="NR31" s="27"/>
      <c r="NS31" s="27"/>
      <c r="NT31" s="27"/>
      <c r="NU31" s="27"/>
      <c r="NV31" s="27"/>
      <c r="NW31" s="27"/>
      <c r="NX31" s="27"/>
      <c r="NY31" s="27"/>
      <c r="NZ31" s="27"/>
      <c r="OA31" s="27"/>
      <c r="OB31" s="27"/>
      <c r="OC31" s="27"/>
      <c r="OD31" s="27"/>
      <c r="OE31" s="27"/>
      <c r="OF31" s="27"/>
      <c r="OG31" s="27"/>
      <c r="OH31" s="27"/>
      <c r="OI31" s="27"/>
      <c r="OJ31" s="27"/>
      <c r="OK31" s="27"/>
      <c r="OL31" s="27"/>
      <c r="OM31" s="27"/>
      <c r="ON31" s="27"/>
      <c r="OO31" s="27"/>
      <c r="OP31" s="27"/>
      <c r="OQ31" s="27"/>
      <c r="OR31" s="27"/>
      <c r="OS31" s="27"/>
      <c r="OT31" s="27"/>
      <c r="OU31" s="27"/>
      <c r="OV31" s="27"/>
      <c r="OW31" s="27"/>
      <c r="OX31" s="27"/>
      <c r="OY31" s="27"/>
      <c r="OZ31" s="27"/>
      <c r="PA31" s="27"/>
      <c r="PB31" s="27"/>
      <c r="PC31" s="27"/>
      <c r="PD31" s="27"/>
      <c r="PE31" s="27"/>
      <c r="PF31" s="27"/>
      <c r="PG31" s="27"/>
      <c r="PH31" s="27"/>
      <c r="PI31" s="27"/>
      <c r="PJ31" s="27"/>
      <c r="PK31" s="27"/>
      <c r="PL31" s="27"/>
      <c r="PM31" s="27"/>
      <c r="PN31" s="27"/>
      <c r="PO31" s="27"/>
      <c r="PP31" s="27"/>
      <c r="PQ31" s="27"/>
      <c r="PR31" s="27"/>
      <c r="PS31" s="27"/>
      <c r="PT31" s="27"/>
      <c r="PU31" s="27"/>
      <c r="PV31" s="27"/>
      <c r="PW31" s="27"/>
      <c r="PX31" s="27"/>
      <c r="PY31" s="27"/>
      <c r="PZ31" s="27"/>
      <c r="QA31" s="27"/>
      <c r="QB31" s="27"/>
      <c r="QC31" s="27"/>
      <c r="QD31" s="27"/>
      <c r="QE31" s="27"/>
      <c r="QF31" s="27"/>
      <c r="QG31" s="27"/>
      <c r="QH31" s="27"/>
      <c r="QI31" s="27"/>
      <c r="QJ31" s="27"/>
      <c r="QK31" s="27"/>
      <c r="QL31" s="27"/>
      <c r="QM31" s="27"/>
      <c r="QN31" s="27"/>
      <c r="QO31" s="27"/>
      <c r="QP31" s="27"/>
      <c r="QQ31" s="27"/>
      <c r="QR31" s="27"/>
      <c r="QS31" s="27"/>
      <c r="QT31" s="27"/>
      <c r="QU31" s="27"/>
      <c r="QV31" s="27"/>
      <c r="QW31" s="27"/>
      <c r="QX31" s="27"/>
      <c r="QY31" s="27"/>
      <c r="QZ31" s="27"/>
      <c r="RA31" s="27"/>
      <c r="RB31" s="27"/>
      <c r="RC31" s="27"/>
      <c r="RD31" s="27"/>
      <c r="RE31" s="27"/>
      <c r="RF31" s="27"/>
      <c r="RG31" s="27"/>
      <c r="RH31" s="27"/>
      <c r="RI31" s="27"/>
      <c r="RJ31" s="27"/>
      <c r="RK31" s="27"/>
      <c r="RL31" s="27"/>
      <c r="RM31" s="27"/>
      <c r="RN31" s="27"/>
      <c r="RO31" s="27"/>
      <c r="RP31" s="27"/>
      <c r="RQ31" s="27"/>
      <c r="RR31" s="27"/>
      <c r="RS31" s="27"/>
      <c r="RT31" s="27"/>
      <c r="RU31" s="27"/>
      <c r="RV31" s="27"/>
      <c r="RW31" s="27"/>
      <c r="RX31" s="27"/>
      <c r="RY31" s="27"/>
      <c r="RZ31" s="27"/>
      <c r="SA31" s="27"/>
      <c r="SB31" s="27"/>
      <c r="SC31" s="27"/>
      <c r="SD31" s="27"/>
      <c r="SE31" s="27"/>
      <c r="SF31" s="27"/>
      <c r="SG31" s="27"/>
      <c r="SH31" s="27"/>
      <c r="SI31" s="27"/>
      <c r="SJ31" s="27"/>
      <c r="SK31" s="27"/>
      <c r="SL31" s="27"/>
      <c r="SM31" s="27"/>
      <c r="SN31" s="27"/>
      <c r="SO31" s="27"/>
      <c r="SP31" s="27"/>
      <c r="SQ31" s="27"/>
      <c r="SR31" s="27"/>
      <c r="SS31" s="27"/>
      <c r="ST31" s="27"/>
      <c r="SU31" s="27"/>
      <c r="SV31" s="27"/>
      <c r="SW31" s="27"/>
      <c r="SX31" s="27"/>
      <c r="SY31" s="27"/>
      <c r="SZ31" s="27"/>
      <c r="TA31" s="27"/>
      <c r="TB31" s="27"/>
      <c r="TC31" s="27"/>
      <c r="TD31" s="27"/>
      <c r="TE31" s="27"/>
      <c r="TF31" s="27"/>
      <c r="TG31" s="27"/>
      <c r="TH31" s="27"/>
      <c r="TI31" s="27"/>
      <c r="TJ31" s="27"/>
      <c r="TK31" s="27"/>
      <c r="TL31" s="27"/>
      <c r="TM31" s="27"/>
      <c r="TN31" s="27"/>
      <c r="TO31" s="27"/>
      <c r="TP31" s="27"/>
      <c r="TQ31" s="27"/>
      <c r="TR31" s="27"/>
      <c r="TS31" s="27"/>
      <c r="TT31" s="27"/>
      <c r="TU31" s="27"/>
      <c r="TV31" s="27"/>
      <c r="TW31" s="27"/>
      <c r="TX31" s="27"/>
      <c r="TY31" s="27"/>
      <c r="TZ31" s="27"/>
      <c r="UA31" s="27"/>
      <c r="UB31" s="27"/>
      <c r="UC31" s="27"/>
      <c r="UD31" s="27"/>
      <c r="UE31" s="27"/>
      <c r="UF31" s="27"/>
      <c r="UG31" s="27"/>
      <c r="UH31" s="27"/>
      <c r="UI31" s="27"/>
      <c r="UJ31" s="27"/>
      <c r="UK31" s="27"/>
      <c r="UL31" s="27"/>
      <c r="UM31" s="27"/>
      <c r="UN31" s="27"/>
      <c r="UO31" s="27"/>
      <c r="UP31" s="27"/>
      <c r="UQ31" s="27"/>
      <c r="UR31" s="27"/>
      <c r="US31" s="27"/>
      <c r="UT31" s="27"/>
      <c r="UU31" s="27"/>
      <c r="UV31" s="27"/>
      <c r="UW31" s="27"/>
      <c r="UX31" s="27"/>
      <c r="UY31" s="27"/>
      <c r="UZ31" s="27"/>
      <c r="VA31" s="27"/>
      <c r="VB31" s="27"/>
      <c r="VC31" s="27"/>
      <c r="VD31" s="27"/>
      <c r="VE31" s="27"/>
      <c r="VF31" s="27"/>
      <c r="VG31" s="27"/>
      <c r="VH31" s="27"/>
      <c r="VI31" s="27"/>
      <c r="VJ31" s="27"/>
      <c r="VK31" s="27"/>
      <c r="VL31" s="27"/>
      <c r="VM31" s="27"/>
      <c r="VN31" s="27"/>
      <c r="VO31" s="27"/>
      <c r="VP31" s="27"/>
      <c r="VQ31" s="27"/>
      <c r="VR31" s="27"/>
      <c r="VS31" s="27"/>
      <c r="VT31" s="27"/>
      <c r="VU31" s="27"/>
      <c r="VV31" s="27"/>
      <c r="VW31" s="27"/>
      <c r="VX31" s="27"/>
      <c r="VY31" s="27"/>
      <c r="VZ31" s="27"/>
      <c r="WA31" s="27"/>
      <c r="WB31" s="27"/>
      <c r="WC31" s="27"/>
      <c r="WD31" s="27"/>
      <c r="WE31" s="27"/>
      <c r="WF31" s="27"/>
      <c r="WG31" s="27"/>
      <c r="WH31" s="27"/>
      <c r="WI31" s="27"/>
      <c r="WJ31" s="27"/>
      <c r="WK31" s="27"/>
      <c r="WL31" s="27"/>
      <c r="WM31" s="27"/>
      <c r="WN31" s="27"/>
      <c r="WO31" s="27"/>
      <c r="WP31" s="27"/>
      <c r="WQ31" s="27"/>
      <c r="WR31" s="27"/>
      <c r="WS31" s="27"/>
      <c r="WT31" s="27"/>
      <c r="WU31" s="27"/>
      <c r="WV31" s="27"/>
      <c r="WW31" s="27"/>
      <c r="WX31" s="27"/>
      <c r="WY31" s="27"/>
      <c r="WZ31" s="27"/>
      <c r="XA31" s="27"/>
      <c r="XB31" s="27"/>
      <c r="XC31" s="27"/>
      <c r="XD31" s="27"/>
      <c r="XE31" s="27"/>
      <c r="XF31" s="27"/>
      <c r="XG31" s="27"/>
      <c r="XH31" s="27"/>
      <c r="XI31" s="27"/>
      <c r="XJ31" s="27"/>
      <c r="XK31" s="27"/>
      <c r="XL31" s="27"/>
      <c r="XM31" s="27"/>
      <c r="XN31" s="27"/>
      <c r="XO31" s="27"/>
      <c r="XP31" s="27"/>
      <c r="XQ31" s="27"/>
      <c r="XR31" s="27"/>
      <c r="XS31" s="27"/>
      <c r="XT31" s="27"/>
      <c r="XU31" s="27"/>
      <c r="XV31" s="27"/>
      <c r="XW31" s="27"/>
      <c r="XX31" s="27"/>
      <c r="XY31" s="27"/>
      <c r="XZ31" s="27"/>
      <c r="YA31" s="27"/>
      <c r="YB31" s="27"/>
      <c r="YC31" s="27"/>
      <c r="YD31" s="27"/>
      <c r="YE31" s="27"/>
      <c r="YF31" s="27"/>
      <c r="YG31" s="27"/>
      <c r="YH31" s="27"/>
      <c r="YI31" s="27"/>
      <c r="YJ31" s="27"/>
      <c r="YK31" s="27"/>
      <c r="YL31" s="27"/>
      <c r="YM31" s="27"/>
      <c r="YN31" s="27"/>
      <c r="YO31" s="27"/>
      <c r="YP31" s="27"/>
      <c r="YQ31" s="27"/>
      <c r="YR31" s="27"/>
      <c r="YS31" s="27"/>
      <c r="YT31" s="27"/>
      <c r="YU31" s="27"/>
      <c r="YV31" s="27"/>
      <c r="YW31" s="27"/>
      <c r="YX31" s="27"/>
      <c r="YY31" s="27"/>
      <c r="YZ31" s="27"/>
      <c r="ZA31" s="27"/>
      <c r="ZB31" s="27"/>
      <c r="ZC31" s="27"/>
      <c r="ZD31" s="27"/>
      <c r="ZE31" s="27"/>
      <c r="ZF31" s="27"/>
      <c r="ZG31" s="27"/>
      <c r="ZH31" s="27"/>
      <c r="ZI31" s="27"/>
      <c r="ZJ31" s="27"/>
      <c r="ZK31" s="27"/>
      <c r="ZL31" s="27"/>
      <c r="ZM31" s="27"/>
      <c r="ZN31" s="27"/>
      <c r="ZO31" s="27"/>
      <c r="ZP31" s="27"/>
      <c r="ZQ31" s="27"/>
      <c r="ZR31" s="27"/>
      <c r="ZS31" s="27"/>
      <c r="ZT31" s="27"/>
      <c r="ZU31" s="27"/>
      <c r="ZV31" s="27"/>
      <c r="ZW31" s="27"/>
      <c r="ZX31" s="27"/>
      <c r="ZY31" s="27"/>
      <c r="ZZ31" s="27"/>
      <c r="AAA31" s="27"/>
      <c r="AAB31" s="27"/>
      <c r="AAC31" s="27"/>
      <c r="AAD31" s="27"/>
      <c r="AAE31" s="27"/>
      <c r="AAF31" s="27"/>
      <c r="AAG31" s="27"/>
      <c r="AAH31" s="27"/>
      <c r="AAI31" s="27"/>
      <c r="AAJ31" s="27"/>
      <c r="AAK31" s="27"/>
      <c r="AAL31" s="27"/>
      <c r="AAM31" s="27"/>
      <c r="AAN31" s="27"/>
      <c r="AAO31" s="27"/>
      <c r="AAP31" s="27"/>
      <c r="AAQ31" s="27"/>
      <c r="AAR31" s="27"/>
      <c r="AAS31" s="27"/>
      <c r="AAT31" s="27"/>
      <c r="AAU31" s="27"/>
      <c r="AAV31" s="27"/>
      <c r="AAW31" s="27"/>
      <c r="AAX31" s="27"/>
      <c r="AAY31" s="27"/>
      <c r="AAZ31" s="27"/>
      <c r="ABA31" s="27"/>
      <c r="ABB31" s="27"/>
      <c r="ABC31" s="27"/>
      <c r="ABD31" s="27"/>
      <c r="ABE31" s="27"/>
      <c r="ABF31" s="27"/>
      <c r="ABG31" s="27"/>
      <c r="ABH31" s="27"/>
      <c r="ABI31" s="27"/>
      <c r="ABJ31" s="27"/>
      <c r="ABK31" s="27"/>
      <c r="ABL31" s="27"/>
      <c r="ABM31" s="27"/>
      <c r="ABN31" s="27"/>
      <c r="ABO31" s="27"/>
      <c r="ABP31" s="27"/>
      <c r="ABQ31" s="27"/>
      <c r="ABR31" s="27"/>
      <c r="ABS31" s="27"/>
      <c r="ABT31" s="27"/>
      <c r="ABU31" s="27"/>
      <c r="ABV31" s="27"/>
      <c r="ABW31" s="27"/>
      <c r="ABX31" s="27"/>
      <c r="ABY31" s="27"/>
      <c r="ABZ31" s="27"/>
      <c r="ACA31" s="27"/>
      <c r="ACB31" s="27"/>
      <c r="ACC31" s="27"/>
      <c r="ACD31" s="27"/>
      <c r="ACE31" s="27"/>
      <c r="ACF31" s="27"/>
      <c r="ACG31" s="27"/>
      <c r="ACH31" s="27"/>
      <c r="ACI31" s="27"/>
      <c r="ACJ31" s="27"/>
      <c r="ACK31" s="27"/>
      <c r="ACL31" s="27"/>
      <c r="ACM31" s="27"/>
      <c r="ACN31" s="27"/>
      <c r="ACO31" s="27"/>
      <c r="ACP31" s="27"/>
      <c r="ACQ31" s="27"/>
      <c r="ACR31" s="27"/>
      <c r="ACS31" s="27"/>
      <c r="ACT31" s="27"/>
      <c r="ACU31" s="27"/>
      <c r="ACV31" s="27"/>
      <c r="ACW31" s="27"/>
      <c r="ACX31" s="27"/>
      <c r="ACY31" s="27"/>
      <c r="ACZ31" s="27"/>
      <c r="ADA31" s="27"/>
      <c r="ADB31" s="27"/>
      <c r="ADC31" s="27"/>
      <c r="ADD31" s="27"/>
      <c r="ADE31" s="27"/>
      <c r="ADF31" s="27"/>
      <c r="ADG31" s="27"/>
      <c r="ADH31" s="27"/>
      <c r="ADI31" s="27"/>
      <c r="ADJ31" s="27"/>
      <c r="ADK31" s="27"/>
      <c r="ADL31" s="27"/>
      <c r="ADM31" s="27"/>
      <c r="ADN31" s="27"/>
      <c r="ADO31" s="27"/>
      <c r="ADP31" s="27"/>
      <c r="ADQ31" s="27"/>
      <c r="ADR31" s="27"/>
      <c r="ADS31" s="27"/>
      <c r="ADT31" s="27"/>
      <c r="ADU31" s="27"/>
      <c r="ADV31" s="27"/>
      <c r="ADW31" s="27"/>
      <c r="ADX31" s="27"/>
      <c r="ADY31" s="27"/>
      <c r="ADZ31" s="27"/>
      <c r="AEA31" s="27"/>
      <c r="AEB31" s="27"/>
      <c r="AEC31" s="27"/>
      <c r="AED31" s="27"/>
      <c r="AEE31" s="27"/>
      <c r="AEF31" s="27"/>
      <c r="AEG31" s="27"/>
      <c r="AEH31" s="27"/>
      <c r="AEI31" s="27"/>
      <c r="AEJ31" s="27"/>
      <c r="AEK31" s="27"/>
      <c r="AEL31" s="27"/>
      <c r="AEM31" s="27"/>
      <c r="AEN31" s="27"/>
      <c r="AEO31" s="27"/>
      <c r="AEP31" s="27"/>
      <c r="AEQ31" s="27"/>
      <c r="AER31" s="27"/>
      <c r="AES31" s="27"/>
      <c r="AET31" s="27"/>
      <c r="AEU31" s="27"/>
      <c r="AEV31" s="27"/>
      <c r="AEW31" s="27"/>
      <c r="AEX31" s="27"/>
      <c r="AEY31" s="27"/>
      <c r="AEZ31" s="27"/>
      <c r="AFA31" s="27"/>
      <c r="AFB31" s="27"/>
      <c r="AFC31" s="27"/>
      <c r="AFD31" s="27"/>
      <c r="AFE31" s="27"/>
      <c r="AFF31" s="27"/>
      <c r="AFG31" s="27"/>
      <c r="AFH31" s="27"/>
      <c r="AFI31" s="27"/>
      <c r="AFJ31" s="27"/>
      <c r="AFK31" s="27"/>
      <c r="AFL31" s="27"/>
      <c r="AFM31" s="27"/>
      <c r="AFN31" s="27"/>
      <c r="AFO31" s="27"/>
      <c r="AFP31" s="27"/>
      <c r="AFQ31" s="27"/>
      <c r="AFR31" s="27"/>
      <c r="AFS31" s="27"/>
      <c r="AFT31" s="27"/>
      <c r="AFU31" s="27"/>
      <c r="AFV31" s="27"/>
      <c r="AFW31" s="27"/>
      <c r="AFX31" s="27"/>
      <c r="AFY31" s="27"/>
      <c r="AFZ31" s="27"/>
      <c r="AGA31" s="27"/>
      <c r="AGB31" s="27"/>
      <c r="AGC31" s="27"/>
      <c r="AGD31" s="27"/>
      <c r="AGE31" s="27"/>
      <c r="AGF31" s="27"/>
      <c r="AGG31" s="27"/>
      <c r="AGH31" s="27"/>
      <c r="AGI31" s="27"/>
      <c r="AGJ31" s="27"/>
      <c r="AGK31" s="27"/>
      <c r="AGL31" s="27"/>
      <c r="AGM31" s="27"/>
      <c r="AGN31" s="27"/>
      <c r="AGO31" s="27"/>
      <c r="AGP31" s="27"/>
      <c r="AGQ31" s="27"/>
      <c r="AGR31" s="27"/>
      <c r="AGS31" s="27"/>
      <c r="AGT31" s="27"/>
      <c r="AGU31" s="27"/>
      <c r="AGV31" s="27"/>
      <c r="AGW31" s="27"/>
      <c r="AGX31" s="27"/>
      <c r="AGY31" s="27"/>
      <c r="AGZ31" s="27"/>
      <c r="AHA31" s="27"/>
      <c r="AHB31" s="27"/>
      <c r="AHC31" s="27"/>
      <c r="AHD31" s="27"/>
      <c r="AHE31" s="27"/>
      <c r="AHF31" s="27"/>
      <c r="AHG31" s="27"/>
      <c r="AHH31" s="27"/>
      <c r="AHI31" s="27"/>
      <c r="AHJ31" s="27"/>
      <c r="AHK31" s="27"/>
      <c r="AHL31" s="27"/>
      <c r="AHM31" s="27"/>
      <c r="AHN31" s="27"/>
      <c r="AHO31" s="27"/>
      <c r="AHP31" s="27"/>
      <c r="AHQ31" s="27"/>
      <c r="AHR31" s="27"/>
      <c r="AHS31" s="27"/>
      <c r="AHT31" s="27"/>
      <c r="AHU31" s="27"/>
      <c r="AHV31" s="27"/>
      <c r="AHW31" s="27"/>
      <c r="AHX31" s="27"/>
      <c r="AHY31" s="27"/>
      <c r="AHZ31" s="27"/>
      <c r="AIA31" s="27"/>
      <c r="AIB31" s="27"/>
      <c r="AIC31" s="27"/>
      <c r="AID31" s="27"/>
      <c r="AIE31" s="27"/>
      <c r="AIF31" s="27"/>
      <c r="AIG31" s="27"/>
      <c r="AIH31" s="27"/>
      <c r="AII31" s="27"/>
      <c r="AIJ31" s="27"/>
      <c r="AIK31" s="27"/>
      <c r="AIL31" s="27"/>
      <c r="AIM31" s="27"/>
      <c r="AIN31" s="27"/>
      <c r="AIO31" s="27"/>
      <c r="AIP31" s="27"/>
      <c r="AIQ31" s="27"/>
      <c r="AIR31" s="27"/>
      <c r="AIS31" s="27"/>
      <c r="AIT31" s="27"/>
      <c r="AIU31" s="27"/>
      <c r="AIV31" s="27"/>
      <c r="AIW31" s="27"/>
      <c r="AIX31" s="27"/>
      <c r="AIY31" s="27"/>
      <c r="AIZ31" s="27"/>
      <c r="AJA31" s="27"/>
      <c r="AJB31" s="27"/>
      <c r="AJC31" s="27"/>
      <c r="AJD31" s="27"/>
      <c r="AJE31" s="27"/>
      <c r="AJF31" s="27"/>
      <c r="AJG31" s="27"/>
      <c r="AJH31" s="27"/>
      <c r="AJI31" s="27"/>
      <c r="AJJ31" s="27"/>
      <c r="AJK31" s="27"/>
      <c r="AJL31" s="27"/>
      <c r="AJM31" s="27"/>
      <c r="AJN31" s="27"/>
      <c r="AJO31" s="27"/>
      <c r="AJP31" s="27"/>
      <c r="AJQ31" s="27"/>
      <c r="AJR31" s="27"/>
      <c r="AJS31" s="27"/>
      <c r="AJT31" s="27"/>
      <c r="AJU31" s="27"/>
      <c r="AJV31" s="27"/>
      <c r="AJW31" s="27"/>
      <c r="AJX31" s="27"/>
      <c r="AJY31" s="27"/>
      <c r="AJZ31" s="27"/>
      <c r="AKA31" s="27"/>
      <c r="AKB31" s="27"/>
      <c r="AKC31" s="27"/>
      <c r="AKD31" s="27"/>
      <c r="AKE31" s="27"/>
      <c r="AKF31" s="27"/>
      <c r="AKG31" s="27"/>
      <c r="AKH31" s="27"/>
      <c r="AKI31" s="27"/>
      <c r="AKJ31" s="27"/>
      <c r="AKK31" s="27"/>
      <c r="AKL31" s="27"/>
      <c r="AKM31" s="27"/>
      <c r="AKN31" s="27"/>
      <c r="AKO31" s="27"/>
      <c r="AKP31" s="27"/>
      <c r="AKQ31" s="27"/>
      <c r="AKR31" s="27"/>
      <c r="AKS31" s="27"/>
      <c r="AKT31" s="27"/>
      <c r="AKU31" s="27"/>
      <c r="AKV31" s="27"/>
      <c r="AKW31" s="27"/>
      <c r="AKX31" s="27"/>
      <c r="AKY31" s="27"/>
      <c r="AKZ31" s="27"/>
      <c r="ALA31" s="27"/>
      <c r="ALB31" s="27"/>
      <c r="ALC31" s="27"/>
      <c r="ALD31" s="27"/>
      <c r="ALE31" s="27"/>
      <c r="ALF31" s="27"/>
      <c r="ALG31" s="27"/>
      <c r="ALH31" s="27"/>
      <c r="ALI31" s="27"/>
      <c r="ALJ31" s="27"/>
      <c r="ALK31" s="27"/>
      <c r="ALL31" s="27"/>
    </row>
    <row r="32" spans="1:1000" customFormat="1" ht="15" customHeight="1" x14ac:dyDescent="0.25">
      <c r="A32" s="66" t="str">
        <f ca="1">IF(_xll.TM1RPTELISCONSOLIDATED($C$22,$C32),IF(_xll.TM1RPTELLEV($C$22,$C32)&lt;=3,_xll.TM1RPTELLEV($C$22,$C32),"D"),"N")</f>
        <v>N</v>
      </c>
      <c r="B32" s="66"/>
      <c r="C32" s="119" t="s">
        <v>110</v>
      </c>
      <c r="D32" s="111">
        <f ca="1">_xll.DBRW($C$9,$C32,$C$13,$E$13,$D$13,$F$13,D$21)</f>
        <v>45228</v>
      </c>
      <c r="E32" s="112" t="str">
        <f ca="1">_xll.DBRW($C$9,$C32,$C$13,$E$13,$D$13,$F$13,E$21)</f>
        <v/>
      </c>
      <c r="F32" s="111">
        <f ca="1">_xll.DBRW($C$9,$C32,$C$13,$E$13,$D$13,$F$13,F$21)</f>
        <v>3500000</v>
      </c>
      <c r="G32" s="111">
        <f ca="1">_xll.DBRW($C$9,$C32,$C$13,$E$13,$D$13,$F$13,G$21)</f>
        <v>27000000</v>
      </c>
      <c r="H32" s="113">
        <f ca="1">_xll.DBRW($C$9,$C32,$C$13,$E$13,$D$13,$F$13,H$21)</f>
        <v>0.12962962962962962</v>
      </c>
      <c r="I32" s="111">
        <f ca="1">_xll.DBRW($C$9,$C32,$C$13,$E$13,$D$13,$F$13,I$21)</f>
        <v>5862.8888888888878</v>
      </c>
      <c r="J32" s="111">
        <f ca="1">_xll.DBRW($C$9,$C32,$C$13,$E$13,$D$13,$F$13,J$21)</f>
        <v>0</v>
      </c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  <c r="EC32" s="27"/>
      <c r="ED32" s="27"/>
      <c r="EE32" s="27"/>
      <c r="EF32" s="27"/>
      <c r="EG32" s="27"/>
      <c r="EH32" s="27"/>
      <c r="EI32" s="27"/>
      <c r="EJ32" s="27"/>
      <c r="EK32" s="27"/>
      <c r="EL32" s="27"/>
      <c r="EM32" s="27"/>
      <c r="EN32" s="27"/>
      <c r="EO32" s="27"/>
      <c r="EP32" s="27"/>
      <c r="EQ32" s="27"/>
      <c r="ER32" s="27"/>
      <c r="ES32" s="27"/>
      <c r="ET32" s="27"/>
      <c r="EU32" s="27"/>
      <c r="EV32" s="27"/>
      <c r="EW32" s="27"/>
      <c r="EX32" s="27"/>
      <c r="EY32" s="27"/>
      <c r="EZ32" s="27"/>
      <c r="FA32" s="27"/>
      <c r="FB32" s="27"/>
      <c r="FC32" s="27"/>
      <c r="FD32" s="27"/>
      <c r="FE32" s="27"/>
      <c r="FF32" s="27"/>
      <c r="FG32" s="27"/>
      <c r="FH32" s="27"/>
      <c r="FI32" s="27"/>
      <c r="FJ32" s="27"/>
      <c r="FK32" s="27"/>
      <c r="FL32" s="27"/>
      <c r="FM32" s="27"/>
      <c r="FN32" s="27"/>
      <c r="FO32" s="27"/>
      <c r="FP32" s="27"/>
      <c r="FQ32" s="27"/>
      <c r="FR32" s="27"/>
      <c r="FS32" s="27"/>
      <c r="FT32" s="27"/>
      <c r="FU32" s="27"/>
      <c r="FV32" s="27"/>
      <c r="FW32" s="27"/>
      <c r="FX32" s="27"/>
      <c r="FY32" s="27"/>
      <c r="FZ32" s="27"/>
      <c r="GA32" s="27"/>
      <c r="GB32" s="27"/>
      <c r="GC32" s="27"/>
      <c r="GD32" s="27"/>
      <c r="GE32" s="27"/>
      <c r="GF32" s="27"/>
      <c r="GG32" s="27"/>
      <c r="GH32" s="27"/>
      <c r="GI32" s="27"/>
      <c r="GJ32" s="27"/>
      <c r="GK32" s="27"/>
      <c r="GL32" s="27"/>
      <c r="GM32" s="27"/>
      <c r="GN32" s="27"/>
      <c r="GO32" s="27"/>
      <c r="GP32" s="27"/>
      <c r="GQ32" s="27"/>
      <c r="GR32" s="27"/>
      <c r="GS32" s="27"/>
      <c r="GT32" s="27"/>
      <c r="GU32" s="27"/>
      <c r="GV32" s="27"/>
      <c r="GW32" s="27"/>
      <c r="GX32" s="27"/>
      <c r="GY32" s="27"/>
      <c r="GZ32" s="27"/>
      <c r="HA32" s="27"/>
      <c r="HB32" s="27"/>
      <c r="HC32" s="27"/>
      <c r="HD32" s="27"/>
      <c r="HE32" s="27"/>
      <c r="HF32" s="27"/>
      <c r="HG32" s="27"/>
      <c r="HH32" s="27"/>
      <c r="HI32" s="27"/>
      <c r="HJ32" s="27"/>
      <c r="HK32" s="27"/>
      <c r="HL32" s="27"/>
      <c r="HM32" s="27"/>
      <c r="HN32" s="27"/>
      <c r="HO32" s="27"/>
      <c r="HP32" s="27"/>
      <c r="HQ32" s="27"/>
      <c r="HR32" s="27"/>
      <c r="HS32" s="27"/>
      <c r="HT32" s="27"/>
      <c r="HU32" s="27"/>
      <c r="HV32" s="27"/>
      <c r="HW32" s="27"/>
      <c r="HX32" s="27"/>
      <c r="HY32" s="27"/>
      <c r="HZ32" s="27"/>
      <c r="IA32" s="27"/>
      <c r="IB32" s="27"/>
      <c r="IC32" s="27"/>
      <c r="ID32" s="27"/>
      <c r="IE32" s="27"/>
      <c r="IF32" s="27"/>
      <c r="IG32" s="27"/>
      <c r="IH32" s="27"/>
      <c r="II32" s="27"/>
      <c r="IJ32" s="27"/>
      <c r="IK32" s="27"/>
      <c r="IL32" s="27"/>
      <c r="IM32" s="27"/>
      <c r="IN32" s="27"/>
      <c r="IO32" s="27"/>
      <c r="IP32" s="27"/>
      <c r="IQ32" s="27"/>
      <c r="IR32" s="27"/>
      <c r="IS32" s="27"/>
      <c r="IT32" s="27"/>
      <c r="IU32" s="27"/>
      <c r="IV32" s="27"/>
      <c r="IW32" s="27"/>
      <c r="IX32" s="27"/>
      <c r="IY32" s="27"/>
      <c r="IZ32" s="27"/>
      <c r="JA32" s="27"/>
      <c r="JB32" s="27"/>
      <c r="JC32" s="27"/>
      <c r="JD32" s="27"/>
      <c r="JE32" s="27"/>
      <c r="JF32" s="27"/>
      <c r="JG32" s="27"/>
      <c r="JH32" s="27"/>
      <c r="JI32" s="27"/>
      <c r="JJ32" s="27"/>
      <c r="JK32" s="27"/>
      <c r="JL32" s="27"/>
      <c r="JM32" s="27"/>
      <c r="JN32" s="27"/>
      <c r="JO32" s="27"/>
      <c r="JP32" s="27"/>
      <c r="JQ32" s="27"/>
      <c r="JR32" s="27"/>
      <c r="JS32" s="27"/>
      <c r="JT32" s="27"/>
      <c r="JU32" s="27"/>
      <c r="JV32" s="27"/>
      <c r="JW32" s="27"/>
      <c r="JX32" s="27"/>
      <c r="JY32" s="27"/>
      <c r="JZ32" s="27"/>
      <c r="KA32" s="27"/>
      <c r="KB32" s="27"/>
      <c r="KC32" s="27"/>
      <c r="KD32" s="27"/>
      <c r="KE32" s="27"/>
      <c r="KF32" s="27"/>
      <c r="KG32" s="27"/>
      <c r="KH32" s="27"/>
      <c r="KI32" s="27"/>
      <c r="KJ32" s="27"/>
      <c r="KK32" s="27"/>
      <c r="KL32" s="27"/>
      <c r="KM32" s="27"/>
      <c r="KN32" s="27"/>
      <c r="KO32" s="27"/>
      <c r="KP32" s="27"/>
      <c r="KQ32" s="27"/>
      <c r="KR32" s="27"/>
      <c r="KS32" s="27"/>
      <c r="KT32" s="27"/>
      <c r="KU32" s="27"/>
      <c r="KV32" s="27"/>
      <c r="KW32" s="27"/>
      <c r="KX32" s="27"/>
      <c r="KY32" s="27"/>
      <c r="KZ32" s="27"/>
      <c r="LA32" s="27"/>
      <c r="LB32" s="27"/>
      <c r="LC32" s="27"/>
      <c r="LD32" s="27"/>
      <c r="LE32" s="27"/>
      <c r="LF32" s="27"/>
      <c r="LG32" s="27"/>
      <c r="LH32" s="27"/>
      <c r="LI32" s="27"/>
      <c r="LJ32" s="27"/>
      <c r="LK32" s="27"/>
      <c r="LL32" s="27"/>
      <c r="LM32" s="27"/>
      <c r="LN32" s="27"/>
      <c r="LO32" s="27"/>
      <c r="LP32" s="27"/>
      <c r="LQ32" s="27"/>
      <c r="LR32" s="27"/>
      <c r="LS32" s="27"/>
      <c r="LT32" s="27"/>
      <c r="LU32" s="27"/>
      <c r="LV32" s="27"/>
      <c r="LW32" s="27"/>
      <c r="LX32" s="27"/>
      <c r="LY32" s="27"/>
      <c r="LZ32" s="27"/>
      <c r="MA32" s="27"/>
      <c r="MB32" s="27"/>
      <c r="MC32" s="27"/>
      <c r="MD32" s="27"/>
      <c r="ME32" s="27"/>
      <c r="MF32" s="27"/>
      <c r="MG32" s="27"/>
      <c r="MH32" s="27"/>
      <c r="MI32" s="27"/>
      <c r="MJ32" s="27"/>
      <c r="MK32" s="27"/>
      <c r="ML32" s="27"/>
      <c r="MM32" s="27"/>
      <c r="MN32" s="27"/>
      <c r="MO32" s="27"/>
      <c r="MP32" s="27"/>
      <c r="MQ32" s="27"/>
      <c r="MR32" s="27"/>
      <c r="MS32" s="27"/>
      <c r="MT32" s="27"/>
      <c r="MU32" s="27"/>
      <c r="MV32" s="27"/>
      <c r="MW32" s="27"/>
      <c r="MX32" s="27"/>
      <c r="MY32" s="27"/>
      <c r="MZ32" s="27"/>
      <c r="NA32" s="27"/>
      <c r="NB32" s="27"/>
      <c r="NC32" s="27"/>
      <c r="ND32" s="27"/>
      <c r="NE32" s="27"/>
      <c r="NF32" s="27"/>
      <c r="NG32" s="27"/>
      <c r="NH32" s="27"/>
      <c r="NI32" s="27"/>
      <c r="NJ32" s="27"/>
      <c r="NK32" s="27"/>
      <c r="NL32" s="27"/>
      <c r="NM32" s="27"/>
      <c r="NN32" s="27"/>
      <c r="NO32" s="27"/>
      <c r="NP32" s="27"/>
      <c r="NQ32" s="27"/>
      <c r="NR32" s="27"/>
      <c r="NS32" s="27"/>
      <c r="NT32" s="27"/>
      <c r="NU32" s="27"/>
      <c r="NV32" s="27"/>
      <c r="NW32" s="27"/>
      <c r="NX32" s="27"/>
      <c r="NY32" s="27"/>
      <c r="NZ32" s="27"/>
      <c r="OA32" s="27"/>
      <c r="OB32" s="27"/>
      <c r="OC32" s="27"/>
      <c r="OD32" s="27"/>
      <c r="OE32" s="27"/>
      <c r="OF32" s="27"/>
      <c r="OG32" s="27"/>
      <c r="OH32" s="27"/>
      <c r="OI32" s="27"/>
      <c r="OJ32" s="27"/>
      <c r="OK32" s="27"/>
      <c r="OL32" s="27"/>
      <c r="OM32" s="27"/>
      <c r="ON32" s="27"/>
      <c r="OO32" s="27"/>
      <c r="OP32" s="27"/>
      <c r="OQ32" s="27"/>
      <c r="OR32" s="27"/>
      <c r="OS32" s="27"/>
      <c r="OT32" s="27"/>
      <c r="OU32" s="27"/>
      <c r="OV32" s="27"/>
      <c r="OW32" s="27"/>
      <c r="OX32" s="27"/>
      <c r="OY32" s="27"/>
      <c r="OZ32" s="27"/>
      <c r="PA32" s="27"/>
      <c r="PB32" s="27"/>
      <c r="PC32" s="27"/>
      <c r="PD32" s="27"/>
      <c r="PE32" s="27"/>
      <c r="PF32" s="27"/>
      <c r="PG32" s="27"/>
      <c r="PH32" s="27"/>
      <c r="PI32" s="27"/>
      <c r="PJ32" s="27"/>
      <c r="PK32" s="27"/>
      <c r="PL32" s="27"/>
      <c r="PM32" s="27"/>
      <c r="PN32" s="27"/>
      <c r="PO32" s="27"/>
      <c r="PP32" s="27"/>
      <c r="PQ32" s="27"/>
      <c r="PR32" s="27"/>
      <c r="PS32" s="27"/>
      <c r="PT32" s="27"/>
      <c r="PU32" s="27"/>
      <c r="PV32" s="27"/>
      <c r="PW32" s="27"/>
      <c r="PX32" s="27"/>
      <c r="PY32" s="27"/>
      <c r="PZ32" s="27"/>
      <c r="QA32" s="27"/>
      <c r="QB32" s="27"/>
      <c r="QC32" s="27"/>
      <c r="QD32" s="27"/>
      <c r="QE32" s="27"/>
      <c r="QF32" s="27"/>
      <c r="QG32" s="27"/>
      <c r="QH32" s="27"/>
      <c r="QI32" s="27"/>
      <c r="QJ32" s="27"/>
      <c r="QK32" s="27"/>
      <c r="QL32" s="27"/>
      <c r="QM32" s="27"/>
      <c r="QN32" s="27"/>
      <c r="QO32" s="27"/>
      <c r="QP32" s="27"/>
      <c r="QQ32" s="27"/>
      <c r="QR32" s="27"/>
      <c r="QS32" s="27"/>
      <c r="QT32" s="27"/>
      <c r="QU32" s="27"/>
      <c r="QV32" s="27"/>
      <c r="QW32" s="27"/>
      <c r="QX32" s="27"/>
      <c r="QY32" s="27"/>
      <c r="QZ32" s="27"/>
      <c r="RA32" s="27"/>
      <c r="RB32" s="27"/>
      <c r="RC32" s="27"/>
      <c r="RD32" s="27"/>
      <c r="RE32" s="27"/>
      <c r="RF32" s="27"/>
      <c r="RG32" s="27"/>
      <c r="RH32" s="27"/>
      <c r="RI32" s="27"/>
      <c r="RJ32" s="27"/>
      <c r="RK32" s="27"/>
      <c r="RL32" s="27"/>
      <c r="RM32" s="27"/>
      <c r="RN32" s="27"/>
      <c r="RO32" s="27"/>
      <c r="RP32" s="27"/>
      <c r="RQ32" s="27"/>
      <c r="RR32" s="27"/>
      <c r="RS32" s="27"/>
      <c r="RT32" s="27"/>
      <c r="RU32" s="27"/>
      <c r="RV32" s="27"/>
      <c r="RW32" s="27"/>
      <c r="RX32" s="27"/>
      <c r="RY32" s="27"/>
      <c r="RZ32" s="27"/>
      <c r="SA32" s="27"/>
      <c r="SB32" s="27"/>
      <c r="SC32" s="27"/>
      <c r="SD32" s="27"/>
      <c r="SE32" s="27"/>
      <c r="SF32" s="27"/>
      <c r="SG32" s="27"/>
      <c r="SH32" s="27"/>
      <c r="SI32" s="27"/>
      <c r="SJ32" s="27"/>
      <c r="SK32" s="27"/>
      <c r="SL32" s="27"/>
      <c r="SM32" s="27"/>
      <c r="SN32" s="27"/>
      <c r="SO32" s="27"/>
      <c r="SP32" s="27"/>
      <c r="SQ32" s="27"/>
      <c r="SR32" s="27"/>
      <c r="SS32" s="27"/>
      <c r="ST32" s="27"/>
      <c r="SU32" s="27"/>
      <c r="SV32" s="27"/>
      <c r="SW32" s="27"/>
      <c r="SX32" s="27"/>
      <c r="SY32" s="27"/>
      <c r="SZ32" s="27"/>
      <c r="TA32" s="27"/>
      <c r="TB32" s="27"/>
      <c r="TC32" s="27"/>
      <c r="TD32" s="27"/>
      <c r="TE32" s="27"/>
      <c r="TF32" s="27"/>
      <c r="TG32" s="27"/>
      <c r="TH32" s="27"/>
      <c r="TI32" s="27"/>
      <c r="TJ32" s="27"/>
      <c r="TK32" s="27"/>
      <c r="TL32" s="27"/>
      <c r="TM32" s="27"/>
      <c r="TN32" s="27"/>
      <c r="TO32" s="27"/>
      <c r="TP32" s="27"/>
      <c r="TQ32" s="27"/>
      <c r="TR32" s="27"/>
      <c r="TS32" s="27"/>
      <c r="TT32" s="27"/>
      <c r="TU32" s="27"/>
      <c r="TV32" s="27"/>
      <c r="TW32" s="27"/>
      <c r="TX32" s="27"/>
      <c r="TY32" s="27"/>
      <c r="TZ32" s="27"/>
      <c r="UA32" s="27"/>
      <c r="UB32" s="27"/>
      <c r="UC32" s="27"/>
      <c r="UD32" s="27"/>
      <c r="UE32" s="27"/>
      <c r="UF32" s="27"/>
      <c r="UG32" s="27"/>
      <c r="UH32" s="27"/>
      <c r="UI32" s="27"/>
      <c r="UJ32" s="27"/>
      <c r="UK32" s="27"/>
      <c r="UL32" s="27"/>
      <c r="UM32" s="27"/>
      <c r="UN32" s="27"/>
      <c r="UO32" s="27"/>
      <c r="UP32" s="27"/>
      <c r="UQ32" s="27"/>
      <c r="UR32" s="27"/>
      <c r="US32" s="27"/>
      <c r="UT32" s="27"/>
      <c r="UU32" s="27"/>
      <c r="UV32" s="27"/>
      <c r="UW32" s="27"/>
      <c r="UX32" s="27"/>
      <c r="UY32" s="27"/>
      <c r="UZ32" s="27"/>
      <c r="VA32" s="27"/>
      <c r="VB32" s="27"/>
      <c r="VC32" s="27"/>
      <c r="VD32" s="27"/>
      <c r="VE32" s="27"/>
      <c r="VF32" s="27"/>
      <c r="VG32" s="27"/>
      <c r="VH32" s="27"/>
      <c r="VI32" s="27"/>
      <c r="VJ32" s="27"/>
      <c r="VK32" s="27"/>
      <c r="VL32" s="27"/>
      <c r="VM32" s="27"/>
      <c r="VN32" s="27"/>
      <c r="VO32" s="27"/>
      <c r="VP32" s="27"/>
      <c r="VQ32" s="27"/>
      <c r="VR32" s="27"/>
      <c r="VS32" s="27"/>
      <c r="VT32" s="27"/>
      <c r="VU32" s="27"/>
      <c r="VV32" s="27"/>
      <c r="VW32" s="27"/>
      <c r="VX32" s="27"/>
      <c r="VY32" s="27"/>
      <c r="VZ32" s="27"/>
      <c r="WA32" s="27"/>
      <c r="WB32" s="27"/>
      <c r="WC32" s="27"/>
      <c r="WD32" s="27"/>
      <c r="WE32" s="27"/>
      <c r="WF32" s="27"/>
      <c r="WG32" s="27"/>
      <c r="WH32" s="27"/>
      <c r="WI32" s="27"/>
      <c r="WJ32" s="27"/>
      <c r="WK32" s="27"/>
      <c r="WL32" s="27"/>
      <c r="WM32" s="27"/>
      <c r="WN32" s="27"/>
      <c r="WO32" s="27"/>
      <c r="WP32" s="27"/>
      <c r="WQ32" s="27"/>
      <c r="WR32" s="27"/>
      <c r="WS32" s="27"/>
      <c r="WT32" s="27"/>
      <c r="WU32" s="27"/>
      <c r="WV32" s="27"/>
      <c r="WW32" s="27"/>
      <c r="WX32" s="27"/>
      <c r="WY32" s="27"/>
      <c r="WZ32" s="27"/>
      <c r="XA32" s="27"/>
      <c r="XB32" s="27"/>
      <c r="XC32" s="27"/>
      <c r="XD32" s="27"/>
      <c r="XE32" s="27"/>
      <c r="XF32" s="27"/>
      <c r="XG32" s="27"/>
      <c r="XH32" s="27"/>
      <c r="XI32" s="27"/>
      <c r="XJ32" s="27"/>
      <c r="XK32" s="27"/>
      <c r="XL32" s="27"/>
      <c r="XM32" s="27"/>
      <c r="XN32" s="27"/>
      <c r="XO32" s="27"/>
      <c r="XP32" s="27"/>
      <c r="XQ32" s="27"/>
      <c r="XR32" s="27"/>
      <c r="XS32" s="27"/>
      <c r="XT32" s="27"/>
      <c r="XU32" s="27"/>
      <c r="XV32" s="27"/>
      <c r="XW32" s="27"/>
      <c r="XX32" s="27"/>
      <c r="XY32" s="27"/>
      <c r="XZ32" s="27"/>
      <c r="YA32" s="27"/>
      <c r="YB32" s="27"/>
      <c r="YC32" s="27"/>
      <c r="YD32" s="27"/>
      <c r="YE32" s="27"/>
      <c r="YF32" s="27"/>
      <c r="YG32" s="27"/>
      <c r="YH32" s="27"/>
      <c r="YI32" s="27"/>
      <c r="YJ32" s="27"/>
      <c r="YK32" s="27"/>
      <c r="YL32" s="27"/>
      <c r="YM32" s="27"/>
      <c r="YN32" s="27"/>
      <c r="YO32" s="27"/>
      <c r="YP32" s="27"/>
      <c r="YQ32" s="27"/>
      <c r="YR32" s="27"/>
      <c r="YS32" s="27"/>
      <c r="YT32" s="27"/>
      <c r="YU32" s="27"/>
      <c r="YV32" s="27"/>
      <c r="YW32" s="27"/>
      <c r="YX32" s="27"/>
      <c r="YY32" s="27"/>
      <c r="YZ32" s="27"/>
      <c r="ZA32" s="27"/>
      <c r="ZB32" s="27"/>
      <c r="ZC32" s="27"/>
      <c r="ZD32" s="27"/>
      <c r="ZE32" s="27"/>
      <c r="ZF32" s="27"/>
      <c r="ZG32" s="27"/>
      <c r="ZH32" s="27"/>
      <c r="ZI32" s="27"/>
      <c r="ZJ32" s="27"/>
      <c r="ZK32" s="27"/>
      <c r="ZL32" s="27"/>
      <c r="ZM32" s="27"/>
      <c r="ZN32" s="27"/>
      <c r="ZO32" s="27"/>
      <c r="ZP32" s="27"/>
      <c r="ZQ32" s="27"/>
      <c r="ZR32" s="27"/>
      <c r="ZS32" s="27"/>
      <c r="ZT32" s="27"/>
      <c r="ZU32" s="27"/>
      <c r="ZV32" s="27"/>
      <c r="ZW32" s="27"/>
      <c r="ZX32" s="27"/>
      <c r="ZY32" s="27"/>
      <c r="ZZ32" s="27"/>
      <c r="AAA32" s="27"/>
      <c r="AAB32" s="27"/>
      <c r="AAC32" s="27"/>
      <c r="AAD32" s="27"/>
      <c r="AAE32" s="27"/>
      <c r="AAF32" s="27"/>
      <c r="AAG32" s="27"/>
      <c r="AAH32" s="27"/>
      <c r="AAI32" s="27"/>
      <c r="AAJ32" s="27"/>
      <c r="AAK32" s="27"/>
      <c r="AAL32" s="27"/>
      <c r="AAM32" s="27"/>
      <c r="AAN32" s="27"/>
      <c r="AAO32" s="27"/>
      <c r="AAP32" s="27"/>
      <c r="AAQ32" s="27"/>
      <c r="AAR32" s="27"/>
      <c r="AAS32" s="27"/>
      <c r="AAT32" s="27"/>
      <c r="AAU32" s="27"/>
      <c r="AAV32" s="27"/>
      <c r="AAW32" s="27"/>
      <c r="AAX32" s="27"/>
      <c r="AAY32" s="27"/>
      <c r="AAZ32" s="27"/>
      <c r="ABA32" s="27"/>
      <c r="ABB32" s="27"/>
      <c r="ABC32" s="27"/>
      <c r="ABD32" s="27"/>
      <c r="ABE32" s="27"/>
      <c r="ABF32" s="27"/>
      <c r="ABG32" s="27"/>
      <c r="ABH32" s="27"/>
      <c r="ABI32" s="27"/>
      <c r="ABJ32" s="27"/>
      <c r="ABK32" s="27"/>
      <c r="ABL32" s="27"/>
      <c r="ABM32" s="27"/>
      <c r="ABN32" s="27"/>
      <c r="ABO32" s="27"/>
      <c r="ABP32" s="27"/>
      <c r="ABQ32" s="27"/>
      <c r="ABR32" s="27"/>
      <c r="ABS32" s="27"/>
      <c r="ABT32" s="27"/>
      <c r="ABU32" s="27"/>
      <c r="ABV32" s="27"/>
      <c r="ABW32" s="27"/>
      <c r="ABX32" s="27"/>
      <c r="ABY32" s="27"/>
      <c r="ABZ32" s="27"/>
      <c r="ACA32" s="27"/>
      <c r="ACB32" s="27"/>
      <c r="ACC32" s="27"/>
      <c r="ACD32" s="27"/>
      <c r="ACE32" s="27"/>
      <c r="ACF32" s="27"/>
      <c r="ACG32" s="27"/>
      <c r="ACH32" s="27"/>
      <c r="ACI32" s="27"/>
      <c r="ACJ32" s="27"/>
      <c r="ACK32" s="27"/>
      <c r="ACL32" s="27"/>
      <c r="ACM32" s="27"/>
      <c r="ACN32" s="27"/>
      <c r="ACO32" s="27"/>
      <c r="ACP32" s="27"/>
      <c r="ACQ32" s="27"/>
      <c r="ACR32" s="27"/>
      <c r="ACS32" s="27"/>
      <c r="ACT32" s="27"/>
      <c r="ACU32" s="27"/>
      <c r="ACV32" s="27"/>
      <c r="ACW32" s="27"/>
      <c r="ACX32" s="27"/>
      <c r="ACY32" s="27"/>
      <c r="ACZ32" s="27"/>
      <c r="ADA32" s="27"/>
      <c r="ADB32" s="27"/>
      <c r="ADC32" s="27"/>
      <c r="ADD32" s="27"/>
      <c r="ADE32" s="27"/>
      <c r="ADF32" s="27"/>
      <c r="ADG32" s="27"/>
      <c r="ADH32" s="27"/>
      <c r="ADI32" s="27"/>
      <c r="ADJ32" s="27"/>
      <c r="ADK32" s="27"/>
      <c r="ADL32" s="27"/>
      <c r="ADM32" s="27"/>
      <c r="ADN32" s="27"/>
      <c r="ADO32" s="27"/>
      <c r="ADP32" s="27"/>
      <c r="ADQ32" s="27"/>
      <c r="ADR32" s="27"/>
      <c r="ADS32" s="27"/>
      <c r="ADT32" s="27"/>
      <c r="ADU32" s="27"/>
      <c r="ADV32" s="27"/>
      <c r="ADW32" s="27"/>
      <c r="ADX32" s="27"/>
      <c r="ADY32" s="27"/>
      <c r="ADZ32" s="27"/>
      <c r="AEA32" s="27"/>
      <c r="AEB32" s="27"/>
      <c r="AEC32" s="27"/>
      <c r="AED32" s="27"/>
      <c r="AEE32" s="27"/>
      <c r="AEF32" s="27"/>
      <c r="AEG32" s="27"/>
      <c r="AEH32" s="27"/>
      <c r="AEI32" s="27"/>
      <c r="AEJ32" s="27"/>
      <c r="AEK32" s="27"/>
      <c r="AEL32" s="27"/>
      <c r="AEM32" s="27"/>
      <c r="AEN32" s="27"/>
      <c r="AEO32" s="27"/>
      <c r="AEP32" s="27"/>
      <c r="AEQ32" s="27"/>
      <c r="AER32" s="27"/>
      <c r="AES32" s="27"/>
      <c r="AET32" s="27"/>
      <c r="AEU32" s="27"/>
      <c r="AEV32" s="27"/>
      <c r="AEW32" s="27"/>
      <c r="AEX32" s="27"/>
      <c r="AEY32" s="27"/>
      <c r="AEZ32" s="27"/>
      <c r="AFA32" s="27"/>
      <c r="AFB32" s="27"/>
      <c r="AFC32" s="27"/>
      <c r="AFD32" s="27"/>
      <c r="AFE32" s="27"/>
      <c r="AFF32" s="27"/>
      <c r="AFG32" s="27"/>
      <c r="AFH32" s="27"/>
      <c r="AFI32" s="27"/>
      <c r="AFJ32" s="27"/>
      <c r="AFK32" s="27"/>
      <c r="AFL32" s="27"/>
      <c r="AFM32" s="27"/>
      <c r="AFN32" s="27"/>
      <c r="AFO32" s="27"/>
      <c r="AFP32" s="27"/>
      <c r="AFQ32" s="27"/>
      <c r="AFR32" s="27"/>
      <c r="AFS32" s="27"/>
      <c r="AFT32" s="27"/>
      <c r="AFU32" s="27"/>
      <c r="AFV32" s="27"/>
      <c r="AFW32" s="27"/>
      <c r="AFX32" s="27"/>
      <c r="AFY32" s="27"/>
      <c r="AFZ32" s="27"/>
      <c r="AGA32" s="27"/>
      <c r="AGB32" s="27"/>
      <c r="AGC32" s="27"/>
      <c r="AGD32" s="27"/>
      <c r="AGE32" s="27"/>
      <c r="AGF32" s="27"/>
      <c r="AGG32" s="27"/>
      <c r="AGH32" s="27"/>
      <c r="AGI32" s="27"/>
      <c r="AGJ32" s="27"/>
      <c r="AGK32" s="27"/>
      <c r="AGL32" s="27"/>
      <c r="AGM32" s="27"/>
      <c r="AGN32" s="27"/>
      <c r="AGO32" s="27"/>
      <c r="AGP32" s="27"/>
      <c r="AGQ32" s="27"/>
      <c r="AGR32" s="27"/>
      <c r="AGS32" s="27"/>
      <c r="AGT32" s="27"/>
      <c r="AGU32" s="27"/>
      <c r="AGV32" s="27"/>
      <c r="AGW32" s="27"/>
      <c r="AGX32" s="27"/>
      <c r="AGY32" s="27"/>
      <c r="AGZ32" s="27"/>
      <c r="AHA32" s="27"/>
      <c r="AHB32" s="27"/>
      <c r="AHC32" s="27"/>
      <c r="AHD32" s="27"/>
      <c r="AHE32" s="27"/>
      <c r="AHF32" s="27"/>
      <c r="AHG32" s="27"/>
      <c r="AHH32" s="27"/>
      <c r="AHI32" s="27"/>
      <c r="AHJ32" s="27"/>
      <c r="AHK32" s="27"/>
      <c r="AHL32" s="27"/>
      <c r="AHM32" s="27"/>
      <c r="AHN32" s="27"/>
      <c r="AHO32" s="27"/>
      <c r="AHP32" s="27"/>
      <c r="AHQ32" s="27"/>
      <c r="AHR32" s="27"/>
      <c r="AHS32" s="27"/>
      <c r="AHT32" s="27"/>
      <c r="AHU32" s="27"/>
      <c r="AHV32" s="27"/>
      <c r="AHW32" s="27"/>
      <c r="AHX32" s="27"/>
      <c r="AHY32" s="27"/>
      <c r="AHZ32" s="27"/>
      <c r="AIA32" s="27"/>
      <c r="AIB32" s="27"/>
      <c r="AIC32" s="27"/>
      <c r="AID32" s="27"/>
      <c r="AIE32" s="27"/>
      <c r="AIF32" s="27"/>
      <c r="AIG32" s="27"/>
      <c r="AIH32" s="27"/>
      <c r="AII32" s="27"/>
      <c r="AIJ32" s="27"/>
      <c r="AIK32" s="27"/>
      <c r="AIL32" s="27"/>
      <c r="AIM32" s="27"/>
      <c r="AIN32" s="27"/>
      <c r="AIO32" s="27"/>
      <c r="AIP32" s="27"/>
      <c r="AIQ32" s="27"/>
      <c r="AIR32" s="27"/>
      <c r="AIS32" s="27"/>
      <c r="AIT32" s="27"/>
      <c r="AIU32" s="27"/>
      <c r="AIV32" s="27"/>
      <c r="AIW32" s="27"/>
      <c r="AIX32" s="27"/>
      <c r="AIY32" s="27"/>
      <c r="AIZ32" s="27"/>
      <c r="AJA32" s="27"/>
      <c r="AJB32" s="27"/>
      <c r="AJC32" s="27"/>
      <c r="AJD32" s="27"/>
      <c r="AJE32" s="27"/>
      <c r="AJF32" s="27"/>
      <c r="AJG32" s="27"/>
      <c r="AJH32" s="27"/>
      <c r="AJI32" s="27"/>
      <c r="AJJ32" s="27"/>
      <c r="AJK32" s="27"/>
      <c r="AJL32" s="27"/>
      <c r="AJM32" s="27"/>
      <c r="AJN32" s="27"/>
      <c r="AJO32" s="27"/>
      <c r="AJP32" s="27"/>
      <c r="AJQ32" s="27"/>
      <c r="AJR32" s="27"/>
      <c r="AJS32" s="27"/>
      <c r="AJT32" s="27"/>
      <c r="AJU32" s="27"/>
      <c r="AJV32" s="27"/>
      <c r="AJW32" s="27"/>
      <c r="AJX32" s="27"/>
      <c r="AJY32" s="27"/>
      <c r="AJZ32" s="27"/>
      <c r="AKA32" s="27"/>
      <c r="AKB32" s="27"/>
      <c r="AKC32" s="27"/>
      <c r="AKD32" s="27"/>
      <c r="AKE32" s="27"/>
      <c r="AKF32" s="27"/>
      <c r="AKG32" s="27"/>
      <c r="AKH32" s="27"/>
      <c r="AKI32" s="27"/>
      <c r="AKJ32" s="27"/>
      <c r="AKK32" s="27"/>
      <c r="AKL32" s="27"/>
      <c r="AKM32" s="27"/>
      <c r="AKN32" s="27"/>
      <c r="AKO32" s="27"/>
      <c r="AKP32" s="27"/>
      <c r="AKQ32" s="27"/>
      <c r="AKR32" s="27"/>
      <c r="AKS32" s="27"/>
      <c r="AKT32" s="27"/>
      <c r="AKU32" s="27"/>
      <c r="AKV32" s="27"/>
      <c r="AKW32" s="27"/>
      <c r="AKX32" s="27"/>
      <c r="AKY32" s="27"/>
      <c r="AKZ32" s="27"/>
      <c r="ALA32" s="27"/>
      <c r="ALB32" s="27"/>
      <c r="ALC32" s="27"/>
      <c r="ALD32" s="27"/>
      <c r="ALE32" s="27"/>
      <c r="ALF32" s="27"/>
      <c r="ALG32" s="27"/>
      <c r="ALH32" s="27"/>
      <c r="ALI32" s="27"/>
      <c r="ALJ32" s="27"/>
      <c r="ALK32" s="27"/>
      <c r="ALL32" s="27"/>
    </row>
    <row r="33" spans="1:1000" customFormat="1" ht="15" customHeight="1" x14ac:dyDescent="0.25">
      <c r="A33" s="66">
        <f ca="1">IF(_xll.TM1RPTELISCONSOLIDATED($C$22,$C33),IF(_xll.TM1RPTELLEV($C$22,$C33)&lt;=3,_xll.TM1RPTELLEV($C$22,$C33),"D"),"N")</f>
        <v>1</v>
      </c>
      <c r="B33" s="66"/>
      <c r="C33" s="117" t="s">
        <v>111</v>
      </c>
      <c r="D33" s="108">
        <f ca="1">_xll.DBRW($C$9,$C33,$C$13,$E$13,$D$13,$F$13,D$21)</f>
        <v>45228</v>
      </c>
      <c r="E33" s="109" t="str">
        <f ca="1">_xll.DBRW($C$9,$C33,$C$13,$E$13,$D$13,$F$13,E$21)</f>
        <v/>
      </c>
      <c r="F33" s="108">
        <f ca="1">_xll.DBRW($C$9,$C33,$C$13,$E$13,$D$13,$F$13,F$21)</f>
        <v>13500000</v>
      </c>
      <c r="G33" s="108">
        <f ca="1">_xll.DBRW($C$9,$C33,$C$13,$E$13,$D$13,$F$13,G$21)</f>
        <v>27000000</v>
      </c>
      <c r="H33" s="110">
        <f ca="1">_xll.DBRW($C$9,$C33,$C$13,$E$13,$D$13,$F$13,H$21)</f>
        <v>0.5</v>
      </c>
      <c r="I33" s="108">
        <f ca="1">_xll.DBRW($C$9,$C33,$C$13,$E$13,$D$13,$F$13,I$21)</f>
        <v>22614</v>
      </c>
      <c r="J33" s="108">
        <f ca="1">_xll.DBRW($C$9,$C33,$C$13,$E$13,$D$13,$F$13,J$21)</f>
        <v>0</v>
      </c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  <c r="EG33" s="27"/>
      <c r="EH33" s="27"/>
      <c r="EI33" s="27"/>
      <c r="EJ33" s="27"/>
      <c r="EK33" s="27"/>
      <c r="EL33" s="27"/>
      <c r="EM33" s="27"/>
      <c r="EN33" s="27"/>
      <c r="EO33" s="27"/>
      <c r="EP33" s="27"/>
      <c r="EQ33" s="27"/>
      <c r="ER33" s="27"/>
      <c r="ES33" s="27"/>
      <c r="ET33" s="27"/>
      <c r="EU33" s="27"/>
      <c r="EV33" s="27"/>
      <c r="EW33" s="27"/>
      <c r="EX33" s="27"/>
      <c r="EY33" s="27"/>
      <c r="EZ33" s="27"/>
      <c r="FA33" s="27"/>
      <c r="FB33" s="27"/>
      <c r="FC33" s="27"/>
      <c r="FD33" s="27"/>
      <c r="FE33" s="27"/>
      <c r="FF33" s="27"/>
      <c r="FG33" s="27"/>
      <c r="FH33" s="27"/>
      <c r="FI33" s="27"/>
      <c r="FJ33" s="27"/>
      <c r="FK33" s="27"/>
      <c r="FL33" s="27"/>
      <c r="FM33" s="27"/>
      <c r="FN33" s="27"/>
      <c r="FO33" s="27"/>
      <c r="FP33" s="27"/>
      <c r="FQ33" s="27"/>
      <c r="FR33" s="27"/>
      <c r="FS33" s="27"/>
      <c r="FT33" s="27"/>
      <c r="FU33" s="27"/>
      <c r="FV33" s="27"/>
      <c r="FW33" s="27"/>
      <c r="FX33" s="27"/>
      <c r="FY33" s="27"/>
      <c r="FZ33" s="27"/>
      <c r="GA33" s="27"/>
      <c r="GB33" s="27"/>
      <c r="GC33" s="27"/>
      <c r="GD33" s="27"/>
      <c r="GE33" s="27"/>
      <c r="GF33" s="27"/>
      <c r="GG33" s="27"/>
      <c r="GH33" s="27"/>
      <c r="GI33" s="27"/>
      <c r="GJ33" s="27"/>
      <c r="GK33" s="27"/>
      <c r="GL33" s="27"/>
      <c r="GM33" s="27"/>
      <c r="GN33" s="27"/>
      <c r="GO33" s="27"/>
      <c r="GP33" s="27"/>
      <c r="GQ33" s="27"/>
      <c r="GR33" s="27"/>
      <c r="GS33" s="27"/>
      <c r="GT33" s="27"/>
      <c r="GU33" s="27"/>
      <c r="GV33" s="27"/>
      <c r="GW33" s="27"/>
      <c r="GX33" s="27"/>
      <c r="GY33" s="27"/>
      <c r="GZ33" s="27"/>
      <c r="HA33" s="27"/>
      <c r="HB33" s="27"/>
      <c r="HC33" s="27"/>
      <c r="HD33" s="27"/>
      <c r="HE33" s="27"/>
      <c r="HF33" s="27"/>
      <c r="HG33" s="27"/>
      <c r="HH33" s="27"/>
      <c r="HI33" s="27"/>
      <c r="HJ33" s="27"/>
      <c r="HK33" s="27"/>
      <c r="HL33" s="27"/>
      <c r="HM33" s="27"/>
      <c r="HN33" s="27"/>
      <c r="HO33" s="27"/>
      <c r="HP33" s="27"/>
      <c r="HQ33" s="27"/>
      <c r="HR33" s="27"/>
      <c r="HS33" s="27"/>
      <c r="HT33" s="27"/>
      <c r="HU33" s="27"/>
      <c r="HV33" s="27"/>
      <c r="HW33" s="27"/>
      <c r="HX33" s="27"/>
      <c r="HY33" s="27"/>
      <c r="HZ33" s="27"/>
      <c r="IA33" s="27"/>
      <c r="IB33" s="27"/>
      <c r="IC33" s="27"/>
      <c r="ID33" s="27"/>
      <c r="IE33" s="27"/>
      <c r="IF33" s="27"/>
      <c r="IG33" s="27"/>
      <c r="IH33" s="27"/>
      <c r="II33" s="27"/>
      <c r="IJ33" s="27"/>
      <c r="IK33" s="27"/>
      <c r="IL33" s="27"/>
      <c r="IM33" s="27"/>
      <c r="IN33" s="27"/>
      <c r="IO33" s="27"/>
      <c r="IP33" s="27"/>
      <c r="IQ33" s="27"/>
      <c r="IR33" s="27"/>
      <c r="IS33" s="27"/>
      <c r="IT33" s="27"/>
      <c r="IU33" s="27"/>
      <c r="IV33" s="27"/>
      <c r="IW33" s="27"/>
      <c r="IX33" s="27"/>
      <c r="IY33" s="27"/>
      <c r="IZ33" s="27"/>
      <c r="JA33" s="27"/>
      <c r="JB33" s="27"/>
      <c r="JC33" s="27"/>
      <c r="JD33" s="27"/>
      <c r="JE33" s="27"/>
      <c r="JF33" s="27"/>
      <c r="JG33" s="27"/>
      <c r="JH33" s="27"/>
      <c r="JI33" s="27"/>
      <c r="JJ33" s="27"/>
      <c r="JK33" s="27"/>
      <c r="JL33" s="27"/>
      <c r="JM33" s="27"/>
      <c r="JN33" s="27"/>
      <c r="JO33" s="27"/>
      <c r="JP33" s="27"/>
      <c r="JQ33" s="27"/>
      <c r="JR33" s="27"/>
      <c r="JS33" s="27"/>
      <c r="JT33" s="27"/>
      <c r="JU33" s="27"/>
      <c r="JV33" s="27"/>
      <c r="JW33" s="27"/>
      <c r="JX33" s="27"/>
      <c r="JY33" s="27"/>
      <c r="JZ33" s="27"/>
      <c r="KA33" s="27"/>
      <c r="KB33" s="27"/>
      <c r="KC33" s="27"/>
      <c r="KD33" s="27"/>
      <c r="KE33" s="27"/>
      <c r="KF33" s="27"/>
      <c r="KG33" s="27"/>
      <c r="KH33" s="27"/>
      <c r="KI33" s="27"/>
      <c r="KJ33" s="27"/>
      <c r="KK33" s="27"/>
      <c r="KL33" s="27"/>
      <c r="KM33" s="27"/>
      <c r="KN33" s="27"/>
      <c r="KO33" s="27"/>
      <c r="KP33" s="27"/>
      <c r="KQ33" s="27"/>
      <c r="KR33" s="27"/>
      <c r="KS33" s="27"/>
      <c r="KT33" s="27"/>
      <c r="KU33" s="27"/>
      <c r="KV33" s="27"/>
      <c r="KW33" s="27"/>
      <c r="KX33" s="27"/>
      <c r="KY33" s="27"/>
      <c r="KZ33" s="27"/>
      <c r="LA33" s="27"/>
      <c r="LB33" s="27"/>
      <c r="LC33" s="27"/>
      <c r="LD33" s="27"/>
      <c r="LE33" s="27"/>
      <c r="LF33" s="27"/>
      <c r="LG33" s="27"/>
      <c r="LH33" s="27"/>
      <c r="LI33" s="27"/>
      <c r="LJ33" s="27"/>
      <c r="LK33" s="27"/>
      <c r="LL33" s="27"/>
      <c r="LM33" s="27"/>
      <c r="LN33" s="27"/>
      <c r="LO33" s="27"/>
      <c r="LP33" s="27"/>
      <c r="LQ33" s="27"/>
      <c r="LR33" s="27"/>
      <c r="LS33" s="27"/>
      <c r="LT33" s="27"/>
      <c r="LU33" s="27"/>
      <c r="LV33" s="27"/>
      <c r="LW33" s="27"/>
      <c r="LX33" s="27"/>
      <c r="LY33" s="27"/>
      <c r="LZ33" s="27"/>
      <c r="MA33" s="27"/>
      <c r="MB33" s="27"/>
      <c r="MC33" s="27"/>
      <c r="MD33" s="27"/>
      <c r="ME33" s="27"/>
      <c r="MF33" s="27"/>
      <c r="MG33" s="27"/>
      <c r="MH33" s="27"/>
      <c r="MI33" s="27"/>
      <c r="MJ33" s="27"/>
      <c r="MK33" s="27"/>
      <c r="ML33" s="27"/>
      <c r="MM33" s="27"/>
      <c r="MN33" s="27"/>
      <c r="MO33" s="27"/>
      <c r="MP33" s="27"/>
      <c r="MQ33" s="27"/>
      <c r="MR33" s="27"/>
      <c r="MS33" s="27"/>
      <c r="MT33" s="27"/>
      <c r="MU33" s="27"/>
      <c r="MV33" s="27"/>
      <c r="MW33" s="27"/>
      <c r="MX33" s="27"/>
      <c r="MY33" s="27"/>
      <c r="MZ33" s="27"/>
      <c r="NA33" s="27"/>
      <c r="NB33" s="27"/>
      <c r="NC33" s="27"/>
      <c r="ND33" s="27"/>
      <c r="NE33" s="27"/>
      <c r="NF33" s="27"/>
      <c r="NG33" s="27"/>
      <c r="NH33" s="27"/>
      <c r="NI33" s="27"/>
      <c r="NJ33" s="27"/>
      <c r="NK33" s="27"/>
      <c r="NL33" s="27"/>
      <c r="NM33" s="27"/>
      <c r="NN33" s="27"/>
      <c r="NO33" s="27"/>
      <c r="NP33" s="27"/>
      <c r="NQ33" s="27"/>
      <c r="NR33" s="27"/>
      <c r="NS33" s="27"/>
      <c r="NT33" s="27"/>
      <c r="NU33" s="27"/>
      <c r="NV33" s="27"/>
      <c r="NW33" s="27"/>
      <c r="NX33" s="27"/>
      <c r="NY33" s="27"/>
      <c r="NZ33" s="27"/>
      <c r="OA33" s="27"/>
      <c r="OB33" s="27"/>
      <c r="OC33" s="27"/>
      <c r="OD33" s="27"/>
      <c r="OE33" s="27"/>
      <c r="OF33" s="27"/>
      <c r="OG33" s="27"/>
      <c r="OH33" s="27"/>
      <c r="OI33" s="27"/>
      <c r="OJ33" s="27"/>
      <c r="OK33" s="27"/>
      <c r="OL33" s="27"/>
      <c r="OM33" s="27"/>
      <c r="ON33" s="27"/>
      <c r="OO33" s="27"/>
      <c r="OP33" s="27"/>
      <c r="OQ33" s="27"/>
      <c r="OR33" s="27"/>
      <c r="OS33" s="27"/>
      <c r="OT33" s="27"/>
      <c r="OU33" s="27"/>
      <c r="OV33" s="27"/>
      <c r="OW33" s="27"/>
      <c r="OX33" s="27"/>
      <c r="OY33" s="27"/>
      <c r="OZ33" s="27"/>
      <c r="PA33" s="27"/>
      <c r="PB33" s="27"/>
      <c r="PC33" s="27"/>
      <c r="PD33" s="27"/>
      <c r="PE33" s="27"/>
      <c r="PF33" s="27"/>
      <c r="PG33" s="27"/>
      <c r="PH33" s="27"/>
      <c r="PI33" s="27"/>
      <c r="PJ33" s="27"/>
      <c r="PK33" s="27"/>
      <c r="PL33" s="27"/>
      <c r="PM33" s="27"/>
      <c r="PN33" s="27"/>
      <c r="PO33" s="27"/>
      <c r="PP33" s="27"/>
      <c r="PQ33" s="27"/>
      <c r="PR33" s="27"/>
      <c r="PS33" s="27"/>
      <c r="PT33" s="27"/>
      <c r="PU33" s="27"/>
      <c r="PV33" s="27"/>
      <c r="PW33" s="27"/>
      <c r="PX33" s="27"/>
      <c r="PY33" s="27"/>
      <c r="PZ33" s="27"/>
      <c r="QA33" s="27"/>
      <c r="QB33" s="27"/>
      <c r="QC33" s="27"/>
      <c r="QD33" s="27"/>
      <c r="QE33" s="27"/>
      <c r="QF33" s="27"/>
      <c r="QG33" s="27"/>
      <c r="QH33" s="27"/>
      <c r="QI33" s="27"/>
      <c r="QJ33" s="27"/>
      <c r="QK33" s="27"/>
      <c r="QL33" s="27"/>
      <c r="QM33" s="27"/>
      <c r="QN33" s="27"/>
      <c r="QO33" s="27"/>
      <c r="QP33" s="27"/>
      <c r="QQ33" s="27"/>
      <c r="QR33" s="27"/>
      <c r="QS33" s="27"/>
      <c r="QT33" s="27"/>
      <c r="QU33" s="27"/>
      <c r="QV33" s="27"/>
      <c r="QW33" s="27"/>
      <c r="QX33" s="27"/>
      <c r="QY33" s="27"/>
      <c r="QZ33" s="27"/>
      <c r="RA33" s="27"/>
      <c r="RB33" s="27"/>
      <c r="RC33" s="27"/>
      <c r="RD33" s="27"/>
      <c r="RE33" s="27"/>
      <c r="RF33" s="27"/>
      <c r="RG33" s="27"/>
      <c r="RH33" s="27"/>
      <c r="RI33" s="27"/>
      <c r="RJ33" s="27"/>
      <c r="RK33" s="27"/>
      <c r="RL33" s="27"/>
      <c r="RM33" s="27"/>
      <c r="RN33" s="27"/>
      <c r="RO33" s="27"/>
      <c r="RP33" s="27"/>
      <c r="RQ33" s="27"/>
      <c r="RR33" s="27"/>
      <c r="RS33" s="27"/>
      <c r="RT33" s="27"/>
      <c r="RU33" s="27"/>
      <c r="RV33" s="27"/>
      <c r="RW33" s="27"/>
      <c r="RX33" s="27"/>
      <c r="RY33" s="27"/>
      <c r="RZ33" s="27"/>
      <c r="SA33" s="27"/>
      <c r="SB33" s="27"/>
      <c r="SC33" s="27"/>
      <c r="SD33" s="27"/>
      <c r="SE33" s="27"/>
      <c r="SF33" s="27"/>
      <c r="SG33" s="27"/>
      <c r="SH33" s="27"/>
      <c r="SI33" s="27"/>
      <c r="SJ33" s="27"/>
      <c r="SK33" s="27"/>
      <c r="SL33" s="27"/>
      <c r="SM33" s="27"/>
      <c r="SN33" s="27"/>
      <c r="SO33" s="27"/>
      <c r="SP33" s="27"/>
      <c r="SQ33" s="27"/>
      <c r="SR33" s="27"/>
      <c r="SS33" s="27"/>
      <c r="ST33" s="27"/>
      <c r="SU33" s="27"/>
      <c r="SV33" s="27"/>
      <c r="SW33" s="27"/>
      <c r="SX33" s="27"/>
      <c r="SY33" s="27"/>
      <c r="SZ33" s="27"/>
      <c r="TA33" s="27"/>
      <c r="TB33" s="27"/>
      <c r="TC33" s="27"/>
      <c r="TD33" s="27"/>
      <c r="TE33" s="27"/>
      <c r="TF33" s="27"/>
      <c r="TG33" s="27"/>
      <c r="TH33" s="27"/>
      <c r="TI33" s="27"/>
      <c r="TJ33" s="27"/>
      <c r="TK33" s="27"/>
      <c r="TL33" s="27"/>
      <c r="TM33" s="27"/>
      <c r="TN33" s="27"/>
      <c r="TO33" s="27"/>
      <c r="TP33" s="27"/>
      <c r="TQ33" s="27"/>
      <c r="TR33" s="27"/>
      <c r="TS33" s="27"/>
      <c r="TT33" s="27"/>
      <c r="TU33" s="27"/>
      <c r="TV33" s="27"/>
      <c r="TW33" s="27"/>
      <c r="TX33" s="27"/>
      <c r="TY33" s="27"/>
      <c r="TZ33" s="27"/>
      <c r="UA33" s="27"/>
      <c r="UB33" s="27"/>
      <c r="UC33" s="27"/>
      <c r="UD33" s="27"/>
      <c r="UE33" s="27"/>
      <c r="UF33" s="27"/>
      <c r="UG33" s="27"/>
      <c r="UH33" s="27"/>
      <c r="UI33" s="27"/>
      <c r="UJ33" s="27"/>
      <c r="UK33" s="27"/>
      <c r="UL33" s="27"/>
      <c r="UM33" s="27"/>
      <c r="UN33" s="27"/>
      <c r="UO33" s="27"/>
      <c r="UP33" s="27"/>
      <c r="UQ33" s="27"/>
      <c r="UR33" s="27"/>
      <c r="US33" s="27"/>
      <c r="UT33" s="27"/>
      <c r="UU33" s="27"/>
      <c r="UV33" s="27"/>
      <c r="UW33" s="27"/>
      <c r="UX33" s="27"/>
      <c r="UY33" s="27"/>
      <c r="UZ33" s="27"/>
      <c r="VA33" s="27"/>
      <c r="VB33" s="27"/>
      <c r="VC33" s="27"/>
      <c r="VD33" s="27"/>
      <c r="VE33" s="27"/>
      <c r="VF33" s="27"/>
      <c r="VG33" s="27"/>
      <c r="VH33" s="27"/>
      <c r="VI33" s="27"/>
      <c r="VJ33" s="27"/>
      <c r="VK33" s="27"/>
      <c r="VL33" s="27"/>
      <c r="VM33" s="27"/>
      <c r="VN33" s="27"/>
      <c r="VO33" s="27"/>
      <c r="VP33" s="27"/>
      <c r="VQ33" s="27"/>
      <c r="VR33" s="27"/>
      <c r="VS33" s="27"/>
      <c r="VT33" s="27"/>
      <c r="VU33" s="27"/>
      <c r="VV33" s="27"/>
      <c r="VW33" s="27"/>
      <c r="VX33" s="27"/>
      <c r="VY33" s="27"/>
      <c r="VZ33" s="27"/>
      <c r="WA33" s="27"/>
      <c r="WB33" s="27"/>
      <c r="WC33" s="27"/>
      <c r="WD33" s="27"/>
      <c r="WE33" s="27"/>
      <c r="WF33" s="27"/>
      <c r="WG33" s="27"/>
      <c r="WH33" s="27"/>
      <c r="WI33" s="27"/>
      <c r="WJ33" s="27"/>
      <c r="WK33" s="27"/>
      <c r="WL33" s="27"/>
      <c r="WM33" s="27"/>
      <c r="WN33" s="27"/>
      <c r="WO33" s="27"/>
      <c r="WP33" s="27"/>
      <c r="WQ33" s="27"/>
      <c r="WR33" s="27"/>
      <c r="WS33" s="27"/>
      <c r="WT33" s="27"/>
      <c r="WU33" s="27"/>
      <c r="WV33" s="27"/>
      <c r="WW33" s="27"/>
      <c r="WX33" s="27"/>
      <c r="WY33" s="27"/>
      <c r="WZ33" s="27"/>
      <c r="XA33" s="27"/>
      <c r="XB33" s="27"/>
      <c r="XC33" s="27"/>
      <c r="XD33" s="27"/>
      <c r="XE33" s="27"/>
      <c r="XF33" s="27"/>
      <c r="XG33" s="27"/>
      <c r="XH33" s="27"/>
      <c r="XI33" s="27"/>
      <c r="XJ33" s="27"/>
      <c r="XK33" s="27"/>
      <c r="XL33" s="27"/>
      <c r="XM33" s="27"/>
      <c r="XN33" s="27"/>
      <c r="XO33" s="27"/>
      <c r="XP33" s="27"/>
      <c r="XQ33" s="27"/>
      <c r="XR33" s="27"/>
      <c r="XS33" s="27"/>
      <c r="XT33" s="27"/>
      <c r="XU33" s="27"/>
      <c r="XV33" s="27"/>
      <c r="XW33" s="27"/>
      <c r="XX33" s="27"/>
      <c r="XY33" s="27"/>
      <c r="XZ33" s="27"/>
      <c r="YA33" s="27"/>
      <c r="YB33" s="27"/>
      <c r="YC33" s="27"/>
      <c r="YD33" s="27"/>
      <c r="YE33" s="27"/>
      <c r="YF33" s="27"/>
      <c r="YG33" s="27"/>
      <c r="YH33" s="27"/>
      <c r="YI33" s="27"/>
      <c r="YJ33" s="27"/>
      <c r="YK33" s="27"/>
      <c r="YL33" s="27"/>
      <c r="YM33" s="27"/>
      <c r="YN33" s="27"/>
      <c r="YO33" s="27"/>
      <c r="YP33" s="27"/>
      <c r="YQ33" s="27"/>
      <c r="YR33" s="27"/>
      <c r="YS33" s="27"/>
      <c r="YT33" s="27"/>
      <c r="YU33" s="27"/>
      <c r="YV33" s="27"/>
      <c r="YW33" s="27"/>
      <c r="YX33" s="27"/>
      <c r="YY33" s="27"/>
      <c r="YZ33" s="27"/>
      <c r="ZA33" s="27"/>
      <c r="ZB33" s="27"/>
      <c r="ZC33" s="27"/>
      <c r="ZD33" s="27"/>
      <c r="ZE33" s="27"/>
      <c r="ZF33" s="27"/>
      <c r="ZG33" s="27"/>
      <c r="ZH33" s="27"/>
      <c r="ZI33" s="27"/>
      <c r="ZJ33" s="27"/>
      <c r="ZK33" s="27"/>
      <c r="ZL33" s="27"/>
      <c r="ZM33" s="27"/>
      <c r="ZN33" s="27"/>
      <c r="ZO33" s="27"/>
      <c r="ZP33" s="27"/>
      <c r="ZQ33" s="27"/>
      <c r="ZR33" s="27"/>
      <c r="ZS33" s="27"/>
      <c r="ZT33" s="27"/>
      <c r="ZU33" s="27"/>
      <c r="ZV33" s="27"/>
      <c r="ZW33" s="27"/>
      <c r="ZX33" s="27"/>
      <c r="ZY33" s="27"/>
      <c r="ZZ33" s="27"/>
      <c r="AAA33" s="27"/>
      <c r="AAB33" s="27"/>
      <c r="AAC33" s="27"/>
      <c r="AAD33" s="27"/>
      <c r="AAE33" s="27"/>
      <c r="AAF33" s="27"/>
      <c r="AAG33" s="27"/>
      <c r="AAH33" s="27"/>
      <c r="AAI33" s="27"/>
      <c r="AAJ33" s="27"/>
      <c r="AAK33" s="27"/>
      <c r="AAL33" s="27"/>
      <c r="AAM33" s="27"/>
      <c r="AAN33" s="27"/>
      <c r="AAO33" s="27"/>
      <c r="AAP33" s="27"/>
      <c r="AAQ33" s="27"/>
      <c r="AAR33" s="27"/>
      <c r="AAS33" s="27"/>
      <c r="AAT33" s="27"/>
      <c r="AAU33" s="27"/>
      <c r="AAV33" s="27"/>
      <c r="AAW33" s="27"/>
      <c r="AAX33" s="27"/>
      <c r="AAY33" s="27"/>
      <c r="AAZ33" s="27"/>
      <c r="ABA33" s="27"/>
      <c r="ABB33" s="27"/>
      <c r="ABC33" s="27"/>
      <c r="ABD33" s="27"/>
      <c r="ABE33" s="27"/>
      <c r="ABF33" s="27"/>
      <c r="ABG33" s="27"/>
      <c r="ABH33" s="27"/>
      <c r="ABI33" s="27"/>
      <c r="ABJ33" s="27"/>
      <c r="ABK33" s="27"/>
      <c r="ABL33" s="27"/>
      <c r="ABM33" s="27"/>
      <c r="ABN33" s="27"/>
      <c r="ABO33" s="27"/>
      <c r="ABP33" s="27"/>
      <c r="ABQ33" s="27"/>
      <c r="ABR33" s="27"/>
      <c r="ABS33" s="27"/>
      <c r="ABT33" s="27"/>
      <c r="ABU33" s="27"/>
      <c r="ABV33" s="27"/>
      <c r="ABW33" s="27"/>
      <c r="ABX33" s="27"/>
      <c r="ABY33" s="27"/>
      <c r="ABZ33" s="27"/>
      <c r="ACA33" s="27"/>
      <c r="ACB33" s="27"/>
      <c r="ACC33" s="27"/>
      <c r="ACD33" s="27"/>
      <c r="ACE33" s="27"/>
      <c r="ACF33" s="27"/>
      <c r="ACG33" s="27"/>
      <c r="ACH33" s="27"/>
      <c r="ACI33" s="27"/>
      <c r="ACJ33" s="27"/>
      <c r="ACK33" s="27"/>
      <c r="ACL33" s="27"/>
      <c r="ACM33" s="27"/>
      <c r="ACN33" s="27"/>
      <c r="ACO33" s="27"/>
      <c r="ACP33" s="27"/>
      <c r="ACQ33" s="27"/>
      <c r="ACR33" s="27"/>
      <c r="ACS33" s="27"/>
      <c r="ACT33" s="27"/>
      <c r="ACU33" s="27"/>
      <c r="ACV33" s="27"/>
      <c r="ACW33" s="27"/>
      <c r="ACX33" s="27"/>
      <c r="ACY33" s="27"/>
      <c r="ACZ33" s="27"/>
      <c r="ADA33" s="27"/>
      <c r="ADB33" s="27"/>
      <c r="ADC33" s="27"/>
      <c r="ADD33" s="27"/>
      <c r="ADE33" s="27"/>
      <c r="ADF33" s="27"/>
      <c r="ADG33" s="27"/>
      <c r="ADH33" s="27"/>
      <c r="ADI33" s="27"/>
      <c r="ADJ33" s="27"/>
      <c r="ADK33" s="27"/>
      <c r="ADL33" s="27"/>
      <c r="ADM33" s="27"/>
      <c r="ADN33" s="27"/>
      <c r="ADO33" s="27"/>
      <c r="ADP33" s="27"/>
      <c r="ADQ33" s="27"/>
      <c r="ADR33" s="27"/>
      <c r="ADS33" s="27"/>
      <c r="ADT33" s="27"/>
      <c r="ADU33" s="27"/>
      <c r="ADV33" s="27"/>
      <c r="ADW33" s="27"/>
      <c r="ADX33" s="27"/>
      <c r="ADY33" s="27"/>
      <c r="ADZ33" s="27"/>
      <c r="AEA33" s="27"/>
      <c r="AEB33" s="27"/>
      <c r="AEC33" s="27"/>
      <c r="AED33" s="27"/>
      <c r="AEE33" s="27"/>
      <c r="AEF33" s="27"/>
      <c r="AEG33" s="27"/>
      <c r="AEH33" s="27"/>
      <c r="AEI33" s="27"/>
      <c r="AEJ33" s="27"/>
      <c r="AEK33" s="27"/>
      <c r="AEL33" s="27"/>
      <c r="AEM33" s="27"/>
      <c r="AEN33" s="27"/>
      <c r="AEO33" s="27"/>
      <c r="AEP33" s="27"/>
      <c r="AEQ33" s="27"/>
      <c r="AER33" s="27"/>
      <c r="AES33" s="27"/>
      <c r="AET33" s="27"/>
      <c r="AEU33" s="27"/>
      <c r="AEV33" s="27"/>
      <c r="AEW33" s="27"/>
      <c r="AEX33" s="27"/>
      <c r="AEY33" s="27"/>
      <c r="AEZ33" s="27"/>
      <c r="AFA33" s="27"/>
      <c r="AFB33" s="27"/>
      <c r="AFC33" s="27"/>
      <c r="AFD33" s="27"/>
      <c r="AFE33" s="27"/>
      <c r="AFF33" s="27"/>
      <c r="AFG33" s="27"/>
      <c r="AFH33" s="27"/>
      <c r="AFI33" s="27"/>
      <c r="AFJ33" s="27"/>
      <c r="AFK33" s="27"/>
      <c r="AFL33" s="27"/>
      <c r="AFM33" s="27"/>
      <c r="AFN33" s="27"/>
      <c r="AFO33" s="27"/>
      <c r="AFP33" s="27"/>
      <c r="AFQ33" s="27"/>
      <c r="AFR33" s="27"/>
      <c r="AFS33" s="27"/>
      <c r="AFT33" s="27"/>
      <c r="AFU33" s="27"/>
      <c r="AFV33" s="27"/>
      <c r="AFW33" s="27"/>
      <c r="AFX33" s="27"/>
      <c r="AFY33" s="27"/>
      <c r="AFZ33" s="27"/>
      <c r="AGA33" s="27"/>
      <c r="AGB33" s="27"/>
      <c r="AGC33" s="27"/>
      <c r="AGD33" s="27"/>
      <c r="AGE33" s="27"/>
      <c r="AGF33" s="27"/>
      <c r="AGG33" s="27"/>
      <c r="AGH33" s="27"/>
      <c r="AGI33" s="27"/>
      <c r="AGJ33" s="27"/>
      <c r="AGK33" s="27"/>
      <c r="AGL33" s="27"/>
      <c r="AGM33" s="27"/>
      <c r="AGN33" s="27"/>
      <c r="AGO33" s="27"/>
      <c r="AGP33" s="27"/>
      <c r="AGQ33" s="27"/>
      <c r="AGR33" s="27"/>
      <c r="AGS33" s="27"/>
      <c r="AGT33" s="27"/>
      <c r="AGU33" s="27"/>
      <c r="AGV33" s="27"/>
      <c r="AGW33" s="27"/>
      <c r="AGX33" s="27"/>
      <c r="AGY33" s="27"/>
      <c r="AGZ33" s="27"/>
      <c r="AHA33" s="27"/>
      <c r="AHB33" s="27"/>
      <c r="AHC33" s="27"/>
      <c r="AHD33" s="27"/>
      <c r="AHE33" s="27"/>
      <c r="AHF33" s="27"/>
      <c r="AHG33" s="27"/>
      <c r="AHH33" s="27"/>
      <c r="AHI33" s="27"/>
      <c r="AHJ33" s="27"/>
      <c r="AHK33" s="27"/>
      <c r="AHL33" s="27"/>
      <c r="AHM33" s="27"/>
      <c r="AHN33" s="27"/>
      <c r="AHO33" s="27"/>
      <c r="AHP33" s="27"/>
      <c r="AHQ33" s="27"/>
      <c r="AHR33" s="27"/>
      <c r="AHS33" s="27"/>
      <c r="AHT33" s="27"/>
      <c r="AHU33" s="27"/>
      <c r="AHV33" s="27"/>
      <c r="AHW33" s="27"/>
      <c r="AHX33" s="27"/>
      <c r="AHY33" s="27"/>
      <c r="AHZ33" s="27"/>
      <c r="AIA33" s="27"/>
      <c r="AIB33" s="27"/>
      <c r="AIC33" s="27"/>
      <c r="AID33" s="27"/>
      <c r="AIE33" s="27"/>
      <c r="AIF33" s="27"/>
      <c r="AIG33" s="27"/>
      <c r="AIH33" s="27"/>
      <c r="AII33" s="27"/>
      <c r="AIJ33" s="27"/>
      <c r="AIK33" s="27"/>
      <c r="AIL33" s="27"/>
      <c r="AIM33" s="27"/>
      <c r="AIN33" s="27"/>
      <c r="AIO33" s="27"/>
      <c r="AIP33" s="27"/>
      <c r="AIQ33" s="27"/>
      <c r="AIR33" s="27"/>
      <c r="AIS33" s="27"/>
      <c r="AIT33" s="27"/>
      <c r="AIU33" s="27"/>
      <c r="AIV33" s="27"/>
      <c r="AIW33" s="27"/>
      <c r="AIX33" s="27"/>
      <c r="AIY33" s="27"/>
      <c r="AIZ33" s="27"/>
      <c r="AJA33" s="27"/>
      <c r="AJB33" s="27"/>
      <c r="AJC33" s="27"/>
      <c r="AJD33" s="27"/>
      <c r="AJE33" s="27"/>
      <c r="AJF33" s="27"/>
      <c r="AJG33" s="27"/>
      <c r="AJH33" s="27"/>
      <c r="AJI33" s="27"/>
      <c r="AJJ33" s="27"/>
      <c r="AJK33" s="27"/>
      <c r="AJL33" s="27"/>
      <c r="AJM33" s="27"/>
      <c r="AJN33" s="27"/>
      <c r="AJO33" s="27"/>
      <c r="AJP33" s="27"/>
      <c r="AJQ33" s="27"/>
      <c r="AJR33" s="27"/>
      <c r="AJS33" s="27"/>
      <c r="AJT33" s="27"/>
      <c r="AJU33" s="27"/>
      <c r="AJV33" s="27"/>
      <c r="AJW33" s="27"/>
      <c r="AJX33" s="27"/>
      <c r="AJY33" s="27"/>
      <c r="AJZ33" s="27"/>
      <c r="AKA33" s="27"/>
      <c r="AKB33" s="27"/>
      <c r="AKC33" s="27"/>
      <c r="AKD33" s="27"/>
      <c r="AKE33" s="27"/>
      <c r="AKF33" s="27"/>
      <c r="AKG33" s="27"/>
      <c r="AKH33" s="27"/>
      <c r="AKI33" s="27"/>
      <c r="AKJ33" s="27"/>
      <c r="AKK33" s="27"/>
      <c r="AKL33" s="27"/>
      <c r="AKM33" s="27"/>
      <c r="AKN33" s="27"/>
      <c r="AKO33" s="27"/>
      <c r="AKP33" s="27"/>
      <c r="AKQ33" s="27"/>
      <c r="AKR33" s="27"/>
      <c r="AKS33" s="27"/>
      <c r="AKT33" s="27"/>
      <c r="AKU33" s="27"/>
      <c r="AKV33" s="27"/>
      <c r="AKW33" s="27"/>
      <c r="AKX33" s="27"/>
      <c r="AKY33" s="27"/>
      <c r="AKZ33" s="27"/>
      <c r="ALA33" s="27"/>
      <c r="ALB33" s="27"/>
      <c r="ALC33" s="27"/>
      <c r="ALD33" s="27"/>
      <c r="ALE33" s="27"/>
      <c r="ALF33" s="27"/>
      <c r="ALG33" s="27"/>
      <c r="ALH33" s="27"/>
      <c r="ALI33" s="27"/>
      <c r="ALJ33" s="27"/>
      <c r="ALK33" s="27"/>
      <c r="ALL33" s="27"/>
    </row>
    <row r="34" spans="1:1000" customFormat="1" ht="15" customHeight="1" x14ac:dyDescent="0.25">
      <c r="A34" s="66" t="str">
        <f ca="1">IF(_xll.TM1RPTELISCONSOLIDATED($C$22,$C34),IF(_xll.TM1RPTELLEV($C$22,$C34)&lt;=3,_xll.TM1RPTELLEV($C$22,$C34),"D"),"N")</f>
        <v>N</v>
      </c>
      <c r="B34" s="66"/>
      <c r="C34" s="119" t="s">
        <v>112</v>
      </c>
      <c r="D34" s="111">
        <f ca="1">_xll.DBRW($C$9,$C34,$C$13,$E$13,$D$13,$F$13,D$21)</f>
        <v>45228</v>
      </c>
      <c r="E34" s="112" t="str">
        <f ca="1">_xll.DBRW($C$9,$C34,$C$13,$E$13,$D$13,$F$13,E$21)</f>
        <v/>
      </c>
      <c r="F34" s="111">
        <f ca="1">_xll.DBRW($C$9,$C34,$C$13,$E$13,$D$13,$F$13,F$21)</f>
        <v>4000000</v>
      </c>
      <c r="G34" s="111">
        <f ca="1">_xll.DBRW($C$9,$C34,$C$13,$E$13,$D$13,$F$13,G$21)</f>
        <v>27000000</v>
      </c>
      <c r="H34" s="113">
        <f ca="1">_xll.DBRW($C$9,$C34,$C$13,$E$13,$D$13,$F$13,H$21)</f>
        <v>0.14814814814814814</v>
      </c>
      <c r="I34" s="111">
        <f ca="1">_xll.DBRW($C$9,$C34,$C$13,$E$13,$D$13,$F$13,I$21)</f>
        <v>6700.4444444444443</v>
      </c>
      <c r="J34" s="111">
        <f ca="1">_xll.DBRW($C$9,$C34,$C$13,$E$13,$D$13,$F$13,J$21)</f>
        <v>0</v>
      </c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7"/>
      <c r="EH34" s="27"/>
      <c r="EI34" s="27"/>
      <c r="EJ34" s="27"/>
      <c r="EK34" s="27"/>
      <c r="EL34" s="27"/>
      <c r="EM34" s="27"/>
      <c r="EN34" s="27"/>
      <c r="EO34" s="27"/>
      <c r="EP34" s="27"/>
      <c r="EQ34" s="27"/>
      <c r="ER34" s="27"/>
      <c r="ES34" s="27"/>
      <c r="ET34" s="27"/>
      <c r="EU34" s="27"/>
      <c r="EV34" s="27"/>
      <c r="EW34" s="27"/>
      <c r="EX34" s="27"/>
      <c r="EY34" s="27"/>
      <c r="EZ34" s="27"/>
      <c r="FA34" s="27"/>
      <c r="FB34" s="27"/>
      <c r="FC34" s="27"/>
      <c r="FD34" s="27"/>
      <c r="FE34" s="27"/>
      <c r="FF34" s="27"/>
      <c r="FG34" s="27"/>
      <c r="FH34" s="27"/>
      <c r="FI34" s="27"/>
      <c r="FJ34" s="27"/>
      <c r="FK34" s="27"/>
      <c r="FL34" s="27"/>
      <c r="FM34" s="27"/>
      <c r="FN34" s="27"/>
      <c r="FO34" s="27"/>
      <c r="FP34" s="27"/>
      <c r="FQ34" s="27"/>
      <c r="FR34" s="27"/>
      <c r="FS34" s="27"/>
      <c r="FT34" s="27"/>
      <c r="FU34" s="27"/>
      <c r="FV34" s="27"/>
      <c r="FW34" s="27"/>
      <c r="FX34" s="27"/>
      <c r="FY34" s="27"/>
      <c r="FZ34" s="27"/>
      <c r="GA34" s="27"/>
      <c r="GB34" s="27"/>
      <c r="GC34" s="27"/>
      <c r="GD34" s="27"/>
      <c r="GE34" s="27"/>
      <c r="GF34" s="27"/>
      <c r="GG34" s="27"/>
      <c r="GH34" s="27"/>
      <c r="GI34" s="27"/>
      <c r="GJ34" s="27"/>
      <c r="GK34" s="27"/>
      <c r="GL34" s="27"/>
      <c r="GM34" s="27"/>
      <c r="GN34" s="27"/>
      <c r="GO34" s="27"/>
      <c r="GP34" s="27"/>
      <c r="GQ34" s="27"/>
      <c r="GR34" s="27"/>
      <c r="GS34" s="27"/>
      <c r="GT34" s="27"/>
      <c r="GU34" s="27"/>
      <c r="GV34" s="27"/>
      <c r="GW34" s="27"/>
      <c r="GX34" s="27"/>
      <c r="GY34" s="27"/>
      <c r="GZ34" s="27"/>
      <c r="HA34" s="27"/>
      <c r="HB34" s="27"/>
      <c r="HC34" s="27"/>
      <c r="HD34" s="27"/>
      <c r="HE34" s="27"/>
      <c r="HF34" s="27"/>
      <c r="HG34" s="27"/>
      <c r="HH34" s="27"/>
      <c r="HI34" s="27"/>
      <c r="HJ34" s="27"/>
      <c r="HK34" s="27"/>
      <c r="HL34" s="27"/>
      <c r="HM34" s="27"/>
      <c r="HN34" s="27"/>
      <c r="HO34" s="27"/>
      <c r="HP34" s="27"/>
      <c r="HQ34" s="27"/>
      <c r="HR34" s="27"/>
      <c r="HS34" s="27"/>
      <c r="HT34" s="27"/>
      <c r="HU34" s="27"/>
      <c r="HV34" s="27"/>
      <c r="HW34" s="27"/>
      <c r="HX34" s="27"/>
      <c r="HY34" s="27"/>
      <c r="HZ34" s="27"/>
      <c r="IA34" s="27"/>
      <c r="IB34" s="27"/>
      <c r="IC34" s="27"/>
      <c r="ID34" s="27"/>
      <c r="IE34" s="27"/>
      <c r="IF34" s="27"/>
      <c r="IG34" s="27"/>
      <c r="IH34" s="27"/>
      <c r="II34" s="27"/>
      <c r="IJ34" s="27"/>
      <c r="IK34" s="27"/>
      <c r="IL34" s="27"/>
      <c r="IM34" s="27"/>
      <c r="IN34" s="27"/>
      <c r="IO34" s="27"/>
      <c r="IP34" s="27"/>
      <c r="IQ34" s="27"/>
      <c r="IR34" s="27"/>
      <c r="IS34" s="27"/>
      <c r="IT34" s="27"/>
      <c r="IU34" s="27"/>
      <c r="IV34" s="27"/>
      <c r="IW34" s="27"/>
      <c r="IX34" s="27"/>
      <c r="IY34" s="27"/>
      <c r="IZ34" s="27"/>
      <c r="JA34" s="27"/>
      <c r="JB34" s="27"/>
      <c r="JC34" s="27"/>
      <c r="JD34" s="27"/>
      <c r="JE34" s="27"/>
      <c r="JF34" s="27"/>
      <c r="JG34" s="27"/>
      <c r="JH34" s="27"/>
      <c r="JI34" s="27"/>
      <c r="JJ34" s="27"/>
      <c r="JK34" s="27"/>
      <c r="JL34" s="27"/>
      <c r="JM34" s="27"/>
      <c r="JN34" s="27"/>
      <c r="JO34" s="27"/>
      <c r="JP34" s="27"/>
      <c r="JQ34" s="27"/>
      <c r="JR34" s="27"/>
      <c r="JS34" s="27"/>
      <c r="JT34" s="27"/>
      <c r="JU34" s="27"/>
      <c r="JV34" s="27"/>
      <c r="JW34" s="27"/>
      <c r="JX34" s="27"/>
      <c r="JY34" s="27"/>
      <c r="JZ34" s="27"/>
      <c r="KA34" s="27"/>
      <c r="KB34" s="27"/>
      <c r="KC34" s="27"/>
      <c r="KD34" s="27"/>
      <c r="KE34" s="27"/>
      <c r="KF34" s="27"/>
      <c r="KG34" s="27"/>
      <c r="KH34" s="27"/>
      <c r="KI34" s="27"/>
      <c r="KJ34" s="27"/>
      <c r="KK34" s="27"/>
      <c r="KL34" s="27"/>
      <c r="KM34" s="27"/>
      <c r="KN34" s="27"/>
      <c r="KO34" s="27"/>
      <c r="KP34" s="27"/>
      <c r="KQ34" s="27"/>
      <c r="KR34" s="27"/>
      <c r="KS34" s="27"/>
      <c r="KT34" s="27"/>
      <c r="KU34" s="27"/>
      <c r="KV34" s="27"/>
      <c r="KW34" s="27"/>
      <c r="KX34" s="27"/>
      <c r="KY34" s="27"/>
      <c r="KZ34" s="27"/>
      <c r="LA34" s="27"/>
      <c r="LB34" s="27"/>
      <c r="LC34" s="27"/>
      <c r="LD34" s="27"/>
      <c r="LE34" s="27"/>
      <c r="LF34" s="27"/>
      <c r="LG34" s="27"/>
      <c r="LH34" s="27"/>
      <c r="LI34" s="27"/>
      <c r="LJ34" s="27"/>
      <c r="LK34" s="27"/>
      <c r="LL34" s="27"/>
      <c r="LM34" s="27"/>
      <c r="LN34" s="27"/>
      <c r="LO34" s="27"/>
      <c r="LP34" s="27"/>
      <c r="LQ34" s="27"/>
      <c r="LR34" s="27"/>
      <c r="LS34" s="27"/>
      <c r="LT34" s="27"/>
      <c r="LU34" s="27"/>
      <c r="LV34" s="27"/>
      <c r="LW34" s="27"/>
      <c r="LX34" s="27"/>
      <c r="LY34" s="27"/>
      <c r="LZ34" s="27"/>
      <c r="MA34" s="27"/>
      <c r="MB34" s="27"/>
      <c r="MC34" s="27"/>
      <c r="MD34" s="27"/>
      <c r="ME34" s="27"/>
      <c r="MF34" s="27"/>
      <c r="MG34" s="27"/>
      <c r="MH34" s="27"/>
      <c r="MI34" s="27"/>
      <c r="MJ34" s="27"/>
      <c r="MK34" s="27"/>
      <c r="ML34" s="27"/>
      <c r="MM34" s="27"/>
      <c r="MN34" s="27"/>
      <c r="MO34" s="27"/>
      <c r="MP34" s="27"/>
      <c r="MQ34" s="27"/>
      <c r="MR34" s="27"/>
      <c r="MS34" s="27"/>
      <c r="MT34" s="27"/>
      <c r="MU34" s="27"/>
      <c r="MV34" s="27"/>
      <c r="MW34" s="27"/>
      <c r="MX34" s="27"/>
      <c r="MY34" s="27"/>
      <c r="MZ34" s="27"/>
      <c r="NA34" s="27"/>
      <c r="NB34" s="27"/>
      <c r="NC34" s="27"/>
      <c r="ND34" s="27"/>
      <c r="NE34" s="27"/>
      <c r="NF34" s="27"/>
      <c r="NG34" s="27"/>
      <c r="NH34" s="27"/>
      <c r="NI34" s="27"/>
      <c r="NJ34" s="27"/>
      <c r="NK34" s="27"/>
      <c r="NL34" s="27"/>
      <c r="NM34" s="27"/>
      <c r="NN34" s="27"/>
      <c r="NO34" s="27"/>
      <c r="NP34" s="27"/>
      <c r="NQ34" s="27"/>
      <c r="NR34" s="27"/>
      <c r="NS34" s="27"/>
      <c r="NT34" s="27"/>
      <c r="NU34" s="27"/>
      <c r="NV34" s="27"/>
      <c r="NW34" s="27"/>
      <c r="NX34" s="27"/>
      <c r="NY34" s="27"/>
      <c r="NZ34" s="27"/>
      <c r="OA34" s="27"/>
      <c r="OB34" s="27"/>
      <c r="OC34" s="27"/>
      <c r="OD34" s="27"/>
      <c r="OE34" s="27"/>
      <c r="OF34" s="27"/>
      <c r="OG34" s="27"/>
      <c r="OH34" s="27"/>
      <c r="OI34" s="27"/>
      <c r="OJ34" s="27"/>
      <c r="OK34" s="27"/>
      <c r="OL34" s="27"/>
      <c r="OM34" s="27"/>
      <c r="ON34" s="27"/>
      <c r="OO34" s="27"/>
      <c r="OP34" s="27"/>
      <c r="OQ34" s="27"/>
      <c r="OR34" s="27"/>
      <c r="OS34" s="27"/>
      <c r="OT34" s="27"/>
      <c r="OU34" s="27"/>
      <c r="OV34" s="27"/>
      <c r="OW34" s="27"/>
      <c r="OX34" s="27"/>
      <c r="OY34" s="27"/>
      <c r="OZ34" s="27"/>
      <c r="PA34" s="27"/>
      <c r="PB34" s="27"/>
      <c r="PC34" s="27"/>
      <c r="PD34" s="27"/>
      <c r="PE34" s="27"/>
      <c r="PF34" s="27"/>
      <c r="PG34" s="27"/>
      <c r="PH34" s="27"/>
      <c r="PI34" s="27"/>
      <c r="PJ34" s="27"/>
      <c r="PK34" s="27"/>
      <c r="PL34" s="27"/>
      <c r="PM34" s="27"/>
      <c r="PN34" s="27"/>
      <c r="PO34" s="27"/>
      <c r="PP34" s="27"/>
      <c r="PQ34" s="27"/>
      <c r="PR34" s="27"/>
      <c r="PS34" s="27"/>
      <c r="PT34" s="27"/>
      <c r="PU34" s="27"/>
      <c r="PV34" s="27"/>
      <c r="PW34" s="27"/>
      <c r="PX34" s="27"/>
      <c r="PY34" s="27"/>
      <c r="PZ34" s="27"/>
      <c r="QA34" s="27"/>
      <c r="QB34" s="27"/>
      <c r="QC34" s="27"/>
      <c r="QD34" s="27"/>
      <c r="QE34" s="27"/>
      <c r="QF34" s="27"/>
      <c r="QG34" s="27"/>
      <c r="QH34" s="27"/>
      <c r="QI34" s="27"/>
      <c r="QJ34" s="27"/>
      <c r="QK34" s="27"/>
      <c r="QL34" s="27"/>
      <c r="QM34" s="27"/>
      <c r="QN34" s="27"/>
      <c r="QO34" s="27"/>
      <c r="QP34" s="27"/>
      <c r="QQ34" s="27"/>
      <c r="QR34" s="27"/>
      <c r="QS34" s="27"/>
      <c r="QT34" s="27"/>
      <c r="QU34" s="27"/>
      <c r="QV34" s="27"/>
      <c r="QW34" s="27"/>
      <c r="QX34" s="27"/>
      <c r="QY34" s="27"/>
      <c r="QZ34" s="27"/>
      <c r="RA34" s="27"/>
      <c r="RB34" s="27"/>
      <c r="RC34" s="27"/>
      <c r="RD34" s="27"/>
      <c r="RE34" s="27"/>
      <c r="RF34" s="27"/>
      <c r="RG34" s="27"/>
      <c r="RH34" s="27"/>
      <c r="RI34" s="27"/>
      <c r="RJ34" s="27"/>
      <c r="RK34" s="27"/>
      <c r="RL34" s="27"/>
      <c r="RM34" s="27"/>
      <c r="RN34" s="27"/>
      <c r="RO34" s="27"/>
      <c r="RP34" s="27"/>
      <c r="RQ34" s="27"/>
      <c r="RR34" s="27"/>
      <c r="RS34" s="27"/>
      <c r="RT34" s="27"/>
      <c r="RU34" s="27"/>
      <c r="RV34" s="27"/>
      <c r="RW34" s="27"/>
      <c r="RX34" s="27"/>
      <c r="RY34" s="27"/>
      <c r="RZ34" s="27"/>
      <c r="SA34" s="27"/>
      <c r="SB34" s="27"/>
      <c r="SC34" s="27"/>
      <c r="SD34" s="27"/>
      <c r="SE34" s="27"/>
      <c r="SF34" s="27"/>
      <c r="SG34" s="27"/>
      <c r="SH34" s="27"/>
      <c r="SI34" s="27"/>
      <c r="SJ34" s="27"/>
      <c r="SK34" s="27"/>
      <c r="SL34" s="27"/>
      <c r="SM34" s="27"/>
      <c r="SN34" s="27"/>
      <c r="SO34" s="27"/>
      <c r="SP34" s="27"/>
      <c r="SQ34" s="27"/>
      <c r="SR34" s="27"/>
      <c r="SS34" s="27"/>
      <c r="ST34" s="27"/>
      <c r="SU34" s="27"/>
      <c r="SV34" s="27"/>
      <c r="SW34" s="27"/>
      <c r="SX34" s="27"/>
      <c r="SY34" s="27"/>
      <c r="SZ34" s="27"/>
      <c r="TA34" s="27"/>
      <c r="TB34" s="27"/>
      <c r="TC34" s="27"/>
      <c r="TD34" s="27"/>
      <c r="TE34" s="27"/>
      <c r="TF34" s="27"/>
      <c r="TG34" s="27"/>
      <c r="TH34" s="27"/>
      <c r="TI34" s="27"/>
      <c r="TJ34" s="27"/>
      <c r="TK34" s="27"/>
      <c r="TL34" s="27"/>
      <c r="TM34" s="27"/>
      <c r="TN34" s="27"/>
      <c r="TO34" s="27"/>
      <c r="TP34" s="27"/>
      <c r="TQ34" s="27"/>
      <c r="TR34" s="27"/>
      <c r="TS34" s="27"/>
      <c r="TT34" s="27"/>
      <c r="TU34" s="27"/>
      <c r="TV34" s="27"/>
      <c r="TW34" s="27"/>
      <c r="TX34" s="27"/>
      <c r="TY34" s="27"/>
      <c r="TZ34" s="27"/>
      <c r="UA34" s="27"/>
      <c r="UB34" s="27"/>
      <c r="UC34" s="27"/>
      <c r="UD34" s="27"/>
      <c r="UE34" s="27"/>
      <c r="UF34" s="27"/>
      <c r="UG34" s="27"/>
      <c r="UH34" s="27"/>
      <c r="UI34" s="27"/>
      <c r="UJ34" s="27"/>
      <c r="UK34" s="27"/>
      <c r="UL34" s="27"/>
      <c r="UM34" s="27"/>
      <c r="UN34" s="27"/>
      <c r="UO34" s="27"/>
      <c r="UP34" s="27"/>
      <c r="UQ34" s="27"/>
      <c r="UR34" s="27"/>
      <c r="US34" s="27"/>
      <c r="UT34" s="27"/>
      <c r="UU34" s="27"/>
      <c r="UV34" s="27"/>
      <c r="UW34" s="27"/>
      <c r="UX34" s="27"/>
      <c r="UY34" s="27"/>
      <c r="UZ34" s="27"/>
      <c r="VA34" s="27"/>
      <c r="VB34" s="27"/>
      <c r="VC34" s="27"/>
      <c r="VD34" s="27"/>
      <c r="VE34" s="27"/>
      <c r="VF34" s="27"/>
      <c r="VG34" s="27"/>
      <c r="VH34" s="27"/>
      <c r="VI34" s="27"/>
      <c r="VJ34" s="27"/>
      <c r="VK34" s="27"/>
      <c r="VL34" s="27"/>
      <c r="VM34" s="27"/>
      <c r="VN34" s="27"/>
      <c r="VO34" s="27"/>
      <c r="VP34" s="27"/>
      <c r="VQ34" s="27"/>
      <c r="VR34" s="27"/>
      <c r="VS34" s="27"/>
      <c r="VT34" s="27"/>
      <c r="VU34" s="27"/>
      <c r="VV34" s="27"/>
      <c r="VW34" s="27"/>
      <c r="VX34" s="27"/>
      <c r="VY34" s="27"/>
      <c r="VZ34" s="27"/>
      <c r="WA34" s="27"/>
      <c r="WB34" s="27"/>
      <c r="WC34" s="27"/>
      <c r="WD34" s="27"/>
      <c r="WE34" s="27"/>
      <c r="WF34" s="27"/>
      <c r="WG34" s="27"/>
      <c r="WH34" s="27"/>
      <c r="WI34" s="27"/>
      <c r="WJ34" s="27"/>
      <c r="WK34" s="27"/>
      <c r="WL34" s="27"/>
      <c r="WM34" s="27"/>
      <c r="WN34" s="27"/>
      <c r="WO34" s="27"/>
      <c r="WP34" s="27"/>
      <c r="WQ34" s="27"/>
      <c r="WR34" s="27"/>
      <c r="WS34" s="27"/>
      <c r="WT34" s="27"/>
      <c r="WU34" s="27"/>
      <c r="WV34" s="27"/>
      <c r="WW34" s="27"/>
      <c r="WX34" s="27"/>
      <c r="WY34" s="27"/>
      <c r="WZ34" s="27"/>
      <c r="XA34" s="27"/>
      <c r="XB34" s="27"/>
      <c r="XC34" s="27"/>
      <c r="XD34" s="27"/>
      <c r="XE34" s="27"/>
      <c r="XF34" s="27"/>
      <c r="XG34" s="27"/>
      <c r="XH34" s="27"/>
      <c r="XI34" s="27"/>
      <c r="XJ34" s="27"/>
      <c r="XK34" s="27"/>
      <c r="XL34" s="27"/>
      <c r="XM34" s="27"/>
      <c r="XN34" s="27"/>
      <c r="XO34" s="27"/>
      <c r="XP34" s="27"/>
      <c r="XQ34" s="27"/>
      <c r="XR34" s="27"/>
      <c r="XS34" s="27"/>
      <c r="XT34" s="27"/>
      <c r="XU34" s="27"/>
      <c r="XV34" s="27"/>
      <c r="XW34" s="27"/>
      <c r="XX34" s="27"/>
      <c r="XY34" s="27"/>
      <c r="XZ34" s="27"/>
      <c r="YA34" s="27"/>
      <c r="YB34" s="27"/>
      <c r="YC34" s="27"/>
      <c r="YD34" s="27"/>
      <c r="YE34" s="27"/>
      <c r="YF34" s="27"/>
      <c r="YG34" s="27"/>
      <c r="YH34" s="27"/>
      <c r="YI34" s="27"/>
      <c r="YJ34" s="27"/>
      <c r="YK34" s="27"/>
      <c r="YL34" s="27"/>
      <c r="YM34" s="27"/>
      <c r="YN34" s="27"/>
      <c r="YO34" s="27"/>
      <c r="YP34" s="27"/>
      <c r="YQ34" s="27"/>
      <c r="YR34" s="27"/>
      <c r="YS34" s="27"/>
      <c r="YT34" s="27"/>
      <c r="YU34" s="27"/>
      <c r="YV34" s="27"/>
      <c r="YW34" s="27"/>
      <c r="YX34" s="27"/>
      <c r="YY34" s="27"/>
      <c r="YZ34" s="27"/>
      <c r="ZA34" s="27"/>
      <c r="ZB34" s="27"/>
      <c r="ZC34" s="27"/>
      <c r="ZD34" s="27"/>
      <c r="ZE34" s="27"/>
      <c r="ZF34" s="27"/>
      <c r="ZG34" s="27"/>
      <c r="ZH34" s="27"/>
      <c r="ZI34" s="27"/>
      <c r="ZJ34" s="27"/>
      <c r="ZK34" s="27"/>
      <c r="ZL34" s="27"/>
      <c r="ZM34" s="27"/>
      <c r="ZN34" s="27"/>
      <c r="ZO34" s="27"/>
      <c r="ZP34" s="27"/>
      <c r="ZQ34" s="27"/>
      <c r="ZR34" s="27"/>
      <c r="ZS34" s="27"/>
      <c r="ZT34" s="27"/>
      <c r="ZU34" s="27"/>
      <c r="ZV34" s="27"/>
      <c r="ZW34" s="27"/>
      <c r="ZX34" s="27"/>
      <c r="ZY34" s="27"/>
      <c r="ZZ34" s="27"/>
      <c r="AAA34" s="27"/>
      <c r="AAB34" s="27"/>
      <c r="AAC34" s="27"/>
      <c r="AAD34" s="27"/>
      <c r="AAE34" s="27"/>
      <c r="AAF34" s="27"/>
      <c r="AAG34" s="27"/>
      <c r="AAH34" s="27"/>
      <c r="AAI34" s="27"/>
      <c r="AAJ34" s="27"/>
      <c r="AAK34" s="27"/>
      <c r="AAL34" s="27"/>
      <c r="AAM34" s="27"/>
      <c r="AAN34" s="27"/>
      <c r="AAO34" s="27"/>
      <c r="AAP34" s="27"/>
      <c r="AAQ34" s="27"/>
      <c r="AAR34" s="27"/>
      <c r="AAS34" s="27"/>
      <c r="AAT34" s="27"/>
      <c r="AAU34" s="27"/>
      <c r="AAV34" s="27"/>
      <c r="AAW34" s="27"/>
      <c r="AAX34" s="27"/>
      <c r="AAY34" s="27"/>
      <c r="AAZ34" s="27"/>
      <c r="ABA34" s="27"/>
      <c r="ABB34" s="27"/>
      <c r="ABC34" s="27"/>
      <c r="ABD34" s="27"/>
      <c r="ABE34" s="27"/>
      <c r="ABF34" s="27"/>
      <c r="ABG34" s="27"/>
      <c r="ABH34" s="27"/>
      <c r="ABI34" s="27"/>
      <c r="ABJ34" s="27"/>
      <c r="ABK34" s="27"/>
      <c r="ABL34" s="27"/>
      <c r="ABM34" s="27"/>
      <c r="ABN34" s="27"/>
      <c r="ABO34" s="27"/>
      <c r="ABP34" s="27"/>
      <c r="ABQ34" s="27"/>
      <c r="ABR34" s="27"/>
      <c r="ABS34" s="27"/>
      <c r="ABT34" s="27"/>
      <c r="ABU34" s="27"/>
      <c r="ABV34" s="27"/>
      <c r="ABW34" s="27"/>
      <c r="ABX34" s="27"/>
      <c r="ABY34" s="27"/>
      <c r="ABZ34" s="27"/>
      <c r="ACA34" s="27"/>
      <c r="ACB34" s="27"/>
      <c r="ACC34" s="27"/>
      <c r="ACD34" s="27"/>
      <c r="ACE34" s="27"/>
      <c r="ACF34" s="27"/>
      <c r="ACG34" s="27"/>
      <c r="ACH34" s="27"/>
      <c r="ACI34" s="27"/>
      <c r="ACJ34" s="27"/>
      <c r="ACK34" s="27"/>
      <c r="ACL34" s="27"/>
      <c r="ACM34" s="27"/>
      <c r="ACN34" s="27"/>
      <c r="ACO34" s="27"/>
      <c r="ACP34" s="27"/>
      <c r="ACQ34" s="27"/>
      <c r="ACR34" s="27"/>
      <c r="ACS34" s="27"/>
      <c r="ACT34" s="27"/>
      <c r="ACU34" s="27"/>
      <c r="ACV34" s="27"/>
      <c r="ACW34" s="27"/>
      <c r="ACX34" s="27"/>
      <c r="ACY34" s="27"/>
      <c r="ACZ34" s="27"/>
      <c r="ADA34" s="27"/>
      <c r="ADB34" s="27"/>
      <c r="ADC34" s="27"/>
      <c r="ADD34" s="27"/>
      <c r="ADE34" s="27"/>
      <c r="ADF34" s="27"/>
      <c r="ADG34" s="27"/>
      <c r="ADH34" s="27"/>
      <c r="ADI34" s="27"/>
      <c r="ADJ34" s="27"/>
      <c r="ADK34" s="27"/>
      <c r="ADL34" s="27"/>
      <c r="ADM34" s="27"/>
      <c r="ADN34" s="27"/>
      <c r="ADO34" s="27"/>
      <c r="ADP34" s="27"/>
      <c r="ADQ34" s="27"/>
      <c r="ADR34" s="27"/>
      <c r="ADS34" s="27"/>
      <c r="ADT34" s="27"/>
      <c r="ADU34" s="27"/>
      <c r="ADV34" s="27"/>
      <c r="ADW34" s="27"/>
      <c r="ADX34" s="27"/>
      <c r="ADY34" s="27"/>
      <c r="ADZ34" s="27"/>
      <c r="AEA34" s="27"/>
      <c r="AEB34" s="27"/>
      <c r="AEC34" s="27"/>
      <c r="AED34" s="27"/>
      <c r="AEE34" s="27"/>
      <c r="AEF34" s="27"/>
      <c r="AEG34" s="27"/>
      <c r="AEH34" s="27"/>
      <c r="AEI34" s="27"/>
      <c r="AEJ34" s="27"/>
      <c r="AEK34" s="27"/>
      <c r="AEL34" s="27"/>
      <c r="AEM34" s="27"/>
      <c r="AEN34" s="27"/>
      <c r="AEO34" s="27"/>
      <c r="AEP34" s="27"/>
      <c r="AEQ34" s="27"/>
      <c r="AER34" s="27"/>
      <c r="AES34" s="27"/>
      <c r="AET34" s="27"/>
      <c r="AEU34" s="27"/>
      <c r="AEV34" s="27"/>
      <c r="AEW34" s="27"/>
      <c r="AEX34" s="27"/>
      <c r="AEY34" s="27"/>
      <c r="AEZ34" s="27"/>
      <c r="AFA34" s="27"/>
      <c r="AFB34" s="27"/>
      <c r="AFC34" s="27"/>
      <c r="AFD34" s="27"/>
      <c r="AFE34" s="27"/>
      <c r="AFF34" s="27"/>
      <c r="AFG34" s="27"/>
      <c r="AFH34" s="27"/>
      <c r="AFI34" s="27"/>
      <c r="AFJ34" s="27"/>
      <c r="AFK34" s="27"/>
      <c r="AFL34" s="27"/>
      <c r="AFM34" s="27"/>
      <c r="AFN34" s="27"/>
      <c r="AFO34" s="27"/>
      <c r="AFP34" s="27"/>
      <c r="AFQ34" s="27"/>
      <c r="AFR34" s="27"/>
      <c r="AFS34" s="27"/>
      <c r="AFT34" s="27"/>
      <c r="AFU34" s="27"/>
      <c r="AFV34" s="27"/>
      <c r="AFW34" s="27"/>
      <c r="AFX34" s="27"/>
      <c r="AFY34" s="27"/>
      <c r="AFZ34" s="27"/>
      <c r="AGA34" s="27"/>
      <c r="AGB34" s="27"/>
      <c r="AGC34" s="27"/>
      <c r="AGD34" s="27"/>
      <c r="AGE34" s="27"/>
      <c r="AGF34" s="27"/>
      <c r="AGG34" s="27"/>
      <c r="AGH34" s="27"/>
      <c r="AGI34" s="27"/>
      <c r="AGJ34" s="27"/>
      <c r="AGK34" s="27"/>
      <c r="AGL34" s="27"/>
      <c r="AGM34" s="27"/>
      <c r="AGN34" s="27"/>
      <c r="AGO34" s="27"/>
      <c r="AGP34" s="27"/>
      <c r="AGQ34" s="27"/>
      <c r="AGR34" s="27"/>
      <c r="AGS34" s="27"/>
      <c r="AGT34" s="27"/>
      <c r="AGU34" s="27"/>
      <c r="AGV34" s="27"/>
      <c r="AGW34" s="27"/>
      <c r="AGX34" s="27"/>
      <c r="AGY34" s="27"/>
      <c r="AGZ34" s="27"/>
      <c r="AHA34" s="27"/>
      <c r="AHB34" s="27"/>
      <c r="AHC34" s="27"/>
      <c r="AHD34" s="27"/>
      <c r="AHE34" s="27"/>
      <c r="AHF34" s="27"/>
      <c r="AHG34" s="27"/>
      <c r="AHH34" s="27"/>
      <c r="AHI34" s="27"/>
      <c r="AHJ34" s="27"/>
      <c r="AHK34" s="27"/>
      <c r="AHL34" s="27"/>
      <c r="AHM34" s="27"/>
      <c r="AHN34" s="27"/>
      <c r="AHO34" s="27"/>
      <c r="AHP34" s="27"/>
      <c r="AHQ34" s="27"/>
      <c r="AHR34" s="27"/>
      <c r="AHS34" s="27"/>
      <c r="AHT34" s="27"/>
      <c r="AHU34" s="27"/>
      <c r="AHV34" s="27"/>
      <c r="AHW34" s="27"/>
      <c r="AHX34" s="27"/>
      <c r="AHY34" s="27"/>
      <c r="AHZ34" s="27"/>
      <c r="AIA34" s="27"/>
      <c r="AIB34" s="27"/>
      <c r="AIC34" s="27"/>
      <c r="AID34" s="27"/>
      <c r="AIE34" s="27"/>
      <c r="AIF34" s="27"/>
      <c r="AIG34" s="27"/>
      <c r="AIH34" s="27"/>
      <c r="AII34" s="27"/>
      <c r="AIJ34" s="27"/>
      <c r="AIK34" s="27"/>
      <c r="AIL34" s="27"/>
      <c r="AIM34" s="27"/>
      <c r="AIN34" s="27"/>
      <c r="AIO34" s="27"/>
      <c r="AIP34" s="27"/>
      <c r="AIQ34" s="27"/>
      <c r="AIR34" s="27"/>
      <c r="AIS34" s="27"/>
      <c r="AIT34" s="27"/>
      <c r="AIU34" s="27"/>
      <c r="AIV34" s="27"/>
      <c r="AIW34" s="27"/>
      <c r="AIX34" s="27"/>
      <c r="AIY34" s="27"/>
      <c r="AIZ34" s="27"/>
      <c r="AJA34" s="27"/>
      <c r="AJB34" s="27"/>
      <c r="AJC34" s="27"/>
      <c r="AJD34" s="27"/>
      <c r="AJE34" s="27"/>
      <c r="AJF34" s="27"/>
      <c r="AJG34" s="27"/>
      <c r="AJH34" s="27"/>
      <c r="AJI34" s="27"/>
      <c r="AJJ34" s="27"/>
      <c r="AJK34" s="27"/>
      <c r="AJL34" s="27"/>
      <c r="AJM34" s="27"/>
      <c r="AJN34" s="27"/>
      <c r="AJO34" s="27"/>
      <c r="AJP34" s="27"/>
      <c r="AJQ34" s="27"/>
      <c r="AJR34" s="27"/>
      <c r="AJS34" s="27"/>
      <c r="AJT34" s="27"/>
      <c r="AJU34" s="27"/>
      <c r="AJV34" s="27"/>
      <c r="AJW34" s="27"/>
      <c r="AJX34" s="27"/>
      <c r="AJY34" s="27"/>
      <c r="AJZ34" s="27"/>
      <c r="AKA34" s="27"/>
      <c r="AKB34" s="27"/>
      <c r="AKC34" s="27"/>
      <c r="AKD34" s="27"/>
      <c r="AKE34" s="27"/>
      <c r="AKF34" s="27"/>
      <c r="AKG34" s="27"/>
      <c r="AKH34" s="27"/>
      <c r="AKI34" s="27"/>
      <c r="AKJ34" s="27"/>
      <c r="AKK34" s="27"/>
      <c r="AKL34" s="27"/>
      <c r="AKM34" s="27"/>
      <c r="AKN34" s="27"/>
      <c r="AKO34" s="27"/>
      <c r="AKP34" s="27"/>
      <c r="AKQ34" s="27"/>
      <c r="AKR34" s="27"/>
      <c r="AKS34" s="27"/>
      <c r="AKT34" s="27"/>
      <c r="AKU34" s="27"/>
      <c r="AKV34" s="27"/>
      <c r="AKW34" s="27"/>
      <c r="AKX34" s="27"/>
      <c r="AKY34" s="27"/>
      <c r="AKZ34" s="27"/>
      <c r="ALA34" s="27"/>
      <c r="ALB34" s="27"/>
      <c r="ALC34" s="27"/>
      <c r="ALD34" s="27"/>
      <c r="ALE34" s="27"/>
      <c r="ALF34" s="27"/>
      <c r="ALG34" s="27"/>
      <c r="ALH34" s="27"/>
      <c r="ALI34" s="27"/>
      <c r="ALJ34" s="27"/>
      <c r="ALK34" s="27"/>
      <c r="ALL34" s="27"/>
    </row>
    <row r="35" spans="1:1000" customFormat="1" ht="15" customHeight="1" x14ac:dyDescent="0.25">
      <c r="A35" s="66" t="str">
        <f ca="1">IF(_xll.TM1RPTELISCONSOLIDATED($C$22,$C35),IF(_xll.TM1RPTELLEV($C$22,$C35)&lt;=3,_xll.TM1RPTELLEV($C$22,$C35),"D"),"N")</f>
        <v>N</v>
      </c>
      <c r="B35" s="66"/>
      <c r="C35" s="119" t="s">
        <v>113</v>
      </c>
      <c r="D35" s="111">
        <f ca="1">_xll.DBRW($C$9,$C35,$C$13,$E$13,$D$13,$F$13,D$21)</f>
        <v>45228</v>
      </c>
      <c r="E35" s="112" t="str">
        <f ca="1">_xll.DBRW($C$9,$C35,$C$13,$E$13,$D$13,$F$13,E$21)</f>
        <v/>
      </c>
      <c r="F35" s="111">
        <f ca="1">_xll.DBRW($C$9,$C35,$C$13,$E$13,$D$13,$F$13,F$21)</f>
        <v>4500000</v>
      </c>
      <c r="G35" s="111">
        <f ca="1">_xll.DBRW($C$9,$C35,$C$13,$E$13,$D$13,$F$13,G$21)</f>
        <v>27000000</v>
      </c>
      <c r="H35" s="113">
        <f ca="1">_xll.DBRW($C$9,$C35,$C$13,$E$13,$D$13,$F$13,H$21)</f>
        <v>0.16666666666666666</v>
      </c>
      <c r="I35" s="111">
        <f ca="1">_xll.DBRW($C$9,$C35,$C$13,$E$13,$D$13,$F$13,I$21)</f>
        <v>7538.0000000000009</v>
      </c>
      <c r="J35" s="111">
        <f ca="1">_xll.DBRW($C$9,$C35,$C$13,$E$13,$D$13,$F$13,J$21)</f>
        <v>0</v>
      </c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7"/>
      <c r="DS35" s="27"/>
      <c r="DT35" s="27"/>
      <c r="DU35" s="27"/>
      <c r="DV35" s="27"/>
      <c r="DW35" s="27"/>
      <c r="DX35" s="27"/>
      <c r="DY35" s="27"/>
      <c r="DZ35" s="27"/>
      <c r="EA35" s="27"/>
      <c r="EB35" s="27"/>
      <c r="EC35" s="27"/>
      <c r="ED35" s="27"/>
      <c r="EE35" s="27"/>
      <c r="EF35" s="27"/>
      <c r="EG35" s="27"/>
      <c r="EH35" s="27"/>
      <c r="EI35" s="27"/>
      <c r="EJ35" s="27"/>
      <c r="EK35" s="27"/>
      <c r="EL35" s="27"/>
      <c r="EM35" s="27"/>
      <c r="EN35" s="27"/>
      <c r="EO35" s="27"/>
      <c r="EP35" s="27"/>
      <c r="EQ35" s="27"/>
      <c r="ER35" s="27"/>
      <c r="ES35" s="27"/>
      <c r="ET35" s="27"/>
      <c r="EU35" s="27"/>
      <c r="EV35" s="27"/>
      <c r="EW35" s="27"/>
      <c r="EX35" s="27"/>
      <c r="EY35" s="27"/>
      <c r="EZ35" s="27"/>
      <c r="FA35" s="27"/>
      <c r="FB35" s="27"/>
      <c r="FC35" s="27"/>
      <c r="FD35" s="27"/>
      <c r="FE35" s="27"/>
      <c r="FF35" s="27"/>
      <c r="FG35" s="27"/>
      <c r="FH35" s="27"/>
      <c r="FI35" s="27"/>
      <c r="FJ35" s="27"/>
      <c r="FK35" s="27"/>
      <c r="FL35" s="27"/>
      <c r="FM35" s="27"/>
      <c r="FN35" s="27"/>
      <c r="FO35" s="27"/>
      <c r="FP35" s="27"/>
      <c r="FQ35" s="27"/>
      <c r="FR35" s="27"/>
      <c r="FS35" s="27"/>
      <c r="FT35" s="27"/>
      <c r="FU35" s="27"/>
      <c r="FV35" s="27"/>
      <c r="FW35" s="27"/>
      <c r="FX35" s="27"/>
      <c r="FY35" s="27"/>
      <c r="FZ35" s="27"/>
      <c r="GA35" s="27"/>
      <c r="GB35" s="27"/>
      <c r="GC35" s="27"/>
      <c r="GD35" s="27"/>
      <c r="GE35" s="27"/>
      <c r="GF35" s="27"/>
      <c r="GG35" s="27"/>
      <c r="GH35" s="27"/>
      <c r="GI35" s="27"/>
      <c r="GJ35" s="27"/>
      <c r="GK35" s="27"/>
      <c r="GL35" s="27"/>
      <c r="GM35" s="27"/>
      <c r="GN35" s="27"/>
      <c r="GO35" s="27"/>
      <c r="GP35" s="27"/>
      <c r="GQ35" s="27"/>
      <c r="GR35" s="27"/>
      <c r="GS35" s="27"/>
      <c r="GT35" s="27"/>
      <c r="GU35" s="27"/>
      <c r="GV35" s="27"/>
      <c r="GW35" s="27"/>
      <c r="GX35" s="27"/>
      <c r="GY35" s="27"/>
      <c r="GZ35" s="27"/>
      <c r="HA35" s="27"/>
      <c r="HB35" s="27"/>
      <c r="HC35" s="27"/>
      <c r="HD35" s="27"/>
      <c r="HE35" s="27"/>
      <c r="HF35" s="27"/>
      <c r="HG35" s="27"/>
      <c r="HH35" s="27"/>
      <c r="HI35" s="27"/>
      <c r="HJ35" s="27"/>
      <c r="HK35" s="27"/>
      <c r="HL35" s="27"/>
      <c r="HM35" s="27"/>
      <c r="HN35" s="27"/>
      <c r="HO35" s="27"/>
      <c r="HP35" s="27"/>
      <c r="HQ35" s="27"/>
      <c r="HR35" s="27"/>
      <c r="HS35" s="27"/>
      <c r="HT35" s="27"/>
      <c r="HU35" s="27"/>
      <c r="HV35" s="27"/>
      <c r="HW35" s="27"/>
      <c r="HX35" s="27"/>
      <c r="HY35" s="27"/>
      <c r="HZ35" s="27"/>
      <c r="IA35" s="27"/>
      <c r="IB35" s="27"/>
      <c r="IC35" s="27"/>
      <c r="ID35" s="27"/>
      <c r="IE35" s="27"/>
      <c r="IF35" s="27"/>
      <c r="IG35" s="27"/>
      <c r="IH35" s="27"/>
      <c r="II35" s="27"/>
      <c r="IJ35" s="27"/>
      <c r="IK35" s="27"/>
      <c r="IL35" s="27"/>
      <c r="IM35" s="27"/>
      <c r="IN35" s="27"/>
      <c r="IO35" s="27"/>
      <c r="IP35" s="27"/>
      <c r="IQ35" s="27"/>
      <c r="IR35" s="27"/>
      <c r="IS35" s="27"/>
      <c r="IT35" s="27"/>
      <c r="IU35" s="27"/>
      <c r="IV35" s="27"/>
      <c r="IW35" s="27"/>
      <c r="IX35" s="27"/>
      <c r="IY35" s="27"/>
      <c r="IZ35" s="27"/>
      <c r="JA35" s="27"/>
      <c r="JB35" s="27"/>
      <c r="JC35" s="27"/>
      <c r="JD35" s="27"/>
      <c r="JE35" s="27"/>
      <c r="JF35" s="27"/>
      <c r="JG35" s="27"/>
      <c r="JH35" s="27"/>
      <c r="JI35" s="27"/>
      <c r="JJ35" s="27"/>
      <c r="JK35" s="27"/>
      <c r="JL35" s="27"/>
      <c r="JM35" s="27"/>
      <c r="JN35" s="27"/>
      <c r="JO35" s="27"/>
      <c r="JP35" s="27"/>
      <c r="JQ35" s="27"/>
      <c r="JR35" s="27"/>
      <c r="JS35" s="27"/>
      <c r="JT35" s="27"/>
      <c r="JU35" s="27"/>
      <c r="JV35" s="27"/>
      <c r="JW35" s="27"/>
      <c r="JX35" s="27"/>
      <c r="JY35" s="27"/>
      <c r="JZ35" s="27"/>
      <c r="KA35" s="27"/>
      <c r="KB35" s="27"/>
      <c r="KC35" s="27"/>
      <c r="KD35" s="27"/>
      <c r="KE35" s="27"/>
      <c r="KF35" s="27"/>
      <c r="KG35" s="27"/>
      <c r="KH35" s="27"/>
      <c r="KI35" s="27"/>
      <c r="KJ35" s="27"/>
      <c r="KK35" s="27"/>
      <c r="KL35" s="27"/>
      <c r="KM35" s="27"/>
      <c r="KN35" s="27"/>
      <c r="KO35" s="27"/>
      <c r="KP35" s="27"/>
      <c r="KQ35" s="27"/>
      <c r="KR35" s="27"/>
      <c r="KS35" s="27"/>
      <c r="KT35" s="27"/>
      <c r="KU35" s="27"/>
      <c r="KV35" s="27"/>
      <c r="KW35" s="27"/>
      <c r="KX35" s="27"/>
      <c r="KY35" s="27"/>
      <c r="KZ35" s="27"/>
      <c r="LA35" s="27"/>
      <c r="LB35" s="27"/>
      <c r="LC35" s="27"/>
      <c r="LD35" s="27"/>
      <c r="LE35" s="27"/>
      <c r="LF35" s="27"/>
      <c r="LG35" s="27"/>
      <c r="LH35" s="27"/>
      <c r="LI35" s="27"/>
      <c r="LJ35" s="27"/>
      <c r="LK35" s="27"/>
      <c r="LL35" s="27"/>
      <c r="LM35" s="27"/>
      <c r="LN35" s="27"/>
      <c r="LO35" s="27"/>
      <c r="LP35" s="27"/>
      <c r="LQ35" s="27"/>
      <c r="LR35" s="27"/>
      <c r="LS35" s="27"/>
      <c r="LT35" s="27"/>
      <c r="LU35" s="27"/>
      <c r="LV35" s="27"/>
      <c r="LW35" s="27"/>
      <c r="LX35" s="27"/>
      <c r="LY35" s="27"/>
      <c r="LZ35" s="27"/>
      <c r="MA35" s="27"/>
      <c r="MB35" s="27"/>
      <c r="MC35" s="27"/>
      <c r="MD35" s="27"/>
      <c r="ME35" s="27"/>
      <c r="MF35" s="27"/>
      <c r="MG35" s="27"/>
      <c r="MH35" s="27"/>
      <c r="MI35" s="27"/>
      <c r="MJ35" s="27"/>
      <c r="MK35" s="27"/>
      <c r="ML35" s="27"/>
      <c r="MM35" s="27"/>
      <c r="MN35" s="27"/>
      <c r="MO35" s="27"/>
      <c r="MP35" s="27"/>
      <c r="MQ35" s="27"/>
      <c r="MR35" s="27"/>
      <c r="MS35" s="27"/>
      <c r="MT35" s="27"/>
      <c r="MU35" s="27"/>
      <c r="MV35" s="27"/>
      <c r="MW35" s="27"/>
      <c r="MX35" s="27"/>
      <c r="MY35" s="27"/>
      <c r="MZ35" s="27"/>
      <c r="NA35" s="27"/>
      <c r="NB35" s="27"/>
      <c r="NC35" s="27"/>
      <c r="ND35" s="27"/>
      <c r="NE35" s="27"/>
      <c r="NF35" s="27"/>
      <c r="NG35" s="27"/>
      <c r="NH35" s="27"/>
      <c r="NI35" s="27"/>
      <c r="NJ35" s="27"/>
      <c r="NK35" s="27"/>
      <c r="NL35" s="27"/>
      <c r="NM35" s="27"/>
      <c r="NN35" s="27"/>
      <c r="NO35" s="27"/>
      <c r="NP35" s="27"/>
      <c r="NQ35" s="27"/>
      <c r="NR35" s="27"/>
      <c r="NS35" s="27"/>
      <c r="NT35" s="27"/>
      <c r="NU35" s="27"/>
      <c r="NV35" s="27"/>
      <c r="NW35" s="27"/>
      <c r="NX35" s="27"/>
      <c r="NY35" s="27"/>
      <c r="NZ35" s="27"/>
      <c r="OA35" s="27"/>
      <c r="OB35" s="27"/>
      <c r="OC35" s="27"/>
      <c r="OD35" s="27"/>
      <c r="OE35" s="27"/>
      <c r="OF35" s="27"/>
      <c r="OG35" s="27"/>
      <c r="OH35" s="27"/>
      <c r="OI35" s="27"/>
      <c r="OJ35" s="27"/>
      <c r="OK35" s="27"/>
      <c r="OL35" s="27"/>
      <c r="OM35" s="27"/>
      <c r="ON35" s="27"/>
      <c r="OO35" s="27"/>
      <c r="OP35" s="27"/>
      <c r="OQ35" s="27"/>
      <c r="OR35" s="27"/>
      <c r="OS35" s="27"/>
      <c r="OT35" s="27"/>
      <c r="OU35" s="27"/>
      <c r="OV35" s="27"/>
      <c r="OW35" s="27"/>
      <c r="OX35" s="27"/>
      <c r="OY35" s="27"/>
      <c r="OZ35" s="27"/>
      <c r="PA35" s="27"/>
      <c r="PB35" s="27"/>
      <c r="PC35" s="27"/>
      <c r="PD35" s="27"/>
      <c r="PE35" s="27"/>
      <c r="PF35" s="27"/>
      <c r="PG35" s="27"/>
      <c r="PH35" s="27"/>
      <c r="PI35" s="27"/>
      <c r="PJ35" s="27"/>
      <c r="PK35" s="27"/>
      <c r="PL35" s="27"/>
      <c r="PM35" s="27"/>
      <c r="PN35" s="27"/>
      <c r="PO35" s="27"/>
      <c r="PP35" s="27"/>
      <c r="PQ35" s="27"/>
      <c r="PR35" s="27"/>
      <c r="PS35" s="27"/>
      <c r="PT35" s="27"/>
      <c r="PU35" s="27"/>
      <c r="PV35" s="27"/>
      <c r="PW35" s="27"/>
      <c r="PX35" s="27"/>
      <c r="PY35" s="27"/>
      <c r="PZ35" s="27"/>
      <c r="QA35" s="27"/>
      <c r="QB35" s="27"/>
      <c r="QC35" s="27"/>
      <c r="QD35" s="27"/>
      <c r="QE35" s="27"/>
      <c r="QF35" s="27"/>
      <c r="QG35" s="27"/>
      <c r="QH35" s="27"/>
      <c r="QI35" s="27"/>
      <c r="QJ35" s="27"/>
      <c r="QK35" s="27"/>
      <c r="QL35" s="27"/>
      <c r="QM35" s="27"/>
      <c r="QN35" s="27"/>
      <c r="QO35" s="27"/>
      <c r="QP35" s="27"/>
      <c r="QQ35" s="27"/>
      <c r="QR35" s="27"/>
      <c r="QS35" s="27"/>
      <c r="QT35" s="27"/>
      <c r="QU35" s="27"/>
      <c r="QV35" s="27"/>
      <c r="QW35" s="27"/>
      <c r="QX35" s="27"/>
      <c r="QY35" s="27"/>
      <c r="QZ35" s="27"/>
      <c r="RA35" s="27"/>
      <c r="RB35" s="27"/>
      <c r="RC35" s="27"/>
      <c r="RD35" s="27"/>
      <c r="RE35" s="27"/>
      <c r="RF35" s="27"/>
      <c r="RG35" s="27"/>
      <c r="RH35" s="27"/>
      <c r="RI35" s="27"/>
      <c r="RJ35" s="27"/>
      <c r="RK35" s="27"/>
      <c r="RL35" s="27"/>
      <c r="RM35" s="27"/>
      <c r="RN35" s="27"/>
      <c r="RO35" s="27"/>
      <c r="RP35" s="27"/>
      <c r="RQ35" s="27"/>
      <c r="RR35" s="27"/>
      <c r="RS35" s="27"/>
      <c r="RT35" s="27"/>
      <c r="RU35" s="27"/>
      <c r="RV35" s="27"/>
      <c r="RW35" s="27"/>
      <c r="RX35" s="27"/>
      <c r="RY35" s="27"/>
      <c r="RZ35" s="27"/>
      <c r="SA35" s="27"/>
      <c r="SB35" s="27"/>
      <c r="SC35" s="27"/>
      <c r="SD35" s="27"/>
      <c r="SE35" s="27"/>
      <c r="SF35" s="27"/>
      <c r="SG35" s="27"/>
      <c r="SH35" s="27"/>
      <c r="SI35" s="27"/>
      <c r="SJ35" s="27"/>
      <c r="SK35" s="27"/>
      <c r="SL35" s="27"/>
      <c r="SM35" s="27"/>
      <c r="SN35" s="27"/>
      <c r="SO35" s="27"/>
      <c r="SP35" s="27"/>
      <c r="SQ35" s="27"/>
      <c r="SR35" s="27"/>
      <c r="SS35" s="27"/>
      <c r="ST35" s="27"/>
      <c r="SU35" s="27"/>
      <c r="SV35" s="27"/>
      <c r="SW35" s="27"/>
      <c r="SX35" s="27"/>
      <c r="SY35" s="27"/>
      <c r="SZ35" s="27"/>
      <c r="TA35" s="27"/>
      <c r="TB35" s="27"/>
      <c r="TC35" s="27"/>
      <c r="TD35" s="27"/>
      <c r="TE35" s="27"/>
      <c r="TF35" s="27"/>
      <c r="TG35" s="27"/>
      <c r="TH35" s="27"/>
      <c r="TI35" s="27"/>
      <c r="TJ35" s="27"/>
      <c r="TK35" s="27"/>
      <c r="TL35" s="27"/>
      <c r="TM35" s="27"/>
      <c r="TN35" s="27"/>
      <c r="TO35" s="27"/>
      <c r="TP35" s="27"/>
      <c r="TQ35" s="27"/>
      <c r="TR35" s="27"/>
      <c r="TS35" s="27"/>
      <c r="TT35" s="27"/>
      <c r="TU35" s="27"/>
      <c r="TV35" s="27"/>
      <c r="TW35" s="27"/>
      <c r="TX35" s="27"/>
      <c r="TY35" s="27"/>
      <c r="TZ35" s="27"/>
      <c r="UA35" s="27"/>
      <c r="UB35" s="27"/>
      <c r="UC35" s="27"/>
      <c r="UD35" s="27"/>
      <c r="UE35" s="27"/>
      <c r="UF35" s="27"/>
      <c r="UG35" s="27"/>
      <c r="UH35" s="27"/>
      <c r="UI35" s="27"/>
      <c r="UJ35" s="27"/>
      <c r="UK35" s="27"/>
      <c r="UL35" s="27"/>
      <c r="UM35" s="27"/>
      <c r="UN35" s="27"/>
      <c r="UO35" s="27"/>
      <c r="UP35" s="27"/>
      <c r="UQ35" s="27"/>
      <c r="UR35" s="27"/>
      <c r="US35" s="27"/>
      <c r="UT35" s="27"/>
      <c r="UU35" s="27"/>
      <c r="UV35" s="27"/>
      <c r="UW35" s="27"/>
      <c r="UX35" s="27"/>
      <c r="UY35" s="27"/>
      <c r="UZ35" s="27"/>
      <c r="VA35" s="27"/>
      <c r="VB35" s="27"/>
      <c r="VC35" s="27"/>
      <c r="VD35" s="27"/>
      <c r="VE35" s="27"/>
      <c r="VF35" s="27"/>
      <c r="VG35" s="27"/>
      <c r="VH35" s="27"/>
      <c r="VI35" s="27"/>
      <c r="VJ35" s="27"/>
      <c r="VK35" s="27"/>
      <c r="VL35" s="27"/>
      <c r="VM35" s="27"/>
      <c r="VN35" s="27"/>
      <c r="VO35" s="27"/>
      <c r="VP35" s="27"/>
      <c r="VQ35" s="27"/>
      <c r="VR35" s="27"/>
      <c r="VS35" s="27"/>
      <c r="VT35" s="27"/>
      <c r="VU35" s="27"/>
      <c r="VV35" s="27"/>
      <c r="VW35" s="27"/>
      <c r="VX35" s="27"/>
      <c r="VY35" s="27"/>
      <c r="VZ35" s="27"/>
      <c r="WA35" s="27"/>
      <c r="WB35" s="27"/>
      <c r="WC35" s="27"/>
      <c r="WD35" s="27"/>
      <c r="WE35" s="27"/>
      <c r="WF35" s="27"/>
      <c r="WG35" s="27"/>
      <c r="WH35" s="27"/>
      <c r="WI35" s="27"/>
      <c r="WJ35" s="27"/>
      <c r="WK35" s="27"/>
      <c r="WL35" s="27"/>
      <c r="WM35" s="27"/>
      <c r="WN35" s="27"/>
      <c r="WO35" s="27"/>
      <c r="WP35" s="27"/>
      <c r="WQ35" s="27"/>
      <c r="WR35" s="27"/>
      <c r="WS35" s="27"/>
      <c r="WT35" s="27"/>
      <c r="WU35" s="27"/>
      <c r="WV35" s="27"/>
      <c r="WW35" s="27"/>
      <c r="WX35" s="27"/>
      <c r="WY35" s="27"/>
      <c r="WZ35" s="27"/>
      <c r="XA35" s="27"/>
      <c r="XB35" s="27"/>
      <c r="XC35" s="27"/>
      <c r="XD35" s="27"/>
      <c r="XE35" s="27"/>
      <c r="XF35" s="27"/>
      <c r="XG35" s="27"/>
      <c r="XH35" s="27"/>
      <c r="XI35" s="27"/>
      <c r="XJ35" s="27"/>
      <c r="XK35" s="27"/>
      <c r="XL35" s="27"/>
      <c r="XM35" s="27"/>
      <c r="XN35" s="27"/>
      <c r="XO35" s="27"/>
      <c r="XP35" s="27"/>
      <c r="XQ35" s="27"/>
      <c r="XR35" s="27"/>
      <c r="XS35" s="27"/>
      <c r="XT35" s="27"/>
      <c r="XU35" s="27"/>
      <c r="XV35" s="27"/>
      <c r="XW35" s="27"/>
      <c r="XX35" s="27"/>
      <c r="XY35" s="27"/>
      <c r="XZ35" s="27"/>
      <c r="YA35" s="27"/>
      <c r="YB35" s="27"/>
      <c r="YC35" s="27"/>
      <c r="YD35" s="27"/>
      <c r="YE35" s="27"/>
      <c r="YF35" s="27"/>
      <c r="YG35" s="27"/>
      <c r="YH35" s="27"/>
      <c r="YI35" s="27"/>
      <c r="YJ35" s="27"/>
      <c r="YK35" s="27"/>
      <c r="YL35" s="27"/>
      <c r="YM35" s="27"/>
      <c r="YN35" s="27"/>
      <c r="YO35" s="27"/>
      <c r="YP35" s="27"/>
      <c r="YQ35" s="27"/>
      <c r="YR35" s="27"/>
      <c r="YS35" s="27"/>
      <c r="YT35" s="27"/>
      <c r="YU35" s="27"/>
      <c r="YV35" s="27"/>
      <c r="YW35" s="27"/>
      <c r="YX35" s="27"/>
      <c r="YY35" s="27"/>
      <c r="YZ35" s="27"/>
      <c r="ZA35" s="27"/>
      <c r="ZB35" s="27"/>
      <c r="ZC35" s="27"/>
      <c r="ZD35" s="27"/>
      <c r="ZE35" s="27"/>
      <c r="ZF35" s="27"/>
      <c r="ZG35" s="27"/>
      <c r="ZH35" s="27"/>
      <c r="ZI35" s="27"/>
      <c r="ZJ35" s="27"/>
      <c r="ZK35" s="27"/>
      <c r="ZL35" s="27"/>
      <c r="ZM35" s="27"/>
      <c r="ZN35" s="27"/>
      <c r="ZO35" s="27"/>
      <c r="ZP35" s="27"/>
      <c r="ZQ35" s="27"/>
      <c r="ZR35" s="27"/>
      <c r="ZS35" s="27"/>
      <c r="ZT35" s="27"/>
      <c r="ZU35" s="27"/>
      <c r="ZV35" s="27"/>
      <c r="ZW35" s="27"/>
      <c r="ZX35" s="27"/>
      <c r="ZY35" s="27"/>
      <c r="ZZ35" s="27"/>
      <c r="AAA35" s="27"/>
      <c r="AAB35" s="27"/>
      <c r="AAC35" s="27"/>
      <c r="AAD35" s="27"/>
      <c r="AAE35" s="27"/>
      <c r="AAF35" s="27"/>
      <c r="AAG35" s="27"/>
      <c r="AAH35" s="27"/>
      <c r="AAI35" s="27"/>
      <c r="AAJ35" s="27"/>
      <c r="AAK35" s="27"/>
      <c r="AAL35" s="27"/>
      <c r="AAM35" s="27"/>
      <c r="AAN35" s="27"/>
      <c r="AAO35" s="27"/>
      <c r="AAP35" s="27"/>
      <c r="AAQ35" s="27"/>
      <c r="AAR35" s="27"/>
      <c r="AAS35" s="27"/>
      <c r="AAT35" s="27"/>
      <c r="AAU35" s="27"/>
      <c r="AAV35" s="27"/>
      <c r="AAW35" s="27"/>
      <c r="AAX35" s="27"/>
      <c r="AAY35" s="27"/>
      <c r="AAZ35" s="27"/>
      <c r="ABA35" s="27"/>
      <c r="ABB35" s="27"/>
      <c r="ABC35" s="27"/>
      <c r="ABD35" s="27"/>
      <c r="ABE35" s="27"/>
      <c r="ABF35" s="27"/>
      <c r="ABG35" s="27"/>
      <c r="ABH35" s="27"/>
      <c r="ABI35" s="27"/>
      <c r="ABJ35" s="27"/>
      <c r="ABK35" s="27"/>
      <c r="ABL35" s="27"/>
      <c r="ABM35" s="27"/>
      <c r="ABN35" s="27"/>
      <c r="ABO35" s="27"/>
      <c r="ABP35" s="27"/>
      <c r="ABQ35" s="27"/>
      <c r="ABR35" s="27"/>
      <c r="ABS35" s="27"/>
      <c r="ABT35" s="27"/>
      <c r="ABU35" s="27"/>
      <c r="ABV35" s="27"/>
      <c r="ABW35" s="27"/>
      <c r="ABX35" s="27"/>
      <c r="ABY35" s="27"/>
      <c r="ABZ35" s="27"/>
      <c r="ACA35" s="27"/>
      <c r="ACB35" s="27"/>
      <c r="ACC35" s="27"/>
      <c r="ACD35" s="27"/>
      <c r="ACE35" s="27"/>
      <c r="ACF35" s="27"/>
      <c r="ACG35" s="27"/>
      <c r="ACH35" s="27"/>
      <c r="ACI35" s="27"/>
      <c r="ACJ35" s="27"/>
      <c r="ACK35" s="27"/>
      <c r="ACL35" s="27"/>
      <c r="ACM35" s="27"/>
      <c r="ACN35" s="27"/>
      <c r="ACO35" s="27"/>
      <c r="ACP35" s="27"/>
      <c r="ACQ35" s="27"/>
      <c r="ACR35" s="27"/>
      <c r="ACS35" s="27"/>
      <c r="ACT35" s="27"/>
      <c r="ACU35" s="27"/>
      <c r="ACV35" s="27"/>
      <c r="ACW35" s="27"/>
      <c r="ACX35" s="27"/>
      <c r="ACY35" s="27"/>
      <c r="ACZ35" s="27"/>
      <c r="ADA35" s="27"/>
      <c r="ADB35" s="27"/>
      <c r="ADC35" s="27"/>
      <c r="ADD35" s="27"/>
      <c r="ADE35" s="27"/>
      <c r="ADF35" s="27"/>
      <c r="ADG35" s="27"/>
      <c r="ADH35" s="27"/>
      <c r="ADI35" s="27"/>
      <c r="ADJ35" s="27"/>
      <c r="ADK35" s="27"/>
      <c r="ADL35" s="27"/>
      <c r="ADM35" s="27"/>
      <c r="ADN35" s="27"/>
      <c r="ADO35" s="27"/>
      <c r="ADP35" s="27"/>
      <c r="ADQ35" s="27"/>
      <c r="ADR35" s="27"/>
      <c r="ADS35" s="27"/>
      <c r="ADT35" s="27"/>
      <c r="ADU35" s="27"/>
      <c r="ADV35" s="27"/>
      <c r="ADW35" s="27"/>
      <c r="ADX35" s="27"/>
      <c r="ADY35" s="27"/>
      <c r="ADZ35" s="27"/>
      <c r="AEA35" s="27"/>
      <c r="AEB35" s="27"/>
      <c r="AEC35" s="27"/>
      <c r="AED35" s="27"/>
      <c r="AEE35" s="27"/>
      <c r="AEF35" s="27"/>
      <c r="AEG35" s="27"/>
      <c r="AEH35" s="27"/>
      <c r="AEI35" s="27"/>
      <c r="AEJ35" s="27"/>
      <c r="AEK35" s="27"/>
      <c r="AEL35" s="27"/>
      <c r="AEM35" s="27"/>
      <c r="AEN35" s="27"/>
      <c r="AEO35" s="27"/>
      <c r="AEP35" s="27"/>
      <c r="AEQ35" s="27"/>
      <c r="AER35" s="27"/>
      <c r="AES35" s="27"/>
      <c r="AET35" s="27"/>
      <c r="AEU35" s="27"/>
      <c r="AEV35" s="27"/>
      <c r="AEW35" s="27"/>
      <c r="AEX35" s="27"/>
      <c r="AEY35" s="27"/>
      <c r="AEZ35" s="27"/>
      <c r="AFA35" s="27"/>
      <c r="AFB35" s="27"/>
      <c r="AFC35" s="27"/>
      <c r="AFD35" s="27"/>
      <c r="AFE35" s="27"/>
      <c r="AFF35" s="27"/>
      <c r="AFG35" s="27"/>
      <c r="AFH35" s="27"/>
      <c r="AFI35" s="27"/>
      <c r="AFJ35" s="27"/>
      <c r="AFK35" s="27"/>
      <c r="AFL35" s="27"/>
      <c r="AFM35" s="27"/>
      <c r="AFN35" s="27"/>
      <c r="AFO35" s="27"/>
      <c r="AFP35" s="27"/>
      <c r="AFQ35" s="27"/>
      <c r="AFR35" s="27"/>
      <c r="AFS35" s="27"/>
      <c r="AFT35" s="27"/>
      <c r="AFU35" s="27"/>
      <c r="AFV35" s="27"/>
      <c r="AFW35" s="27"/>
      <c r="AFX35" s="27"/>
      <c r="AFY35" s="27"/>
      <c r="AFZ35" s="27"/>
      <c r="AGA35" s="27"/>
      <c r="AGB35" s="27"/>
      <c r="AGC35" s="27"/>
      <c r="AGD35" s="27"/>
      <c r="AGE35" s="27"/>
      <c r="AGF35" s="27"/>
      <c r="AGG35" s="27"/>
      <c r="AGH35" s="27"/>
      <c r="AGI35" s="27"/>
      <c r="AGJ35" s="27"/>
      <c r="AGK35" s="27"/>
      <c r="AGL35" s="27"/>
      <c r="AGM35" s="27"/>
      <c r="AGN35" s="27"/>
      <c r="AGO35" s="27"/>
      <c r="AGP35" s="27"/>
      <c r="AGQ35" s="27"/>
      <c r="AGR35" s="27"/>
      <c r="AGS35" s="27"/>
      <c r="AGT35" s="27"/>
      <c r="AGU35" s="27"/>
      <c r="AGV35" s="27"/>
      <c r="AGW35" s="27"/>
      <c r="AGX35" s="27"/>
      <c r="AGY35" s="27"/>
      <c r="AGZ35" s="27"/>
      <c r="AHA35" s="27"/>
      <c r="AHB35" s="27"/>
      <c r="AHC35" s="27"/>
      <c r="AHD35" s="27"/>
      <c r="AHE35" s="27"/>
      <c r="AHF35" s="27"/>
      <c r="AHG35" s="27"/>
      <c r="AHH35" s="27"/>
      <c r="AHI35" s="27"/>
      <c r="AHJ35" s="27"/>
      <c r="AHK35" s="27"/>
      <c r="AHL35" s="27"/>
      <c r="AHM35" s="27"/>
      <c r="AHN35" s="27"/>
      <c r="AHO35" s="27"/>
      <c r="AHP35" s="27"/>
      <c r="AHQ35" s="27"/>
      <c r="AHR35" s="27"/>
      <c r="AHS35" s="27"/>
      <c r="AHT35" s="27"/>
      <c r="AHU35" s="27"/>
      <c r="AHV35" s="27"/>
      <c r="AHW35" s="27"/>
      <c r="AHX35" s="27"/>
      <c r="AHY35" s="27"/>
      <c r="AHZ35" s="27"/>
      <c r="AIA35" s="27"/>
      <c r="AIB35" s="27"/>
      <c r="AIC35" s="27"/>
      <c r="AID35" s="27"/>
      <c r="AIE35" s="27"/>
      <c r="AIF35" s="27"/>
      <c r="AIG35" s="27"/>
      <c r="AIH35" s="27"/>
      <c r="AII35" s="27"/>
      <c r="AIJ35" s="27"/>
      <c r="AIK35" s="27"/>
      <c r="AIL35" s="27"/>
      <c r="AIM35" s="27"/>
      <c r="AIN35" s="27"/>
      <c r="AIO35" s="27"/>
      <c r="AIP35" s="27"/>
      <c r="AIQ35" s="27"/>
      <c r="AIR35" s="27"/>
      <c r="AIS35" s="27"/>
      <c r="AIT35" s="27"/>
      <c r="AIU35" s="27"/>
      <c r="AIV35" s="27"/>
      <c r="AIW35" s="27"/>
      <c r="AIX35" s="27"/>
      <c r="AIY35" s="27"/>
      <c r="AIZ35" s="27"/>
      <c r="AJA35" s="27"/>
      <c r="AJB35" s="27"/>
      <c r="AJC35" s="27"/>
      <c r="AJD35" s="27"/>
      <c r="AJE35" s="27"/>
      <c r="AJF35" s="27"/>
      <c r="AJG35" s="27"/>
      <c r="AJH35" s="27"/>
      <c r="AJI35" s="27"/>
      <c r="AJJ35" s="27"/>
      <c r="AJK35" s="27"/>
      <c r="AJL35" s="27"/>
      <c r="AJM35" s="27"/>
      <c r="AJN35" s="27"/>
      <c r="AJO35" s="27"/>
      <c r="AJP35" s="27"/>
      <c r="AJQ35" s="27"/>
      <c r="AJR35" s="27"/>
      <c r="AJS35" s="27"/>
      <c r="AJT35" s="27"/>
      <c r="AJU35" s="27"/>
      <c r="AJV35" s="27"/>
      <c r="AJW35" s="27"/>
      <c r="AJX35" s="27"/>
      <c r="AJY35" s="27"/>
      <c r="AJZ35" s="27"/>
      <c r="AKA35" s="27"/>
      <c r="AKB35" s="27"/>
      <c r="AKC35" s="27"/>
      <c r="AKD35" s="27"/>
      <c r="AKE35" s="27"/>
      <c r="AKF35" s="27"/>
      <c r="AKG35" s="27"/>
      <c r="AKH35" s="27"/>
      <c r="AKI35" s="27"/>
      <c r="AKJ35" s="27"/>
      <c r="AKK35" s="27"/>
      <c r="AKL35" s="27"/>
      <c r="AKM35" s="27"/>
      <c r="AKN35" s="27"/>
      <c r="AKO35" s="27"/>
      <c r="AKP35" s="27"/>
      <c r="AKQ35" s="27"/>
      <c r="AKR35" s="27"/>
      <c r="AKS35" s="27"/>
      <c r="AKT35" s="27"/>
      <c r="AKU35" s="27"/>
      <c r="AKV35" s="27"/>
      <c r="AKW35" s="27"/>
      <c r="AKX35" s="27"/>
      <c r="AKY35" s="27"/>
      <c r="AKZ35" s="27"/>
      <c r="ALA35" s="27"/>
      <c r="ALB35" s="27"/>
      <c r="ALC35" s="27"/>
      <c r="ALD35" s="27"/>
      <c r="ALE35" s="27"/>
      <c r="ALF35" s="27"/>
      <c r="ALG35" s="27"/>
      <c r="ALH35" s="27"/>
      <c r="ALI35" s="27"/>
      <c r="ALJ35" s="27"/>
      <c r="ALK35" s="27"/>
      <c r="ALL35" s="27"/>
    </row>
    <row r="36" spans="1:1000" customFormat="1" ht="15" customHeight="1" x14ac:dyDescent="0.25">
      <c r="A36" s="66" t="str">
        <f ca="1">IF(_xll.TM1RPTELISCONSOLIDATED($C$22,$C36),IF(_xll.TM1RPTELLEV($C$22,$C36)&lt;=3,_xll.TM1RPTELLEV($C$22,$C36),"D"),"N")</f>
        <v>N</v>
      </c>
      <c r="B36" s="66"/>
      <c r="C36" s="119" t="s">
        <v>114</v>
      </c>
      <c r="D36" s="111">
        <f ca="1">_xll.DBRW($C$9,$C36,$C$13,$E$13,$D$13,$F$13,D$21)</f>
        <v>45228</v>
      </c>
      <c r="E36" s="112" t="str">
        <f ca="1">_xll.DBRW($C$9,$C36,$C$13,$E$13,$D$13,$F$13,E$21)</f>
        <v/>
      </c>
      <c r="F36" s="111">
        <f ca="1">_xll.DBRW($C$9,$C36,$C$13,$E$13,$D$13,$F$13,F$21)</f>
        <v>5000000</v>
      </c>
      <c r="G36" s="111">
        <f ca="1">_xll.DBRW($C$9,$C36,$C$13,$E$13,$D$13,$F$13,G$21)</f>
        <v>27000000</v>
      </c>
      <c r="H36" s="113">
        <f ca="1">_xll.DBRW($C$9,$C36,$C$13,$E$13,$D$13,$F$13,H$21)</f>
        <v>0.18518518518518517</v>
      </c>
      <c r="I36" s="111">
        <f ca="1">_xll.DBRW($C$9,$C36,$C$13,$E$13,$D$13,$F$13,I$21)</f>
        <v>8375.5555555555529</v>
      </c>
      <c r="J36" s="111">
        <f ca="1">_xll.DBRW($C$9,$C36,$C$13,$E$13,$D$13,$F$13,J$21)</f>
        <v>0</v>
      </c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  <c r="EE36" s="27"/>
      <c r="EF36" s="27"/>
      <c r="EG36" s="27"/>
      <c r="EH36" s="27"/>
      <c r="EI36" s="27"/>
      <c r="EJ36" s="27"/>
      <c r="EK36" s="27"/>
      <c r="EL36" s="27"/>
      <c r="EM36" s="27"/>
      <c r="EN36" s="27"/>
      <c r="EO36" s="27"/>
      <c r="EP36" s="27"/>
      <c r="EQ36" s="27"/>
      <c r="ER36" s="27"/>
      <c r="ES36" s="27"/>
      <c r="ET36" s="27"/>
      <c r="EU36" s="27"/>
      <c r="EV36" s="27"/>
      <c r="EW36" s="27"/>
      <c r="EX36" s="27"/>
      <c r="EY36" s="27"/>
      <c r="EZ36" s="27"/>
      <c r="FA36" s="27"/>
      <c r="FB36" s="27"/>
      <c r="FC36" s="27"/>
      <c r="FD36" s="27"/>
      <c r="FE36" s="27"/>
      <c r="FF36" s="27"/>
      <c r="FG36" s="27"/>
      <c r="FH36" s="27"/>
      <c r="FI36" s="27"/>
      <c r="FJ36" s="27"/>
      <c r="FK36" s="27"/>
      <c r="FL36" s="27"/>
      <c r="FM36" s="27"/>
      <c r="FN36" s="27"/>
      <c r="FO36" s="27"/>
      <c r="FP36" s="27"/>
      <c r="FQ36" s="27"/>
      <c r="FR36" s="27"/>
      <c r="FS36" s="27"/>
      <c r="FT36" s="27"/>
      <c r="FU36" s="27"/>
      <c r="FV36" s="27"/>
      <c r="FW36" s="27"/>
      <c r="FX36" s="27"/>
      <c r="FY36" s="27"/>
      <c r="FZ36" s="27"/>
      <c r="GA36" s="27"/>
      <c r="GB36" s="27"/>
      <c r="GC36" s="27"/>
      <c r="GD36" s="27"/>
      <c r="GE36" s="27"/>
      <c r="GF36" s="27"/>
      <c r="GG36" s="27"/>
      <c r="GH36" s="27"/>
      <c r="GI36" s="27"/>
      <c r="GJ36" s="27"/>
      <c r="GK36" s="27"/>
      <c r="GL36" s="27"/>
      <c r="GM36" s="27"/>
      <c r="GN36" s="27"/>
      <c r="GO36" s="27"/>
      <c r="GP36" s="27"/>
      <c r="GQ36" s="27"/>
      <c r="GR36" s="27"/>
      <c r="GS36" s="27"/>
      <c r="GT36" s="27"/>
      <c r="GU36" s="27"/>
      <c r="GV36" s="27"/>
      <c r="GW36" s="27"/>
      <c r="GX36" s="27"/>
      <c r="GY36" s="27"/>
      <c r="GZ36" s="27"/>
      <c r="HA36" s="27"/>
      <c r="HB36" s="27"/>
      <c r="HC36" s="27"/>
      <c r="HD36" s="27"/>
      <c r="HE36" s="27"/>
      <c r="HF36" s="27"/>
      <c r="HG36" s="27"/>
      <c r="HH36" s="27"/>
      <c r="HI36" s="27"/>
      <c r="HJ36" s="27"/>
      <c r="HK36" s="27"/>
      <c r="HL36" s="27"/>
      <c r="HM36" s="27"/>
      <c r="HN36" s="27"/>
      <c r="HO36" s="27"/>
      <c r="HP36" s="27"/>
      <c r="HQ36" s="27"/>
      <c r="HR36" s="27"/>
      <c r="HS36" s="27"/>
      <c r="HT36" s="27"/>
      <c r="HU36" s="27"/>
      <c r="HV36" s="27"/>
      <c r="HW36" s="27"/>
      <c r="HX36" s="27"/>
      <c r="HY36" s="27"/>
      <c r="HZ36" s="27"/>
      <c r="IA36" s="27"/>
      <c r="IB36" s="27"/>
      <c r="IC36" s="27"/>
      <c r="ID36" s="27"/>
      <c r="IE36" s="27"/>
      <c r="IF36" s="27"/>
      <c r="IG36" s="27"/>
      <c r="IH36" s="27"/>
      <c r="II36" s="27"/>
      <c r="IJ36" s="27"/>
      <c r="IK36" s="27"/>
      <c r="IL36" s="27"/>
      <c r="IM36" s="27"/>
      <c r="IN36" s="27"/>
      <c r="IO36" s="27"/>
      <c r="IP36" s="27"/>
      <c r="IQ36" s="27"/>
      <c r="IR36" s="27"/>
      <c r="IS36" s="27"/>
      <c r="IT36" s="27"/>
      <c r="IU36" s="27"/>
      <c r="IV36" s="27"/>
      <c r="IW36" s="27"/>
      <c r="IX36" s="27"/>
      <c r="IY36" s="27"/>
      <c r="IZ36" s="27"/>
      <c r="JA36" s="27"/>
      <c r="JB36" s="27"/>
      <c r="JC36" s="27"/>
      <c r="JD36" s="27"/>
      <c r="JE36" s="27"/>
      <c r="JF36" s="27"/>
      <c r="JG36" s="27"/>
      <c r="JH36" s="27"/>
      <c r="JI36" s="27"/>
      <c r="JJ36" s="27"/>
      <c r="JK36" s="27"/>
      <c r="JL36" s="27"/>
      <c r="JM36" s="27"/>
      <c r="JN36" s="27"/>
      <c r="JO36" s="27"/>
      <c r="JP36" s="27"/>
      <c r="JQ36" s="27"/>
      <c r="JR36" s="27"/>
      <c r="JS36" s="27"/>
      <c r="JT36" s="27"/>
      <c r="JU36" s="27"/>
      <c r="JV36" s="27"/>
      <c r="JW36" s="27"/>
      <c r="JX36" s="27"/>
      <c r="JY36" s="27"/>
      <c r="JZ36" s="27"/>
      <c r="KA36" s="27"/>
      <c r="KB36" s="27"/>
      <c r="KC36" s="27"/>
      <c r="KD36" s="27"/>
      <c r="KE36" s="27"/>
      <c r="KF36" s="27"/>
      <c r="KG36" s="27"/>
      <c r="KH36" s="27"/>
      <c r="KI36" s="27"/>
      <c r="KJ36" s="27"/>
      <c r="KK36" s="27"/>
      <c r="KL36" s="27"/>
      <c r="KM36" s="27"/>
      <c r="KN36" s="27"/>
      <c r="KO36" s="27"/>
      <c r="KP36" s="27"/>
      <c r="KQ36" s="27"/>
      <c r="KR36" s="27"/>
      <c r="KS36" s="27"/>
      <c r="KT36" s="27"/>
      <c r="KU36" s="27"/>
      <c r="KV36" s="27"/>
      <c r="KW36" s="27"/>
      <c r="KX36" s="27"/>
      <c r="KY36" s="27"/>
      <c r="KZ36" s="27"/>
      <c r="LA36" s="27"/>
      <c r="LB36" s="27"/>
      <c r="LC36" s="27"/>
      <c r="LD36" s="27"/>
      <c r="LE36" s="27"/>
      <c r="LF36" s="27"/>
      <c r="LG36" s="27"/>
      <c r="LH36" s="27"/>
      <c r="LI36" s="27"/>
      <c r="LJ36" s="27"/>
      <c r="LK36" s="27"/>
      <c r="LL36" s="27"/>
      <c r="LM36" s="27"/>
      <c r="LN36" s="27"/>
      <c r="LO36" s="27"/>
      <c r="LP36" s="27"/>
      <c r="LQ36" s="27"/>
      <c r="LR36" s="27"/>
      <c r="LS36" s="27"/>
      <c r="LT36" s="27"/>
      <c r="LU36" s="27"/>
      <c r="LV36" s="27"/>
      <c r="LW36" s="27"/>
      <c r="LX36" s="27"/>
      <c r="LY36" s="27"/>
      <c r="LZ36" s="27"/>
      <c r="MA36" s="27"/>
      <c r="MB36" s="27"/>
      <c r="MC36" s="27"/>
      <c r="MD36" s="27"/>
      <c r="ME36" s="27"/>
      <c r="MF36" s="27"/>
      <c r="MG36" s="27"/>
      <c r="MH36" s="27"/>
      <c r="MI36" s="27"/>
      <c r="MJ36" s="27"/>
      <c r="MK36" s="27"/>
      <c r="ML36" s="27"/>
      <c r="MM36" s="27"/>
      <c r="MN36" s="27"/>
      <c r="MO36" s="27"/>
      <c r="MP36" s="27"/>
      <c r="MQ36" s="27"/>
      <c r="MR36" s="27"/>
      <c r="MS36" s="27"/>
      <c r="MT36" s="27"/>
      <c r="MU36" s="27"/>
      <c r="MV36" s="27"/>
      <c r="MW36" s="27"/>
      <c r="MX36" s="27"/>
      <c r="MY36" s="27"/>
      <c r="MZ36" s="27"/>
      <c r="NA36" s="27"/>
      <c r="NB36" s="27"/>
      <c r="NC36" s="27"/>
      <c r="ND36" s="27"/>
      <c r="NE36" s="27"/>
      <c r="NF36" s="27"/>
      <c r="NG36" s="27"/>
      <c r="NH36" s="27"/>
      <c r="NI36" s="27"/>
      <c r="NJ36" s="27"/>
      <c r="NK36" s="27"/>
      <c r="NL36" s="27"/>
      <c r="NM36" s="27"/>
      <c r="NN36" s="27"/>
      <c r="NO36" s="27"/>
      <c r="NP36" s="27"/>
      <c r="NQ36" s="27"/>
      <c r="NR36" s="27"/>
      <c r="NS36" s="27"/>
      <c r="NT36" s="27"/>
      <c r="NU36" s="27"/>
      <c r="NV36" s="27"/>
      <c r="NW36" s="27"/>
      <c r="NX36" s="27"/>
      <c r="NY36" s="27"/>
      <c r="NZ36" s="27"/>
      <c r="OA36" s="27"/>
      <c r="OB36" s="27"/>
      <c r="OC36" s="27"/>
      <c r="OD36" s="27"/>
      <c r="OE36" s="27"/>
      <c r="OF36" s="27"/>
      <c r="OG36" s="27"/>
      <c r="OH36" s="27"/>
      <c r="OI36" s="27"/>
      <c r="OJ36" s="27"/>
      <c r="OK36" s="27"/>
      <c r="OL36" s="27"/>
      <c r="OM36" s="27"/>
      <c r="ON36" s="27"/>
      <c r="OO36" s="27"/>
      <c r="OP36" s="27"/>
      <c r="OQ36" s="27"/>
      <c r="OR36" s="27"/>
      <c r="OS36" s="27"/>
      <c r="OT36" s="27"/>
      <c r="OU36" s="27"/>
      <c r="OV36" s="27"/>
      <c r="OW36" s="27"/>
      <c r="OX36" s="27"/>
      <c r="OY36" s="27"/>
      <c r="OZ36" s="27"/>
      <c r="PA36" s="27"/>
      <c r="PB36" s="27"/>
      <c r="PC36" s="27"/>
      <c r="PD36" s="27"/>
      <c r="PE36" s="27"/>
      <c r="PF36" s="27"/>
      <c r="PG36" s="27"/>
      <c r="PH36" s="27"/>
      <c r="PI36" s="27"/>
      <c r="PJ36" s="27"/>
      <c r="PK36" s="27"/>
      <c r="PL36" s="27"/>
      <c r="PM36" s="27"/>
      <c r="PN36" s="27"/>
      <c r="PO36" s="27"/>
      <c r="PP36" s="27"/>
      <c r="PQ36" s="27"/>
      <c r="PR36" s="27"/>
      <c r="PS36" s="27"/>
      <c r="PT36" s="27"/>
      <c r="PU36" s="27"/>
      <c r="PV36" s="27"/>
      <c r="PW36" s="27"/>
      <c r="PX36" s="27"/>
      <c r="PY36" s="27"/>
      <c r="PZ36" s="27"/>
      <c r="QA36" s="27"/>
      <c r="QB36" s="27"/>
      <c r="QC36" s="27"/>
      <c r="QD36" s="27"/>
      <c r="QE36" s="27"/>
      <c r="QF36" s="27"/>
      <c r="QG36" s="27"/>
      <c r="QH36" s="27"/>
      <c r="QI36" s="27"/>
      <c r="QJ36" s="27"/>
      <c r="QK36" s="27"/>
      <c r="QL36" s="27"/>
      <c r="QM36" s="27"/>
      <c r="QN36" s="27"/>
      <c r="QO36" s="27"/>
      <c r="QP36" s="27"/>
      <c r="QQ36" s="27"/>
      <c r="QR36" s="27"/>
      <c r="QS36" s="27"/>
      <c r="QT36" s="27"/>
      <c r="QU36" s="27"/>
      <c r="QV36" s="27"/>
      <c r="QW36" s="27"/>
      <c r="QX36" s="27"/>
      <c r="QY36" s="27"/>
      <c r="QZ36" s="27"/>
      <c r="RA36" s="27"/>
      <c r="RB36" s="27"/>
      <c r="RC36" s="27"/>
      <c r="RD36" s="27"/>
      <c r="RE36" s="27"/>
      <c r="RF36" s="27"/>
      <c r="RG36" s="27"/>
      <c r="RH36" s="27"/>
      <c r="RI36" s="27"/>
      <c r="RJ36" s="27"/>
      <c r="RK36" s="27"/>
      <c r="RL36" s="27"/>
      <c r="RM36" s="27"/>
      <c r="RN36" s="27"/>
      <c r="RO36" s="27"/>
      <c r="RP36" s="27"/>
      <c r="RQ36" s="27"/>
      <c r="RR36" s="27"/>
      <c r="RS36" s="27"/>
      <c r="RT36" s="27"/>
      <c r="RU36" s="27"/>
      <c r="RV36" s="27"/>
      <c r="RW36" s="27"/>
      <c r="RX36" s="27"/>
      <c r="RY36" s="27"/>
      <c r="RZ36" s="27"/>
      <c r="SA36" s="27"/>
      <c r="SB36" s="27"/>
      <c r="SC36" s="27"/>
      <c r="SD36" s="27"/>
      <c r="SE36" s="27"/>
      <c r="SF36" s="27"/>
      <c r="SG36" s="27"/>
      <c r="SH36" s="27"/>
      <c r="SI36" s="27"/>
      <c r="SJ36" s="27"/>
      <c r="SK36" s="27"/>
      <c r="SL36" s="27"/>
      <c r="SM36" s="27"/>
      <c r="SN36" s="27"/>
      <c r="SO36" s="27"/>
      <c r="SP36" s="27"/>
      <c r="SQ36" s="27"/>
      <c r="SR36" s="27"/>
      <c r="SS36" s="27"/>
      <c r="ST36" s="27"/>
      <c r="SU36" s="27"/>
      <c r="SV36" s="27"/>
      <c r="SW36" s="27"/>
      <c r="SX36" s="27"/>
      <c r="SY36" s="27"/>
      <c r="SZ36" s="27"/>
      <c r="TA36" s="27"/>
      <c r="TB36" s="27"/>
      <c r="TC36" s="27"/>
      <c r="TD36" s="27"/>
      <c r="TE36" s="27"/>
      <c r="TF36" s="27"/>
      <c r="TG36" s="27"/>
      <c r="TH36" s="27"/>
      <c r="TI36" s="27"/>
      <c r="TJ36" s="27"/>
      <c r="TK36" s="27"/>
      <c r="TL36" s="27"/>
      <c r="TM36" s="27"/>
      <c r="TN36" s="27"/>
      <c r="TO36" s="27"/>
      <c r="TP36" s="27"/>
      <c r="TQ36" s="27"/>
      <c r="TR36" s="27"/>
      <c r="TS36" s="27"/>
      <c r="TT36" s="27"/>
      <c r="TU36" s="27"/>
      <c r="TV36" s="27"/>
      <c r="TW36" s="27"/>
      <c r="TX36" s="27"/>
      <c r="TY36" s="27"/>
      <c r="TZ36" s="27"/>
      <c r="UA36" s="27"/>
      <c r="UB36" s="27"/>
      <c r="UC36" s="27"/>
      <c r="UD36" s="27"/>
      <c r="UE36" s="27"/>
      <c r="UF36" s="27"/>
      <c r="UG36" s="27"/>
      <c r="UH36" s="27"/>
      <c r="UI36" s="27"/>
      <c r="UJ36" s="27"/>
      <c r="UK36" s="27"/>
      <c r="UL36" s="27"/>
      <c r="UM36" s="27"/>
      <c r="UN36" s="27"/>
      <c r="UO36" s="27"/>
      <c r="UP36" s="27"/>
      <c r="UQ36" s="27"/>
      <c r="UR36" s="27"/>
      <c r="US36" s="27"/>
      <c r="UT36" s="27"/>
      <c r="UU36" s="27"/>
      <c r="UV36" s="27"/>
      <c r="UW36" s="27"/>
      <c r="UX36" s="27"/>
      <c r="UY36" s="27"/>
      <c r="UZ36" s="27"/>
      <c r="VA36" s="27"/>
      <c r="VB36" s="27"/>
      <c r="VC36" s="27"/>
      <c r="VD36" s="27"/>
      <c r="VE36" s="27"/>
      <c r="VF36" s="27"/>
      <c r="VG36" s="27"/>
      <c r="VH36" s="27"/>
      <c r="VI36" s="27"/>
      <c r="VJ36" s="27"/>
      <c r="VK36" s="27"/>
      <c r="VL36" s="27"/>
      <c r="VM36" s="27"/>
      <c r="VN36" s="27"/>
      <c r="VO36" s="27"/>
      <c r="VP36" s="27"/>
      <c r="VQ36" s="27"/>
      <c r="VR36" s="27"/>
      <c r="VS36" s="27"/>
      <c r="VT36" s="27"/>
      <c r="VU36" s="27"/>
      <c r="VV36" s="27"/>
      <c r="VW36" s="27"/>
      <c r="VX36" s="27"/>
      <c r="VY36" s="27"/>
      <c r="VZ36" s="27"/>
      <c r="WA36" s="27"/>
      <c r="WB36" s="27"/>
      <c r="WC36" s="27"/>
      <c r="WD36" s="27"/>
      <c r="WE36" s="27"/>
      <c r="WF36" s="27"/>
      <c r="WG36" s="27"/>
      <c r="WH36" s="27"/>
      <c r="WI36" s="27"/>
      <c r="WJ36" s="27"/>
      <c r="WK36" s="27"/>
      <c r="WL36" s="27"/>
      <c r="WM36" s="27"/>
      <c r="WN36" s="27"/>
      <c r="WO36" s="27"/>
      <c r="WP36" s="27"/>
      <c r="WQ36" s="27"/>
      <c r="WR36" s="27"/>
      <c r="WS36" s="27"/>
      <c r="WT36" s="27"/>
      <c r="WU36" s="27"/>
      <c r="WV36" s="27"/>
      <c r="WW36" s="27"/>
      <c r="WX36" s="27"/>
      <c r="WY36" s="27"/>
      <c r="WZ36" s="27"/>
      <c r="XA36" s="27"/>
      <c r="XB36" s="27"/>
      <c r="XC36" s="27"/>
      <c r="XD36" s="27"/>
      <c r="XE36" s="27"/>
      <c r="XF36" s="27"/>
      <c r="XG36" s="27"/>
      <c r="XH36" s="27"/>
      <c r="XI36" s="27"/>
      <c r="XJ36" s="27"/>
      <c r="XK36" s="27"/>
      <c r="XL36" s="27"/>
      <c r="XM36" s="27"/>
      <c r="XN36" s="27"/>
      <c r="XO36" s="27"/>
      <c r="XP36" s="27"/>
      <c r="XQ36" s="27"/>
      <c r="XR36" s="27"/>
      <c r="XS36" s="27"/>
      <c r="XT36" s="27"/>
      <c r="XU36" s="27"/>
      <c r="XV36" s="27"/>
      <c r="XW36" s="27"/>
      <c r="XX36" s="27"/>
      <c r="XY36" s="27"/>
      <c r="XZ36" s="27"/>
      <c r="YA36" s="27"/>
      <c r="YB36" s="27"/>
      <c r="YC36" s="27"/>
      <c r="YD36" s="27"/>
      <c r="YE36" s="27"/>
      <c r="YF36" s="27"/>
      <c r="YG36" s="27"/>
      <c r="YH36" s="27"/>
      <c r="YI36" s="27"/>
      <c r="YJ36" s="27"/>
      <c r="YK36" s="27"/>
      <c r="YL36" s="27"/>
      <c r="YM36" s="27"/>
      <c r="YN36" s="27"/>
      <c r="YO36" s="27"/>
      <c r="YP36" s="27"/>
      <c r="YQ36" s="27"/>
      <c r="YR36" s="27"/>
      <c r="YS36" s="27"/>
      <c r="YT36" s="27"/>
      <c r="YU36" s="27"/>
      <c r="YV36" s="27"/>
      <c r="YW36" s="27"/>
      <c r="YX36" s="27"/>
      <c r="YY36" s="27"/>
      <c r="YZ36" s="27"/>
      <c r="ZA36" s="27"/>
      <c r="ZB36" s="27"/>
      <c r="ZC36" s="27"/>
      <c r="ZD36" s="27"/>
      <c r="ZE36" s="27"/>
      <c r="ZF36" s="27"/>
      <c r="ZG36" s="27"/>
      <c r="ZH36" s="27"/>
      <c r="ZI36" s="27"/>
      <c r="ZJ36" s="27"/>
      <c r="ZK36" s="27"/>
      <c r="ZL36" s="27"/>
      <c r="ZM36" s="27"/>
      <c r="ZN36" s="27"/>
      <c r="ZO36" s="27"/>
      <c r="ZP36" s="27"/>
      <c r="ZQ36" s="27"/>
      <c r="ZR36" s="27"/>
      <c r="ZS36" s="27"/>
      <c r="ZT36" s="27"/>
      <c r="ZU36" s="27"/>
      <c r="ZV36" s="27"/>
      <c r="ZW36" s="27"/>
      <c r="ZX36" s="27"/>
      <c r="ZY36" s="27"/>
      <c r="ZZ36" s="27"/>
      <c r="AAA36" s="27"/>
      <c r="AAB36" s="27"/>
      <c r="AAC36" s="27"/>
      <c r="AAD36" s="27"/>
      <c r="AAE36" s="27"/>
      <c r="AAF36" s="27"/>
      <c r="AAG36" s="27"/>
      <c r="AAH36" s="27"/>
      <c r="AAI36" s="27"/>
      <c r="AAJ36" s="27"/>
      <c r="AAK36" s="27"/>
      <c r="AAL36" s="27"/>
      <c r="AAM36" s="27"/>
      <c r="AAN36" s="27"/>
      <c r="AAO36" s="27"/>
      <c r="AAP36" s="27"/>
      <c r="AAQ36" s="27"/>
      <c r="AAR36" s="27"/>
      <c r="AAS36" s="27"/>
      <c r="AAT36" s="27"/>
      <c r="AAU36" s="27"/>
      <c r="AAV36" s="27"/>
      <c r="AAW36" s="27"/>
      <c r="AAX36" s="27"/>
      <c r="AAY36" s="27"/>
      <c r="AAZ36" s="27"/>
      <c r="ABA36" s="27"/>
      <c r="ABB36" s="27"/>
      <c r="ABC36" s="27"/>
      <c r="ABD36" s="27"/>
      <c r="ABE36" s="27"/>
      <c r="ABF36" s="27"/>
      <c r="ABG36" s="27"/>
      <c r="ABH36" s="27"/>
      <c r="ABI36" s="27"/>
      <c r="ABJ36" s="27"/>
      <c r="ABK36" s="27"/>
      <c r="ABL36" s="27"/>
      <c r="ABM36" s="27"/>
      <c r="ABN36" s="27"/>
      <c r="ABO36" s="27"/>
      <c r="ABP36" s="27"/>
      <c r="ABQ36" s="27"/>
      <c r="ABR36" s="27"/>
      <c r="ABS36" s="27"/>
      <c r="ABT36" s="27"/>
      <c r="ABU36" s="27"/>
      <c r="ABV36" s="27"/>
      <c r="ABW36" s="27"/>
      <c r="ABX36" s="27"/>
      <c r="ABY36" s="27"/>
      <c r="ABZ36" s="27"/>
      <c r="ACA36" s="27"/>
      <c r="ACB36" s="27"/>
      <c r="ACC36" s="27"/>
      <c r="ACD36" s="27"/>
      <c r="ACE36" s="27"/>
      <c r="ACF36" s="27"/>
      <c r="ACG36" s="27"/>
      <c r="ACH36" s="27"/>
      <c r="ACI36" s="27"/>
      <c r="ACJ36" s="27"/>
      <c r="ACK36" s="27"/>
      <c r="ACL36" s="27"/>
      <c r="ACM36" s="27"/>
      <c r="ACN36" s="27"/>
      <c r="ACO36" s="27"/>
      <c r="ACP36" s="27"/>
      <c r="ACQ36" s="27"/>
      <c r="ACR36" s="27"/>
      <c r="ACS36" s="27"/>
      <c r="ACT36" s="27"/>
      <c r="ACU36" s="27"/>
      <c r="ACV36" s="27"/>
      <c r="ACW36" s="27"/>
      <c r="ACX36" s="27"/>
      <c r="ACY36" s="27"/>
      <c r="ACZ36" s="27"/>
      <c r="ADA36" s="27"/>
      <c r="ADB36" s="27"/>
      <c r="ADC36" s="27"/>
      <c r="ADD36" s="27"/>
      <c r="ADE36" s="27"/>
      <c r="ADF36" s="27"/>
      <c r="ADG36" s="27"/>
      <c r="ADH36" s="27"/>
      <c r="ADI36" s="27"/>
      <c r="ADJ36" s="27"/>
      <c r="ADK36" s="27"/>
      <c r="ADL36" s="27"/>
      <c r="ADM36" s="27"/>
      <c r="ADN36" s="27"/>
      <c r="ADO36" s="27"/>
      <c r="ADP36" s="27"/>
      <c r="ADQ36" s="27"/>
      <c r="ADR36" s="27"/>
      <c r="ADS36" s="27"/>
      <c r="ADT36" s="27"/>
      <c r="ADU36" s="27"/>
      <c r="ADV36" s="27"/>
      <c r="ADW36" s="27"/>
      <c r="ADX36" s="27"/>
      <c r="ADY36" s="27"/>
      <c r="ADZ36" s="27"/>
      <c r="AEA36" s="27"/>
      <c r="AEB36" s="27"/>
      <c r="AEC36" s="27"/>
      <c r="AED36" s="27"/>
      <c r="AEE36" s="27"/>
      <c r="AEF36" s="27"/>
      <c r="AEG36" s="27"/>
      <c r="AEH36" s="27"/>
      <c r="AEI36" s="27"/>
      <c r="AEJ36" s="27"/>
      <c r="AEK36" s="27"/>
      <c r="AEL36" s="27"/>
      <c r="AEM36" s="27"/>
      <c r="AEN36" s="27"/>
      <c r="AEO36" s="27"/>
      <c r="AEP36" s="27"/>
      <c r="AEQ36" s="27"/>
      <c r="AER36" s="27"/>
      <c r="AES36" s="27"/>
      <c r="AET36" s="27"/>
      <c r="AEU36" s="27"/>
      <c r="AEV36" s="27"/>
      <c r="AEW36" s="27"/>
      <c r="AEX36" s="27"/>
      <c r="AEY36" s="27"/>
      <c r="AEZ36" s="27"/>
      <c r="AFA36" s="27"/>
      <c r="AFB36" s="27"/>
      <c r="AFC36" s="27"/>
      <c r="AFD36" s="27"/>
      <c r="AFE36" s="27"/>
      <c r="AFF36" s="27"/>
      <c r="AFG36" s="27"/>
      <c r="AFH36" s="27"/>
      <c r="AFI36" s="27"/>
      <c r="AFJ36" s="27"/>
      <c r="AFK36" s="27"/>
      <c r="AFL36" s="27"/>
      <c r="AFM36" s="27"/>
      <c r="AFN36" s="27"/>
      <c r="AFO36" s="27"/>
      <c r="AFP36" s="27"/>
      <c r="AFQ36" s="27"/>
      <c r="AFR36" s="27"/>
      <c r="AFS36" s="27"/>
      <c r="AFT36" s="27"/>
      <c r="AFU36" s="27"/>
      <c r="AFV36" s="27"/>
      <c r="AFW36" s="27"/>
      <c r="AFX36" s="27"/>
      <c r="AFY36" s="27"/>
      <c r="AFZ36" s="27"/>
      <c r="AGA36" s="27"/>
      <c r="AGB36" s="27"/>
      <c r="AGC36" s="27"/>
      <c r="AGD36" s="27"/>
      <c r="AGE36" s="27"/>
      <c r="AGF36" s="27"/>
      <c r="AGG36" s="27"/>
      <c r="AGH36" s="27"/>
      <c r="AGI36" s="27"/>
      <c r="AGJ36" s="27"/>
      <c r="AGK36" s="27"/>
      <c r="AGL36" s="27"/>
      <c r="AGM36" s="27"/>
      <c r="AGN36" s="27"/>
      <c r="AGO36" s="27"/>
      <c r="AGP36" s="27"/>
      <c r="AGQ36" s="27"/>
      <c r="AGR36" s="27"/>
      <c r="AGS36" s="27"/>
      <c r="AGT36" s="27"/>
      <c r="AGU36" s="27"/>
      <c r="AGV36" s="27"/>
      <c r="AGW36" s="27"/>
      <c r="AGX36" s="27"/>
      <c r="AGY36" s="27"/>
      <c r="AGZ36" s="27"/>
      <c r="AHA36" s="27"/>
      <c r="AHB36" s="27"/>
      <c r="AHC36" s="27"/>
      <c r="AHD36" s="27"/>
      <c r="AHE36" s="27"/>
      <c r="AHF36" s="27"/>
      <c r="AHG36" s="27"/>
      <c r="AHH36" s="27"/>
      <c r="AHI36" s="27"/>
      <c r="AHJ36" s="27"/>
      <c r="AHK36" s="27"/>
      <c r="AHL36" s="27"/>
      <c r="AHM36" s="27"/>
      <c r="AHN36" s="27"/>
      <c r="AHO36" s="27"/>
      <c r="AHP36" s="27"/>
      <c r="AHQ36" s="27"/>
      <c r="AHR36" s="27"/>
      <c r="AHS36" s="27"/>
      <c r="AHT36" s="27"/>
      <c r="AHU36" s="27"/>
      <c r="AHV36" s="27"/>
      <c r="AHW36" s="27"/>
      <c r="AHX36" s="27"/>
      <c r="AHY36" s="27"/>
      <c r="AHZ36" s="27"/>
      <c r="AIA36" s="27"/>
      <c r="AIB36" s="27"/>
      <c r="AIC36" s="27"/>
      <c r="AID36" s="27"/>
      <c r="AIE36" s="27"/>
      <c r="AIF36" s="27"/>
      <c r="AIG36" s="27"/>
      <c r="AIH36" s="27"/>
      <c r="AII36" s="27"/>
      <c r="AIJ36" s="27"/>
      <c r="AIK36" s="27"/>
      <c r="AIL36" s="27"/>
      <c r="AIM36" s="27"/>
      <c r="AIN36" s="27"/>
      <c r="AIO36" s="27"/>
      <c r="AIP36" s="27"/>
      <c r="AIQ36" s="27"/>
      <c r="AIR36" s="27"/>
      <c r="AIS36" s="27"/>
      <c r="AIT36" s="27"/>
      <c r="AIU36" s="27"/>
      <c r="AIV36" s="27"/>
      <c r="AIW36" s="27"/>
      <c r="AIX36" s="27"/>
      <c r="AIY36" s="27"/>
      <c r="AIZ36" s="27"/>
      <c r="AJA36" s="27"/>
      <c r="AJB36" s="27"/>
      <c r="AJC36" s="27"/>
      <c r="AJD36" s="27"/>
      <c r="AJE36" s="27"/>
      <c r="AJF36" s="27"/>
      <c r="AJG36" s="27"/>
      <c r="AJH36" s="27"/>
      <c r="AJI36" s="27"/>
      <c r="AJJ36" s="27"/>
      <c r="AJK36" s="27"/>
      <c r="AJL36" s="27"/>
      <c r="AJM36" s="27"/>
      <c r="AJN36" s="27"/>
      <c r="AJO36" s="27"/>
      <c r="AJP36" s="27"/>
      <c r="AJQ36" s="27"/>
      <c r="AJR36" s="27"/>
      <c r="AJS36" s="27"/>
      <c r="AJT36" s="27"/>
      <c r="AJU36" s="27"/>
      <c r="AJV36" s="27"/>
      <c r="AJW36" s="27"/>
      <c r="AJX36" s="27"/>
      <c r="AJY36" s="27"/>
      <c r="AJZ36" s="27"/>
      <c r="AKA36" s="27"/>
      <c r="AKB36" s="27"/>
      <c r="AKC36" s="27"/>
      <c r="AKD36" s="27"/>
      <c r="AKE36" s="27"/>
      <c r="AKF36" s="27"/>
      <c r="AKG36" s="27"/>
      <c r="AKH36" s="27"/>
      <c r="AKI36" s="27"/>
      <c r="AKJ36" s="27"/>
      <c r="AKK36" s="27"/>
      <c r="AKL36" s="27"/>
      <c r="AKM36" s="27"/>
      <c r="AKN36" s="27"/>
      <c r="AKO36" s="27"/>
      <c r="AKP36" s="27"/>
      <c r="AKQ36" s="27"/>
      <c r="AKR36" s="27"/>
      <c r="AKS36" s="27"/>
      <c r="AKT36" s="27"/>
      <c r="AKU36" s="27"/>
      <c r="AKV36" s="27"/>
      <c r="AKW36" s="27"/>
      <c r="AKX36" s="27"/>
      <c r="AKY36" s="27"/>
      <c r="AKZ36" s="27"/>
      <c r="ALA36" s="27"/>
      <c r="ALB36" s="27"/>
      <c r="ALC36" s="27"/>
      <c r="ALD36" s="27"/>
      <c r="ALE36" s="27"/>
      <c r="ALF36" s="27"/>
      <c r="ALG36" s="27"/>
      <c r="ALH36" s="27"/>
      <c r="ALI36" s="27"/>
      <c r="ALJ36" s="27"/>
      <c r="ALK36" s="27"/>
      <c r="ALL36" s="27"/>
    </row>
    <row r="37" spans="1:1000" ht="15" customHeight="1" x14ac:dyDescent="0.2"/>
    <row r="38" spans="1:1000" ht="15" customHeight="1" x14ac:dyDescent="0.2"/>
    <row r="39" spans="1:1000" ht="15" customHeight="1" x14ac:dyDescent="0.2"/>
  </sheetData>
  <mergeCells count="8">
    <mergeCell ref="H16:I16"/>
    <mergeCell ref="D15:E15"/>
    <mergeCell ref="D16:E16"/>
    <mergeCell ref="F16:G16"/>
    <mergeCell ref="F12:G12"/>
    <mergeCell ref="F13:G13"/>
    <mergeCell ref="F15:G15"/>
    <mergeCell ref="H15:I15"/>
  </mergeCells>
  <phoneticPr fontId="12" type="noConversion"/>
  <dataValidations count="1">
    <dataValidation allowBlank="1" showInputMessage="1" showErrorMessage="1" error="The value you entered is not valid._x000a_A user has restricted values that can be entered into this cell." sqref="J16"/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23"/>
  <sheetViews>
    <sheetView showGridLines="0" showRowColHeaders="0" topLeftCell="A2" workbookViewId="0">
      <selection sqref="A1:B1"/>
    </sheetView>
  </sheetViews>
  <sheetFormatPr defaultRowHeight="14.25" x14ac:dyDescent="0.2"/>
  <cols>
    <col min="1" max="1" width="1.28515625" style="27" customWidth="1"/>
    <col min="2" max="2" width="14.28515625" style="27" bestFit="1" customWidth="1"/>
    <col min="3" max="3" width="17.5703125" style="27" customWidth="1"/>
    <col min="4" max="4" width="16.5703125" style="27" bestFit="1" customWidth="1"/>
    <col min="5" max="5" width="16" style="27" bestFit="1" customWidth="1"/>
    <col min="6" max="6" width="17.28515625" style="27" bestFit="1" customWidth="1"/>
    <col min="7" max="7" width="7.28515625" style="27" customWidth="1"/>
    <col min="8" max="8" width="12.5703125" style="27" customWidth="1"/>
    <col min="9" max="9" width="12" style="27" customWidth="1"/>
    <col min="10" max="16384" width="9.140625" style="27"/>
  </cols>
  <sheetData>
    <row r="1" spans="1:9" ht="26.25" hidden="1" x14ac:dyDescent="0.2">
      <c r="A1" s="196"/>
      <c r="B1" s="197" t="s">
        <v>61</v>
      </c>
      <c r="C1" s="196" t="str">
        <f ca="1">_xll.VIEW("smartco:Allocation Calculation",$B$5,"!",$E$5,$D$5,$F$5,"!")</f>
        <v>smartco:Allocation Calculation</v>
      </c>
      <c r="D1" s="197"/>
      <c r="E1" s="196"/>
      <c r="F1" s="197"/>
      <c r="G1" s="196"/>
      <c r="H1" s="197"/>
      <c r="I1" s="22"/>
    </row>
    <row r="2" spans="1:9" ht="21.75" customHeight="1" x14ac:dyDescent="0.2">
      <c r="A2" s="74"/>
      <c r="B2" s="74"/>
      <c r="C2" s="74"/>
      <c r="D2" s="74"/>
      <c r="E2" s="74"/>
      <c r="F2" s="74"/>
      <c r="G2" s="74"/>
      <c r="H2" s="74"/>
      <c r="I2" s="74"/>
    </row>
    <row r="3" spans="1:9" ht="18.75" customHeight="1" x14ac:dyDescent="0.2"/>
    <row r="4" spans="1:9" ht="15" customHeight="1" x14ac:dyDescent="0.2">
      <c r="B4" s="198" t="s">
        <v>23</v>
      </c>
      <c r="C4" s="194"/>
      <c r="D4" s="21" t="s">
        <v>54</v>
      </c>
      <c r="E4" s="21" t="s">
        <v>0</v>
      </c>
      <c r="F4" s="21" t="s">
        <v>1</v>
      </c>
    </row>
    <row r="5" spans="1:9" ht="15" customHeight="1" x14ac:dyDescent="0.2">
      <c r="B5" s="195" t="str">
        <f ca="1">_xll.SUBNM("smartco:organization","Default",Organization,"Caption_Base")</f>
        <v>Massachusetts</v>
      </c>
      <c r="C5" s="195"/>
      <c r="D5" s="77" t="str">
        <f ca="1">_xll.SUBNM("smartco:Month","Default","Year")</f>
        <v>Year</v>
      </c>
      <c r="E5" s="77" t="str">
        <f ca="1">_xll.SUBNM("smartco:Year","Default","Y2","Caption_Default")</f>
        <v>2015</v>
      </c>
      <c r="F5" s="77" t="str">
        <f ca="1">_xll.SUBNM("smartco:Version","Current",_xll.DBR("smartco:Calendar","Current Version","String"),"Caption_Default")</f>
        <v>Budget</v>
      </c>
    </row>
    <row r="6" spans="1:9" x14ac:dyDescent="0.2">
      <c r="B6" s="37"/>
      <c r="C6" s="37"/>
    </row>
    <row r="7" spans="1:9" ht="13.5" customHeight="1" x14ac:dyDescent="0.2">
      <c r="B7" s="37"/>
      <c r="C7" s="23" t="s">
        <v>206</v>
      </c>
      <c r="D7" s="23" t="s">
        <v>206</v>
      </c>
      <c r="E7" s="23" t="s">
        <v>199</v>
      </c>
      <c r="F7" s="23" t="s">
        <v>199</v>
      </c>
      <c r="G7" s="23" t="s">
        <v>64</v>
      </c>
      <c r="H7" s="23" t="s">
        <v>208</v>
      </c>
      <c r="I7" s="23" t="s">
        <v>199</v>
      </c>
    </row>
    <row r="8" spans="1:9" ht="13.5" customHeight="1" thickBot="1" x14ac:dyDescent="0.25">
      <c r="B8" s="101"/>
      <c r="C8" s="101" t="s">
        <v>201</v>
      </c>
      <c r="D8" s="101" t="s">
        <v>71</v>
      </c>
      <c r="E8" s="101" t="s">
        <v>207</v>
      </c>
      <c r="F8" s="101" t="s">
        <v>200</v>
      </c>
      <c r="G8" s="101"/>
      <c r="H8" s="101" t="s">
        <v>200</v>
      </c>
      <c r="I8" s="101" t="s">
        <v>203</v>
      </c>
    </row>
    <row r="9" spans="1:9" ht="26.25" hidden="1" thickTop="1" x14ac:dyDescent="0.2">
      <c r="C9" s="27" t="s">
        <v>2</v>
      </c>
      <c r="D9" s="27" t="s">
        <v>4</v>
      </c>
      <c r="E9" s="27" t="s">
        <v>8</v>
      </c>
      <c r="F9" s="27" t="s">
        <v>65</v>
      </c>
      <c r="G9" s="27" t="s">
        <v>64</v>
      </c>
      <c r="H9" s="27" t="s">
        <v>66</v>
      </c>
      <c r="I9" s="27" t="s">
        <v>66</v>
      </c>
    </row>
    <row r="10" spans="1:9" ht="15" customHeight="1" x14ac:dyDescent="0.2">
      <c r="B10" s="102" t="s">
        <v>68</v>
      </c>
      <c r="C10" s="121" t="str">
        <f ca="1">_xll.DBRW($C$1,$B$5,$B10,$E$5,$D$5,$F$5,C$9)</f>
        <v>Massachusetts</v>
      </c>
      <c r="D10" s="122" t="str">
        <f ca="1">_xll.DBRW($C$1,$B$5,$B10,$E$5,$D$5,$F$5,D$9)</f>
        <v>6299 TRAVEL</v>
      </c>
      <c r="E10" s="122" t="str">
        <f ca="1">_xll.DBRW($C$1,$B$5,$B10,$E$5,$D$5,$F$5,E$9)</f>
        <v>Square Footage</v>
      </c>
      <c r="F10" s="123">
        <f ca="1">_xll.DBRW($C$1,$B$5,$B10,$E$5,$D$5,$F$5,F$9)</f>
        <v>0</v>
      </c>
      <c r="G10" s="124">
        <f ca="1">_xll.DBRW($C$1,$B$5,$B10,$E$5,$D$5,$F$5,G$9)</f>
        <v>0</v>
      </c>
      <c r="H10" s="125">
        <f ca="1">_xll.DBRW($C$1,$B$5,$B10,$E$5,$D$5,$F$5,H$9)</f>
        <v>-45228</v>
      </c>
      <c r="I10" s="125">
        <f ca="1">IF(ISERR(F10+H10),0,F10+H10)</f>
        <v>-45228</v>
      </c>
    </row>
    <row r="11" spans="1:9" ht="15" customHeight="1" x14ac:dyDescent="0.2">
      <c r="B11" s="102" t="s">
        <v>13</v>
      </c>
      <c r="C11" s="121" t="str">
        <f ca="1">_xll.DBRW($C$1,$B$5,$B11,$E$5,$D$5,$F$5,C$9)</f>
        <v>Maryland</v>
      </c>
      <c r="D11" s="122" t="str">
        <f ca="1">_xll.DBRW($C$1,$B$5,$B11,$E$5,$D$5,$F$5,D$9)</f>
        <v>6099 PAYROLL</v>
      </c>
      <c r="E11" s="122" t="str">
        <f ca="1">_xll.DBRW($C$1,$B$5,$B11,$E$5,$D$5,$F$5,E$9)</f>
        <v>FTE</v>
      </c>
      <c r="F11" s="123">
        <f ca="1">_xll.DBRW($C$1,$B$5,$B11,$E$5,$D$5,$F$5,F$9)</f>
        <v>68050.698493602496</v>
      </c>
      <c r="G11" s="124">
        <f ca="1">_xll.DBRW($C$1,$B$5,$B11,$E$5,$D$5,$F$5,G$9)</f>
        <v>0.12376237623762376</v>
      </c>
      <c r="H11" s="125">
        <f ca="1">_xll.DBRW($C$1,$B$5,$B11,$E$5,$D$5,$F$5,H$9)</f>
        <v>0</v>
      </c>
      <c r="I11" s="125">
        <f ca="1">IF(ISERR(F11+H11),0,F11+H11)</f>
        <v>68050.698493602496</v>
      </c>
    </row>
    <row r="12" spans="1:9" ht="15" customHeight="1" x14ac:dyDescent="0.2">
      <c r="B12" s="102" t="s">
        <v>14</v>
      </c>
      <c r="C12" s="121" t="str">
        <f ca="1">_xll.DBRW($C$1,$B$5,$B12,$E$5,$D$5,$F$5,C$9)</f>
        <v>Georgia</v>
      </c>
      <c r="D12" s="122" t="str">
        <f ca="1">_xll.DBRW($C$1,$B$5,$B12,$E$5,$D$5,$F$5,D$9)</f>
        <v>6399 OCCUPANCY</v>
      </c>
      <c r="E12" s="122" t="str">
        <f ca="1">_xll.DBRW($C$1,$B$5,$B12,$E$5,$D$5,$F$5,E$9)</f>
        <v>Square Footage</v>
      </c>
      <c r="F12" s="123">
        <f ca="1">_xll.DBRW($C$1,$B$5,$B12,$E$5,$D$5,$F$5,F$9)</f>
        <v>6230.7692307692296</v>
      </c>
      <c r="G12" s="124">
        <f ca="1">_xll.DBRW($C$1,$B$5,$B12,$E$5,$D$5,$F$5,G$9)</f>
        <v>1.9230769230769232E-2</v>
      </c>
      <c r="H12" s="125">
        <f ca="1">_xll.DBRW($C$1,$B$5,$B12,$E$5,$D$5,$F$5,H$9)</f>
        <v>0</v>
      </c>
      <c r="I12" s="125">
        <f ca="1">IF(ISERR(F12+H12),0,F12+H12)</f>
        <v>6230.7692307692296</v>
      </c>
    </row>
    <row r="13" spans="1:9" ht="15" customHeight="1" x14ac:dyDescent="0.2">
      <c r="B13" s="102" t="s">
        <v>15</v>
      </c>
      <c r="C13" s="121" t="str">
        <f ca="1">_xll.DBRW($C$1,$B$5,$B13,$E$5,$D$5,$F$5,C$9)</f>
        <v/>
      </c>
      <c r="D13" s="122" t="str">
        <f ca="1">_xll.DBRW($C$1,$B$5,$B13,$E$5,$D$5,$F$5,D$9)</f>
        <v/>
      </c>
      <c r="E13" s="122" t="str">
        <f ca="1">_xll.DBRW($C$1,$B$5,$B13,$E$5,$D$5,$F$5,E$9)</f>
        <v/>
      </c>
      <c r="F13" s="123" t="str">
        <f ca="1">_xll.DBRW($C$1,$B$5,$B13,$E$5,$D$5,$F$5,F$9)</f>
        <v/>
      </c>
      <c r="G13" s="124">
        <f ca="1">_xll.DBRW($C$1,$B$5,$B13,$E$5,$D$5,$F$5,G$9)</f>
        <v>0</v>
      </c>
      <c r="H13" s="125" t="str">
        <f ca="1">_xll.DBRW($C$1,$B$5,$B13,$E$5,$D$5,$F$5,H$9)</f>
        <v/>
      </c>
      <c r="I13" s="125">
        <f ca="1">IF(ISERR(F13+H13),0,F13+H13)</f>
        <v>0</v>
      </c>
    </row>
    <row r="14" spans="1:9" ht="15" customHeight="1" x14ac:dyDescent="0.2">
      <c r="B14" s="102" t="s">
        <v>16</v>
      </c>
      <c r="C14" s="121" t="str">
        <f ca="1">_xll.DBRW($C$1,$B$5,$B14,$E$5,$D$5,$F$5,C$9)</f>
        <v/>
      </c>
      <c r="D14" s="122" t="str">
        <f ca="1">_xll.DBRW($C$1,$B$5,$B14,$E$5,$D$5,$F$5,D$9)</f>
        <v/>
      </c>
      <c r="E14" s="122" t="str">
        <f ca="1">_xll.DBRW($C$1,$B$5,$B14,$E$5,$D$5,$F$5,E$9)</f>
        <v/>
      </c>
      <c r="F14" s="123" t="str">
        <f ca="1">_xll.DBRW($C$1,$B$5,$B14,$E$5,$D$5,$F$5,F$9)</f>
        <v/>
      </c>
      <c r="G14" s="124">
        <f ca="1">_xll.DBRW($C$1,$B$5,$B14,$E$5,$D$5,$F$5,G$9)</f>
        <v>0</v>
      </c>
      <c r="H14" s="125" t="str">
        <f ca="1">_xll.DBRW($C$1,$B$5,$B14,$E$5,$D$5,$F$5,H$9)</f>
        <v/>
      </c>
      <c r="I14" s="125">
        <f t="shared" ref="I14:I19" ca="1" si="0">IF(ISERR(F14+H14),0,F14+H14)</f>
        <v>0</v>
      </c>
    </row>
    <row r="15" spans="1:9" ht="15" customHeight="1" x14ac:dyDescent="0.2">
      <c r="B15" s="102" t="s">
        <v>17</v>
      </c>
      <c r="C15" s="121" t="str">
        <f ca="1">_xll.DBRW($C$1,$B$5,$B15,$E$5,$D$5,$F$5,C$9)</f>
        <v/>
      </c>
      <c r="D15" s="122" t="str">
        <f ca="1">_xll.DBRW($C$1,$B$5,$B15,$E$5,$D$5,$F$5,D$9)</f>
        <v/>
      </c>
      <c r="E15" s="122" t="str">
        <f ca="1">_xll.DBRW($C$1,$B$5,$B15,$E$5,$D$5,$F$5,E$9)</f>
        <v/>
      </c>
      <c r="F15" s="123" t="str">
        <f ca="1">_xll.DBRW($C$1,$B$5,$B15,$E$5,$D$5,$F$5,F$9)</f>
        <v/>
      </c>
      <c r="G15" s="124">
        <f ca="1">_xll.DBRW($C$1,$B$5,$B15,$E$5,$D$5,$F$5,G$9)</f>
        <v>0</v>
      </c>
      <c r="H15" s="125" t="str">
        <f ca="1">_xll.DBRW($C$1,$B$5,$B15,$E$5,$D$5,$F$5,H$9)</f>
        <v/>
      </c>
      <c r="I15" s="125">
        <f t="shared" ca="1" si="0"/>
        <v>0</v>
      </c>
    </row>
    <row r="16" spans="1:9" ht="15" customHeight="1" x14ac:dyDescent="0.2">
      <c r="B16" s="102" t="s">
        <v>18</v>
      </c>
      <c r="C16" s="121" t="str">
        <f ca="1">_xll.DBRW($C$1,$B$5,$B16,$E$5,$D$5,$F$5,C$9)</f>
        <v/>
      </c>
      <c r="D16" s="122" t="str">
        <f ca="1">_xll.DBRW($C$1,$B$5,$B16,$E$5,$D$5,$F$5,D$9)</f>
        <v/>
      </c>
      <c r="E16" s="122" t="str">
        <f ca="1">_xll.DBRW($C$1,$B$5,$B16,$E$5,$D$5,$F$5,E$9)</f>
        <v/>
      </c>
      <c r="F16" s="123" t="str">
        <f ca="1">_xll.DBRW($C$1,$B$5,$B16,$E$5,$D$5,$F$5,F$9)</f>
        <v/>
      </c>
      <c r="G16" s="124">
        <f ca="1">_xll.DBRW($C$1,$B$5,$B16,$E$5,$D$5,$F$5,G$9)</f>
        <v>0</v>
      </c>
      <c r="H16" s="125" t="str">
        <f ca="1">_xll.DBRW($C$1,$B$5,$B16,$E$5,$D$5,$F$5,H$9)</f>
        <v/>
      </c>
      <c r="I16" s="125">
        <f t="shared" ca="1" si="0"/>
        <v>0</v>
      </c>
    </row>
    <row r="17" spans="2:9" ht="15" customHeight="1" x14ac:dyDescent="0.2">
      <c r="B17" s="102" t="s">
        <v>19</v>
      </c>
      <c r="C17" s="121" t="str">
        <f ca="1">_xll.DBRW($C$1,$B$5,$B17,$E$5,$D$5,$F$5,C$9)</f>
        <v/>
      </c>
      <c r="D17" s="122" t="str">
        <f ca="1">_xll.DBRW($C$1,$B$5,$B17,$E$5,$D$5,$F$5,D$9)</f>
        <v/>
      </c>
      <c r="E17" s="122" t="str">
        <f ca="1">_xll.DBRW($C$1,$B$5,$B17,$E$5,$D$5,$F$5,E$9)</f>
        <v/>
      </c>
      <c r="F17" s="123" t="str">
        <f ca="1">_xll.DBRW($C$1,$B$5,$B17,$E$5,$D$5,$F$5,F$9)</f>
        <v/>
      </c>
      <c r="G17" s="124">
        <f ca="1">_xll.DBRW($C$1,$B$5,$B17,$E$5,$D$5,$F$5,G$9)</f>
        <v>0</v>
      </c>
      <c r="H17" s="125" t="str">
        <f ca="1">_xll.DBRW($C$1,$B$5,$B17,$E$5,$D$5,$F$5,H$9)</f>
        <v/>
      </c>
      <c r="I17" s="125">
        <f t="shared" ca="1" si="0"/>
        <v>0</v>
      </c>
    </row>
    <row r="18" spans="2:9" ht="15" customHeight="1" x14ac:dyDescent="0.2">
      <c r="B18" s="102" t="s">
        <v>20</v>
      </c>
      <c r="C18" s="121" t="str">
        <f ca="1">_xll.DBRW($C$1,$B$5,$B18,$E$5,$D$5,$F$5,C$9)</f>
        <v/>
      </c>
      <c r="D18" s="122" t="str">
        <f ca="1">_xll.DBRW($C$1,$B$5,$B18,$E$5,$D$5,$F$5,D$9)</f>
        <v/>
      </c>
      <c r="E18" s="122" t="str">
        <f ca="1">_xll.DBRW($C$1,$B$5,$B18,$E$5,$D$5,$F$5,E$9)</f>
        <v/>
      </c>
      <c r="F18" s="123" t="str">
        <f ca="1">_xll.DBRW($C$1,$B$5,$B18,$E$5,$D$5,$F$5,F$9)</f>
        <v/>
      </c>
      <c r="G18" s="124">
        <f ca="1">_xll.DBRW($C$1,$B$5,$B18,$E$5,$D$5,$F$5,G$9)</f>
        <v>0</v>
      </c>
      <c r="H18" s="125" t="str">
        <f ca="1">_xll.DBRW($C$1,$B$5,$B18,$E$5,$D$5,$F$5,H$9)</f>
        <v/>
      </c>
      <c r="I18" s="125">
        <f t="shared" ca="1" si="0"/>
        <v>0</v>
      </c>
    </row>
    <row r="19" spans="2:9" ht="15" customHeight="1" x14ac:dyDescent="0.2">
      <c r="B19" s="102" t="s">
        <v>21</v>
      </c>
      <c r="C19" s="121" t="str">
        <f ca="1">_xll.DBRW($C$1,$B$5,$B19,$E$5,$D$5,$F$5,C$9)</f>
        <v/>
      </c>
      <c r="D19" s="122" t="str">
        <f ca="1">_xll.DBRW($C$1,$B$5,$B19,$E$5,$D$5,$F$5,D$9)</f>
        <v/>
      </c>
      <c r="E19" s="122" t="str">
        <f ca="1">_xll.DBRW($C$1,$B$5,$B19,$E$5,$D$5,$F$5,E$9)</f>
        <v/>
      </c>
      <c r="F19" s="123" t="str">
        <f ca="1">_xll.DBRW($C$1,$B$5,$B19,$E$5,$D$5,$F$5,F$9)</f>
        <v/>
      </c>
      <c r="G19" s="124">
        <f ca="1">_xll.DBRW($C$1,$B$5,$B19,$E$5,$D$5,$F$5,G$9)</f>
        <v>0</v>
      </c>
      <c r="H19" s="125" t="str">
        <f ca="1">_xll.DBRW($C$1,$B$5,$B19,$E$5,$D$5,$F$5,H$9)</f>
        <v/>
      </c>
      <c r="I19" s="125">
        <f t="shared" ca="1" si="0"/>
        <v>0</v>
      </c>
    </row>
    <row r="20" spans="2:9" ht="15" customHeight="1" x14ac:dyDescent="0.2">
      <c r="B20" s="126" t="s">
        <v>67</v>
      </c>
      <c r="C20" s="127"/>
      <c r="D20" s="128"/>
      <c r="E20" s="128"/>
      <c r="F20" s="129">
        <f ca="1">_xll.DBRW($C$1,$B$5,$B20,$E$5,$D$5,$F$5,F$9)</f>
        <v>74281.467724371731</v>
      </c>
      <c r="G20" s="130"/>
      <c r="H20" s="131">
        <f ca="1">_xll.DBRW($C$1,$B$5,$B20,$E$5,$D$5,$F$5,H$9)</f>
        <v>-45228</v>
      </c>
      <c r="I20" s="131">
        <f ca="1">IF(ISERR(F20+H20),0,F20+H20)</f>
        <v>29053.467724371731</v>
      </c>
    </row>
    <row r="21" spans="2:9" ht="15" customHeight="1" x14ac:dyDescent="0.2"/>
    <row r="22" spans="2:9" ht="15" customHeight="1" x14ac:dyDescent="0.2"/>
    <row r="23" spans="2:9" ht="15" customHeight="1" x14ac:dyDescent="0.2"/>
  </sheetData>
  <mergeCells count="6">
    <mergeCell ref="G1:H1"/>
    <mergeCell ref="B4:C4"/>
    <mergeCell ref="B5:C5"/>
    <mergeCell ref="A1:B1"/>
    <mergeCell ref="C1:D1"/>
    <mergeCell ref="E1:F1"/>
  </mergeCells>
  <phoneticPr fontId="12" type="noConversion"/>
  <conditionalFormatting sqref="B10:I19">
    <cfRule type="expression" dxfId="6" priority="1">
      <formula>MOD(ROW(),2)=1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8"/>
  <sheetViews>
    <sheetView showGridLines="0" showRowColHeaders="0" topLeftCell="A2" workbookViewId="0">
      <selection sqref="A1:B1"/>
    </sheetView>
  </sheetViews>
  <sheetFormatPr defaultRowHeight="14.25" x14ac:dyDescent="0.2"/>
  <cols>
    <col min="1" max="1" width="1.28515625" style="27" customWidth="1"/>
    <col min="2" max="2" width="23.42578125" style="27" customWidth="1"/>
    <col min="3" max="3" width="25.5703125" style="27" hidden="1" customWidth="1"/>
    <col min="4" max="8" width="12.7109375" style="27" customWidth="1"/>
    <col min="9" max="9" width="10.5703125" style="27" bestFit="1" customWidth="1"/>
    <col min="10" max="16384" width="9.140625" style="27"/>
  </cols>
  <sheetData>
    <row r="1" spans="1:9" ht="15.75" hidden="1" x14ac:dyDescent="0.2">
      <c r="A1" s="196"/>
      <c r="B1" s="197" t="s">
        <v>61</v>
      </c>
      <c r="C1" s="196"/>
      <c r="D1" s="197" t="str">
        <f ca="1">_xll.VIEW("smartco:Income Statement",$D$5,$B$5,$G$5,$E$5,"!","!")</f>
        <v>smartco:Income Statement</v>
      </c>
      <c r="E1" s="196"/>
      <c r="F1" s="197"/>
      <c r="G1" s="196"/>
      <c r="H1" s="197"/>
    </row>
    <row r="2" spans="1:9" ht="37.5" customHeight="1" x14ac:dyDescent="0.2">
      <c r="A2" s="74"/>
      <c r="B2" s="74"/>
      <c r="C2" s="74" t="s">
        <v>115</v>
      </c>
      <c r="D2" s="74"/>
      <c r="E2" s="74"/>
      <c r="F2" s="74"/>
      <c r="G2" s="74"/>
      <c r="H2" s="74"/>
    </row>
    <row r="3" spans="1:9" ht="7.5" customHeight="1" x14ac:dyDescent="0.2"/>
    <row r="4" spans="1:9" s="39" customFormat="1" x14ac:dyDescent="0.25">
      <c r="B4" s="21" t="s">
        <v>23</v>
      </c>
      <c r="C4" s="21"/>
      <c r="D4" s="21" t="s">
        <v>116</v>
      </c>
      <c r="E4" s="193" t="s">
        <v>54</v>
      </c>
      <c r="F4" s="194"/>
      <c r="G4" s="193" t="s">
        <v>0</v>
      </c>
      <c r="H4" s="194"/>
    </row>
    <row r="5" spans="1:9" s="39" customFormat="1" x14ac:dyDescent="0.25">
      <c r="B5" s="77" t="str">
        <f ca="1">_xll.SUBNM("smartco:organization","Workflow",Organization,"Caption_Default")</f>
        <v>Massachusetts</v>
      </c>
      <c r="C5" s="77"/>
      <c r="D5" s="77" t="str">
        <f ca="1">_xll.SUBNM("smartco:Currency Calc","Default","Local")</f>
        <v>Local</v>
      </c>
      <c r="E5" s="195" t="str">
        <f ca="1">_xll.SUBNM("smartco:Month","MY","Year")</f>
        <v>Year</v>
      </c>
      <c r="F5" s="195"/>
      <c r="G5" s="195" t="str">
        <f ca="1">_xll.SUBNM("smartco:Year","Default","Y2","Caption_Default")</f>
        <v>2015</v>
      </c>
      <c r="H5" s="195"/>
    </row>
    <row r="6" spans="1:9" ht="6" customHeight="1" x14ac:dyDescent="0.2"/>
    <row r="7" spans="1:9" s="40" customFormat="1" ht="21" customHeight="1" thickBot="1" x14ac:dyDescent="0.3">
      <c r="B7" s="101"/>
      <c r="C7" s="158"/>
      <c r="D7" s="101" t="s">
        <v>117</v>
      </c>
      <c r="E7" s="101" t="s">
        <v>57</v>
      </c>
      <c r="F7" s="101" t="str">
        <f ca="1">F8</f>
        <v>Budget</v>
      </c>
      <c r="G7" s="101" t="s">
        <v>118</v>
      </c>
      <c r="H7" s="101" t="s">
        <v>77</v>
      </c>
    </row>
    <row r="8" spans="1:9" ht="15" hidden="1" thickBot="1" x14ac:dyDescent="0.25">
      <c r="D8" s="41" t="s">
        <v>99</v>
      </c>
      <c r="E8" s="41" t="s">
        <v>57</v>
      </c>
      <c r="F8" s="41" t="str">
        <f ca="1">_xll.SUBNM("smartco:Version","Current",_xll.DBR("smartco:Calendar","Current Version","String"),"Caption_Default")</f>
        <v>Budget</v>
      </c>
      <c r="G8" s="41" t="s">
        <v>58</v>
      </c>
      <c r="H8" s="41" t="s">
        <v>59</v>
      </c>
    </row>
    <row r="9" spans="1:9" s="132" customFormat="1" ht="15" customHeight="1" thickTop="1" x14ac:dyDescent="0.2">
      <c r="B9" s="150" t="s">
        <v>43</v>
      </c>
      <c r="C9" s="133"/>
      <c r="D9" s="134"/>
      <c r="E9" s="134"/>
      <c r="F9" s="134"/>
      <c r="G9" s="134"/>
      <c r="H9" s="135"/>
    </row>
    <row r="10" spans="1:9" s="83" customFormat="1" ht="15" customHeight="1" x14ac:dyDescent="0.2">
      <c r="B10" s="151" t="s">
        <v>119</v>
      </c>
      <c r="C10" s="146">
        <v>4999</v>
      </c>
      <c r="D10" s="147">
        <f ca="1">_xll.DBRW($D$1,$D$5,$B$5,$G$5,$E$5,$C10,D$8)</f>
        <v>11140980.536328187</v>
      </c>
      <c r="E10" s="147">
        <f ca="1">_xll.DBRW($D$1,$D$5,$B$5,$G$5,$E$5,$C10,E$8)</f>
        <v>6692800.9180239961</v>
      </c>
      <c r="F10" s="147">
        <f ca="1">_xll.DBRW($D$1,$D$5,$B$5,$G$5,$E$5,$C10,F$8)</f>
        <v>8634459.5903096404</v>
      </c>
      <c r="G10" s="147">
        <f ca="1">_xll.DBRW($D$1,$D$5,$B$5,$G$5,$E$5,$C10,G$8)</f>
        <v>-1452703.404986457</v>
      </c>
      <c r="H10" s="148">
        <f ca="1">_xll.DBRW($D$1,$D$5,$B$5,$G$5,$E$5,$C10,H$8)</f>
        <v>-16.824485537193436</v>
      </c>
      <c r="I10" s="149"/>
    </row>
    <row r="11" spans="1:9" s="83" customFormat="1" ht="15" customHeight="1" x14ac:dyDescent="0.2">
      <c r="B11" s="151" t="s">
        <v>120</v>
      </c>
      <c r="C11" s="146">
        <v>5999</v>
      </c>
      <c r="D11" s="147">
        <f ca="1">_xll.DBRW($D$1,$D$5,$B$5,$G$5,$E$5,$C11,D$8)</f>
        <v>8824230.6669388004</v>
      </c>
      <c r="E11" s="147">
        <f ca="1">_xll.DBRW($D$1,$D$5,$B$5,$G$5,$E$5,$C11,E$8)</f>
        <v>4955180.9338775519</v>
      </c>
      <c r="F11" s="147">
        <f ca="1">_xll.DBRW($D$1,$D$5,$B$5,$G$5,$E$5,$C11,F$8)</f>
        <v>6704696.4699999997</v>
      </c>
      <c r="G11" s="147">
        <f ca="1">_xll.DBRW($D$1,$D$5,$B$5,$G$5,$E$5,$C11,G$8)</f>
        <v>1108865.1552978</v>
      </c>
      <c r="H11" s="148">
        <f ca="1">_xll.DBRW($D$1,$D$5,$B$5,$G$5,$E$5,$C11,H$8)</f>
        <v>16.538633184356517</v>
      </c>
    </row>
    <row r="12" spans="1:9" s="83" customFormat="1" ht="15" customHeight="1" x14ac:dyDescent="0.2">
      <c r="B12" s="152" t="s">
        <v>43</v>
      </c>
      <c r="C12" s="146" t="s">
        <v>222</v>
      </c>
      <c r="D12" s="147">
        <f ca="1">_xll.DBRW($D$1,$D$5,$B$5,$G$5,$E$5,$C12,D$8)</f>
        <v>2316749.8693893873</v>
      </c>
      <c r="E12" s="147">
        <f ca="1">_xll.DBRW($D$1,$D$5,$B$5,$G$5,$E$5,$C12,E$8)</f>
        <v>1737619.9841464446</v>
      </c>
      <c r="F12" s="147">
        <f ca="1">_xll.DBRW($D$1,$D$5,$B$5,$G$5,$E$5,$C12,F$8)</f>
        <v>1929763.1203096414</v>
      </c>
      <c r="G12" s="147">
        <f ca="1">_xll.DBRW($D$1,$D$5,$B$5,$G$5,$E$5,$C12,G$8)</f>
        <v>-343838.2496886591</v>
      </c>
      <c r="H12" s="148">
        <f ca="1">_xll.DBRW($D$1,$D$5,$B$5,$G$5,$E$5,$C12,H$8)</f>
        <v>-17.81764021034293</v>
      </c>
    </row>
    <row r="13" spans="1:9" s="132" customFormat="1" ht="15" customHeight="1" x14ac:dyDescent="0.2">
      <c r="B13" s="153" t="s">
        <v>121</v>
      </c>
      <c r="C13" s="136"/>
      <c r="D13" s="137"/>
      <c r="E13" s="137"/>
      <c r="F13" s="137"/>
      <c r="G13" s="137"/>
      <c r="H13" s="138"/>
    </row>
    <row r="14" spans="1:9" s="83" customFormat="1" ht="15" customHeight="1" x14ac:dyDescent="0.2">
      <c r="B14" s="151" t="s">
        <v>90</v>
      </c>
      <c r="C14" s="146">
        <v>6099</v>
      </c>
      <c r="D14" s="147">
        <f ca="1">_xll.DBRW($D$1,$D$5,$B$5,$G$5,$E$5,$C14,D$8)</f>
        <v>710411.91797512444</v>
      </c>
      <c r="E14" s="147">
        <f ca="1">_xll.DBRW($D$1,$D$5,$B$5,$G$5,$E$5,$C14,E$8)</f>
        <v>1097896.1067720482</v>
      </c>
      <c r="F14" s="147">
        <f ca="1">_xll.DBRW($D$1,$D$5,$B$5,$G$5,$E$5,$C14,F$8)</f>
        <v>669755.39337687381</v>
      </c>
      <c r="G14" s="147">
        <f ca="1">_xll.DBRW($D$1,$D$5,$B$5,$G$5,$E$5,$C14,G$8)</f>
        <v>-10962.837987998268</v>
      </c>
      <c r="H14" s="148">
        <f ca="1">_xll.DBRW($D$1,$D$5,$B$5,$G$5,$E$5,$C14,H$8)</f>
        <v>-1.6368420615060935</v>
      </c>
    </row>
    <row r="15" spans="1:9" s="83" customFormat="1" ht="15" customHeight="1" x14ac:dyDescent="0.2">
      <c r="B15" s="151" t="s">
        <v>73</v>
      </c>
      <c r="C15" s="146">
        <v>6199</v>
      </c>
      <c r="D15" s="147">
        <f ca="1">_xll.DBRW($D$1,$D$5,$B$5,$G$5,$E$5,$C15,D$8)</f>
        <v>67120.542625874237</v>
      </c>
      <c r="E15" s="147">
        <f ca="1">_xll.DBRW($D$1,$D$5,$B$5,$G$5,$E$5,$C15,E$8)</f>
        <v>66342.285246434913</v>
      </c>
      <c r="F15" s="147">
        <f ca="1">_xll.DBRW($D$1,$D$5,$B$5,$G$5,$E$5,$C15,F$8)</f>
        <v>66994.75999999998</v>
      </c>
      <c r="G15" s="147">
        <f ca="1">_xll.DBRW($D$1,$D$5,$B$5,$G$5,$E$5,$C15,G$8)</f>
        <v>1090.7599999999802</v>
      </c>
      <c r="H15" s="148">
        <f ca="1">_xll.DBRW($D$1,$D$5,$B$5,$G$5,$E$5,$C15,H$8)</f>
        <v>1.6281273341377454</v>
      </c>
    </row>
    <row r="16" spans="1:9" s="83" customFormat="1" ht="15" customHeight="1" x14ac:dyDescent="0.2">
      <c r="B16" s="151" t="s">
        <v>92</v>
      </c>
      <c r="C16" s="146">
        <v>6299</v>
      </c>
      <c r="D16" s="147">
        <f ca="1">_xll.DBRW($D$1,$D$5,$B$5,$G$5,$E$5,$C16,D$8)</f>
        <v>45415.518284643775</v>
      </c>
      <c r="E16" s="147">
        <f ca="1">_xll.DBRW($D$1,$D$5,$B$5,$G$5,$E$5,$C16,E$8)</f>
        <v>44732.097153002098</v>
      </c>
      <c r="F16" s="147">
        <f ca="1">_xll.DBRW($D$1,$D$5,$B$5,$G$5,$E$5,$C16,F$8)</f>
        <v>45228</v>
      </c>
      <c r="G16" s="147">
        <f ca="1">_xll.DBRW($D$1,$D$5,$B$5,$G$5,$E$5,$C16,G$8)</f>
        <v>2280</v>
      </c>
      <c r="H16" s="148">
        <f ca="1">_xll.DBRW($D$1,$D$5,$B$5,$G$5,$E$5,$C16,H$8)</f>
        <v>5.0411249668347047</v>
      </c>
    </row>
    <row r="17" spans="2:13" s="83" customFormat="1" ht="15" customHeight="1" x14ac:dyDescent="0.2">
      <c r="B17" s="151" t="s">
        <v>93</v>
      </c>
      <c r="C17" s="146">
        <v>6399</v>
      </c>
      <c r="D17" s="147">
        <f ca="1">_xll.DBRW($D$1,$D$5,$B$5,$G$5,$E$5,$C17,D$8)</f>
        <v>536653.70116066164</v>
      </c>
      <c r="E17" s="147">
        <f ca="1">_xll.DBRW($D$1,$D$5,$B$5,$G$5,$E$5,$C17,E$8)</f>
        <v>316491.35687982378</v>
      </c>
      <c r="F17" s="147">
        <f ca="1">_xll.DBRW($D$1,$D$5,$B$5,$G$5,$E$5,$C17,F$8)</f>
        <v>319999.99999999994</v>
      </c>
      <c r="G17" s="147">
        <f ca="1">_xll.DBRW($D$1,$D$5,$B$5,$G$5,$E$5,$C17,G$8)</f>
        <v>-185797.00000000006</v>
      </c>
      <c r="H17" s="148">
        <f ca="1">_xll.DBRW($D$1,$D$5,$B$5,$G$5,$E$5,$C17,H$8)</f>
        <v>-58.061562500000029</v>
      </c>
    </row>
    <row r="18" spans="2:13" s="83" customFormat="1" ht="15" customHeight="1" x14ac:dyDescent="0.2">
      <c r="B18" s="151" t="s">
        <v>94</v>
      </c>
      <c r="C18" s="146">
        <v>6499</v>
      </c>
      <c r="D18" s="147">
        <f ca="1">_xll.DBRW($D$1,$D$5,$B$5,$G$5,$E$5,$C18,D$8)</f>
        <v>99851.30396833492</v>
      </c>
      <c r="E18" s="147">
        <f ca="1">_xll.DBRW($D$1,$D$5,$B$5,$G$5,$E$5,$C18,E$8)</f>
        <v>145183.41200000004</v>
      </c>
      <c r="F18" s="147">
        <f ca="1">_xll.DBRW($D$1,$D$5,$B$5,$G$5,$E$5,$C18,F$8)</f>
        <v>137984.91999999998</v>
      </c>
      <c r="G18" s="147">
        <f ca="1">_xll.DBRW($D$1,$D$5,$B$5,$G$5,$E$5,$C18,G$8)</f>
        <v>37760.919999999984</v>
      </c>
      <c r="H18" s="148">
        <f ca="1">_xll.DBRW($D$1,$D$5,$B$5,$G$5,$E$5,$C18,H$8)</f>
        <v>27.365975934181787</v>
      </c>
    </row>
    <row r="19" spans="2:13" s="83" customFormat="1" ht="15" customHeight="1" x14ac:dyDescent="0.2">
      <c r="B19" s="151" t="s">
        <v>95</v>
      </c>
      <c r="C19" s="146">
        <v>6599</v>
      </c>
      <c r="D19" s="147">
        <f ca="1">_xll.DBRW($D$1,$D$5,$B$5,$G$5,$E$5,$C19,D$8)</f>
        <v>134270.06256135003</v>
      </c>
      <c r="E19" s="147">
        <f ca="1">_xll.DBRW($D$1,$D$5,$B$5,$G$5,$E$5,$C19,E$8)</f>
        <v>84068.016671203222</v>
      </c>
      <c r="F19" s="147">
        <f ca="1">_xll.DBRW($D$1,$D$5,$B$5,$G$5,$E$5,$C19,F$8)</f>
        <v>85000</v>
      </c>
      <c r="G19" s="147">
        <f ca="1">_xll.DBRW($D$1,$D$5,$B$5,$G$5,$E$5,$C19,G$8)</f>
        <v>-59000</v>
      </c>
      <c r="H19" s="148">
        <f ca="1">_xll.DBRW($D$1,$D$5,$B$5,$G$5,$E$5,$C19,H$8)</f>
        <v>-69.411764705882348</v>
      </c>
    </row>
    <row r="20" spans="2:13" s="83" customFormat="1" ht="15" customHeight="1" x14ac:dyDescent="0.2">
      <c r="B20" s="152" t="s">
        <v>50</v>
      </c>
      <c r="C20" s="146" t="s">
        <v>229</v>
      </c>
      <c r="D20" s="147">
        <f ca="1">_xll.DBRW($D$1,$D$5,$B$5,$G$5,$E$5,$C20,D$8)</f>
        <v>1593723.0465759889</v>
      </c>
      <c r="E20" s="147">
        <f ca="1">_xll.DBRW($D$1,$D$5,$B$5,$G$5,$E$5,$C20,E$8)</f>
        <v>1754713.2747225121</v>
      </c>
      <c r="F20" s="147">
        <f ca="1">_xll.DBRW($D$1,$D$5,$B$5,$G$5,$E$5,$C20,F$8)</f>
        <v>1324963.0733768737</v>
      </c>
      <c r="G20" s="147">
        <f ca="1">_xll.DBRW($D$1,$D$5,$B$5,$G$5,$E$5,$C20,G$8)</f>
        <v>-214628.15798799833</v>
      </c>
      <c r="H20" s="148">
        <f ca="1">_xll.DBRW($D$1,$D$5,$B$5,$G$5,$E$5,$C20,H$8)</f>
        <v>-16.198802993126833</v>
      </c>
    </row>
    <row r="21" spans="2:13" s="40" customFormat="1" ht="15" customHeight="1" x14ac:dyDescent="0.2">
      <c r="B21" s="154"/>
      <c r="C21" s="45"/>
      <c r="D21" s="38"/>
      <c r="E21" s="38"/>
      <c r="F21" s="38"/>
      <c r="G21" s="38"/>
      <c r="H21" s="47"/>
    </row>
    <row r="22" spans="2:13" s="142" customFormat="1" ht="15" customHeight="1" x14ac:dyDescent="0.2">
      <c r="B22" s="155" t="s">
        <v>51</v>
      </c>
      <c r="C22" s="139" t="s">
        <v>230</v>
      </c>
      <c r="D22" s="140">
        <f ca="1">_xll.DBRW($D$1,$D$5,$B$5,$G$5,$E$5,$C22,D$8)</f>
        <v>723026.8228133982</v>
      </c>
      <c r="E22" s="140">
        <f ca="1">_xll.DBRW($D$1,$D$5,$B$5,$G$5,$E$5,$C22,E$8)</f>
        <v>-17093.290576067491</v>
      </c>
      <c r="F22" s="140">
        <f ca="1">_xll.DBRW($D$1,$D$5,$B$5,$G$5,$E$5,$C22,F$8)</f>
        <v>604800.04693276773</v>
      </c>
      <c r="G22" s="140">
        <f ca="1">_xll.DBRW($D$1,$D$5,$B$5,$G$5,$E$5,$C22,G$8)</f>
        <v>-558466.4076766572</v>
      </c>
      <c r="H22" s="141">
        <f ca="1">_xll.DBRW($D$1,$D$5,$B$5,$G$5,$E$5,$C22,H$8)</f>
        <v>-92.339015267758214</v>
      </c>
    </row>
    <row r="23" spans="2:13" ht="15" customHeight="1" x14ac:dyDescent="0.2">
      <c r="B23" s="156"/>
      <c r="C23" s="48"/>
      <c r="D23" s="49"/>
      <c r="E23" s="49"/>
      <c r="F23" s="49"/>
      <c r="G23" s="49"/>
      <c r="H23" s="26"/>
    </row>
    <row r="24" spans="2:13" s="142" customFormat="1" ht="15" customHeight="1" x14ac:dyDescent="0.2">
      <c r="B24" s="155" t="s">
        <v>122</v>
      </c>
      <c r="C24" s="139">
        <v>6699</v>
      </c>
      <c r="D24" s="140">
        <f ca="1">_xll.DBRW($D$1,$D$5,$B$5,$G$5,$E$5,$C24,D$8)</f>
        <v>18219.105728589391</v>
      </c>
      <c r="E24" s="140">
        <f ca="1">_xll.DBRW($D$1,$D$5,$B$5,$G$5,$E$5,$C24,E$8)</f>
        <v>22397.929719747179</v>
      </c>
      <c r="F24" s="140">
        <f ca="1">_xll.DBRW($D$1,$D$5,$B$5,$G$5,$E$5,$C24,F$8)</f>
        <v>29053.467724371731</v>
      </c>
      <c r="G24" s="140">
        <f ca="1">_xll.DBRW($D$1,$D$5,$B$5,$G$5,$E$5,$C24,G$8)</f>
        <v>-6633.1100118007671</v>
      </c>
      <c r="H24" s="141">
        <f ca="1">_xll.DBRW($D$1,$D$5,$B$5,$G$5,$E$5,$C24,H$8)</f>
        <v>-22.830699848736234</v>
      </c>
    </row>
    <row r="25" spans="2:13" s="40" customFormat="1" ht="15" customHeight="1" x14ac:dyDescent="0.2">
      <c r="B25" s="154"/>
      <c r="C25" s="45"/>
      <c r="D25" s="38"/>
      <c r="E25" s="38"/>
      <c r="F25" s="38"/>
      <c r="G25" s="38"/>
      <c r="H25" s="47"/>
      <c r="M25" s="27"/>
    </row>
    <row r="26" spans="2:13" s="142" customFormat="1" ht="15" customHeight="1" x14ac:dyDescent="0.2">
      <c r="B26" s="157" t="s">
        <v>53</v>
      </c>
      <c r="C26" s="143" t="s">
        <v>232</v>
      </c>
      <c r="D26" s="144">
        <f ca="1">_xll.DBRW($D$1,$D$5,$B$5,$G$5,$E$5,$C26,D$8)</f>
        <v>704807.71708480886</v>
      </c>
      <c r="E26" s="144">
        <f ca="1">_xll.DBRW($D$1,$D$5,$B$5,$G$5,$E$5,$C26,E$8)</f>
        <v>-39491.220295814681</v>
      </c>
      <c r="F26" s="144">
        <f ca="1">_xll.DBRW($D$1,$D$5,$B$5,$G$5,$E$5,$C26,F$8)</f>
        <v>575746.57920839591</v>
      </c>
      <c r="G26" s="144">
        <f ca="1">_xll.DBRW($D$1,$D$5,$B$5,$G$5,$E$5,$C26,G$8)</f>
        <v>-565099.51768845785</v>
      </c>
      <c r="H26" s="145">
        <f ca="1">_xll.DBRW($D$1,$D$5,$B$5,$G$5,$E$5,$C26,H$8)</f>
        <v>-98.150738205934829</v>
      </c>
    </row>
    <row r="27" spans="2:13" ht="15" customHeight="1" x14ac:dyDescent="0.2">
      <c r="D27" s="42"/>
      <c r="E27" s="42"/>
      <c r="F27" s="42"/>
      <c r="G27" s="42"/>
      <c r="H27" s="43"/>
    </row>
    <row r="28" spans="2:13" ht="15" customHeight="1" x14ac:dyDescent="0.2">
      <c r="H28" s="44"/>
    </row>
  </sheetData>
  <mergeCells count="8">
    <mergeCell ref="E4:F4"/>
    <mergeCell ref="G4:H4"/>
    <mergeCell ref="E5:F5"/>
    <mergeCell ref="G5:H5"/>
    <mergeCell ref="A1:B1"/>
    <mergeCell ref="C1:D1"/>
    <mergeCell ref="E1:F1"/>
    <mergeCell ref="G1:H1"/>
  </mergeCells>
  <phoneticPr fontId="1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LL103"/>
  <sheetViews>
    <sheetView showGridLines="0" showRowColHeaders="0" topLeftCell="B82" zoomScaleNormal="100" workbookViewId="0">
      <selection activeCell="C103" sqref="C103"/>
    </sheetView>
  </sheetViews>
  <sheetFormatPr defaultRowHeight="14.25" x14ac:dyDescent="0.2"/>
  <cols>
    <col min="1" max="1" width="2.7109375" style="27" hidden="1" customWidth="1"/>
    <col min="2" max="2" width="1.28515625" style="27" customWidth="1"/>
    <col min="3" max="3" width="28.85546875" style="27" customWidth="1"/>
    <col min="4" max="4" width="19.85546875" style="27" customWidth="1"/>
    <col min="5" max="8" width="10.85546875" style="27" customWidth="1"/>
    <col min="9" max="9" width="11.85546875" style="27" customWidth="1"/>
    <col min="10" max="16" width="10.85546875" style="27" customWidth="1"/>
    <col min="17" max="17" width="12.140625" style="27" customWidth="1"/>
    <col min="18" max="16384" width="9.140625" style="27"/>
  </cols>
  <sheetData>
    <row r="1" spans="1:18" ht="36" hidden="1" x14ac:dyDescent="0.2">
      <c r="A1" s="27" t="s">
        <v>11</v>
      </c>
    </row>
    <row r="2" spans="1:18" s="56" customFormat="1" ht="36" hidden="1" x14ac:dyDescent="0.2">
      <c r="A2" s="55" t="s">
        <v>209</v>
      </c>
      <c r="B2" s="63"/>
      <c r="C2" s="115"/>
      <c r="D2" s="17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65"/>
      <c r="R2" s="60"/>
    </row>
    <row r="3" spans="1:18" s="56" customFormat="1" ht="36" hidden="1" x14ac:dyDescent="0.2">
      <c r="A3" s="55" t="s">
        <v>210</v>
      </c>
      <c r="B3" s="63"/>
      <c r="C3" s="115"/>
      <c r="D3" s="17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65"/>
      <c r="R3" s="60"/>
    </row>
    <row r="4" spans="1:18" s="56" customFormat="1" ht="36" hidden="1" x14ac:dyDescent="0.2">
      <c r="A4" s="55" t="s">
        <v>211</v>
      </c>
      <c r="B4" s="61"/>
      <c r="C4" s="168"/>
      <c r="D4" s="171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66"/>
      <c r="R4" s="61"/>
    </row>
    <row r="5" spans="1:18" s="56" customFormat="1" ht="36" hidden="1" x14ac:dyDescent="0.2">
      <c r="A5" s="55" t="s">
        <v>212</v>
      </c>
      <c r="B5" s="61"/>
      <c r="C5" s="116"/>
      <c r="D5" s="172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66"/>
      <c r="R5" s="61"/>
    </row>
    <row r="6" spans="1:18" s="56" customFormat="1" ht="36" hidden="1" x14ac:dyDescent="0.2">
      <c r="A6" s="56" t="s">
        <v>9</v>
      </c>
      <c r="B6" s="61"/>
      <c r="C6" s="116"/>
      <c r="D6" s="172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66"/>
      <c r="R6" s="61"/>
    </row>
    <row r="7" spans="1:18" s="56" customFormat="1" ht="36" hidden="1" x14ac:dyDescent="0.2">
      <c r="A7" s="56" t="s">
        <v>10</v>
      </c>
      <c r="B7" s="61"/>
      <c r="C7" s="116"/>
      <c r="D7" s="172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66"/>
      <c r="R7" s="61"/>
    </row>
    <row r="8" spans="1:18" s="56" customFormat="1" ht="36" hidden="1" x14ac:dyDescent="0.2">
      <c r="A8" s="56" t="s">
        <v>123</v>
      </c>
      <c r="B8" s="63"/>
      <c r="C8" s="64"/>
      <c r="D8" s="65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165"/>
      <c r="R8" s="60"/>
    </row>
    <row r="9" spans="1:18" s="56" customFormat="1" ht="36" hidden="1" x14ac:dyDescent="0.2">
      <c r="A9" s="56" t="s">
        <v>124</v>
      </c>
      <c r="B9" s="63"/>
      <c r="C9" s="64"/>
      <c r="D9" s="65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165"/>
      <c r="R9" s="60"/>
    </row>
    <row r="10" spans="1:18" s="56" customFormat="1" ht="36" hidden="1" x14ac:dyDescent="0.2">
      <c r="A10" s="56" t="s">
        <v>125</v>
      </c>
      <c r="B10" s="61"/>
      <c r="C10" s="25"/>
      <c r="D10" s="33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166"/>
      <c r="R10" s="61"/>
    </row>
    <row r="11" spans="1:18" s="56" customFormat="1" ht="36" hidden="1" x14ac:dyDescent="0.2">
      <c r="A11" s="56" t="s">
        <v>126</v>
      </c>
      <c r="B11" s="61"/>
      <c r="C11" s="25"/>
      <c r="D11" s="33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166"/>
      <c r="R11" s="61"/>
    </row>
    <row r="12" spans="1:18" s="56" customFormat="1" ht="36" hidden="1" x14ac:dyDescent="0.2">
      <c r="A12" s="56" t="s">
        <v>127</v>
      </c>
      <c r="B12" s="61"/>
      <c r="C12" s="25"/>
      <c r="D12" s="33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166"/>
      <c r="R12" s="61"/>
    </row>
    <row r="13" spans="1:18" s="56" customFormat="1" ht="36" hidden="1" x14ac:dyDescent="0.2">
      <c r="A13" s="56" t="s">
        <v>128</v>
      </c>
      <c r="B13" s="61"/>
      <c r="C13" s="25"/>
      <c r="D13" s="33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166"/>
      <c r="R13" s="61"/>
    </row>
    <row r="14" spans="1:18" s="56" customFormat="1" ht="36" hidden="1" x14ac:dyDescent="0.2">
      <c r="A14" s="56" t="s">
        <v>129</v>
      </c>
      <c r="B14" s="63"/>
      <c r="C14" s="64"/>
      <c r="D14" s="65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165"/>
      <c r="R14" s="60"/>
    </row>
    <row r="15" spans="1:18" s="56" customFormat="1" ht="36" hidden="1" x14ac:dyDescent="0.2">
      <c r="A15" s="56" t="s">
        <v>130</v>
      </c>
      <c r="B15" s="63"/>
      <c r="C15" s="64"/>
      <c r="D15" s="65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165"/>
      <c r="R15" s="60"/>
    </row>
    <row r="16" spans="1:18" s="56" customFormat="1" ht="36" hidden="1" x14ac:dyDescent="0.2">
      <c r="A16" s="56" t="s">
        <v>131</v>
      </c>
      <c r="B16" s="61"/>
      <c r="C16" s="25"/>
      <c r="D16" s="33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166"/>
      <c r="R16" s="61"/>
    </row>
    <row r="17" spans="1:18" s="56" customFormat="1" ht="36" hidden="1" x14ac:dyDescent="0.2">
      <c r="A17" s="56" t="s">
        <v>132</v>
      </c>
      <c r="B17" s="61"/>
      <c r="C17" s="25"/>
      <c r="D17" s="33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166"/>
      <c r="R17" s="61"/>
    </row>
    <row r="18" spans="1:18" s="56" customFormat="1" ht="36" hidden="1" x14ac:dyDescent="0.2">
      <c r="A18" s="56" t="s">
        <v>133</v>
      </c>
      <c r="B18" s="61"/>
      <c r="C18" s="25"/>
      <c r="D18" s="33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166"/>
      <c r="R18" s="61"/>
    </row>
    <row r="19" spans="1:18" s="56" customFormat="1" ht="36" hidden="1" x14ac:dyDescent="0.2">
      <c r="A19" s="56" t="s">
        <v>134</v>
      </c>
      <c r="B19" s="61"/>
      <c r="C19" s="25"/>
      <c r="D19" s="33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166"/>
      <c r="R19" s="61"/>
    </row>
    <row r="20" spans="1:18" s="56" customFormat="1" ht="36" hidden="1" x14ac:dyDescent="0.2">
      <c r="A20" s="56" t="s">
        <v>135</v>
      </c>
      <c r="B20" s="63"/>
      <c r="C20" s="64"/>
      <c r="D20" s="65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165"/>
      <c r="R20" s="60"/>
    </row>
    <row r="21" spans="1:18" s="56" customFormat="1" ht="36" hidden="1" x14ac:dyDescent="0.2">
      <c r="A21" s="56" t="s">
        <v>136</v>
      </c>
      <c r="B21" s="63"/>
      <c r="C21" s="64"/>
      <c r="D21" s="65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165"/>
      <c r="R21" s="60"/>
    </row>
    <row r="22" spans="1:18" s="56" customFormat="1" ht="36" hidden="1" x14ac:dyDescent="0.2">
      <c r="A22" s="56" t="s">
        <v>137</v>
      </c>
      <c r="B22" s="61"/>
      <c r="C22" s="25"/>
      <c r="D22" s="33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166"/>
      <c r="R22" s="61"/>
    </row>
    <row r="23" spans="1:18" s="56" customFormat="1" ht="36" hidden="1" x14ac:dyDescent="0.2">
      <c r="A23" s="56" t="s">
        <v>138</v>
      </c>
      <c r="B23" s="61"/>
      <c r="C23" s="25"/>
      <c r="D23" s="33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166"/>
      <c r="R23" s="61"/>
    </row>
    <row r="24" spans="1:18" s="56" customFormat="1" ht="36" hidden="1" x14ac:dyDescent="0.2">
      <c r="A24" s="56" t="s">
        <v>139</v>
      </c>
      <c r="B24" s="61"/>
      <c r="C24" s="25"/>
      <c r="D24" s="33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166"/>
      <c r="R24" s="61"/>
    </row>
    <row r="25" spans="1:18" s="56" customFormat="1" ht="36" hidden="1" x14ac:dyDescent="0.2">
      <c r="A25" s="56" t="s">
        <v>140</v>
      </c>
      <c r="B25" s="61"/>
      <c r="C25" s="25"/>
      <c r="D25" s="33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166"/>
      <c r="R25" s="61"/>
    </row>
    <row r="26" spans="1:18" s="56" customFormat="1" ht="36" hidden="1" x14ac:dyDescent="0.2">
      <c r="A26" s="56" t="s">
        <v>141</v>
      </c>
      <c r="B26" s="63"/>
      <c r="C26" s="64"/>
      <c r="D26" s="65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165"/>
      <c r="R26" s="60"/>
    </row>
    <row r="27" spans="1:18" s="56" customFormat="1" ht="36" hidden="1" x14ac:dyDescent="0.2">
      <c r="A27" s="56" t="s">
        <v>142</v>
      </c>
      <c r="B27" s="63"/>
      <c r="C27" s="64"/>
      <c r="D27" s="65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165"/>
      <c r="R27" s="60"/>
    </row>
    <row r="28" spans="1:18" s="56" customFormat="1" ht="36" hidden="1" x14ac:dyDescent="0.2">
      <c r="A28" s="56" t="s">
        <v>143</v>
      </c>
      <c r="B28" s="61"/>
      <c r="C28" s="25"/>
      <c r="D28" s="33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166"/>
      <c r="R28" s="61"/>
    </row>
    <row r="29" spans="1:18" s="56" customFormat="1" ht="36" hidden="1" x14ac:dyDescent="0.2">
      <c r="A29" s="56" t="s">
        <v>144</v>
      </c>
      <c r="B29" s="61"/>
      <c r="C29" s="25"/>
      <c r="D29" s="33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166"/>
      <c r="R29" s="61"/>
    </row>
    <row r="30" spans="1:18" s="56" customFormat="1" ht="36" hidden="1" x14ac:dyDescent="0.2">
      <c r="A30" s="56" t="s">
        <v>145</v>
      </c>
      <c r="B30" s="61"/>
      <c r="C30" s="25"/>
      <c r="D30" s="33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166"/>
      <c r="R30" s="61"/>
    </row>
    <row r="31" spans="1:18" s="56" customFormat="1" ht="36" hidden="1" x14ac:dyDescent="0.2">
      <c r="A31" s="56" t="s">
        <v>146</v>
      </c>
      <c r="B31" s="61"/>
      <c r="C31" s="25"/>
      <c r="D31" s="33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166"/>
      <c r="R31" s="61"/>
    </row>
    <row r="32" spans="1:18" s="56" customFormat="1" ht="36" hidden="1" x14ac:dyDescent="0.2">
      <c r="A32" s="56" t="s">
        <v>147</v>
      </c>
      <c r="B32" s="63"/>
      <c r="C32" s="64"/>
      <c r="D32" s="65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165"/>
      <c r="R32" s="60"/>
    </row>
    <row r="33" spans="1:18" s="56" customFormat="1" ht="36" hidden="1" x14ac:dyDescent="0.2">
      <c r="A33" s="56" t="s">
        <v>148</v>
      </c>
      <c r="B33" s="63"/>
      <c r="C33" s="64"/>
      <c r="D33" s="65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165"/>
      <c r="R33" s="60"/>
    </row>
    <row r="34" spans="1:18" s="56" customFormat="1" ht="36" hidden="1" x14ac:dyDescent="0.2">
      <c r="A34" s="56" t="s">
        <v>149</v>
      </c>
      <c r="B34" s="61"/>
      <c r="C34" s="25"/>
      <c r="D34" s="33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166"/>
      <c r="R34" s="61"/>
    </row>
    <row r="35" spans="1:18" s="56" customFormat="1" ht="36" hidden="1" x14ac:dyDescent="0.2">
      <c r="A35" s="56" t="s">
        <v>150</v>
      </c>
      <c r="B35" s="61"/>
      <c r="C35" s="25"/>
      <c r="D35" s="33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166"/>
      <c r="R35" s="61"/>
    </row>
    <row r="36" spans="1:18" s="56" customFormat="1" ht="36" hidden="1" x14ac:dyDescent="0.2">
      <c r="A36" s="56" t="s">
        <v>151</v>
      </c>
      <c r="B36" s="61"/>
      <c r="C36" s="25"/>
      <c r="D36" s="33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166"/>
      <c r="R36" s="61"/>
    </row>
    <row r="37" spans="1:18" s="56" customFormat="1" ht="36" hidden="1" x14ac:dyDescent="0.2">
      <c r="A37" s="56" t="s">
        <v>152</v>
      </c>
      <c r="B37" s="61"/>
      <c r="C37" s="25"/>
      <c r="D37" s="33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166"/>
      <c r="R37" s="61"/>
    </row>
    <row r="38" spans="1:18" s="56" customFormat="1" ht="36" hidden="1" x14ac:dyDescent="0.2">
      <c r="A38" s="56" t="s">
        <v>153</v>
      </c>
      <c r="B38" s="63"/>
      <c r="C38" s="64"/>
      <c r="D38" s="65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165"/>
      <c r="R38" s="60"/>
    </row>
    <row r="39" spans="1:18" s="56" customFormat="1" ht="36" hidden="1" x14ac:dyDescent="0.2">
      <c r="A39" s="56" t="s">
        <v>154</v>
      </c>
      <c r="B39" s="63"/>
      <c r="C39" s="64"/>
      <c r="D39" s="65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165"/>
      <c r="R39" s="60"/>
    </row>
    <row r="40" spans="1:18" s="56" customFormat="1" ht="36" hidden="1" x14ac:dyDescent="0.2">
      <c r="A40" s="56" t="s">
        <v>155</v>
      </c>
      <c r="B40" s="61"/>
      <c r="C40" s="25"/>
      <c r="D40" s="33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166"/>
      <c r="R40" s="61"/>
    </row>
    <row r="41" spans="1:18" s="56" customFormat="1" ht="36" hidden="1" x14ac:dyDescent="0.2">
      <c r="A41" s="56" t="s">
        <v>156</v>
      </c>
      <c r="B41" s="61"/>
      <c r="C41" s="25"/>
      <c r="D41" s="33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166"/>
      <c r="R41" s="61"/>
    </row>
    <row r="42" spans="1:18" s="56" customFormat="1" ht="36" hidden="1" x14ac:dyDescent="0.2">
      <c r="A42" s="56" t="s">
        <v>157</v>
      </c>
      <c r="B42" s="61"/>
      <c r="C42" s="25"/>
      <c r="D42" s="33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166"/>
      <c r="R42" s="61"/>
    </row>
    <row r="43" spans="1:18" s="56" customFormat="1" ht="36" hidden="1" x14ac:dyDescent="0.2">
      <c r="A43" s="56" t="s">
        <v>158</v>
      </c>
      <c r="B43" s="61"/>
      <c r="C43" s="25"/>
      <c r="D43" s="33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166"/>
      <c r="R43" s="61"/>
    </row>
    <row r="44" spans="1:18" s="56" customFormat="1" ht="36" hidden="1" x14ac:dyDescent="0.2">
      <c r="A44" s="56" t="s">
        <v>159</v>
      </c>
      <c r="B44" s="63"/>
      <c r="C44" s="64"/>
      <c r="D44" s="65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165"/>
      <c r="R44" s="60"/>
    </row>
    <row r="45" spans="1:18" s="56" customFormat="1" ht="36" hidden="1" x14ac:dyDescent="0.2">
      <c r="A45" s="56" t="s">
        <v>160</v>
      </c>
      <c r="B45" s="63"/>
      <c r="C45" s="64"/>
      <c r="D45" s="65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165"/>
      <c r="R45" s="60"/>
    </row>
    <row r="46" spans="1:18" s="56" customFormat="1" ht="36" hidden="1" x14ac:dyDescent="0.2">
      <c r="A46" s="56" t="s">
        <v>161</v>
      </c>
      <c r="B46" s="61"/>
      <c r="C46" s="25"/>
      <c r="D46" s="33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166"/>
      <c r="R46" s="61"/>
    </row>
    <row r="47" spans="1:18" s="56" customFormat="1" ht="36" hidden="1" x14ac:dyDescent="0.2">
      <c r="A47" s="56" t="s">
        <v>162</v>
      </c>
      <c r="B47" s="61"/>
      <c r="C47" s="25"/>
      <c r="D47" s="33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166"/>
      <c r="R47" s="61"/>
    </row>
    <row r="48" spans="1:18" s="56" customFormat="1" ht="36" hidden="1" x14ac:dyDescent="0.2">
      <c r="A48" s="56" t="s">
        <v>163</v>
      </c>
      <c r="B48" s="61"/>
      <c r="C48" s="25"/>
      <c r="D48" s="33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166"/>
      <c r="R48" s="61"/>
    </row>
    <row r="49" spans="1:18" s="56" customFormat="1" ht="36" hidden="1" x14ac:dyDescent="0.2">
      <c r="A49" s="56" t="s">
        <v>164</v>
      </c>
      <c r="B49" s="61"/>
      <c r="C49" s="25"/>
      <c r="D49" s="33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166"/>
      <c r="R49" s="61"/>
    </row>
    <row r="50" spans="1:18" s="56" customFormat="1" ht="36" hidden="1" x14ac:dyDescent="0.2">
      <c r="A50" s="56" t="s">
        <v>165</v>
      </c>
      <c r="B50" s="63"/>
      <c r="C50" s="64"/>
      <c r="D50" s="65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165"/>
      <c r="R50" s="60"/>
    </row>
    <row r="51" spans="1:18" s="56" customFormat="1" ht="36" hidden="1" x14ac:dyDescent="0.2">
      <c r="A51" s="56" t="s">
        <v>166</v>
      </c>
      <c r="B51" s="63"/>
      <c r="C51" s="64"/>
      <c r="D51" s="65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165"/>
      <c r="R51" s="60"/>
    </row>
    <row r="52" spans="1:18" s="56" customFormat="1" ht="36" hidden="1" x14ac:dyDescent="0.2">
      <c r="A52" s="56" t="s">
        <v>167</v>
      </c>
      <c r="B52" s="61"/>
      <c r="C52" s="25"/>
      <c r="D52" s="33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166"/>
      <c r="R52" s="61"/>
    </row>
    <row r="53" spans="1:18" s="56" customFormat="1" ht="36" hidden="1" x14ac:dyDescent="0.2">
      <c r="A53" s="56" t="s">
        <v>168</v>
      </c>
      <c r="B53" s="61"/>
      <c r="C53" s="25"/>
      <c r="D53" s="33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166"/>
      <c r="R53" s="61"/>
    </row>
    <row r="54" spans="1:18" s="56" customFormat="1" ht="36" hidden="1" x14ac:dyDescent="0.2">
      <c r="A54" s="56" t="s">
        <v>169</v>
      </c>
      <c r="B54" s="61"/>
      <c r="C54" s="25"/>
      <c r="D54" s="33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166"/>
      <c r="R54" s="61"/>
    </row>
    <row r="55" spans="1:18" s="56" customFormat="1" ht="36" hidden="1" x14ac:dyDescent="0.2">
      <c r="A55" s="56" t="s">
        <v>170</v>
      </c>
      <c r="B55" s="61"/>
      <c r="C55" s="25"/>
      <c r="D55" s="33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166"/>
      <c r="R55" s="61"/>
    </row>
    <row r="56" spans="1:18" s="56" customFormat="1" ht="36" hidden="1" x14ac:dyDescent="0.2">
      <c r="A56" s="56" t="s">
        <v>171</v>
      </c>
      <c r="B56" s="63"/>
      <c r="C56" s="64"/>
      <c r="D56" s="65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165"/>
      <c r="R56" s="60"/>
    </row>
    <row r="57" spans="1:18" s="56" customFormat="1" ht="36" hidden="1" x14ac:dyDescent="0.2">
      <c r="A57" s="56" t="s">
        <v>172</v>
      </c>
      <c r="B57" s="63"/>
      <c r="C57" s="64"/>
      <c r="D57" s="65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165"/>
      <c r="R57" s="60"/>
    </row>
    <row r="58" spans="1:18" s="56" customFormat="1" ht="36" hidden="1" x14ac:dyDescent="0.2">
      <c r="A58" s="56" t="s">
        <v>173</v>
      </c>
      <c r="B58" s="61"/>
      <c r="C58" s="25"/>
      <c r="D58" s="33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166"/>
      <c r="R58" s="61"/>
    </row>
    <row r="59" spans="1:18" s="56" customFormat="1" ht="36" hidden="1" x14ac:dyDescent="0.2">
      <c r="A59" s="56" t="s">
        <v>174</v>
      </c>
      <c r="B59" s="61"/>
      <c r="C59" s="25"/>
      <c r="D59" s="33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166"/>
      <c r="R59" s="61"/>
    </row>
    <row r="60" spans="1:18" s="56" customFormat="1" ht="36" hidden="1" x14ac:dyDescent="0.2">
      <c r="A60" s="56" t="s">
        <v>175</v>
      </c>
      <c r="B60" s="61"/>
      <c r="C60" s="25"/>
      <c r="D60" s="33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166"/>
      <c r="R60" s="61"/>
    </row>
    <row r="61" spans="1:18" s="56" customFormat="1" ht="36" hidden="1" x14ac:dyDescent="0.2">
      <c r="A61" s="56" t="s">
        <v>176</v>
      </c>
      <c r="B61" s="61"/>
      <c r="C61" s="25"/>
      <c r="D61" s="33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166"/>
      <c r="R61" s="61"/>
    </row>
    <row r="62" spans="1:18" s="56" customFormat="1" ht="36" hidden="1" x14ac:dyDescent="0.2">
      <c r="A62" s="56" t="s">
        <v>177</v>
      </c>
      <c r="B62" s="63"/>
      <c r="C62" s="64"/>
      <c r="D62" s="65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165"/>
      <c r="R62" s="60"/>
    </row>
    <row r="63" spans="1:18" s="56" customFormat="1" ht="36" hidden="1" x14ac:dyDescent="0.2">
      <c r="A63" s="56" t="s">
        <v>178</v>
      </c>
      <c r="B63" s="63"/>
      <c r="C63" s="64"/>
      <c r="D63" s="65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165"/>
      <c r="R63" s="60"/>
    </row>
    <row r="64" spans="1:18" s="56" customFormat="1" ht="36" hidden="1" x14ac:dyDescent="0.2">
      <c r="A64" s="56" t="s">
        <v>179</v>
      </c>
      <c r="B64" s="61"/>
      <c r="C64" s="25"/>
      <c r="D64" s="33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166"/>
      <c r="R64" s="61"/>
    </row>
    <row r="65" spans="1:18" s="56" customFormat="1" ht="36" hidden="1" x14ac:dyDescent="0.2">
      <c r="A65" s="56" t="s">
        <v>180</v>
      </c>
      <c r="B65" s="61"/>
      <c r="C65" s="25"/>
      <c r="D65" s="33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166"/>
      <c r="R65" s="61"/>
    </row>
    <row r="66" spans="1:18" s="56" customFormat="1" ht="36" hidden="1" x14ac:dyDescent="0.2">
      <c r="A66" s="56" t="s">
        <v>181</v>
      </c>
      <c r="B66" s="61"/>
      <c r="C66" s="25"/>
      <c r="D66" s="33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166"/>
      <c r="R66" s="61"/>
    </row>
    <row r="67" spans="1:18" s="56" customFormat="1" ht="36" hidden="1" x14ac:dyDescent="0.2">
      <c r="A67" s="56" t="s">
        <v>182</v>
      </c>
      <c r="B67" s="61"/>
      <c r="C67" s="25"/>
      <c r="D67" s="33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166"/>
      <c r="R67" s="61"/>
    </row>
    <row r="68" spans="1:18" s="56" customFormat="1" ht="36" hidden="1" x14ac:dyDescent="0.2">
      <c r="A68" s="56" t="s">
        <v>183</v>
      </c>
      <c r="B68" s="63"/>
      <c r="C68" s="64"/>
      <c r="D68" s="65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165"/>
      <c r="R68" s="60"/>
    </row>
    <row r="69" spans="1:18" s="56" customFormat="1" ht="36" hidden="1" x14ac:dyDescent="0.2">
      <c r="A69" s="56" t="s">
        <v>184</v>
      </c>
      <c r="B69" s="63"/>
      <c r="C69" s="64"/>
      <c r="D69" s="65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165"/>
      <c r="R69" s="60"/>
    </row>
    <row r="70" spans="1:18" s="56" customFormat="1" ht="36" hidden="1" x14ac:dyDescent="0.2">
      <c r="A70" s="56" t="s">
        <v>185</v>
      </c>
      <c r="B70" s="61"/>
      <c r="C70" s="25"/>
      <c r="D70" s="33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166"/>
      <c r="R70" s="61"/>
    </row>
    <row r="71" spans="1:18" s="56" customFormat="1" ht="36" hidden="1" x14ac:dyDescent="0.2">
      <c r="A71" s="56" t="s">
        <v>186</v>
      </c>
      <c r="B71" s="61"/>
      <c r="C71" s="25"/>
      <c r="D71" s="33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166"/>
      <c r="R71" s="61"/>
    </row>
    <row r="72" spans="1:18" s="56" customFormat="1" ht="36" hidden="1" x14ac:dyDescent="0.2">
      <c r="A72" s="56" t="s">
        <v>187</v>
      </c>
      <c r="B72" s="61"/>
      <c r="C72" s="25"/>
      <c r="D72" s="33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166"/>
      <c r="R72" s="61"/>
    </row>
    <row r="73" spans="1:18" s="56" customFormat="1" ht="36" hidden="1" x14ac:dyDescent="0.2">
      <c r="A73" s="56" t="s">
        <v>188</v>
      </c>
      <c r="B73" s="61"/>
      <c r="C73" s="25"/>
      <c r="D73" s="33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166"/>
      <c r="R73" s="61"/>
    </row>
    <row r="74" spans="1:18" s="56" customFormat="1" ht="36" hidden="1" x14ac:dyDescent="0.2">
      <c r="A74" s="56" t="s">
        <v>189</v>
      </c>
      <c r="B74" s="63"/>
      <c r="C74" s="64"/>
      <c r="D74" s="65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165"/>
      <c r="R74" s="60"/>
    </row>
    <row r="75" spans="1:18" s="56" customFormat="1" ht="36" hidden="1" x14ac:dyDescent="0.2">
      <c r="A75" s="56" t="s">
        <v>190</v>
      </c>
      <c r="B75" s="63"/>
      <c r="C75" s="64"/>
      <c r="D75" s="65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165"/>
      <c r="R75" s="60"/>
    </row>
    <row r="76" spans="1:18" s="56" customFormat="1" ht="36" hidden="1" x14ac:dyDescent="0.2">
      <c r="A76" s="56" t="s">
        <v>191</v>
      </c>
      <c r="B76" s="61"/>
      <c r="C76" s="25"/>
      <c r="D76" s="33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166"/>
      <c r="R76" s="61"/>
    </row>
    <row r="77" spans="1:18" s="56" customFormat="1" ht="36" hidden="1" x14ac:dyDescent="0.2">
      <c r="A77" s="56" t="s">
        <v>192</v>
      </c>
      <c r="B77" s="61"/>
      <c r="C77" s="25"/>
      <c r="D77" s="33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166"/>
      <c r="R77" s="61"/>
    </row>
    <row r="78" spans="1:18" s="56" customFormat="1" ht="36" hidden="1" x14ac:dyDescent="0.2">
      <c r="A78" s="56" t="s">
        <v>193</v>
      </c>
      <c r="B78" s="61"/>
      <c r="C78" s="25"/>
      <c r="D78" s="33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166"/>
      <c r="R78" s="61"/>
    </row>
    <row r="79" spans="1:18" s="56" customFormat="1" ht="36" hidden="1" customHeight="1" x14ac:dyDescent="0.2">
      <c r="A79" s="56" t="s">
        <v>194</v>
      </c>
      <c r="B79" s="61"/>
      <c r="C79" s="25"/>
      <c r="D79" s="33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166"/>
      <c r="R79" s="61"/>
    </row>
    <row r="80" spans="1:18" ht="36" hidden="1" customHeight="1" x14ac:dyDescent="0.2">
      <c r="A80" s="27" t="s">
        <v>12</v>
      </c>
      <c r="H80" s="27">
        <f>VLOOKUP($I$85,Lookup!$D$2:$E$3,2,0)</f>
        <v>0</v>
      </c>
      <c r="I80" s="27" t="e">
        <f>IF(#REF!&lt;&gt;"","{TM1FILTERBYPATTERN( {TM1SUBSETALL( [Account] )}, """&amp;#REF!&amp;""")}","")</f>
        <v>#REF!</v>
      </c>
    </row>
    <row r="81" spans="1:1000" ht="48.75" hidden="1" customHeight="1" x14ac:dyDescent="0.2">
      <c r="C81" s="27" t="str">
        <f ca="1">_xll.TM1RPTVIEW("smartco:Income Statement:3", $H$80, _xll.TM1RPTTITLE("smartco:Currency Calc",$D$85), _xll.TM1RPTTITLE("smartco:organization",$C$85), _xll.TM1RPTTITLE("smartco:Year",$E$85), _xll.TM1RPTTITLE("smartco:Version",$F$85),TM1RPTFMTRNG,TM1RPTFMTIDCOL)</f>
        <v>smartco:Income Statement:3</v>
      </c>
    </row>
    <row r="82" spans="1:1000" ht="37.5" customHeight="1" thickBot="1" x14ac:dyDescent="0.25">
      <c r="A82" s="28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</row>
    <row r="83" spans="1:1000" ht="7.5" customHeight="1" x14ac:dyDescent="0.2"/>
    <row r="84" spans="1:1000" s="34" customFormat="1" ht="15" customHeight="1" x14ac:dyDescent="0.25">
      <c r="C84" s="76" t="s">
        <v>23</v>
      </c>
      <c r="D84" s="76" t="s">
        <v>116</v>
      </c>
      <c r="E84" s="76" t="s">
        <v>0</v>
      </c>
      <c r="F84" s="193" t="s">
        <v>1</v>
      </c>
      <c r="G84" s="194"/>
      <c r="H84" s="76" t="s">
        <v>198</v>
      </c>
      <c r="I84" s="76" t="s">
        <v>27</v>
      </c>
      <c r="J84" s="57"/>
    </row>
    <row r="85" spans="1:1000" s="35" customFormat="1" ht="15" customHeight="1" x14ac:dyDescent="0.25">
      <c r="C85" s="77" t="str">
        <f ca="1">_xll.SUBNM("smartco:organization","Workflow",Organization,"Caption_Default")</f>
        <v>Massachusetts</v>
      </c>
      <c r="D85" s="77" t="str">
        <f ca="1">_xll.SUBNM("smartco:Currency Calc","Default","Local")</f>
        <v>Local</v>
      </c>
      <c r="E85" s="77" t="str">
        <f ca="1">_xll.SUBNM("smartco:Year","Default","Y2","Caption_Default")</f>
        <v>2015</v>
      </c>
      <c r="F85" s="195" t="s">
        <v>72</v>
      </c>
      <c r="G85" s="195"/>
      <c r="H85" s="77" t="str">
        <f ca="1">_xll.DBRW("smartco:calendar","Fcst Month","String")</f>
        <v>May</v>
      </c>
      <c r="I85" s="77" t="s">
        <v>55</v>
      </c>
      <c r="J85" s="58"/>
    </row>
    <row r="86" spans="1:1000" s="29" customFormat="1" ht="7.5" customHeight="1" x14ac:dyDescent="0.25">
      <c r="C86" s="50"/>
      <c r="D86" s="50"/>
      <c r="E86" s="58"/>
      <c r="F86" s="50"/>
      <c r="G86" s="50"/>
      <c r="H86" s="50"/>
      <c r="I86" s="50"/>
      <c r="J86" s="50"/>
    </row>
    <row r="87" spans="1:1000" s="29" customFormat="1" ht="15" customHeight="1" x14ac:dyDescent="0.25">
      <c r="C87" s="36"/>
      <c r="D87" s="23" t="s">
        <v>69</v>
      </c>
      <c r="E87" s="23" t="str">
        <f ca="1">E88</f>
        <v>A</v>
      </c>
      <c r="F87" s="23" t="str">
        <f t="shared" ref="F87:P87" ca="1" si="0">F88</f>
        <v>A</v>
      </c>
      <c r="G87" s="23" t="str">
        <f t="shared" ca="1" si="0"/>
        <v>A</v>
      </c>
      <c r="H87" s="23" t="str">
        <f t="shared" ca="1" si="0"/>
        <v>A</v>
      </c>
      <c r="I87" s="24" t="str">
        <f t="shared" ca="1" si="0"/>
        <v>F</v>
      </c>
      <c r="J87" s="23" t="str">
        <f t="shared" ca="1" si="0"/>
        <v>F</v>
      </c>
      <c r="K87" s="23" t="str">
        <f t="shared" ca="1" si="0"/>
        <v>F</v>
      </c>
      <c r="L87" s="23" t="str">
        <f t="shared" ca="1" si="0"/>
        <v>F</v>
      </c>
      <c r="M87" s="23" t="str">
        <f t="shared" ca="1" si="0"/>
        <v>F</v>
      </c>
      <c r="N87" s="23" t="str">
        <f t="shared" ca="1" si="0"/>
        <v>F</v>
      </c>
      <c r="O87" s="23" t="str">
        <f t="shared" ca="1" si="0"/>
        <v>F</v>
      </c>
      <c r="P87" s="23" t="str">
        <f t="shared" ca="1" si="0"/>
        <v>F</v>
      </c>
      <c r="Q87" s="23"/>
    </row>
    <row r="88" spans="1:1000" s="50" customFormat="1" ht="36" hidden="1" customHeight="1" x14ac:dyDescent="0.25">
      <c r="C88" s="59"/>
      <c r="D88" s="23" t="s">
        <v>69</v>
      </c>
      <c r="E88" s="23" t="str">
        <f ca="1">_xll.DBRW("smartco:Relative Time",$E$85,E$89,"ActFor")</f>
        <v>A</v>
      </c>
      <c r="F88" s="23" t="str">
        <f ca="1">_xll.DBRW("smartco:Relative Time",$E$85,F$89,"ActFor")</f>
        <v>A</v>
      </c>
      <c r="G88" s="23" t="str">
        <f ca="1">_xll.DBRW("smartco:Relative Time",$E$85,G$89,"ActFor")</f>
        <v>A</v>
      </c>
      <c r="H88" s="23" t="str">
        <f ca="1">_xll.DBRW("smartco:Relative Time",$E$85,H$89,"ActFor")</f>
        <v>A</v>
      </c>
      <c r="I88" s="23" t="str">
        <f ca="1">_xll.DBRW("smartco:Relative Time",$E$85,I$89,"ActFor")</f>
        <v>F</v>
      </c>
      <c r="J88" s="23" t="str">
        <f ca="1">_xll.DBRW("smartco:Relative Time",$E$85,J$89,"ActFor")</f>
        <v>F</v>
      </c>
      <c r="K88" s="23" t="str">
        <f ca="1">_xll.DBRW("smartco:Relative Time",$E$85,K$89,"ActFor")</f>
        <v>F</v>
      </c>
      <c r="L88" s="23" t="str">
        <f ca="1">_xll.DBRW("smartco:Relative Time",$E$85,L$89,"ActFor")</f>
        <v>F</v>
      </c>
      <c r="M88" s="23" t="str">
        <f ca="1">_xll.DBRW("smartco:Relative Time",$E$85,M$89,"ActFor")</f>
        <v>F</v>
      </c>
      <c r="N88" s="23" t="str">
        <f ca="1">_xll.DBRW("smartco:Relative Time",$E$85,N$89,"ActFor")</f>
        <v>F</v>
      </c>
      <c r="O88" s="23" t="str">
        <f ca="1">_xll.DBRW("smartco:Relative Time",$E$85,O$89,"ActFor")</f>
        <v>F</v>
      </c>
      <c r="P88" s="23" t="str">
        <f ca="1">_xll.DBRW("smartco:Relative Time",$E$85,P$89,"ActFor")</f>
        <v>F</v>
      </c>
      <c r="Q88" s="23"/>
    </row>
    <row r="89" spans="1:1000" s="50" customFormat="1" ht="12" x14ac:dyDescent="0.25">
      <c r="C89" s="23"/>
      <c r="D89" s="23" t="s">
        <v>70</v>
      </c>
      <c r="E89" s="23" t="s">
        <v>30</v>
      </c>
      <c r="F89" s="23" t="s">
        <v>31</v>
      </c>
      <c r="G89" s="23" t="s">
        <v>32</v>
      </c>
      <c r="H89" s="23" t="s">
        <v>33</v>
      </c>
      <c r="I89" s="23" t="s">
        <v>34</v>
      </c>
      <c r="J89" s="23" t="s">
        <v>35</v>
      </c>
      <c r="K89" s="23" t="s">
        <v>36</v>
      </c>
      <c r="L89" s="23" t="s">
        <v>37</v>
      </c>
      <c r="M89" s="23" t="s">
        <v>38</v>
      </c>
      <c r="N89" s="23" t="s">
        <v>39</v>
      </c>
      <c r="O89" s="23" t="s">
        <v>40</v>
      </c>
      <c r="P89" s="23" t="s">
        <v>41</v>
      </c>
      <c r="Q89" s="167" t="s">
        <v>0</v>
      </c>
    </row>
    <row r="90" spans="1:1000" s="50" customFormat="1" ht="2.4500000000000002" customHeight="1" x14ac:dyDescent="0.25"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164"/>
    </row>
    <row r="91" spans="1:1000" ht="15" customHeight="1" x14ac:dyDescent="0.2">
      <c r="A91" s="56" t="str">
        <f ca="1">IF(_xll.TM1RPTELISCONSOLIDATED($C$91,$C91),IF(_xll.TM1RPTELLEV($C$91,$C91)&lt;=3,_xll.TM1RPTELLEV($C$91,$C91),"D"),"N")</f>
        <v>N</v>
      </c>
      <c r="B91" s="61"/>
      <c r="C91" s="160" t="str">
        <f ca="1">_xll.TM1RPTROW($C$81,"smartco:Account","Summary",,"Caption_Default",1)</f>
        <v>4999 Gross Revenue</v>
      </c>
      <c r="D91" s="172" t="str">
        <f ca="1">_xll.DBRW("smartco:FcstMethod",$C91,"FcstMethod")</f>
        <v>Remaining Budget</v>
      </c>
      <c r="E91" s="147">
        <f ca="1">_xll.DBRW($C$81,$D$85,$C$85,$E$85,E$89,$C91,$F$85)</f>
        <v>588178.22175879776</v>
      </c>
      <c r="F91" s="147">
        <f ca="1">_xll.DBRW($C$81,$D$85,$C$85,$E$85,F$89,$C91,$F$85)</f>
        <v>596984.93711879756</v>
      </c>
      <c r="G91" s="147">
        <f ca="1">_xll.DBRW($C$81,$D$85,$C$85,$E$85,G$89,$C91,$F$85)</f>
        <v>591691.12847349187</v>
      </c>
      <c r="H91" s="147">
        <f ca="1">_xll.DBRW($C$81,$D$85,$C$85,$E$85,H$89,$C91,$F$85)</f>
        <v>599715.19278564618</v>
      </c>
      <c r="I91" s="147">
        <f ca="1">_xll.DBRW($C$81,$D$85,$C$85,$E$85,I$89,$C91,$F$85)</f>
        <v>718169.88630396023</v>
      </c>
      <c r="J91" s="147">
        <f ca="1">_xll.DBRW($C$81,$D$85,$C$85,$E$85,J$89,$C91,$F$85)</f>
        <v>724431.62156756083</v>
      </c>
      <c r="K91" s="147">
        <f ca="1">_xll.DBRW($C$81,$D$85,$C$85,$E$85,K$89,$C91,$F$85)</f>
        <v>743980.89099859062</v>
      </c>
      <c r="L91" s="147">
        <f ca="1">_xll.DBRW($C$81,$D$85,$C$85,$E$85,L$89,$C91,$F$85)</f>
        <v>753639.36507002544</v>
      </c>
      <c r="M91" s="147">
        <f ca="1">_xll.DBRW($C$81,$D$85,$C$85,$E$85,M$89,$C91,$F$85)</f>
        <v>729493.90001090534</v>
      </c>
      <c r="N91" s="147">
        <f ca="1">_xll.DBRW($C$81,$D$85,$C$85,$E$85,N$89,$C91,$F$85)</f>
        <v>746053.22362835926</v>
      </c>
      <c r="O91" s="147">
        <f ca="1">_xll.DBRW($C$81,$D$85,$C$85,$E$85,O$89,$C91,$F$85)</f>
        <v>897273.82226359309</v>
      </c>
      <c r="P91" s="147">
        <f ca="1">_xll.DBRW($C$81,$D$85,$C$85,$E$85,P$89,$C91,$F$85)</f>
        <v>944847.40032991301</v>
      </c>
      <c r="Q91" s="166">
        <f ca="1">_xll.DBRW($C$81,$D$85,$C$85,$E$85,Q$89,$C91,$F$85)</f>
        <v>8634459.5903096404</v>
      </c>
    </row>
    <row r="92" spans="1:1000" customFormat="1" ht="15" customHeight="1" x14ac:dyDescent="0.25">
      <c r="A92" s="56" t="str">
        <f ca="1">IF(_xll.TM1RPTELISCONSOLIDATED($C$91,$C92),IF(_xll.TM1RPTELLEV($C$91,$C92)&lt;=3,_xll.TM1RPTELLEV($C$91,$C92),"D"),"N")</f>
        <v>N</v>
      </c>
      <c r="B92" s="61"/>
      <c r="C92" s="160" t="s">
        <v>42</v>
      </c>
      <c r="D92" s="172" t="str">
        <f ca="1">_xll.DBRW("smartco:FcstMethod",$C92,"FcstMethod")</f>
        <v>Last Year Actual</v>
      </c>
      <c r="E92" s="147">
        <f ca="1">_xll.DBRW($C$81,$D$85,$C$85,$E$85,E$89,$C92,$F$85)</f>
        <v>439293.13329100003</v>
      </c>
      <c r="F92" s="147">
        <f ca="1">_xll.DBRW($C$81,$D$85,$C$85,$E$85,F$89,$C92,$F$85)</f>
        <v>449761.71184820001</v>
      </c>
      <c r="G92" s="147">
        <f ca="1">_xll.DBRW($C$81,$D$85,$C$85,$E$85,G$89,$C92,$F$85)</f>
        <v>450235.48451440001</v>
      </c>
      <c r="H92" s="147">
        <f ca="1">_xll.DBRW($C$81,$D$85,$C$85,$E$85,H$89,$C92,$F$85)</f>
        <v>460641.47055760003</v>
      </c>
      <c r="I92" s="147">
        <f ca="1">_xll.DBRW($C$81,$D$85,$C$85,$E$85,I$89,$C92,$F$85)</f>
        <v>621128.59863779997</v>
      </c>
      <c r="J92" s="147">
        <f ca="1">_xll.DBRW($C$81,$D$85,$C$85,$E$85,J$89,$C92,$F$85)</f>
        <v>619501.14925180003</v>
      </c>
      <c r="K92" s="147">
        <f ca="1">_xll.DBRW($C$81,$D$85,$C$85,$E$85,K$89,$C92,$F$85)</f>
        <v>620043.37088100007</v>
      </c>
      <c r="L92" s="147">
        <f ca="1">_xll.DBRW($C$81,$D$85,$C$85,$E$85,L$89,$C92,$F$85)</f>
        <v>621163.17629620002</v>
      </c>
      <c r="M92" s="147">
        <f ca="1">_xll.DBRW($C$81,$D$85,$C$85,$E$85,M$89,$C92,$F$85)</f>
        <v>674268.00515520002</v>
      </c>
      <c r="N92" s="147">
        <f ca="1">_xll.DBRW($C$81,$D$85,$C$85,$E$85,N$89,$C92,$F$85)</f>
        <v>681179.85118320002</v>
      </c>
      <c r="O92" s="147">
        <f ca="1">_xll.DBRW($C$81,$D$85,$C$85,$E$85,O$89,$C92,$F$85)</f>
        <v>682078.8524211999</v>
      </c>
      <c r="P92" s="147">
        <f ca="1">_xll.DBRW($C$81,$D$85,$C$85,$E$85,P$89,$C92,$F$85)</f>
        <v>751640.00542900013</v>
      </c>
      <c r="Q92" s="166">
        <f ca="1">_xll.DBRW($C$81,$D$85,$C$85,$E$85,Q$89,$C92,$F$85)</f>
        <v>7070934.8094666004</v>
      </c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27"/>
      <c r="DJ92" s="27"/>
      <c r="DK92" s="27"/>
      <c r="DL92" s="27"/>
      <c r="DM92" s="27"/>
      <c r="DN92" s="27"/>
      <c r="DO92" s="27"/>
      <c r="DP92" s="27"/>
      <c r="DQ92" s="27"/>
      <c r="DR92" s="27"/>
      <c r="DS92" s="27"/>
      <c r="DT92" s="27"/>
      <c r="DU92" s="27"/>
      <c r="DV92" s="27"/>
      <c r="DW92" s="27"/>
      <c r="DX92" s="27"/>
      <c r="DY92" s="27"/>
      <c r="DZ92" s="27"/>
      <c r="EA92" s="27"/>
      <c r="EB92" s="27"/>
      <c r="EC92" s="27"/>
      <c r="ED92" s="27"/>
      <c r="EE92" s="27"/>
      <c r="EF92" s="27"/>
      <c r="EG92" s="27"/>
      <c r="EH92" s="27"/>
      <c r="EI92" s="27"/>
      <c r="EJ92" s="27"/>
      <c r="EK92" s="27"/>
      <c r="EL92" s="27"/>
      <c r="EM92" s="27"/>
      <c r="EN92" s="27"/>
      <c r="EO92" s="27"/>
      <c r="EP92" s="27"/>
      <c r="EQ92" s="27"/>
      <c r="ER92" s="27"/>
      <c r="ES92" s="27"/>
      <c r="ET92" s="27"/>
      <c r="EU92" s="27"/>
      <c r="EV92" s="27"/>
      <c r="EW92" s="27"/>
      <c r="EX92" s="27"/>
      <c r="EY92" s="27"/>
      <c r="EZ92" s="27"/>
      <c r="FA92" s="27"/>
      <c r="FB92" s="27"/>
      <c r="FC92" s="27"/>
      <c r="FD92" s="27"/>
      <c r="FE92" s="27"/>
      <c r="FF92" s="27"/>
      <c r="FG92" s="27"/>
      <c r="FH92" s="27"/>
      <c r="FI92" s="27"/>
      <c r="FJ92" s="27"/>
      <c r="FK92" s="27"/>
      <c r="FL92" s="27"/>
      <c r="FM92" s="27"/>
      <c r="FN92" s="27"/>
      <c r="FO92" s="27"/>
      <c r="FP92" s="27"/>
      <c r="FQ92" s="27"/>
      <c r="FR92" s="27"/>
      <c r="FS92" s="27"/>
      <c r="FT92" s="27"/>
      <c r="FU92" s="27"/>
      <c r="FV92" s="27"/>
      <c r="FW92" s="27"/>
      <c r="FX92" s="27"/>
      <c r="FY92" s="27"/>
      <c r="FZ92" s="27"/>
      <c r="GA92" s="27"/>
      <c r="GB92" s="27"/>
      <c r="GC92" s="27"/>
      <c r="GD92" s="27"/>
      <c r="GE92" s="27"/>
      <c r="GF92" s="27"/>
      <c r="GG92" s="27"/>
      <c r="GH92" s="27"/>
      <c r="GI92" s="27"/>
      <c r="GJ92" s="27"/>
      <c r="GK92" s="27"/>
      <c r="GL92" s="27"/>
      <c r="GM92" s="27"/>
      <c r="GN92" s="27"/>
      <c r="GO92" s="27"/>
      <c r="GP92" s="27"/>
      <c r="GQ92" s="27"/>
      <c r="GR92" s="27"/>
      <c r="GS92" s="27"/>
      <c r="GT92" s="27"/>
      <c r="GU92" s="27"/>
      <c r="GV92" s="27"/>
      <c r="GW92" s="27"/>
      <c r="GX92" s="27"/>
      <c r="GY92" s="27"/>
      <c r="GZ92" s="27"/>
      <c r="HA92" s="27"/>
      <c r="HB92" s="27"/>
      <c r="HC92" s="27"/>
      <c r="HD92" s="27"/>
      <c r="HE92" s="27"/>
      <c r="HF92" s="27"/>
      <c r="HG92" s="27"/>
      <c r="HH92" s="27"/>
      <c r="HI92" s="27"/>
      <c r="HJ92" s="27"/>
      <c r="HK92" s="27"/>
      <c r="HL92" s="27"/>
      <c r="HM92" s="27"/>
      <c r="HN92" s="27"/>
      <c r="HO92" s="27"/>
      <c r="HP92" s="27"/>
      <c r="HQ92" s="27"/>
      <c r="HR92" s="27"/>
      <c r="HS92" s="27"/>
      <c r="HT92" s="27"/>
      <c r="HU92" s="27"/>
      <c r="HV92" s="27"/>
      <c r="HW92" s="27"/>
      <c r="HX92" s="27"/>
      <c r="HY92" s="27"/>
      <c r="HZ92" s="27"/>
      <c r="IA92" s="27"/>
      <c r="IB92" s="27"/>
      <c r="IC92" s="27"/>
      <c r="ID92" s="27"/>
      <c r="IE92" s="27"/>
      <c r="IF92" s="27"/>
      <c r="IG92" s="27"/>
      <c r="IH92" s="27"/>
      <c r="II92" s="27"/>
      <c r="IJ92" s="27"/>
      <c r="IK92" s="27"/>
      <c r="IL92" s="27"/>
      <c r="IM92" s="27"/>
      <c r="IN92" s="27"/>
      <c r="IO92" s="27"/>
      <c r="IP92" s="27"/>
      <c r="IQ92" s="27"/>
      <c r="IR92" s="27"/>
      <c r="IS92" s="27"/>
      <c r="IT92" s="27"/>
      <c r="IU92" s="27"/>
      <c r="IV92" s="27"/>
      <c r="IW92" s="27"/>
      <c r="IX92" s="27"/>
      <c r="IY92" s="27"/>
      <c r="IZ92" s="27"/>
      <c r="JA92" s="27"/>
      <c r="JB92" s="27"/>
      <c r="JC92" s="27"/>
      <c r="JD92" s="27"/>
      <c r="JE92" s="27"/>
      <c r="JF92" s="27"/>
      <c r="JG92" s="27"/>
      <c r="JH92" s="27"/>
      <c r="JI92" s="27"/>
      <c r="JJ92" s="27"/>
      <c r="JK92" s="27"/>
      <c r="JL92" s="27"/>
      <c r="JM92" s="27"/>
      <c r="JN92" s="27"/>
      <c r="JO92" s="27"/>
      <c r="JP92" s="27"/>
      <c r="JQ92" s="27"/>
      <c r="JR92" s="27"/>
      <c r="JS92" s="27"/>
      <c r="JT92" s="27"/>
      <c r="JU92" s="27"/>
      <c r="JV92" s="27"/>
      <c r="JW92" s="27"/>
      <c r="JX92" s="27"/>
      <c r="JY92" s="27"/>
      <c r="JZ92" s="27"/>
      <c r="KA92" s="27"/>
      <c r="KB92" s="27"/>
      <c r="KC92" s="27"/>
      <c r="KD92" s="27"/>
      <c r="KE92" s="27"/>
      <c r="KF92" s="27"/>
      <c r="KG92" s="27"/>
      <c r="KH92" s="27"/>
      <c r="KI92" s="27"/>
      <c r="KJ92" s="27"/>
      <c r="KK92" s="27"/>
      <c r="KL92" s="27"/>
      <c r="KM92" s="27"/>
      <c r="KN92" s="27"/>
      <c r="KO92" s="27"/>
      <c r="KP92" s="27"/>
      <c r="KQ92" s="27"/>
      <c r="KR92" s="27"/>
      <c r="KS92" s="27"/>
      <c r="KT92" s="27"/>
      <c r="KU92" s="27"/>
      <c r="KV92" s="27"/>
      <c r="KW92" s="27"/>
      <c r="KX92" s="27"/>
      <c r="KY92" s="27"/>
      <c r="KZ92" s="27"/>
      <c r="LA92" s="27"/>
      <c r="LB92" s="27"/>
      <c r="LC92" s="27"/>
      <c r="LD92" s="27"/>
      <c r="LE92" s="27"/>
      <c r="LF92" s="27"/>
      <c r="LG92" s="27"/>
      <c r="LH92" s="27"/>
      <c r="LI92" s="27"/>
      <c r="LJ92" s="27"/>
      <c r="LK92" s="27"/>
      <c r="LL92" s="27"/>
      <c r="LM92" s="27"/>
      <c r="LN92" s="27"/>
      <c r="LO92" s="27"/>
      <c r="LP92" s="27"/>
      <c r="LQ92" s="27"/>
      <c r="LR92" s="27"/>
      <c r="LS92" s="27"/>
      <c r="LT92" s="27"/>
      <c r="LU92" s="27"/>
      <c r="LV92" s="27"/>
      <c r="LW92" s="27"/>
      <c r="LX92" s="27"/>
      <c r="LY92" s="27"/>
      <c r="LZ92" s="27"/>
      <c r="MA92" s="27"/>
      <c r="MB92" s="27"/>
      <c r="MC92" s="27"/>
      <c r="MD92" s="27"/>
      <c r="ME92" s="27"/>
      <c r="MF92" s="27"/>
      <c r="MG92" s="27"/>
      <c r="MH92" s="27"/>
      <c r="MI92" s="27"/>
      <c r="MJ92" s="27"/>
      <c r="MK92" s="27"/>
      <c r="ML92" s="27"/>
      <c r="MM92" s="27"/>
      <c r="MN92" s="27"/>
      <c r="MO92" s="27"/>
      <c r="MP92" s="27"/>
      <c r="MQ92" s="27"/>
      <c r="MR92" s="27"/>
      <c r="MS92" s="27"/>
      <c r="MT92" s="27"/>
      <c r="MU92" s="27"/>
      <c r="MV92" s="27"/>
      <c r="MW92" s="27"/>
      <c r="MX92" s="27"/>
      <c r="MY92" s="27"/>
      <c r="MZ92" s="27"/>
      <c r="NA92" s="27"/>
      <c r="NB92" s="27"/>
      <c r="NC92" s="27"/>
      <c r="ND92" s="27"/>
      <c r="NE92" s="27"/>
      <c r="NF92" s="27"/>
      <c r="NG92" s="27"/>
      <c r="NH92" s="27"/>
      <c r="NI92" s="27"/>
      <c r="NJ92" s="27"/>
      <c r="NK92" s="27"/>
      <c r="NL92" s="27"/>
      <c r="NM92" s="27"/>
      <c r="NN92" s="27"/>
      <c r="NO92" s="27"/>
      <c r="NP92" s="27"/>
      <c r="NQ92" s="27"/>
      <c r="NR92" s="27"/>
      <c r="NS92" s="27"/>
      <c r="NT92" s="27"/>
      <c r="NU92" s="27"/>
      <c r="NV92" s="27"/>
      <c r="NW92" s="27"/>
      <c r="NX92" s="27"/>
      <c r="NY92" s="27"/>
      <c r="NZ92" s="27"/>
      <c r="OA92" s="27"/>
      <c r="OB92" s="27"/>
      <c r="OC92" s="27"/>
      <c r="OD92" s="27"/>
      <c r="OE92" s="27"/>
      <c r="OF92" s="27"/>
      <c r="OG92" s="27"/>
      <c r="OH92" s="27"/>
      <c r="OI92" s="27"/>
      <c r="OJ92" s="27"/>
      <c r="OK92" s="27"/>
      <c r="OL92" s="27"/>
      <c r="OM92" s="27"/>
      <c r="ON92" s="27"/>
      <c r="OO92" s="27"/>
      <c r="OP92" s="27"/>
      <c r="OQ92" s="27"/>
      <c r="OR92" s="27"/>
      <c r="OS92" s="27"/>
      <c r="OT92" s="27"/>
      <c r="OU92" s="27"/>
      <c r="OV92" s="27"/>
      <c r="OW92" s="27"/>
      <c r="OX92" s="27"/>
      <c r="OY92" s="27"/>
      <c r="OZ92" s="27"/>
      <c r="PA92" s="27"/>
      <c r="PB92" s="27"/>
      <c r="PC92" s="27"/>
      <c r="PD92" s="27"/>
      <c r="PE92" s="27"/>
      <c r="PF92" s="27"/>
      <c r="PG92" s="27"/>
      <c r="PH92" s="27"/>
      <c r="PI92" s="27"/>
      <c r="PJ92" s="27"/>
      <c r="PK92" s="27"/>
      <c r="PL92" s="27"/>
      <c r="PM92" s="27"/>
      <c r="PN92" s="27"/>
      <c r="PO92" s="27"/>
      <c r="PP92" s="27"/>
      <c r="PQ92" s="27"/>
      <c r="PR92" s="27"/>
      <c r="PS92" s="27"/>
      <c r="PT92" s="27"/>
      <c r="PU92" s="27"/>
      <c r="PV92" s="27"/>
      <c r="PW92" s="27"/>
      <c r="PX92" s="27"/>
      <c r="PY92" s="27"/>
      <c r="PZ92" s="27"/>
      <c r="QA92" s="27"/>
      <c r="QB92" s="27"/>
      <c r="QC92" s="27"/>
      <c r="QD92" s="27"/>
      <c r="QE92" s="27"/>
      <c r="QF92" s="27"/>
      <c r="QG92" s="27"/>
      <c r="QH92" s="27"/>
      <c r="QI92" s="27"/>
      <c r="QJ92" s="27"/>
      <c r="QK92" s="27"/>
      <c r="QL92" s="27"/>
      <c r="QM92" s="27"/>
      <c r="QN92" s="27"/>
      <c r="QO92" s="27"/>
      <c r="QP92" s="27"/>
      <c r="QQ92" s="27"/>
      <c r="QR92" s="27"/>
      <c r="QS92" s="27"/>
      <c r="QT92" s="27"/>
      <c r="QU92" s="27"/>
      <c r="QV92" s="27"/>
      <c r="QW92" s="27"/>
      <c r="QX92" s="27"/>
      <c r="QY92" s="27"/>
      <c r="QZ92" s="27"/>
      <c r="RA92" s="27"/>
      <c r="RB92" s="27"/>
      <c r="RC92" s="27"/>
      <c r="RD92" s="27"/>
      <c r="RE92" s="27"/>
      <c r="RF92" s="27"/>
      <c r="RG92" s="27"/>
      <c r="RH92" s="27"/>
      <c r="RI92" s="27"/>
      <c r="RJ92" s="27"/>
      <c r="RK92" s="27"/>
      <c r="RL92" s="27"/>
      <c r="RM92" s="27"/>
      <c r="RN92" s="27"/>
      <c r="RO92" s="27"/>
      <c r="RP92" s="27"/>
      <c r="RQ92" s="27"/>
      <c r="RR92" s="27"/>
      <c r="RS92" s="27"/>
      <c r="RT92" s="27"/>
      <c r="RU92" s="27"/>
      <c r="RV92" s="27"/>
      <c r="RW92" s="27"/>
      <c r="RX92" s="27"/>
      <c r="RY92" s="27"/>
      <c r="RZ92" s="27"/>
      <c r="SA92" s="27"/>
      <c r="SB92" s="27"/>
      <c r="SC92" s="27"/>
      <c r="SD92" s="27"/>
      <c r="SE92" s="27"/>
      <c r="SF92" s="27"/>
      <c r="SG92" s="27"/>
      <c r="SH92" s="27"/>
      <c r="SI92" s="27"/>
      <c r="SJ92" s="27"/>
      <c r="SK92" s="27"/>
      <c r="SL92" s="27"/>
      <c r="SM92" s="27"/>
      <c r="SN92" s="27"/>
      <c r="SO92" s="27"/>
      <c r="SP92" s="27"/>
      <c r="SQ92" s="27"/>
      <c r="SR92" s="27"/>
      <c r="SS92" s="27"/>
      <c r="ST92" s="27"/>
      <c r="SU92" s="27"/>
      <c r="SV92" s="27"/>
      <c r="SW92" s="27"/>
      <c r="SX92" s="27"/>
      <c r="SY92" s="27"/>
      <c r="SZ92" s="27"/>
      <c r="TA92" s="27"/>
      <c r="TB92" s="27"/>
      <c r="TC92" s="27"/>
      <c r="TD92" s="27"/>
      <c r="TE92" s="27"/>
      <c r="TF92" s="27"/>
      <c r="TG92" s="27"/>
      <c r="TH92" s="27"/>
      <c r="TI92" s="27"/>
      <c r="TJ92" s="27"/>
      <c r="TK92" s="27"/>
      <c r="TL92" s="27"/>
      <c r="TM92" s="27"/>
      <c r="TN92" s="27"/>
      <c r="TO92" s="27"/>
      <c r="TP92" s="27"/>
      <c r="TQ92" s="27"/>
      <c r="TR92" s="27"/>
      <c r="TS92" s="27"/>
      <c r="TT92" s="27"/>
      <c r="TU92" s="27"/>
      <c r="TV92" s="27"/>
      <c r="TW92" s="27"/>
      <c r="TX92" s="27"/>
      <c r="TY92" s="27"/>
      <c r="TZ92" s="27"/>
      <c r="UA92" s="27"/>
      <c r="UB92" s="27"/>
      <c r="UC92" s="27"/>
      <c r="UD92" s="27"/>
      <c r="UE92" s="27"/>
      <c r="UF92" s="27"/>
      <c r="UG92" s="27"/>
      <c r="UH92" s="27"/>
      <c r="UI92" s="27"/>
      <c r="UJ92" s="27"/>
      <c r="UK92" s="27"/>
      <c r="UL92" s="27"/>
      <c r="UM92" s="27"/>
      <c r="UN92" s="27"/>
      <c r="UO92" s="27"/>
      <c r="UP92" s="27"/>
      <c r="UQ92" s="27"/>
      <c r="UR92" s="27"/>
      <c r="US92" s="27"/>
      <c r="UT92" s="27"/>
      <c r="UU92" s="27"/>
      <c r="UV92" s="27"/>
      <c r="UW92" s="27"/>
      <c r="UX92" s="27"/>
      <c r="UY92" s="27"/>
      <c r="UZ92" s="27"/>
      <c r="VA92" s="27"/>
      <c r="VB92" s="27"/>
      <c r="VC92" s="27"/>
      <c r="VD92" s="27"/>
      <c r="VE92" s="27"/>
      <c r="VF92" s="27"/>
      <c r="VG92" s="27"/>
      <c r="VH92" s="27"/>
      <c r="VI92" s="27"/>
      <c r="VJ92" s="27"/>
      <c r="VK92" s="27"/>
      <c r="VL92" s="27"/>
      <c r="VM92" s="27"/>
      <c r="VN92" s="27"/>
      <c r="VO92" s="27"/>
      <c r="VP92" s="27"/>
      <c r="VQ92" s="27"/>
      <c r="VR92" s="27"/>
      <c r="VS92" s="27"/>
      <c r="VT92" s="27"/>
      <c r="VU92" s="27"/>
      <c r="VV92" s="27"/>
      <c r="VW92" s="27"/>
      <c r="VX92" s="27"/>
      <c r="VY92" s="27"/>
      <c r="VZ92" s="27"/>
      <c r="WA92" s="27"/>
      <c r="WB92" s="27"/>
      <c r="WC92" s="27"/>
      <c r="WD92" s="27"/>
      <c r="WE92" s="27"/>
      <c r="WF92" s="27"/>
      <c r="WG92" s="27"/>
      <c r="WH92" s="27"/>
      <c r="WI92" s="27"/>
      <c r="WJ92" s="27"/>
      <c r="WK92" s="27"/>
      <c r="WL92" s="27"/>
      <c r="WM92" s="27"/>
      <c r="WN92" s="27"/>
      <c r="WO92" s="27"/>
      <c r="WP92" s="27"/>
      <c r="WQ92" s="27"/>
      <c r="WR92" s="27"/>
      <c r="WS92" s="27"/>
      <c r="WT92" s="27"/>
      <c r="WU92" s="27"/>
      <c r="WV92" s="27"/>
      <c r="WW92" s="27"/>
      <c r="WX92" s="27"/>
      <c r="WY92" s="27"/>
      <c r="WZ92" s="27"/>
      <c r="XA92" s="27"/>
      <c r="XB92" s="27"/>
      <c r="XC92" s="27"/>
      <c r="XD92" s="27"/>
      <c r="XE92" s="27"/>
      <c r="XF92" s="27"/>
      <c r="XG92" s="27"/>
      <c r="XH92" s="27"/>
      <c r="XI92" s="27"/>
      <c r="XJ92" s="27"/>
      <c r="XK92" s="27"/>
      <c r="XL92" s="27"/>
      <c r="XM92" s="27"/>
      <c r="XN92" s="27"/>
      <c r="XO92" s="27"/>
      <c r="XP92" s="27"/>
      <c r="XQ92" s="27"/>
      <c r="XR92" s="27"/>
      <c r="XS92" s="27"/>
      <c r="XT92" s="27"/>
      <c r="XU92" s="27"/>
      <c r="XV92" s="27"/>
      <c r="XW92" s="27"/>
      <c r="XX92" s="27"/>
      <c r="XY92" s="27"/>
      <c r="XZ92" s="27"/>
      <c r="YA92" s="27"/>
      <c r="YB92" s="27"/>
      <c r="YC92" s="27"/>
      <c r="YD92" s="27"/>
      <c r="YE92" s="27"/>
      <c r="YF92" s="27"/>
      <c r="YG92" s="27"/>
      <c r="YH92" s="27"/>
      <c r="YI92" s="27"/>
      <c r="YJ92" s="27"/>
      <c r="YK92" s="27"/>
      <c r="YL92" s="27"/>
      <c r="YM92" s="27"/>
      <c r="YN92" s="27"/>
      <c r="YO92" s="27"/>
      <c r="YP92" s="27"/>
      <c r="YQ92" s="27"/>
      <c r="YR92" s="27"/>
      <c r="YS92" s="27"/>
      <c r="YT92" s="27"/>
      <c r="YU92" s="27"/>
      <c r="YV92" s="27"/>
      <c r="YW92" s="27"/>
      <c r="YX92" s="27"/>
      <c r="YY92" s="27"/>
      <c r="YZ92" s="27"/>
      <c r="ZA92" s="27"/>
      <c r="ZB92" s="27"/>
      <c r="ZC92" s="27"/>
      <c r="ZD92" s="27"/>
      <c r="ZE92" s="27"/>
      <c r="ZF92" s="27"/>
      <c r="ZG92" s="27"/>
      <c r="ZH92" s="27"/>
      <c r="ZI92" s="27"/>
      <c r="ZJ92" s="27"/>
      <c r="ZK92" s="27"/>
      <c r="ZL92" s="27"/>
      <c r="ZM92" s="27"/>
      <c r="ZN92" s="27"/>
      <c r="ZO92" s="27"/>
      <c r="ZP92" s="27"/>
      <c r="ZQ92" s="27"/>
      <c r="ZR92" s="27"/>
      <c r="ZS92" s="27"/>
      <c r="ZT92" s="27"/>
      <c r="ZU92" s="27"/>
      <c r="ZV92" s="27"/>
      <c r="ZW92" s="27"/>
      <c r="ZX92" s="27"/>
      <c r="ZY92" s="27"/>
      <c r="ZZ92" s="27"/>
      <c r="AAA92" s="27"/>
      <c r="AAB92" s="27"/>
      <c r="AAC92" s="27"/>
      <c r="AAD92" s="27"/>
      <c r="AAE92" s="27"/>
      <c r="AAF92" s="27"/>
      <c r="AAG92" s="27"/>
      <c r="AAH92" s="27"/>
      <c r="AAI92" s="27"/>
      <c r="AAJ92" s="27"/>
      <c r="AAK92" s="27"/>
      <c r="AAL92" s="27"/>
      <c r="AAM92" s="27"/>
      <c r="AAN92" s="27"/>
      <c r="AAO92" s="27"/>
      <c r="AAP92" s="27"/>
      <c r="AAQ92" s="27"/>
      <c r="AAR92" s="27"/>
      <c r="AAS92" s="27"/>
      <c r="AAT92" s="27"/>
      <c r="AAU92" s="27"/>
      <c r="AAV92" s="27"/>
      <c r="AAW92" s="27"/>
      <c r="AAX92" s="27"/>
      <c r="AAY92" s="27"/>
      <c r="AAZ92" s="27"/>
      <c r="ABA92" s="27"/>
      <c r="ABB92" s="27"/>
      <c r="ABC92" s="27"/>
      <c r="ABD92" s="27"/>
      <c r="ABE92" s="27"/>
      <c r="ABF92" s="27"/>
      <c r="ABG92" s="27"/>
      <c r="ABH92" s="27"/>
      <c r="ABI92" s="27"/>
      <c r="ABJ92" s="27"/>
      <c r="ABK92" s="27"/>
      <c r="ABL92" s="27"/>
      <c r="ABM92" s="27"/>
      <c r="ABN92" s="27"/>
      <c r="ABO92" s="27"/>
      <c r="ABP92" s="27"/>
      <c r="ABQ92" s="27"/>
      <c r="ABR92" s="27"/>
      <c r="ABS92" s="27"/>
      <c r="ABT92" s="27"/>
      <c r="ABU92" s="27"/>
      <c r="ABV92" s="27"/>
      <c r="ABW92" s="27"/>
      <c r="ABX92" s="27"/>
      <c r="ABY92" s="27"/>
      <c r="ABZ92" s="27"/>
      <c r="ACA92" s="27"/>
      <c r="ACB92" s="27"/>
      <c r="ACC92" s="27"/>
      <c r="ACD92" s="27"/>
      <c r="ACE92" s="27"/>
      <c r="ACF92" s="27"/>
      <c r="ACG92" s="27"/>
      <c r="ACH92" s="27"/>
      <c r="ACI92" s="27"/>
      <c r="ACJ92" s="27"/>
      <c r="ACK92" s="27"/>
      <c r="ACL92" s="27"/>
      <c r="ACM92" s="27"/>
      <c r="ACN92" s="27"/>
      <c r="ACO92" s="27"/>
      <c r="ACP92" s="27"/>
      <c r="ACQ92" s="27"/>
      <c r="ACR92" s="27"/>
      <c r="ACS92" s="27"/>
      <c r="ACT92" s="27"/>
      <c r="ACU92" s="27"/>
      <c r="ACV92" s="27"/>
      <c r="ACW92" s="27"/>
      <c r="ACX92" s="27"/>
      <c r="ACY92" s="27"/>
      <c r="ACZ92" s="27"/>
      <c r="ADA92" s="27"/>
      <c r="ADB92" s="27"/>
      <c r="ADC92" s="27"/>
      <c r="ADD92" s="27"/>
      <c r="ADE92" s="27"/>
      <c r="ADF92" s="27"/>
      <c r="ADG92" s="27"/>
      <c r="ADH92" s="27"/>
      <c r="ADI92" s="27"/>
      <c r="ADJ92" s="27"/>
      <c r="ADK92" s="27"/>
      <c r="ADL92" s="27"/>
      <c r="ADM92" s="27"/>
      <c r="ADN92" s="27"/>
      <c r="ADO92" s="27"/>
      <c r="ADP92" s="27"/>
      <c r="ADQ92" s="27"/>
      <c r="ADR92" s="27"/>
      <c r="ADS92" s="27"/>
      <c r="ADT92" s="27"/>
      <c r="ADU92" s="27"/>
      <c r="ADV92" s="27"/>
      <c r="ADW92" s="27"/>
      <c r="ADX92" s="27"/>
      <c r="ADY92" s="27"/>
      <c r="ADZ92" s="27"/>
      <c r="AEA92" s="27"/>
      <c r="AEB92" s="27"/>
      <c r="AEC92" s="27"/>
      <c r="AED92" s="27"/>
      <c r="AEE92" s="27"/>
      <c r="AEF92" s="27"/>
      <c r="AEG92" s="27"/>
      <c r="AEH92" s="27"/>
      <c r="AEI92" s="27"/>
      <c r="AEJ92" s="27"/>
      <c r="AEK92" s="27"/>
      <c r="AEL92" s="27"/>
      <c r="AEM92" s="27"/>
      <c r="AEN92" s="27"/>
      <c r="AEO92" s="27"/>
      <c r="AEP92" s="27"/>
      <c r="AEQ92" s="27"/>
      <c r="AER92" s="27"/>
      <c r="AES92" s="27"/>
      <c r="AET92" s="27"/>
      <c r="AEU92" s="27"/>
      <c r="AEV92" s="27"/>
      <c r="AEW92" s="27"/>
      <c r="AEX92" s="27"/>
      <c r="AEY92" s="27"/>
      <c r="AEZ92" s="27"/>
      <c r="AFA92" s="27"/>
      <c r="AFB92" s="27"/>
      <c r="AFC92" s="27"/>
      <c r="AFD92" s="27"/>
      <c r="AFE92" s="27"/>
      <c r="AFF92" s="27"/>
      <c r="AFG92" s="27"/>
      <c r="AFH92" s="27"/>
      <c r="AFI92" s="27"/>
      <c r="AFJ92" s="27"/>
      <c r="AFK92" s="27"/>
      <c r="AFL92" s="27"/>
      <c r="AFM92" s="27"/>
      <c r="AFN92" s="27"/>
      <c r="AFO92" s="27"/>
      <c r="AFP92" s="27"/>
      <c r="AFQ92" s="27"/>
      <c r="AFR92" s="27"/>
      <c r="AFS92" s="27"/>
      <c r="AFT92" s="27"/>
      <c r="AFU92" s="27"/>
      <c r="AFV92" s="27"/>
      <c r="AFW92" s="27"/>
      <c r="AFX92" s="27"/>
      <c r="AFY92" s="27"/>
      <c r="AFZ92" s="27"/>
      <c r="AGA92" s="27"/>
      <c r="AGB92" s="27"/>
      <c r="AGC92" s="27"/>
      <c r="AGD92" s="27"/>
      <c r="AGE92" s="27"/>
      <c r="AGF92" s="27"/>
      <c r="AGG92" s="27"/>
      <c r="AGH92" s="27"/>
      <c r="AGI92" s="27"/>
      <c r="AGJ92" s="27"/>
      <c r="AGK92" s="27"/>
      <c r="AGL92" s="27"/>
      <c r="AGM92" s="27"/>
      <c r="AGN92" s="27"/>
      <c r="AGO92" s="27"/>
      <c r="AGP92" s="27"/>
      <c r="AGQ92" s="27"/>
      <c r="AGR92" s="27"/>
      <c r="AGS92" s="27"/>
      <c r="AGT92" s="27"/>
      <c r="AGU92" s="27"/>
      <c r="AGV92" s="27"/>
      <c r="AGW92" s="27"/>
      <c r="AGX92" s="27"/>
      <c r="AGY92" s="27"/>
      <c r="AGZ92" s="27"/>
      <c r="AHA92" s="27"/>
      <c r="AHB92" s="27"/>
      <c r="AHC92" s="27"/>
      <c r="AHD92" s="27"/>
      <c r="AHE92" s="27"/>
      <c r="AHF92" s="27"/>
      <c r="AHG92" s="27"/>
      <c r="AHH92" s="27"/>
      <c r="AHI92" s="27"/>
      <c r="AHJ92" s="27"/>
      <c r="AHK92" s="27"/>
      <c r="AHL92" s="27"/>
      <c r="AHM92" s="27"/>
      <c r="AHN92" s="27"/>
      <c r="AHO92" s="27"/>
      <c r="AHP92" s="27"/>
      <c r="AHQ92" s="27"/>
      <c r="AHR92" s="27"/>
      <c r="AHS92" s="27"/>
      <c r="AHT92" s="27"/>
      <c r="AHU92" s="27"/>
      <c r="AHV92" s="27"/>
      <c r="AHW92" s="27"/>
      <c r="AHX92" s="27"/>
      <c r="AHY92" s="27"/>
      <c r="AHZ92" s="27"/>
      <c r="AIA92" s="27"/>
      <c r="AIB92" s="27"/>
      <c r="AIC92" s="27"/>
      <c r="AID92" s="27"/>
      <c r="AIE92" s="27"/>
      <c r="AIF92" s="27"/>
      <c r="AIG92" s="27"/>
      <c r="AIH92" s="27"/>
      <c r="AII92" s="27"/>
      <c r="AIJ92" s="27"/>
      <c r="AIK92" s="27"/>
      <c r="AIL92" s="27"/>
      <c r="AIM92" s="27"/>
      <c r="AIN92" s="27"/>
      <c r="AIO92" s="27"/>
      <c r="AIP92" s="27"/>
      <c r="AIQ92" s="27"/>
      <c r="AIR92" s="27"/>
      <c r="AIS92" s="27"/>
      <c r="AIT92" s="27"/>
      <c r="AIU92" s="27"/>
      <c r="AIV92" s="27"/>
      <c r="AIW92" s="27"/>
      <c r="AIX92" s="27"/>
      <c r="AIY92" s="27"/>
      <c r="AIZ92" s="27"/>
      <c r="AJA92" s="27"/>
      <c r="AJB92" s="27"/>
      <c r="AJC92" s="27"/>
      <c r="AJD92" s="27"/>
      <c r="AJE92" s="27"/>
      <c r="AJF92" s="27"/>
      <c r="AJG92" s="27"/>
      <c r="AJH92" s="27"/>
      <c r="AJI92" s="27"/>
      <c r="AJJ92" s="27"/>
      <c r="AJK92" s="27"/>
      <c r="AJL92" s="27"/>
      <c r="AJM92" s="27"/>
      <c r="AJN92" s="27"/>
      <c r="AJO92" s="27"/>
      <c r="AJP92" s="27"/>
      <c r="AJQ92" s="27"/>
      <c r="AJR92" s="27"/>
      <c r="AJS92" s="27"/>
      <c r="AJT92" s="27"/>
      <c r="AJU92" s="27"/>
      <c r="AJV92" s="27"/>
      <c r="AJW92" s="27"/>
      <c r="AJX92" s="27"/>
      <c r="AJY92" s="27"/>
      <c r="AJZ92" s="27"/>
      <c r="AKA92" s="27"/>
      <c r="AKB92" s="27"/>
      <c r="AKC92" s="27"/>
      <c r="AKD92" s="27"/>
      <c r="AKE92" s="27"/>
      <c r="AKF92" s="27"/>
      <c r="AKG92" s="27"/>
      <c r="AKH92" s="27"/>
      <c r="AKI92" s="27"/>
      <c r="AKJ92" s="27"/>
      <c r="AKK92" s="27"/>
      <c r="AKL92" s="27"/>
      <c r="AKM92" s="27"/>
      <c r="AKN92" s="27"/>
      <c r="AKO92" s="27"/>
      <c r="AKP92" s="27"/>
      <c r="AKQ92" s="27"/>
      <c r="AKR92" s="27"/>
      <c r="AKS92" s="27"/>
      <c r="AKT92" s="27"/>
      <c r="AKU92" s="27"/>
      <c r="AKV92" s="27"/>
      <c r="AKW92" s="27"/>
      <c r="AKX92" s="27"/>
      <c r="AKY92" s="27"/>
      <c r="AKZ92" s="27"/>
      <c r="ALA92" s="27"/>
      <c r="ALB92" s="27"/>
      <c r="ALC92" s="27"/>
      <c r="ALD92" s="27"/>
      <c r="ALE92" s="27"/>
      <c r="ALF92" s="27"/>
      <c r="ALG92" s="27"/>
      <c r="ALH92" s="27"/>
      <c r="ALI92" s="27"/>
      <c r="ALJ92" s="27"/>
      <c r="ALK92" s="27"/>
      <c r="ALL92" s="27"/>
    </row>
    <row r="93" spans="1:1000" customFormat="1" ht="15" customHeight="1" x14ac:dyDescent="0.25">
      <c r="A93" s="55">
        <f ca="1">IF(_xll.TM1RPTELISCONSOLIDATED($C$91,$C93),IF(_xll.TM1RPTELLEV($C$91,$C93)&lt;=3,_xll.TM1RPTELLEV($C$91,$C93),"D"),"N")</f>
        <v>2</v>
      </c>
      <c r="B93" s="61"/>
      <c r="C93" s="161" t="s">
        <v>43</v>
      </c>
      <c r="D93" s="171" t="str">
        <f ca="1">_xll.DBRW("smartco:FcstMethod",$C93,"FcstMethod")</f>
        <v/>
      </c>
      <c r="E93" s="159">
        <f ca="1">_xll.DBRW($C$81,$D$85,$C$85,$E$85,E$89,$C93,$F$85)</f>
        <v>148885.08846779773</v>
      </c>
      <c r="F93" s="159">
        <f ca="1">_xll.DBRW($C$81,$D$85,$C$85,$E$85,F$89,$C93,$F$85)</f>
        <v>147223.22527059756</v>
      </c>
      <c r="G93" s="159">
        <f ca="1">_xll.DBRW($C$81,$D$85,$C$85,$E$85,G$89,$C93,$F$85)</f>
        <v>141455.64395909186</v>
      </c>
      <c r="H93" s="159">
        <f ca="1">_xll.DBRW($C$81,$D$85,$C$85,$E$85,H$89,$C93,$F$85)</f>
        <v>139073.72222804616</v>
      </c>
      <c r="I93" s="159">
        <f ca="1">_xll.DBRW($C$81,$D$85,$C$85,$E$85,I$89,$C93,$F$85)</f>
        <v>97041.287666160264</v>
      </c>
      <c r="J93" s="159">
        <f ca="1">_xll.DBRW($C$81,$D$85,$C$85,$E$85,J$89,$C93,$F$85)</f>
        <v>104930.4723157608</v>
      </c>
      <c r="K93" s="159">
        <f ca="1">_xll.DBRW($C$81,$D$85,$C$85,$E$85,K$89,$C93,$F$85)</f>
        <v>123937.52011759055</v>
      </c>
      <c r="L93" s="159">
        <f ca="1">_xll.DBRW($C$81,$D$85,$C$85,$E$85,L$89,$C93,$F$85)</f>
        <v>132476.18877382542</v>
      </c>
      <c r="M93" s="159">
        <f ca="1">_xll.DBRW($C$81,$D$85,$C$85,$E$85,M$89,$C93,$F$85)</f>
        <v>55225.894855705323</v>
      </c>
      <c r="N93" s="159">
        <f ca="1">_xll.DBRW($C$81,$D$85,$C$85,$E$85,N$89,$C93,$F$85)</f>
        <v>64873.372445159242</v>
      </c>
      <c r="O93" s="159">
        <f ca="1">_xll.DBRW($C$81,$D$85,$C$85,$E$85,O$89,$C93,$F$85)</f>
        <v>215194.96984239318</v>
      </c>
      <c r="P93" s="159">
        <f ca="1">_xll.DBRW($C$81,$D$85,$C$85,$E$85,P$89,$C93,$F$85)</f>
        <v>193207.39490091288</v>
      </c>
      <c r="Q93" s="166">
        <f ca="1">_xll.DBRW($C$81,$D$85,$C$85,$E$85,Q$89,$C93,$F$85)</f>
        <v>1563524.7808430407</v>
      </c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7"/>
      <c r="DN93" s="27"/>
      <c r="DO93" s="27"/>
      <c r="DP93" s="27"/>
      <c r="DQ93" s="27"/>
      <c r="DR93" s="27"/>
      <c r="DS93" s="27"/>
      <c r="DT93" s="27"/>
      <c r="DU93" s="27"/>
      <c r="DV93" s="27"/>
      <c r="DW93" s="27"/>
      <c r="DX93" s="27"/>
      <c r="DY93" s="27"/>
      <c r="DZ93" s="27"/>
      <c r="EA93" s="27"/>
      <c r="EB93" s="27"/>
      <c r="EC93" s="27"/>
      <c r="ED93" s="27"/>
      <c r="EE93" s="27"/>
      <c r="EF93" s="27"/>
      <c r="EG93" s="27"/>
      <c r="EH93" s="27"/>
      <c r="EI93" s="27"/>
      <c r="EJ93" s="27"/>
      <c r="EK93" s="27"/>
      <c r="EL93" s="27"/>
      <c r="EM93" s="27"/>
      <c r="EN93" s="27"/>
      <c r="EO93" s="27"/>
      <c r="EP93" s="27"/>
      <c r="EQ93" s="27"/>
      <c r="ER93" s="27"/>
      <c r="ES93" s="27"/>
      <c r="ET93" s="27"/>
      <c r="EU93" s="27"/>
      <c r="EV93" s="27"/>
      <c r="EW93" s="27"/>
      <c r="EX93" s="27"/>
      <c r="EY93" s="27"/>
      <c r="EZ93" s="27"/>
      <c r="FA93" s="27"/>
      <c r="FB93" s="27"/>
      <c r="FC93" s="27"/>
      <c r="FD93" s="27"/>
      <c r="FE93" s="27"/>
      <c r="FF93" s="27"/>
      <c r="FG93" s="27"/>
      <c r="FH93" s="27"/>
      <c r="FI93" s="27"/>
      <c r="FJ93" s="27"/>
      <c r="FK93" s="27"/>
      <c r="FL93" s="27"/>
      <c r="FM93" s="27"/>
      <c r="FN93" s="27"/>
      <c r="FO93" s="27"/>
      <c r="FP93" s="27"/>
      <c r="FQ93" s="27"/>
      <c r="FR93" s="27"/>
      <c r="FS93" s="27"/>
      <c r="FT93" s="27"/>
      <c r="FU93" s="27"/>
      <c r="FV93" s="27"/>
      <c r="FW93" s="27"/>
      <c r="FX93" s="27"/>
      <c r="FY93" s="27"/>
      <c r="FZ93" s="27"/>
      <c r="GA93" s="27"/>
      <c r="GB93" s="27"/>
      <c r="GC93" s="27"/>
      <c r="GD93" s="27"/>
      <c r="GE93" s="27"/>
      <c r="GF93" s="27"/>
      <c r="GG93" s="27"/>
      <c r="GH93" s="27"/>
      <c r="GI93" s="27"/>
      <c r="GJ93" s="27"/>
      <c r="GK93" s="27"/>
      <c r="GL93" s="27"/>
      <c r="GM93" s="27"/>
      <c r="GN93" s="27"/>
      <c r="GO93" s="27"/>
      <c r="GP93" s="27"/>
      <c r="GQ93" s="27"/>
      <c r="GR93" s="27"/>
      <c r="GS93" s="27"/>
      <c r="GT93" s="27"/>
      <c r="GU93" s="27"/>
      <c r="GV93" s="27"/>
      <c r="GW93" s="27"/>
      <c r="GX93" s="27"/>
      <c r="GY93" s="27"/>
      <c r="GZ93" s="27"/>
      <c r="HA93" s="27"/>
      <c r="HB93" s="27"/>
      <c r="HC93" s="27"/>
      <c r="HD93" s="27"/>
      <c r="HE93" s="27"/>
      <c r="HF93" s="27"/>
      <c r="HG93" s="27"/>
      <c r="HH93" s="27"/>
      <c r="HI93" s="27"/>
      <c r="HJ93" s="27"/>
      <c r="HK93" s="27"/>
      <c r="HL93" s="27"/>
      <c r="HM93" s="27"/>
      <c r="HN93" s="27"/>
      <c r="HO93" s="27"/>
      <c r="HP93" s="27"/>
      <c r="HQ93" s="27"/>
      <c r="HR93" s="27"/>
      <c r="HS93" s="27"/>
      <c r="HT93" s="27"/>
      <c r="HU93" s="27"/>
      <c r="HV93" s="27"/>
      <c r="HW93" s="27"/>
      <c r="HX93" s="27"/>
      <c r="HY93" s="27"/>
      <c r="HZ93" s="27"/>
      <c r="IA93" s="27"/>
      <c r="IB93" s="27"/>
      <c r="IC93" s="27"/>
      <c r="ID93" s="27"/>
      <c r="IE93" s="27"/>
      <c r="IF93" s="27"/>
      <c r="IG93" s="27"/>
      <c r="IH93" s="27"/>
      <c r="II93" s="27"/>
      <c r="IJ93" s="27"/>
      <c r="IK93" s="27"/>
      <c r="IL93" s="27"/>
      <c r="IM93" s="27"/>
      <c r="IN93" s="27"/>
      <c r="IO93" s="27"/>
      <c r="IP93" s="27"/>
      <c r="IQ93" s="27"/>
      <c r="IR93" s="27"/>
      <c r="IS93" s="27"/>
      <c r="IT93" s="27"/>
      <c r="IU93" s="27"/>
      <c r="IV93" s="27"/>
      <c r="IW93" s="27"/>
      <c r="IX93" s="27"/>
      <c r="IY93" s="27"/>
      <c r="IZ93" s="27"/>
      <c r="JA93" s="27"/>
      <c r="JB93" s="27"/>
      <c r="JC93" s="27"/>
      <c r="JD93" s="27"/>
      <c r="JE93" s="27"/>
      <c r="JF93" s="27"/>
      <c r="JG93" s="27"/>
      <c r="JH93" s="27"/>
      <c r="JI93" s="27"/>
      <c r="JJ93" s="27"/>
      <c r="JK93" s="27"/>
      <c r="JL93" s="27"/>
      <c r="JM93" s="27"/>
      <c r="JN93" s="27"/>
      <c r="JO93" s="27"/>
      <c r="JP93" s="27"/>
      <c r="JQ93" s="27"/>
      <c r="JR93" s="27"/>
      <c r="JS93" s="27"/>
      <c r="JT93" s="27"/>
      <c r="JU93" s="27"/>
      <c r="JV93" s="27"/>
      <c r="JW93" s="27"/>
      <c r="JX93" s="27"/>
      <c r="JY93" s="27"/>
      <c r="JZ93" s="27"/>
      <c r="KA93" s="27"/>
      <c r="KB93" s="27"/>
      <c r="KC93" s="27"/>
      <c r="KD93" s="27"/>
      <c r="KE93" s="27"/>
      <c r="KF93" s="27"/>
      <c r="KG93" s="27"/>
      <c r="KH93" s="27"/>
      <c r="KI93" s="27"/>
      <c r="KJ93" s="27"/>
      <c r="KK93" s="27"/>
      <c r="KL93" s="27"/>
      <c r="KM93" s="27"/>
      <c r="KN93" s="27"/>
      <c r="KO93" s="27"/>
      <c r="KP93" s="27"/>
      <c r="KQ93" s="27"/>
      <c r="KR93" s="27"/>
      <c r="KS93" s="27"/>
      <c r="KT93" s="27"/>
      <c r="KU93" s="27"/>
      <c r="KV93" s="27"/>
      <c r="KW93" s="27"/>
      <c r="KX93" s="27"/>
      <c r="KY93" s="27"/>
      <c r="KZ93" s="27"/>
      <c r="LA93" s="27"/>
      <c r="LB93" s="27"/>
      <c r="LC93" s="27"/>
      <c r="LD93" s="27"/>
      <c r="LE93" s="27"/>
      <c r="LF93" s="27"/>
      <c r="LG93" s="27"/>
      <c r="LH93" s="27"/>
      <c r="LI93" s="27"/>
      <c r="LJ93" s="27"/>
      <c r="LK93" s="27"/>
      <c r="LL93" s="27"/>
      <c r="LM93" s="27"/>
      <c r="LN93" s="27"/>
      <c r="LO93" s="27"/>
      <c r="LP93" s="27"/>
      <c r="LQ93" s="27"/>
      <c r="LR93" s="27"/>
      <c r="LS93" s="27"/>
      <c r="LT93" s="27"/>
      <c r="LU93" s="27"/>
      <c r="LV93" s="27"/>
      <c r="LW93" s="27"/>
      <c r="LX93" s="27"/>
      <c r="LY93" s="27"/>
      <c r="LZ93" s="27"/>
      <c r="MA93" s="27"/>
      <c r="MB93" s="27"/>
      <c r="MC93" s="27"/>
      <c r="MD93" s="27"/>
      <c r="ME93" s="27"/>
      <c r="MF93" s="27"/>
      <c r="MG93" s="27"/>
      <c r="MH93" s="27"/>
      <c r="MI93" s="27"/>
      <c r="MJ93" s="27"/>
      <c r="MK93" s="27"/>
      <c r="ML93" s="27"/>
      <c r="MM93" s="27"/>
      <c r="MN93" s="27"/>
      <c r="MO93" s="27"/>
      <c r="MP93" s="27"/>
      <c r="MQ93" s="27"/>
      <c r="MR93" s="27"/>
      <c r="MS93" s="27"/>
      <c r="MT93" s="27"/>
      <c r="MU93" s="27"/>
      <c r="MV93" s="27"/>
      <c r="MW93" s="27"/>
      <c r="MX93" s="27"/>
      <c r="MY93" s="27"/>
      <c r="MZ93" s="27"/>
      <c r="NA93" s="27"/>
      <c r="NB93" s="27"/>
      <c r="NC93" s="27"/>
      <c r="ND93" s="27"/>
      <c r="NE93" s="27"/>
      <c r="NF93" s="27"/>
      <c r="NG93" s="27"/>
      <c r="NH93" s="27"/>
      <c r="NI93" s="27"/>
      <c r="NJ93" s="27"/>
      <c r="NK93" s="27"/>
      <c r="NL93" s="27"/>
      <c r="NM93" s="27"/>
      <c r="NN93" s="27"/>
      <c r="NO93" s="27"/>
      <c r="NP93" s="27"/>
      <c r="NQ93" s="27"/>
      <c r="NR93" s="27"/>
      <c r="NS93" s="27"/>
      <c r="NT93" s="27"/>
      <c r="NU93" s="27"/>
      <c r="NV93" s="27"/>
      <c r="NW93" s="27"/>
      <c r="NX93" s="27"/>
      <c r="NY93" s="27"/>
      <c r="NZ93" s="27"/>
      <c r="OA93" s="27"/>
      <c r="OB93" s="27"/>
      <c r="OC93" s="27"/>
      <c r="OD93" s="27"/>
      <c r="OE93" s="27"/>
      <c r="OF93" s="27"/>
      <c r="OG93" s="27"/>
      <c r="OH93" s="27"/>
      <c r="OI93" s="27"/>
      <c r="OJ93" s="27"/>
      <c r="OK93" s="27"/>
      <c r="OL93" s="27"/>
      <c r="OM93" s="27"/>
      <c r="ON93" s="27"/>
      <c r="OO93" s="27"/>
      <c r="OP93" s="27"/>
      <c r="OQ93" s="27"/>
      <c r="OR93" s="27"/>
      <c r="OS93" s="27"/>
      <c r="OT93" s="27"/>
      <c r="OU93" s="27"/>
      <c r="OV93" s="27"/>
      <c r="OW93" s="27"/>
      <c r="OX93" s="27"/>
      <c r="OY93" s="27"/>
      <c r="OZ93" s="27"/>
      <c r="PA93" s="27"/>
      <c r="PB93" s="27"/>
      <c r="PC93" s="27"/>
      <c r="PD93" s="27"/>
      <c r="PE93" s="27"/>
      <c r="PF93" s="27"/>
      <c r="PG93" s="27"/>
      <c r="PH93" s="27"/>
      <c r="PI93" s="27"/>
      <c r="PJ93" s="27"/>
      <c r="PK93" s="27"/>
      <c r="PL93" s="27"/>
      <c r="PM93" s="27"/>
      <c r="PN93" s="27"/>
      <c r="PO93" s="27"/>
      <c r="PP93" s="27"/>
      <c r="PQ93" s="27"/>
      <c r="PR93" s="27"/>
      <c r="PS93" s="27"/>
      <c r="PT93" s="27"/>
      <c r="PU93" s="27"/>
      <c r="PV93" s="27"/>
      <c r="PW93" s="27"/>
      <c r="PX93" s="27"/>
      <c r="PY93" s="27"/>
      <c r="PZ93" s="27"/>
      <c r="QA93" s="27"/>
      <c r="QB93" s="27"/>
      <c r="QC93" s="27"/>
      <c r="QD93" s="27"/>
      <c r="QE93" s="27"/>
      <c r="QF93" s="27"/>
      <c r="QG93" s="27"/>
      <c r="QH93" s="27"/>
      <c r="QI93" s="27"/>
      <c r="QJ93" s="27"/>
      <c r="QK93" s="27"/>
      <c r="QL93" s="27"/>
      <c r="QM93" s="27"/>
      <c r="QN93" s="27"/>
      <c r="QO93" s="27"/>
      <c r="QP93" s="27"/>
      <c r="QQ93" s="27"/>
      <c r="QR93" s="27"/>
      <c r="QS93" s="27"/>
      <c r="QT93" s="27"/>
      <c r="QU93" s="27"/>
      <c r="QV93" s="27"/>
      <c r="QW93" s="27"/>
      <c r="QX93" s="27"/>
      <c r="QY93" s="27"/>
      <c r="QZ93" s="27"/>
      <c r="RA93" s="27"/>
      <c r="RB93" s="27"/>
      <c r="RC93" s="27"/>
      <c r="RD93" s="27"/>
      <c r="RE93" s="27"/>
      <c r="RF93" s="27"/>
      <c r="RG93" s="27"/>
      <c r="RH93" s="27"/>
      <c r="RI93" s="27"/>
      <c r="RJ93" s="27"/>
      <c r="RK93" s="27"/>
      <c r="RL93" s="27"/>
      <c r="RM93" s="27"/>
      <c r="RN93" s="27"/>
      <c r="RO93" s="27"/>
      <c r="RP93" s="27"/>
      <c r="RQ93" s="27"/>
      <c r="RR93" s="27"/>
      <c r="RS93" s="27"/>
      <c r="RT93" s="27"/>
      <c r="RU93" s="27"/>
      <c r="RV93" s="27"/>
      <c r="RW93" s="27"/>
      <c r="RX93" s="27"/>
      <c r="RY93" s="27"/>
      <c r="RZ93" s="27"/>
      <c r="SA93" s="27"/>
      <c r="SB93" s="27"/>
      <c r="SC93" s="27"/>
      <c r="SD93" s="27"/>
      <c r="SE93" s="27"/>
      <c r="SF93" s="27"/>
      <c r="SG93" s="27"/>
      <c r="SH93" s="27"/>
      <c r="SI93" s="27"/>
      <c r="SJ93" s="27"/>
      <c r="SK93" s="27"/>
      <c r="SL93" s="27"/>
      <c r="SM93" s="27"/>
      <c r="SN93" s="27"/>
      <c r="SO93" s="27"/>
      <c r="SP93" s="27"/>
      <c r="SQ93" s="27"/>
      <c r="SR93" s="27"/>
      <c r="SS93" s="27"/>
      <c r="ST93" s="27"/>
      <c r="SU93" s="27"/>
      <c r="SV93" s="27"/>
      <c r="SW93" s="27"/>
      <c r="SX93" s="27"/>
      <c r="SY93" s="27"/>
      <c r="SZ93" s="27"/>
      <c r="TA93" s="27"/>
      <c r="TB93" s="27"/>
      <c r="TC93" s="27"/>
      <c r="TD93" s="27"/>
      <c r="TE93" s="27"/>
      <c r="TF93" s="27"/>
      <c r="TG93" s="27"/>
      <c r="TH93" s="27"/>
      <c r="TI93" s="27"/>
      <c r="TJ93" s="27"/>
      <c r="TK93" s="27"/>
      <c r="TL93" s="27"/>
      <c r="TM93" s="27"/>
      <c r="TN93" s="27"/>
      <c r="TO93" s="27"/>
      <c r="TP93" s="27"/>
      <c r="TQ93" s="27"/>
      <c r="TR93" s="27"/>
      <c r="TS93" s="27"/>
      <c r="TT93" s="27"/>
      <c r="TU93" s="27"/>
      <c r="TV93" s="27"/>
      <c r="TW93" s="27"/>
      <c r="TX93" s="27"/>
      <c r="TY93" s="27"/>
      <c r="TZ93" s="27"/>
      <c r="UA93" s="27"/>
      <c r="UB93" s="27"/>
      <c r="UC93" s="27"/>
      <c r="UD93" s="27"/>
      <c r="UE93" s="27"/>
      <c r="UF93" s="27"/>
      <c r="UG93" s="27"/>
      <c r="UH93" s="27"/>
      <c r="UI93" s="27"/>
      <c r="UJ93" s="27"/>
      <c r="UK93" s="27"/>
      <c r="UL93" s="27"/>
      <c r="UM93" s="27"/>
      <c r="UN93" s="27"/>
      <c r="UO93" s="27"/>
      <c r="UP93" s="27"/>
      <c r="UQ93" s="27"/>
      <c r="UR93" s="27"/>
      <c r="US93" s="27"/>
      <c r="UT93" s="27"/>
      <c r="UU93" s="27"/>
      <c r="UV93" s="27"/>
      <c r="UW93" s="27"/>
      <c r="UX93" s="27"/>
      <c r="UY93" s="27"/>
      <c r="UZ93" s="27"/>
      <c r="VA93" s="27"/>
      <c r="VB93" s="27"/>
      <c r="VC93" s="27"/>
      <c r="VD93" s="27"/>
      <c r="VE93" s="27"/>
      <c r="VF93" s="27"/>
      <c r="VG93" s="27"/>
      <c r="VH93" s="27"/>
      <c r="VI93" s="27"/>
      <c r="VJ93" s="27"/>
      <c r="VK93" s="27"/>
      <c r="VL93" s="27"/>
      <c r="VM93" s="27"/>
      <c r="VN93" s="27"/>
      <c r="VO93" s="27"/>
      <c r="VP93" s="27"/>
      <c r="VQ93" s="27"/>
      <c r="VR93" s="27"/>
      <c r="VS93" s="27"/>
      <c r="VT93" s="27"/>
      <c r="VU93" s="27"/>
      <c r="VV93" s="27"/>
      <c r="VW93" s="27"/>
      <c r="VX93" s="27"/>
      <c r="VY93" s="27"/>
      <c r="VZ93" s="27"/>
      <c r="WA93" s="27"/>
      <c r="WB93" s="27"/>
      <c r="WC93" s="27"/>
      <c r="WD93" s="27"/>
      <c r="WE93" s="27"/>
      <c r="WF93" s="27"/>
      <c r="WG93" s="27"/>
      <c r="WH93" s="27"/>
      <c r="WI93" s="27"/>
      <c r="WJ93" s="27"/>
      <c r="WK93" s="27"/>
      <c r="WL93" s="27"/>
      <c r="WM93" s="27"/>
      <c r="WN93" s="27"/>
      <c r="WO93" s="27"/>
      <c r="WP93" s="27"/>
      <c r="WQ93" s="27"/>
      <c r="WR93" s="27"/>
      <c r="WS93" s="27"/>
      <c r="WT93" s="27"/>
      <c r="WU93" s="27"/>
      <c r="WV93" s="27"/>
      <c r="WW93" s="27"/>
      <c r="WX93" s="27"/>
      <c r="WY93" s="27"/>
      <c r="WZ93" s="27"/>
      <c r="XA93" s="27"/>
      <c r="XB93" s="27"/>
      <c r="XC93" s="27"/>
      <c r="XD93" s="27"/>
      <c r="XE93" s="27"/>
      <c r="XF93" s="27"/>
      <c r="XG93" s="27"/>
      <c r="XH93" s="27"/>
      <c r="XI93" s="27"/>
      <c r="XJ93" s="27"/>
      <c r="XK93" s="27"/>
      <c r="XL93" s="27"/>
      <c r="XM93" s="27"/>
      <c r="XN93" s="27"/>
      <c r="XO93" s="27"/>
      <c r="XP93" s="27"/>
      <c r="XQ93" s="27"/>
      <c r="XR93" s="27"/>
      <c r="XS93" s="27"/>
      <c r="XT93" s="27"/>
      <c r="XU93" s="27"/>
      <c r="XV93" s="27"/>
      <c r="XW93" s="27"/>
      <c r="XX93" s="27"/>
      <c r="XY93" s="27"/>
      <c r="XZ93" s="27"/>
      <c r="YA93" s="27"/>
      <c r="YB93" s="27"/>
      <c r="YC93" s="27"/>
      <c r="YD93" s="27"/>
      <c r="YE93" s="27"/>
      <c r="YF93" s="27"/>
      <c r="YG93" s="27"/>
      <c r="YH93" s="27"/>
      <c r="YI93" s="27"/>
      <c r="YJ93" s="27"/>
      <c r="YK93" s="27"/>
      <c r="YL93" s="27"/>
      <c r="YM93" s="27"/>
      <c r="YN93" s="27"/>
      <c r="YO93" s="27"/>
      <c r="YP93" s="27"/>
      <c r="YQ93" s="27"/>
      <c r="YR93" s="27"/>
      <c r="YS93" s="27"/>
      <c r="YT93" s="27"/>
      <c r="YU93" s="27"/>
      <c r="YV93" s="27"/>
      <c r="YW93" s="27"/>
      <c r="YX93" s="27"/>
      <c r="YY93" s="27"/>
      <c r="YZ93" s="27"/>
      <c r="ZA93" s="27"/>
      <c r="ZB93" s="27"/>
      <c r="ZC93" s="27"/>
      <c r="ZD93" s="27"/>
      <c r="ZE93" s="27"/>
      <c r="ZF93" s="27"/>
      <c r="ZG93" s="27"/>
      <c r="ZH93" s="27"/>
      <c r="ZI93" s="27"/>
      <c r="ZJ93" s="27"/>
      <c r="ZK93" s="27"/>
      <c r="ZL93" s="27"/>
      <c r="ZM93" s="27"/>
      <c r="ZN93" s="27"/>
      <c r="ZO93" s="27"/>
      <c r="ZP93" s="27"/>
      <c r="ZQ93" s="27"/>
      <c r="ZR93" s="27"/>
      <c r="ZS93" s="27"/>
      <c r="ZT93" s="27"/>
      <c r="ZU93" s="27"/>
      <c r="ZV93" s="27"/>
      <c r="ZW93" s="27"/>
      <c r="ZX93" s="27"/>
      <c r="ZY93" s="27"/>
      <c r="ZZ93" s="27"/>
      <c r="AAA93" s="27"/>
      <c r="AAB93" s="27"/>
      <c r="AAC93" s="27"/>
      <c r="AAD93" s="27"/>
      <c r="AAE93" s="27"/>
      <c r="AAF93" s="27"/>
      <c r="AAG93" s="27"/>
      <c r="AAH93" s="27"/>
      <c r="AAI93" s="27"/>
      <c r="AAJ93" s="27"/>
      <c r="AAK93" s="27"/>
      <c r="AAL93" s="27"/>
      <c r="AAM93" s="27"/>
      <c r="AAN93" s="27"/>
      <c r="AAO93" s="27"/>
      <c r="AAP93" s="27"/>
      <c r="AAQ93" s="27"/>
      <c r="AAR93" s="27"/>
      <c r="AAS93" s="27"/>
      <c r="AAT93" s="27"/>
      <c r="AAU93" s="27"/>
      <c r="AAV93" s="27"/>
      <c r="AAW93" s="27"/>
      <c r="AAX93" s="27"/>
      <c r="AAY93" s="27"/>
      <c r="AAZ93" s="27"/>
      <c r="ABA93" s="27"/>
      <c r="ABB93" s="27"/>
      <c r="ABC93" s="27"/>
      <c r="ABD93" s="27"/>
      <c r="ABE93" s="27"/>
      <c r="ABF93" s="27"/>
      <c r="ABG93" s="27"/>
      <c r="ABH93" s="27"/>
      <c r="ABI93" s="27"/>
      <c r="ABJ93" s="27"/>
      <c r="ABK93" s="27"/>
      <c r="ABL93" s="27"/>
      <c r="ABM93" s="27"/>
      <c r="ABN93" s="27"/>
      <c r="ABO93" s="27"/>
      <c r="ABP93" s="27"/>
      <c r="ABQ93" s="27"/>
      <c r="ABR93" s="27"/>
      <c r="ABS93" s="27"/>
      <c r="ABT93" s="27"/>
      <c r="ABU93" s="27"/>
      <c r="ABV93" s="27"/>
      <c r="ABW93" s="27"/>
      <c r="ABX93" s="27"/>
      <c r="ABY93" s="27"/>
      <c r="ABZ93" s="27"/>
      <c r="ACA93" s="27"/>
      <c r="ACB93" s="27"/>
      <c r="ACC93" s="27"/>
      <c r="ACD93" s="27"/>
      <c r="ACE93" s="27"/>
      <c r="ACF93" s="27"/>
      <c r="ACG93" s="27"/>
      <c r="ACH93" s="27"/>
      <c r="ACI93" s="27"/>
      <c r="ACJ93" s="27"/>
      <c r="ACK93" s="27"/>
      <c r="ACL93" s="27"/>
      <c r="ACM93" s="27"/>
      <c r="ACN93" s="27"/>
      <c r="ACO93" s="27"/>
      <c r="ACP93" s="27"/>
      <c r="ACQ93" s="27"/>
      <c r="ACR93" s="27"/>
      <c r="ACS93" s="27"/>
      <c r="ACT93" s="27"/>
      <c r="ACU93" s="27"/>
      <c r="ACV93" s="27"/>
      <c r="ACW93" s="27"/>
      <c r="ACX93" s="27"/>
      <c r="ACY93" s="27"/>
      <c r="ACZ93" s="27"/>
      <c r="ADA93" s="27"/>
      <c r="ADB93" s="27"/>
      <c r="ADC93" s="27"/>
      <c r="ADD93" s="27"/>
      <c r="ADE93" s="27"/>
      <c r="ADF93" s="27"/>
      <c r="ADG93" s="27"/>
      <c r="ADH93" s="27"/>
      <c r="ADI93" s="27"/>
      <c r="ADJ93" s="27"/>
      <c r="ADK93" s="27"/>
      <c r="ADL93" s="27"/>
      <c r="ADM93" s="27"/>
      <c r="ADN93" s="27"/>
      <c r="ADO93" s="27"/>
      <c r="ADP93" s="27"/>
      <c r="ADQ93" s="27"/>
      <c r="ADR93" s="27"/>
      <c r="ADS93" s="27"/>
      <c r="ADT93" s="27"/>
      <c r="ADU93" s="27"/>
      <c r="ADV93" s="27"/>
      <c r="ADW93" s="27"/>
      <c r="ADX93" s="27"/>
      <c r="ADY93" s="27"/>
      <c r="ADZ93" s="27"/>
      <c r="AEA93" s="27"/>
      <c r="AEB93" s="27"/>
      <c r="AEC93" s="27"/>
      <c r="AED93" s="27"/>
      <c r="AEE93" s="27"/>
      <c r="AEF93" s="27"/>
      <c r="AEG93" s="27"/>
      <c r="AEH93" s="27"/>
      <c r="AEI93" s="27"/>
      <c r="AEJ93" s="27"/>
      <c r="AEK93" s="27"/>
      <c r="AEL93" s="27"/>
      <c r="AEM93" s="27"/>
      <c r="AEN93" s="27"/>
      <c r="AEO93" s="27"/>
      <c r="AEP93" s="27"/>
      <c r="AEQ93" s="27"/>
      <c r="AER93" s="27"/>
      <c r="AES93" s="27"/>
      <c r="AET93" s="27"/>
      <c r="AEU93" s="27"/>
      <c r="AEV93" s="27"/>
      <c r="AEW93" s="27"/>
      <c r="AEX93" s="27"/>
      <c r="AEY93" s="27"/>
      <c r="AEZ93" s="27"/>
      <c r="AFA93" s="27"/>
      <c r="AFB93" s="27"/>
      <c r="AFC93" s="27"/>
      <c r="AFD93" s="27"/>
      <c r="AFE93" s="27"/>
      <c r="AFF93" s="27"/>
      <c r="AFG93" s="27"/>
      <c r="AFH93" s="27"/>
      <c r="AFI93" s="27"/>
      <c r="AFJ93" s="27"/>
      <c r="AFK93" s="27"/>
      <c r="AFL93" s="27"/>
      <c r="AFM93" s="27"/>
      <c r="AFN93" s="27"/>
      <c r="AFO93" s="27"/>
      <c r="AFP93" s="27"/>
      <c r="AFQ93" s="27"/>
      <c r="AFR93" s="27"/>
      <c r="AFS93" s="27"/>
      <c r="AFT93" s="27"/>
      <c r="AFU93" s="27"/>
      <c r="AFV93" s="27"/>
      <c r="AFW93" s="27"/>
      <c r="AFX93" s="27"/>
      <c r="AFY93" s="27"/>
      <c r="AFZ93" s="27"/>
      <c r="AGA93" s="27"/>
      <c r="AGB93" s="27"/>
      <c r="AGC93" s="27"/>
      <c r="AGD93" s="27"/>
      <c r="AGE93" s="27"/>
      <c r="AGF93" s="27"/>
      <c r="AGG93" s="27"/>
      <c r="AGH93" s="27"/>
      <c r="AGI93" s="27"/>
      <c r="AGJ93" s="27"/>
      <c r="AGK93" s="27"/>
      <c r="AGL93" s="27"/>
      <c r="AGM93" s="27"/>
      <c r="AGN93" s="27"/>
      <c r="AGO93" s="27"/>
      <c r="AGP93" s="27"/>
      <c r="AGQ93" s="27"/>
      <c r="AGR93" s="27"/>
      <c r="AGS93" s="27"/>
      <c r="AGT93" s="27"/>
      <c r="AGU93" s="27"/>
      <c r="AGV93" s="27"/>
      <c r="AGW93" s="27"/>
      <c r="AGX93" s="27"/>
      <c r="AGY93" s="27"/>
      <c r="AGZ93" s="27"/>
      <c r="AHA93" s="27"/>
      <c r="AHB93" s="27"/>
      <c r="AHC93" s="27"/>
      <c r="AHD93" s="27"/>
      <c r="AHE93" s="27"/>
      <c r="AHF93" s="27"/>
      <c r="AHG93" s="27"/>
      <c r="AHH93" s="27"/>
      <c r="AHI93" s="27"/>
      <c r="AHJ93" s="27"/>
      <c r="AHK93" s="27"/>
      <c r="AHL93" s="27"/>
      <c r="AHM93" s="27"/>
      <c r="AHN93" s="27"/>
      <c r="AHO93" s="27"/>
      <c r="AHP93" s="27"/>
      <c r="AHQ93" s="27"/>
      <c r="AHR93" s="27"/>
      <c r="AHS93" s="27"/>
      <c r="AHT93" s="27"/>
      <c r="AHU93" s="27"/>
      <c r="AHV93" s="27"/>
      <c r="AHW93" s="27"/>
      <c r="AHX93" s="27"/>
      <c r="AHY93" s="27"/>
      <c r="AHZ93" s="27"/>
      <c r="AIA93" s="27"/>
      <c r="AIB93" s="27"/>
      <c r="AIC93" s="27"/>
      <c r="AID93" s="27"/>
      <c r="AIE93" s="27"/>
      <c r="AIF93" s="27"/>
      <c r="AIG93" s="27"/>
      <c r="AIH93" s="27"/>
      <c r="AII93" s="27"/>
      <c r="AIJ93" s="27"/>
      <c r="AIK93" s="27"/>
      <c r="AIL93" s="27"/>
      <c r="AIM93" s="27"/>
      <c r="AIN93" s="27"/>
      <c r="AIO93" s="27"/>
      <c r="AIP93" s="27"/>
      <c r="AIQ93" s="27"/>
      <c r="AIR93" s="27"/>
      <c r="AIS93" s="27"/>
      <c r="AIT93" s="27"/>
      <c r="AIU93" s="27"/>
      <c r="AIV93" s="27"/>
      <c r="AIW93" s="27"/>
      <c r="AIX93" s="27"/>
      <c r="AIY93" s="27"/>
      <c r="AIZ93" s="27"/>
      <c r="AJA93" s="27"/>
      <c r="AJB93" s="27"/>
      <c r="AJC93" s="27"/>
      <c r="AJD93" s="27"/>
      <c r="AJE93" s="27"/>
      <c r="AJF93" s="27"/>
      <c r="AJG93" s="27"/>
      <c r="AJH93" s="27"/>
      <c r="AJI93" s="27"/>
      <c r="AJJ93" s="27"/>
      <c r="AJK93" s="27"/>
      <c r="AJL93" s="27"/>
      <c r="AJM93" s="27"/>
      <c r="AJN93" s="27"/>
      <c r="AJO93" s="27"/>
      <c r="AJP93" s="27"/>
      <c r="AJQ93" s="27"/>
      <c r="AJR93" s="27"/>
      <c r="AJS93" s="27"/>
      <c r="AJT93" s="27"/>
      <c r="AJU93" s="27"/>
      <c r="AJV93" s="27"/>
      <c r="AJW93" s="27"/>
      <c r="AJX93" s="27"/>
      <c r="AJY93" s="27"/>
      <c r="AJZ93" s="27"/>
      <c r="AKA93" s="27"/>
      <c r="AKB93" s="27"/>
      <c r="AKC93" s="27"/>
      <c r="AKD93" s="27"/>
      <c r="AKE93" s="27"/>
      <c r="AKF93" s="27"/>
      <c r="AKG93" s="27"/>
      <c r="AKH93" s="27"/>
      <c r="AKI93" s="27"/>
      <c r="AKJ93" s="27"/>
      <c r="AKK93" s="27"/>
      <c r="AKL93" s="27"/>
      <c r="AKM93" s="27"/>
      <c r="AKN93" s="27"/>
      <c r="AKO93" s="27"/>
      <c r="AKP93" s="27"/>
      <c r="AKQ93" s="27"/>
      <c r="AKR93" s="27"/>
      <c r="AKS93" s="27"/>
      <c r="AKT93" s="27"/>
      <c r="AKU93" s="27"/>
      <c r="AKV93" s="27"/>
      <c r="AKW93" s="27"/>
      <c r="AKX93" s="27"/>
      <c r="AKY93" s="27"/>
      <c r="AKZ93" s="27"/>
      <c r="ALA93" s="27"/>
      <c r="ALB93" s="27"/>
      <c r="ALC93" s="27"/>
      <c r="ALD93" s="27"/>
      <c r="ALE93" s="27"/>
      <c r="ALF93" s="27"/>
      <c r="ALG93" s="27"/>
      <c r="ALH93" s="27"/>
      <c r="ALI93" s="27"/>
      <c r="ALJ93" s="27"/>
      <c r="ALK93" s="27"/>
      <c r="ALL93" s="27"/>
    </row>
    <row r="94" spans="1:1000" customFormat="1" ht="15" customHeight="1" x14ac:dyDescent="0.25">
      <c r="A94" s="55">
        <f ca="1">IF(_xll.TM1RPTELISCONSOLIDATED($C$91,$C94),IF(_xll.TM1RPTELLEV($C$91,$C94)&lt;=3,_xll.TM1RPTELLEV($C$91,$C94),"D"),"N")</f>
        <v>3</v>
      </c>
      <c r="B94" s="61"/>
      <c r="C94" s="162" t="s">
        <v>44</v>
      </c>
      <c r="D94" s="172" t="str">
        <f ca="1">_xll.DBRW("smartco:FcstMethod",$C94,"FcstMethod")</f>
        <v/>
      </c>
      <c r="E94" s="147">
        <f ca="1">_xll.DBRW($C$81,$D$85,$C$85,$E$85,E$89,$C94,$F$85)</f>
        <v>34664.374411418918</v>
      </c>
      <c r="F94" s="147">
        <f ca="1">_xll.DBRW($C$81,$D$85,$C$85,$E$85,F$89,$C94,$F$85)</f>
        <v>44516.508684657965</v>
      </c>
      <c r="G94" s="147">
        <f ca="1">_xll.DBRW($C$81,$D$85,$C$85,$E$85,G$89,$C94,$F$85)</f>
        <v>54741.905300909151</v>
      </c>
      <c r="H94" s="147">
        <f ca="1">_xll.DBRW($C$81,$D$85,$C$85,$E$85,H$89,$C94,$F$85)</f>
        <v>55818.394021480104</v>
      </c>
      <c r="I94" s="147">
        <f ca="1">_xll.DBRW($C$81,$D$85,$C$85,$E$85,I$89,$C94,$F$85)</f>
        <v>58821.924208277698</v>
      </c>
      <c r="J94" s="147">
        <f ca="1">_xll.DBRW($C$81,$D$85,$C$85,$E$85,J$89,$C94,$F$85)</f>
        <v>59285.410109983248</v>
      </c>
      <c r="K94" s="147">
        <f ca="1">_xll.DBRW($C$81,$D$85,$C$85,$E$85,K$89,$C94,$F$85)</f>
        <v>60276.092755247977</v>
      </c>
      <c r="L94" s="147">
        <f ca="1">_xll.DBRW($C$81,$D$85,$C$85,$E$85,L$89,$C94,$F$85)</f>
        <v>59494.971778033432</v>
      </c>
      <c r="M94" s="147">
        <f ca="1">_xll.DBRW($C$81,$D$85,$C$85,$E$85,M$89,$C94,$F$85)</f>
        <v>59484.754934696939</v>
      </c>
      <c r="N94" s="147">
        <f ca="1">_xll.DBRW($C$81,$D$85,$C$85,$E$85,N$89,$C94,$F$85)</f>
        <v>59509.083104446676</v>
      </c>
      <c r="O94" s="147">
        <f ca="1">_xll.DBRW($C$81,$D$85,$C$85,$E$85,O$89,$C94,$F$85)</f>
        <v>58690.516667434014</v>
      </c>
      <c r="P94" s="147">
        <f ca="1">_xll.DBRW($C$81,$D$85,$C$85,$E$85,P$89,$C94,$F$85)</f>
        <v>58216.061978889185</v>
      </c>
      <c r="Q94" s="166">
        <f ca="1">_xll.DBRW($C$81,$D$85,$C$85,$E$85,Q$89,$C94,$F$85)</f>
        <v>663519.99795547524</v>
      </c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27"/>
      <c r="DJ94" s="27"/>
      <c r="DK94" s="27"/>
      <c r="DL94" s="27"/>
      <c r="DM94" s="27"/>
      <c r="DN94" s="27"/>
      <c r="DO94" s="27"/>
      <c r="DP94" s="27"/>
      <c r="DQ94" s="27"/>
      <c r="DR94" s="27"/>
      <c r="DS94" s="27"/>
      <c r="DT94" s="27"/>
      <c r="DU94" s="27"/>
      <c r="DV94" s="27"/>
      <c r="DW94" s="27"/>
      <c r="DX94" s="27"/>
      <c r="DY94" s="27"/>
      <c r="DZ94" s="27"/>
      <c r="EA94" s="27"/>
      <c r="EB94" s="27"/>
      <c r="EC94" s="27"/>
      <c r="ED94" s="27"/>
      <c r="EE94" s="27"/>
      <c r="EF94" s="27"/>
      <c r="EG94" s="27"/>
      <c r="EH94" s="27"/>
      <c r="EI94" s="27"/>
      <c r="EJ94" s="27"/>
      <c r="EK94" s="27"/>
      <c r="EL94" s="27"/>
      <c r="EM94" s="27"/>
      <c r="EN94" s="27"/>
      <c r="EO94" s="27"/>
      <c r="EP94" s="27"/>
      <c r="EQ94" s="27"/>
      <c r="ER94" s="27"/>
      <c r="ES94" s="27"/>
      <c r="ET94" s="27"/>
      <c r="EU94" s="27"/>
      <c r="EV94" s="27"/>
      <c r="EW94" s="27"/>
      <c r="EX94" s="27"/>
      <c r="EY94" s="27"/>
      <c r="EZ94" s="27"/>
      <c r="FA94" s="27"/>
      <c r="FB94" s="27"/>
      <c r="FC94" s="27"/>
      <c r="FD94" s="27"/>
      <c r="FE94" s="27"/>
      <c r="FF94" s="27"/>
      <c r="FG94" s="27"/>
      <c r="FH94" s="27"/>
      <c r="FI94" s="27"/>
      <c r="FJ94" s="27"/>
      <c r="FK94" s="27"/>
      <c r="FL94" s="27"/>
      <c r="FM94" s="27"/>
      <c r="FN94" s="27"/>
      <c r="FO94" s="27"/>
      <c r="FP94" s="27"/>
      <c r="FQ94" s="27"/>
      <c r="FR94" s="27"/>
      <c r="FS94" s="27"/>
      <c r="FT94" s="27"/>
      <c r="FU94" s="27"/>
      <c r="FV94" s="27"/>
      <c r="FW94" s="27"/>
      <c r="FX94" s="27"/>
      <c r="FY94" s="27"/>
      <c r="FZ94" s="27"/>
      <c r="GA94" s="27"/>
      <c r="GB94" s="27"/>
      <c r="GC94" s="27"/>
      <c r="GD94" s="27"/>
      <c r="GE94" s="27"/>
      <c r="GF94" s="27"/>
      <c r="GG94" s="27"/>
      <c r="GH94" s="27"/>
      <c r="GI94" s="27"/>
      <c r="GJ94" s="27"/>
      <c r="GK94" s="27"/>
      <c r="GL94" s="27"/>
      <c r="GM94" s="27"/>
      <c r="GN94" s="27"/>
      <c r="GO94" s="27"/>
      <c r="GP94" s="27"/>
      <c r="GQ94" s="27"/>
      <c r="GR94" s="27"/>
      <c r="GS94" s="27"/>
      <c r="GT94" s="27"/>
      <c r="GU94" s="27"/>
      <c r="GV94" s="27"/>
      <c r="GW94" s="27"/>
      <c r="GX94" s="27"/>
      <c r="GY94" s="27"/>
      <c r="GZ94" s="27"/>
      <c r="HA94" s="27"/>
      <c r="HB94" s="27"/>
      <c r="HC94" s="27"/>
      <c r="HD94" s="27"/>
      <c r="HE94" s="27"/>
      <c r="HF94" s="27"/>
      <c r="HG94" s="27"/>
      <c r="HH94" s="27"/>
      <c r="HI94" s="27"/>
      <c r="HJ94" s="27"/>
      <c r="HK94" s="27"/>
      <c r="HL94" s="27"/>
      <c r="HM94" s="27"/>
      <c r="HN94" s="27"/>
      <c r="HO94" s="27"/>
      <c r="HP94" s="27"/>
      <c r="HQ94" s="27"/>
      <c r="HR94" s="27"/>
      <c r="HS94" s="27"/>
      <c r="HT94" s="27"/>
      <c r="HU94" s="27"/>
      <c r="HV94" s="27"/>
      <c r="HW94" s="27"/>
      <c r="HX94" s="27"/>
      <c r="HY94" s="27"/>
      <c r="HZ94" s="27"/>
      <c r="IA94" s="27"/>
      <c r="IB94" s="27"/>
      <c r="IC94" s="27"/>
      <c r="ID94" s="27"/>
      <c r="IE94" s="27"/>
      <c r="IF94" s="27"/>
      <c r="IG94" s="27"/>
      <c r="IH94" s="27"/>
      <c r="II94" s="27"/>
      <c r="IJ94" s="27"/>
      <c r="IK94" s="27"/>
      <c r="IL94" s="27"/>
      <c r="IM94" s="27"/>
      <c r="IN94" s="27"/>
      <c r="IO94" s="27"/>
      <c r="IP94" s="27"/>
      <c r="IQ94" s="27"/>
      <c r="IR94" s="27"/>
      <c r="IS94" s="27"/>
      <c r="IT94" s="27"/>
      <c r="IU94" s="27"/>
      <c r="IV94" s="27"/>
      <c r="IW94" s="27"/>
      <c r="IX94" s="27"/>
      <c r="IY94" s="27"/>
      <c r="IZ94" s="27"/>
      <c r="JA94" s="27"/>
      <c r="JB94" s="27"/>
      <c r="JC94" s="27"/>
      <c r="JD94" s="27"/>
      <c r="JE94" s="27"/>
      <c r="JF94" s="27"/>
      <c r="JG94" s="27"/>
      <c r="JH94" s="27"/>
      <c r="JI94" s="27"/>
      <c r="JJ94" s="27"/>
      <c r="JK94" s="27"/>
      <c r="JL94" s="27"/>
      <c r="JM94" s="27"/>
      <c r="JN94" s="27"/>
      <c r="JO94" s="27"/>
      <c r="JP94" s="27"/>
      <c r="JQ94" s="27"/>
      <c r="JR94" s="27"/>
      <c r="JS94" s="27"/>
      <c r="JT94" s="27"/>
      <c r="JU94" s="27"/>
      <c r="JV94" s="27"/>
      <c r="JW94" s="27"/>
      <c r="JX94" s="27"/>
      <c r="JY94" s="27"/>
      <c r="JZ94" s="27"/>
      <c r="KA94" s="27"/>
      <c r="KB94" s="27"/>
      <c r="KC94" s="27"/>
      <c r="KD94" s="27"/>
      <c r="KE94" s="27"/>
      <c r="KF94" s="27"/>
      <c r="KG94" s="27"/>
      <c r="KH94" s="27"/>
      <c r="KI94" s="27"/>
      <c r="KJ94" s="27"/>
      <c r="KK94" s="27"/>
      <c r="KL94" s="27"/>
      <c r="KM94" s="27"/>
      <c r="KN94" s="27"/>
      <c r="KO94" s="27"/>
      <c r="KP94" s="27"/>
      <c r="KQ94" s="27"/>
      <c r="KR94" s="27"/>
      <c r="KS94" s="27"/>
      <c r="KT94" s="27"/>
      <c r="KU94" s="27"/>
      <c r="KV94" s="27"/>
      <c r="KW94" s="27"/>
      <c r="KX94" s="27"/>
      <c r="KY94" s="27"/>
      <c r="KZ94" s="27"/>
      <c r="LA94" s="27"/>
      <c r="LB94" s="27"/>
      <c r="LC94" s="27"/>
      <c r="LD94" s="27"/>
      <c r="LE94" s="27"/>
      <c r="LF94" s="27"/>
      <c r="LG94" s="27"/>
      <c r="LH94" s="27"/>
      <c r="LI94" s="27"/>
      <c r="LJ94" s="27"/>
      <c r="LK94" s="27"/>
      <c r="LL94" s="27"/>
      <c r="LM94" s="27"/>
      <c r="LN94" s="27"/>
      <c r="LO94" s="27"/>
      <c r="LP94" s="27"/>
      <c r="LQ94" s="27"/>
      <c r="LR94" s="27"/>
      <c r="LS94" s="27"/>
      <c r="LT94" s="27"/>
      <c r="LU94" s="27"/>
      <c r="LV94" s="27"/>
      <c r="LW94" s="27"/>
      <c r="LX94" s="27"/>
      <c r="LY94" s="27"/>
      <c r="LZ94" s="27"/>
      <c r="MA94" s="27"/>
      <c r="MB94" s="27"/>
      <c r="MC94" s="27"/>
      <c r="MD94" s="27"/>
      <c r="ME94" s="27"/>
      <c r="MF94" s="27"/>
      <c r="MG94" s="27"/>
      <c r="MH94" s="27"/>
      <c r="MI94" s="27"/>
      <c r="MJ94" s="27"/>
      <c r="MK94" s="27"/>
      <c r="ML94" s="27"/>
      <c r="MM94" s="27"/>
      <c r="MN94" s="27"/>
      <c r="MO94" s="27"/>
      <c r="MP94" s="27"/>
      <c r="MQ94" s="27"/>
      <c r="MR94" s="27"/>
      <c r="MS94" s="27"/>
      <c r="MT94" s="27"/>
      <c r="MU94" s="27"/>
      <c r="MV94" s="27"/>
      <c r="MW94" s="27"/>
      <c r="MX94" s="27"/>
      <c r="MY94" s="27"/>
      <c r="MZ94" s="27"/>
      <c r="NA94" s="27"/>
      <c r="NB94" s="27"/>
      <c r="NC94" s="27"/>
      <c r="ND94" s="27"/>
      <c r="NE94" s="27"/>
      <c r="NF94" s="27"/>
      <c r="NG94" s="27"/>
      <c r="NH94" s="27"/>
      <c r="NI94" s="27"/>
      <c r="NJ94" s="27"/>
      <c r="NK94" s="27"/>
      <c r="NL94" s="27"/>
      <c r="NM94" s="27"/>
      <c r="NN94" s="27"/>
      <c r="NO94" s="27"/>
      <c r="NP94" s="27"/>
      <c r="NQ94" s="27"/>
      <c r="NR94" s="27"/>
      <c r="NS94" s="27"/>
      <c r="NT94" s="27"/>
      <c r="NU94" s="27"/>
      <c r="NV94" s="27"/>
      <c r="NW94" s="27"/>
      <c r="NX94" s="27"/>
      <c r="NY94" s="27"/>
      <c r="NZ94" s="27"/>
      <c r="OA94" s="27"/>
      <c r="OB94" s="27"/>
      <c r="OC94" s="27"/>
      <c r="OD94" s="27"/>
      <c r="OE94" s="27"/>
      <c r="OF94" s="27"/>
      <c r="OG94" s="27"/>
      <c r="OH94" s="27"/>
      <c r="OI94" s="27"/>
      <c r="OJ94" s="27"/>
      <c r="OK94" s="27"/>
      <c r="OL94" s="27"/>
      <c r="OM94" s="27"/>
      <c r="ON94" s="27"/>
      <c r="OO94" s="27"/>
      <c r="OP94" s="27"/>
      <c r="OQ94" s="27"/>
      <c r="OR94" s="27"/>
      <c r="OS94" s="27"/>
      <c r="OT94" s="27"/>
      <c r="OU94" s="27"/>
      <c r="OV94" s="27"/>
      <c r="OW94" s="27"/>
      <c r="OX94" s="27"/>
      <c r="OY94" s="27"/>
      <c r="OZ94" s="27"/>
      <c r="PA94" s="27"/>
      <c r="PB94" s="27"/>
      <c r="PC94" s="27"/>
      <c r="PD94" s="27"/>
      <c r="PE94" s="27"/>
      <c r="PF94" s="27"/>
      <c r="PG94" s="27"/>
      <c r="PH94" s="27"/>
      <c r="PI94" s="27"/>
      <c r="PJ94" s="27"/>
      <c r="PK94" s="27"/>
      <c r="PL94" s="27"/>
      <c r="PM94" s="27"/>
      <c r="PN94" s="27"/>
      <c r="PO94" s="27"/>
      <c r="PP94" s="27"/>
      <c r="PQ94" s="27"/>
      <c r="PR94" s="27"/>
      <c r="PS94" s="27"/>
      <c r="PT94" s="27"/>
      <c r="PU94" s="27"/>
      <c r="PV94" s="27"/>
      <c r="PW94" s="27"/>
      <c r="PX94" s="27"/>
      <c r="PY94" s="27"/>
      <c r="PZ94" s="27"/>
      <c r="QA94" s="27"/>
      <c r="QB94" s="27"/>
      <c r="QC94" s="27"/>
      <c r="QD94" s="27"/>
      <c r="QE94" s="27"/>
      <c r="QF94" s="27"/>
      <c r="QG94" s="27"/>
      <c r="QH94" s="27"/>
      <c r="QI94" s="27"/>
      <c r="QJ94" s="27"/>
      <c r="QK94" s="27"/>
      <c r="QL94" s="27"/>
      <c r="QM94" s="27"/>
      <c r="QN94" s="27"/>
      <c r="QO94" s="27"/>
      <c r="QP94" s="27"/>
      <c r="QQ94" s="27"/>
      <c r="QR94" s="27"/>
      <c r="QS94" s="27"/>
      <c r="QT94" s="27"/>
      <c r="QU94" s="27"/>
      <c r="QV94" s="27"/>
      <c r="QW94" s="27"/>
      <c r="QX94" s="27"/>
      <c r="QY94" s="27"/>
      <c r="QZ94" s="27"/>
      <c r="RA94" s="27"/>
      <c r="RB94" s="27"/>
      <c r="RC94" s="27"/>
      <c r="RD94" s="27"/>
      <c r="RE94" s="27"/>
      <c r="RF94" s="27"/>
      <c r="RG94" s="27"/>
      <c r="RH94" s="27"/>
      <c r="RI94" s="27"/>
      <c r="RJ94" s="27"/>
      <c r="RK94" s="27"/>
      <c r="RL94" s="27"/>
      <c r="RM94" s="27"/>
      <c r="RN94" s="27"/>
      <c r="RO94" s="27"/>
      <c r="RP94" s="27"/>
      <c r="RQ94" s="27"/>
      <c r="RR94" s="27"/>
      <c r="RS94" s="27"/>
      <c r="RT94" s="27"/>
      <c r="RU94" s="27"/>
      <c r="RV94" s="27"/>
      <c r="RW94" s="27"/>
      <c r="RX94" s="27"/>
      <c r="RY94" s="27"/>
      <c r="RZ94" s="27"/>
      <c r="SA94" s="27"/>
      <c r="SB94" s="27"/>
      <c r="SC94" s="27"/>
      <c r="SD94" s="27"/>
      <c r="SE94" s="27"/>
      <c r="SF94" s="27"/>
      <c r="SG94" s="27"/>
      <c r="SH94" s="27"/>
      <c r="SI94" s="27"/>
      <c r="SJ94" s="27"/>
      <c r="SK94" s="27"/>
      <c r="SL94" s="27"/>
      <c r="SM94" s="27"/>
      <c r="SN94" s="27"/>
      <c r="SO94" s="27"/>
      <c r="SP94" s="27"/>
      <c r="SQ94" s="27"/>
      <c r="SR94" s="27"/>
      <c r="SS94" s="27"/>
      <c r="ST94" s="27"/>
      <c r="SU94" s="27"/>
      <c r="SV94" s="27"/>
      <c r="SW94" s="27"/>
      <c r="SX94" s="27"/>
      <c r="SY94" s="27"/>
      <c r="SZ94" s="27"/>
      <c r="TA94" s="27"/>
      <c r="TB94" s="27"/>
      <c r="TC94" s="27"/>
      <c r="TD94" s="27"/>
      <c r="TE94" s="27"/>
      <c r="TF94" s="27"/>
      <c r="TG94" s="27"/>
      <c r="TH94" s="27"/>
      <c r="TI94" s="27"/>
      <c r="TJ94" s="27"/>
      <c r="TK94" s="27"/>
      <c r="TL94" s="27"/>
      <c r="TM94" s="27"/>
      <c r="TN94" s="27"/>
      <c r="TO94" s="27"/>
      <c r="TP94" s="27"/>
      <c r="TQ94" s="27"/>
      <c r="TR94" s="27"/>
      <c r="TS94" s="27"/>
      <c r="TT94" s="27"/>
      <c r="TU94" s="27"/>
      <c r="TV94" s="27"/>
      <c r="TW94" s="27"/>
      <c r="TX94" s="27"/>
      <c r="TY94" s="27"/>
      <c r="TZ94" s="27"/>
      <c r="UA94" s="27"/>
      <c r="UB94" s="27"/>
      <c r="UC94" s="27"/>
      <c r="UD94" s="27"/>
      <c r="UE94" s="27"/>
      <c r="UF94" s="27"/>
      <c r="UG94" s="27"/>
      <c r="UH94" s="27"/>
      <c r="UI94" s="27"/>
      <c r="UJ94" s="27"/>
      <c r="UK94" s="27"/>
      <c r="UL94" s="27"/>
      <c r="UM94" s="27"/>
      <c r="UN94" s="27"/>
      <c r="UO94" s="27"/>
      <c r="UP94" s="27"/>
      <c r="UQ94" s="27"/>
      <c r="UR94" s="27"/>
      <c r="US94" s="27"/>
      <c r="UT94" s="27"/>
      <c r="UU94" s="27"/>
      <c r="UV94" s="27"/>
      <c r="UW94" s="27"/>
      <c r="UX94" s="27"/>
      <c r="UY94" s="27"/>
      <c r="UZ94" s="27"/>
      <c r="VA94" s="27"/>
      <c r="VB94" s="27"/>
      <c r="VC94" s="27"/>
      <c r="VD94" s="27"/>
      <c r="VE94" s="27"/>
      <c r="VF94" s="27"/>
      <c r="VG94" s="27"/>
      <c r="VH94" s="27"/>
      <c r="VI94" s="27"/>
      <c r="VJ94" s="27"/>
      <c r="VK94" s="27"/>
      <c r="VL94" s="27"/>
      <c r="VM94" s="27"/>
      <c r="VN94" s="27"/>
      <c r="VO94" s="27"/>
      <c r="VP94" s="27"/>
      <c r="VQ94" s="27"/>
      <c r="VR94" s="27"/>
      <c r="VS94" s="27"/>
      <c r="VT94" s="27"/>
      <c r="VU94" s="27"/>
      <c r="VV94" s="27"/>
      <c r="VW94" s="27"/>
      <c r="VX94" s="27"/>
      <c r="VY94" s="27"/>
      <c r="VZ94" s="27"/>
      <c r="WA94" s="27"/>
      <c r="WB94" s="27"/>
      <c r="WC94" s="27"/>
      <c r="WD94" s="27"/>
      <c r="WE94" s="27"/>
      <c r="WF94" s="27"/>
      <c r="WG94" s="27"/>
      <c r="WH94" s="27"/>
      <c r="WI94" s="27"/>
      <c r="WJ94" s="27"/>
      <c r="WK94" s="27"/>
      <c r="WL94" s="27"/>
      <c r="WM94" s="27"/>
      <c r="WN94" s="27"/>
      <c r="WO94" s="27"/>
      <c r="WP94" s="27"/>
      <c r="WQ94" s="27"/>
      <c r="WR94" s="27"/>
      <c r="WS94" s="27"/>
      <c r="WT94" s="27"/>
      <c r="WU94" s="27"/>
      <c r="WV94" s="27"/>
      <c r="WW94" s="27"/>
      <c r="WX94" s="27"/>
      <c r="WY94" s="27"/>
      <c r="WZ94" s="27"/>
      <c r="XA94" s="27"/>
      <c r="XB94" s="27"/>
      <c r="XC94" s="27"/>
      <c r="XD94" s="27"/>
      <c r="XE94" s="27"/>
      <c r="XF94" s="27"/>
      <c r="XG94" s="27"/>
      <c r="XH94" s="27"/>
      <c r="XI94" s="27"/>
      <c r="XJ94" s="27"/>
      <c r="XK94" s="27"/>
      <c r="XL94" s="27"/>
      <c r="XM94" s="27"/>
      <c r="XN94" s="27"/>
      <c r="XO94" s="27"/>
      <c r="XP94" s="27"/>
      <c r="XQ94" s="27"/>
      <c r="XR94" s="27"/>
      <c r="XS94" s="27"/>
      <c r="XT94" s="27"/>
      <c r="XU94" s="27"/>
      <c r="XV94" s="27"/>
      <c r="XW94" s="27"/>
      <c r="XX94" s="27"/>
      <c r="XY94" s="27"/>
      <c r="XZ94" s="27"/>
      <c r="YA94" s="27"/>
      <c r="YB94" s="27"/>
      <c r="YC94" s="27"/>
      <c r="YD94" s="27"/>
      <c r="YE94" s="27"/>
      <c r="YF94" s="27"/>
      <c r="YG94" s="27"/>
      <c r="YH94" s="27"/>
      <c r="YI94" s="27"/>
      <c r="YJ94" s="27"/>
      <c r="YK94" s="27"/>
      <c r="YL94" s="27"/>
      <c r="YM94" s="27"/>
      <c r="YN94" s="27"/>
      <c r="YO94" s="27"/>
      <c r="YP94" s="27"/>
      <c r="YQ94" s="27"/>
      <c r="YR94" s="27"/>
      <c r="YS94" s="27"/>
      <c r="YT94" s="27"/>
      <c r="YU94" s="27"/>
      <c r="YV94" s="27"/>
      <c r="YW94" s="27"/>
      <c r="YX94" s="27"/>
      <c r="YY94" s="27"/>
      <c r="YZ94" s="27"/>
      <c r="ZA94" s="27"/>
      <c r="ZB94" s="27"/>
      <c r="ZC94" s="27"/>
      <c r="ZD94" s="27"/>
      <c r="ZE94" s="27"/>
      <c r="ZF94" s="27"/>
      <c r="ZG94" s="27"/>
      <c r="ZH94" s="27"/>
      <c r="ZI94" s="27"/>
      <c r="ZJ94" s="27"/>
      <c r="ZK94" s="27"/>
      <c r="ZL94" s="27"/>
      <c r="ZM94" s="27"/>
      <c r="ZN94" s="27"/>
      <c r="ZO94" s="27"/>
      <c r="ZP94" s="27"/>
      <c r="ZQ94" s="27"/>
      <c r="ZR94" s="27"/>
      <c r="ZS94" s="27"/>
      <c r="ZT94" s="27"/>
      <c r="ZU94" s="27"/>
      <c r="ZV94" s="27"/>
      <c r="ZW94" s="27"/>
      <c r="ZX94" s="27"/>
      <c r="ZY94" s="27"/>
      <c r="ZZ94" s="27"/>
      <c r="AAA94" s="27"/>
      <c r="AAB94" s="27"/>
      <c r="AAC94" s="27"/>
      <c r="AAD94" s="27"/>
      <c r="AAE94" s="27"/>
      <c r="AAF94" s="27"/>
      <c r="AAG94" s="27"/>
      <c r="AAH94" s="27"/>
      <c r="AAI94" s="27"/>
      <c r="AAJ94" s="27"/>
      <c r="AAK94" s="27"/>
      <c r="AAL94" s="27"/>
      <c r="AAM94" s="27"/>
      <c r="AAN94" s="27"/>
      <c r="AAO94" s="27"/>
      <c r="AAP94" s="27"/>
      <c r="AAQ94" s="27"/>
      <c r="AAR94" s="27"/>
      <c r="AAS94" s="27"/>
      <c r="AAT94" s="27"/>
      <c r="AAU94" s="27"/>
      <c r="AAV94" s="27"/>
      <c r="AAW94" s="27"/>
      <c r="AAX94" s="27"/>
      <c r="AAY94" s="27"/>
      <c r="AAZ94" s="27"/>
      <c r="ABA94" s="27"/>
      <c r="ABB94" s="27"/>
      <c r="ABC94" s="27"/>
      <c r="ABD94" s="27"/>
      <c r="ABE94" s="27"/>
      <c r="ABF94" s="27"/>
      <c r="ABG94" s="27"/>
      <c r="ABH94" s="27"/>
      <c r="ABI94" s="27"/>
      <c r="ABJ94" s="27"/>
      <c r="ABK94" s="27"/>
      <c r="ABL94" s="27"/>
      <c r="ABM94" s="27"/>
      <c r="ABN94" s="27"/>
      <c r="ABO94" s="27"/>
      <c r="ABP94" s="27"/>
      <c r="ABQ94" s="27"/>
      <c r="ABR94" s="27"/>
      <c r="ABS94" s="27"/>
      <c r="ABT94" s="27"/>
      <c r="ABU94" s="27"/>
      <c r="ABV94" s="27"/>
      <c r="ABW94" s="27"/>
      <c r="ABX94" s="27"/>
      <c r="ABY94" s="27"/>
      <c r="ABZ94" s="27"/>
      <c r="ACA94" s="27"/>
      <c r="ACB94" s="27"/>
      <c r="ACC94" s="27"/>
      <c r="ACD94" s="27"/>
      <c r="ACE94" s="27"/>
      <c r="ACF94" s="27"/>
      <c r="ACG94" s="27"/>
      <c r="ACH94" s="27"/>
      <c r="ACI94" s="27"/>
      <c r="ACJ94" s="27"/>
      <c r="ACK94" s="27"/>
      <c r="ACL94" s="27"/>
      <c r="ACM94" s="27"/>
      <c r="ACN94" s="27"/>
      <c r="ACO94" s="27"/>
      <c r="ACP94" s="27"/>
      <c r="ACQ94" s="27"/>
      <c r="ACR94" s="27"/>
      <c r="ACS94" s="27"/>
      <c r="ACT94" s="27"/>
      <c r="ACU94" s="27"/>
      <c r="ACV94" s="27"/>
      <c r="ACW94" s="27"/>
      <c r="ACX94" s="27"/>
      <c r="ACY94" s="27"/>
      <c r="ACZ94" s="27"/>
      <c r="ADA94" s="27"/>
      <c r="ADB94" s="27"/>
      <c r="ADC94" s="27"/>
      <c r="ADD94" s="27"/>
      <c r="ADE94" s="27"/>
      <c r="ADF94" s="27"/>
      <c r="ADG94" s="27"/>
      <c r="ADH94" s="27"/>
      <c r="ADI94" s="27"/>
      <c r="ADJ94" s="27"/>
      <c r="ADK94" s="27"/>
      <c r="ADL94" s="27"/>
      <c r="ADM94" s="27"/>
      <c r="ADN94" s="27"/>
      <c r="ADO94" s="27"/>
      <c r="ADP94" s="27"/>
      <c r="ADQ94" s="27"/>
      <c r="ADR94" s="27"/>
      <c r="ADS94" s="27"/>
      <c r="ADT94" s="27"/>
      <c r="ADU94" s="27"/>
      <c r="ADV94" s="27"/>
      <c r="ADW94" s="27"/>
      <c r="ADX94" s="27"/>
      <c r="ADY94" s="27"/>
      <c r="ADZ94" s="27"/>
      <c r="AEA94" s="27"/>
      <c r="AEB94" s="27"/>
      <c r="AEC94" s="27"/>
      <c r="AED94" s="27"/>
      <c r="AEE94" s="27"/>
      <c r="AEF94" s="27"/>
      <c r="AEG94" s="27"/>
      <c r="AEH94" s="27"/>
      <c r="AEI94" s="27"/>
      <c r="AEJ94" s="27"/>
      <c r="AEK94" s="27"/>
      <c r="AEL94" s="27"/>
      <c r="AEM94" s="27"/>
      <c r="AEN94" s="27"/>
      <c r="AEO94" s="27"/>
      <c r="AEP94" s="27"/>
      <c r="AEQ94" s="27"/>
      <c r="AER94" s="27"/>
      <c r="AES94" s="27"/>
      <c r="AET94" s="27"/>
      <c r="AEU94" s="27"/>
      <c r="AEV94" s="27"/>
      <c r="AEW94" s="27"/>
      <c r="AEX94" s="27"/>
      <c r="AEY94" s="27"/>
      <c r="AEZ94" s="27"/>
      <c r="AFA94" s="27"/>
      <c r="AFB94" s="27"/>
      <c r="AFC94" s="27"/>
      <c r="AFD94" s="27"/>
      <c r="AFE94" s="27"/>
      <c r="AFF94" s="27"/>
      <c r="AFG94" s="27"/>
      <c r="AFH94" s="27"/>
      <c r="AFI94" s="27"/>
      <c r="AFJ94" s="27"/>
      <c r="AFK94" s="27"/>
      <c r="AFL94" s="27"/>
      <c r="AFM94" s="27"/>
      <c r="AFN94" s="27"/>
      <c r="AFO94" s="27"/>
      <c r="AFP94" s="27"/>
      <c r="AFQ94" s="27"/>
      <c r="AFR94" s="27"/>
      <c r="AFS94" s="27"/>
      <c r="AFT94" s="27"/>
      <c r="AFU94" s="27"/>
      <c r="AFV94" s="27"/>
      <c r="AFW94" s="27"/>
      <c r="AFX94" s="27"/>
      <c r="AFY94" s="27"/>
      <c r="AFZ94" s="27"/>
      <c r="AGA94" s="27"/>
      <c r="AGB94" s="27"/>
      <c r="AGC94" s="27"/>
      <c r="AGD94" s="27"/>
      <c r="AGE94" s="27"/>
      <c r="AGF94" s="27"/>
      <c r="AGG94" s="27"/>
      <c r="AGH94" s="27"/>
      <c r="AGI94" s="27"/>
      <c r="AGJ94" s="27"/>
      <c r="AGK94" s="27"/>
      <c r="AGL94" s="27"/>
      <c r="AGM94" s="27"/>
      <c r="AGN94" s="27"/>
      <c r="AGO94" s="27"/>
      <c r="AGP94" s="27"/>
      <c r="AGQ94" s="27"/>
      <c r="AGR94" s="27"/>
      <c r="AGS94" s="27"/>
      <c r="AGT94" s="27"/>
      <c r="AGU94" s="27"/>
      <c r="AGV94" s="27"/>
      <c r="AGW94" s="27"/>
      <c r="AGX94" s="27"/>
      <c r="AGY94" s="27"/>
      <c r="AGZ94" s="27"/>
      <c r="AHA94" s="27"/>
      <c r="AHB94" s="27"/>
      <c r="AHC94" s="27"/>
      <c r="AHD94" s="27"/>
      <c r="AHE94" s="27"/>
      <c r="AHF94" s="27"/>
      <c r="AHG94" s="27"/>
      <c r="AHH94" s="27"/>
      <c r="AHI94" s="27"/>
      <c r="AHJ94" s="27"/>
      <c r="AHK94" s="27"/>
      <c r="AHL94" s="27"/>
      <c r="AHM94" s="27"/>
      <c r="AHN94" s="27"/>
      <c r="AHO94" s="27"/>
      <c r="AHP94" s="27"/>
      <c r="AHQ94" s="27"/>
      <c r="AHR94" s="27"/>
      <c r="AHS94" s="27"/>
      <c r="AHT94" s="27"/>
      <c r="AHU94" s="27"/>
      <c r="AHV94" s="27"/>
      <c r="AHW94" s="27"/>
      <c r="AHX94" s="27"/>
      <c r="AHY94" s="27"/>
      <c r="AHZ94" s="27"/>
      <c r="AIA94" s="27"/>
      <c r="AIB94" s="27"/>
      <c r="AIC94" s="27"/>
      <c r="AID94" s="27"/>
      <c r="AIE94" s="27"/>
      <c r="AIF94" s="27"/>
      <c r="AIG94" s="27"/>
      <c r="AIH94" s="27"/>
      <c r="AII94" s="27"/>
      <c r="AIJ94" s="27"/>
      <c r="AIK94" s="27"/>
      <c r="AIL94" s="27"/>
      <c r="AIM94" s="27"/>
      <c r="AIN94" s="27"/>
      <c r="AIO94" s="27"/>
      <c r="AIP94" s="27"/>
      <c r="AIQ94" s="27"/>
      <c r="AIR94" s="27"/>
      <c r="AIS94" s="27"/>
      <c r="AIT94" s="27"/>
      <c r="AIU94" s="27"/>
      <c r="AIV94" s="27"/>
      <c r="AIW94" s="27"/>
      <c r="AIX94" s="27"/>
      <c r="AIY94" s="27"/>
      <c r="AIZ94" s="27"/>
      <c r="AJA94" s="27"/>
      <c r="AJB94" s="27"/>
      <c r="AJC94" s="27"/>
      <c r="AJD94" s="27"/>
      <c r="AJE94" s="27"/>
      <c r="AJF94" s="27"/>
      <c r="AJG94" s="27"/>
      <c r="AJH94" s="27"/>
      <c r="AJI94" s="27"/>
      <c r="AJJ94" s="27"/>
      <c r="AJK94" s="27"/>
      <c r="AJL94" s="27"/>
      <c r="AJM94" s="27"/>
      <c r="AJN94" s="27"/>
      <c r="AJO94" s="27"/>
      <c r="AJP94" s="27"/>
      <c r="AJQ94" s="27"/>
      <c r="AJR94" s="27"/>
      <c r="AJS94" s="27"/>
      <c r="AJT94" s="27"/>
      <c r="AJU94" s="27"/>
      <c r="AJV94" s="27"/>
      <c r="AJW94" s="27"/>
      <c r="AJX94" s="27"/>
      <c r="AJY94" s="27"/>
      <c r="AJZ94" s="27"/>
      <c r="AKA94" s="27"/>
      <c r="AKB94" s="27"/>
      <c r="AKC94" s="27"/>
      <c r="AKD94" s="27"/>
      <c r="AKE94" s="27"/>
      <c r="AKF94" s="27"/>
      <c r="AKG94" s="27"/>
      <c r="AKH94" s="27"/>
      <c r="AKI94" s="27"/>
      <c r="AKJ94" s="27"/>
      <c r="AKK94" s="27"/>
      <c r="AKL94" s="27"/>
      <c r="AKM94" s="27"/>
      <c r="AKN94" s="27"/>
      <c r="AKO94" s="27"/>
      <c r="AKP94" s="27"/>
      <c r="AKQ94" s="27"/>
      <c r="AKR94" s="27"/>
      <c r="AKS94" s="27"/>
      <c r="AKT94" s="27"/>
      <c r="AKU94" s="27"/>
      <c r="AKV94" s="27"/>
      <c r="AKW94" s="27"/>
      <c r="AKX94" s="27"/>
      <c r="AKY94" s="27"/>
      <c r="AKZ94" s="27"/>
      <c r="ALA94" s="27"/>
      <c r="ALB94" s="27"/>
      <c r="ALC94" s="27"/>
      <c r="ALD94" s="27"/>
      <c r="ALE94" s="27"/>
      <c r="ALF94" s="27"/>
      <c r="ALG94" s="27"/>
      <c r="ALH94" s="27"/>
      <c r="ALI94" s="27"/>
      <c r="ALJ94" s="27"/>
      <c r="ALK94" s="27"/>
      <c r="ALL94" s="27"/>
    </row>
    <row r="95" spans="1:1000" customFormat="1" ht="15" customHeight="1" x14ac:dyDescent="0.25">
      <c r="A95" s="55">
        <f ca="1">IF(_xll.TM1RPTELISCONSOLIDATED($C$91,$C95),IF(_xll.TM1RPTELLEV($C$91,$C95)&lt;=3,_xll.TM1RPTELLEV($C$91,$C95),"D"),"N")</f>
        <v>3</v>
      </c>
      <c r="B95" s="61"/>
      <c r="C95" s="162" t="s">
        <v>45</v>
      </c>
      <c r="D95" s="172" t="str">
        <f ca="1">_xll.DBRW("smartco:FcstMethod",$C95,"FcstMethod")</f>
        <v/>
      </c>
      <c r="E95" s="147">
        <f ca="1">_xll.DBRW($C$81,$D$85,$C$85,$E$85,E$89,$C95,$F$85)</f>
        <v>5492</v>
      </c>
      <c r="F95" s="147">
        <f ca="1">_xll.DBRW($C$81,$D$85,$C$85,$E$85,F$89,$C95,$F$85)</f>
        <v>5492</v>
      </c>
      <c r="G95" s="147">
        <f ca="1">_xll.DBRW($C$81,$D$85,$C$85,$E$85,G$89,$C95,$F$85)</f>
        <v>5492</v>
      </c>
      <c r="H95" s="147">
        <f ca="1">_xll.DBRW($C$81,$D$85,$C$85,$E$85,H$89,$C95,$F$85)</f>
        <v>5492</v>
      </c>
      <c r="I95" s="147">
        <f ca="1">_xll.DBRW($C$81,$D$85,$C$85,$E$85,I$89,$C95,$F$85)</f>
        <v>5583.8549999999996</v>
      </c>
      <c r="J95" s="147">
        <f ca="1">_xll.DBRW($C$81,$D$85,$C$85,$E$85,J$89,$C95,$F$85)</f>
        <v>5583.8549999999996</v>
      </c>
      <c r="K95" s="147">
        <f ca="1">_xll.DBRW($C$81,$D$85,$C$85,$E$85,K$89,$C95,$F$85)</f>
        <v>5583.8549999999996</v>
      </c>
      <c r="L95" s="147">
        <f ca="1">_xll.DBRW($C$81,$D$85,$C$85,$E$85,L$89,$C95,$F$85)</f>
        <v>5583.8549999999996</v>
      </c>
      <c r="M95" s="147">
        <f ca="1">_xll.DBRW($C$81,$D$85,$C$85,$E$85,M$89,$C95,$F$85)</f>
        <v>5583.8549999999996</v>
      </c>
      <c r="N95" s="147">
        <f ca="1">_xll.DBRW($C$81,$D$85,$C$85,$E$85,N$89,$C95,$F$85)</f>
        <v>5583.8549999999996</v>
      </c>
      <c r="O95" s="147">
        <f ca="1">_xll.DBRW($C$81,$D$85,$C$85,$E$85,O$89,$C95,$F$85)</f>
        <v>5583.8549999999996</v>
      </c>
      <c r="P95" s="147">
        <f ca="1">_xll.DBRW($C$81,$D$85,$C$85,$E$85,P$89,$C95,$F$85)</f>
        <v>5583.8549999999996</v>
      </c>
      <c r="Q95" s="166">
        <f ca="1">_xll.DBRW($C$81,$D$85,$C$85,$E$85,Q$89,$C95,$F$85)</f>
        <v>66638.839999999982</v>
      </c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27"/>
      <c r="DJ95" s="27"/>
      <c r="DK95" s="27"/>
      <c r="DL95" s="27"/>
      <c r="DM95" s="27"/>
      <c r="DN95" s="27"/>
      <c r="DO95" s="27"/>
      <c r="DP95" s="27"/>
      <c r="DQ95" s="27"/>
      <c r="DR95" s="27"/>
      <c r="DS95" s="27"/>
      <c r="DT95" s="27"/>
      <c r="DU95" s="27"/>
      <c r="DV95" s="27"/>
      <c r="DW95" s="27"/>
      <c r="DX95" s="27"/>
      <c r="DY95" s="27"/>
      <c r="DZ95" s="27"/>
      <c r="EA95" s="27"/>
      <c r="EB95" s="27"/>
      <c r="EC95" s="27"/>
      <c r="ED95" s="27"/>
      <c r="EE95" s="27"/>
      <c r="EF95" s="27"/>
      <c r="EG95" s="27"/>
      <c r="EH95" s="27"/>
      <c r="EI95" s="27"/>
      <c r="EJ95" s="27"/>
      <c r="EK95" s="27"/>
      <c r="EL95" s="27"/>
      <c r="EM95" s="27"/>
      <c r="EN95" s="27"/>
      <c r="EO95" s="27"/>
      <c r="EP95" s="27"/>
      <c r="EQ95" s="27"/>
      <c r="ER95" s="27"/>
      <c r="ES95" s="27"/>
      <c r="ET95" s="27"/>
      <c r="EU95" s="27"/>
      <c r="EV95" s="27"/>
      <c r="EW95" s="27"/>
      <c r="EX95" s="27"/>
      <c r="EY95" s="27"/>
      <c r="EZ95" s="27"/>
      <c r="FA95" s="27"/>
      <c r="FB95" s="27"/>
      <c r="FC95" s="27"/>
      <c r="FD95" s="27"/>
      <c r="FE95" s="27"/>
      <c r="FF95" s="27"/>
      <c r="FG95" s="27"/>
      <c r="FH95" s="27"/>
      <c r="FI95" s="27"/>
      <c r="FJ95" s="27"/>
      <c r="FK95" s="27"/>
      <c r="FL95" s="27"/>
      <c r="FM95" s="27"/>
      <c r="FN95" s="27"/>
      <c r="FO95" s="27"/>
      <c r="FP95" s="27"/>
      <c r="FQ95" s="27"/>
      <c r="FR95" s="27"/>
      <c r="FS95" s="27"/>
      <c r="FT95" s="27"/>
      <c r="FU95" s="27"/>
      <c r="FV95" s="27"/>
      <c r="FW95" s="27"/>
      <c r="FX95" s="27"/>
      <c r="FY95" s="27"/>
      <c r="FZ95" s="27"/>
      <c r="GA95" s="27"/>
      <c r="GB95" s="27"/>
      <c r="GC95" s="27"/>
      <c r="GD95" s="27"/>
      <c r="GE95" s="27"/>
      <c r="GF95" s="27"/>
      <c r="GG95" s="27"/>
      <c r="GH95" s="27"/>
      <c r="GI95" s="27"/>
      <c r="GJ95" s="27"/>
      <c r="GK95" s="27"/>
      <c r="GL95" s="27"/>
      <c r="GM95" s="27"/>
      <c r="GN95" s="27"/>
      <c r="GO95" s="27"/>
      <c r="GP95" s="27"/>
      <c r="GQ95" s="27"/>
      <c r="GR95" s="27"/>
      <c r="GS95" s="27"/>
      <c r="GT95" s="27"/>
      <c r="GU95" s="27"/>
      <c r="GV95" s="27"/>
      <c r="GW95" s="27"/>
      <c r="GX95" s="27"/>
      <c r="GY95" s="27"/>
      <c r="GZ95" s="27"/>
      <c r="HA95" s="27"/>
      <c r="HB95" s="27"/>
      <c r="HC95" s="27"/>
      <c r="HD95" s="27"/>
      <c r="HE95" s="27"/>
      <c r="HF95" s="27"/>
      <c r="HG95" s="27"/>
      <c r="HH95" s="27"/>
      <c r="HI95" s="27"/>
      <c r="HJ95" s="27"/>
      <c r="HK95" s="27"/>
      <c r="HL95" s="27"/>
      <c r="HM95" s="27"/>
      <c r="HN95" s="27"/>
      <c r="HO95" s="27"/>
      <c r="HP95" s="27"/>
      <c r="HQ95" s="27"/>
      <c r="HR95" s="27"/>
      <c r="HS95" s="27"/>
      <c r="HT95" s="27"/>
      <c r="HU95" s="27"/>
      <c r="HV95" s="27"/>
      <c r="HW95" s="27"/>
      <c r="HX95" s="27"/>
      <c r="HY95" s="27"/>
      <c r="HZ95" s="27"/>
      <c r="IA95" s="27"/>
      <c r="IB95" s="27"/>
      <c r="IC95" s="27"/>
      <c r="ID95" s="27"/>
      <c r="IE95" s="27"/>
      <c r="IF95" s="27"/>
      <c r="IG95" s="27"/>
      <c r="IH95" s="27"/>
      <c r="II95" s="27"/>
      <c r="IJ95" s="27"/>
      <c r="IK95" s="27"/>
      <c r="IL95" s="27"/>
      <c r="IM95" s="27"/>
      <c r="IN95" s="27"/>
      <c r="IO95" s="27"/>
      <c r="IP95" s="27"/>
      <c r="IQ95" s="27"/>
      <c r="IR95" s="27"/>
      <c r="IS95" s="27"/>
      <c r="IT95" s="27"/>
      <c r="IU95" s="27"/>
      <c r="IV95" s="27"/>
      <c r="IW95" s="27"/>
      <c r="IX95" s="27"/>
      <c r="IY95" s="27"/>
      <c r="IZ95" s="27"/>
      <c r="JA95" s="27"/>
      <c r="JB95" s="27"/>
      <c r="JC95" s="27"/>
      <c r="JD95" s="27"/>
      <c r="JE95" s="27"/>
      <c r="JF95" s="27"/>
      <c r="JG95" s="27"/>
      <c r="JH95" s="27"/>
      <c r="JI95" s="27"/>
      <c r="JJ95" s="27"/>
      <c r="JK95" s="27"/>
      <c r="JL95" s="27"/>
      <c r="JM95" s="27"/>
      <c r="JN95" s="27"/>
      <c r="JO95" s="27"/>
      <c r="JP95" s="27"/>
      <c r="JQ95" s="27"/>
      <c r="JR95" s="27"/>
      <c r="JS95" s="27"/>
      <c r="JT95" s="27"/>
      <c r="JU95" s="27"/>
      <c r="JV95" s="27"/>
      <c r="JW95" s="27"/>
      <c r="JX95" s="27"/>
      <c r="JY95" s="27"/>
      <c r="JZ95" s="27"/>
      <c r="KA95" s="27"/>
      <c r="KB95" s="27"/>
      <c r="KC95" s="27"/>
      <c r="KD95" s="27"/>
      <c r="KE95" s="27"/>
      <c r="KF95" s="27"/>
      <c r="KG95" s="27"/>
      <c r="KH95" s="27"/>
      <c r="KI95" s="27"/>
      <c r="KJ95" s="27"/>
      <c r="KK95" s="27"/>
      <c r="KL95" s="27"/>
      <c r="KM95" s="27"/>
      <c r="KN95" s="27"/>
      <c r="KO95" s="27"/>
      <c r="KP95" s="27"/>
      <c r="KQ95" s="27"/>
      <c r="KR95" s="27"/>
      <c r="KS95" s="27"/>
      <c r="KT95" s="27"/>
      <c r="KU95" s="27"/>
      <c r="KV95" s="27"/>
      <c r="KW95" s="27"/>
      <c r="KX95" s="27"/>
      <c r="KY95" s="27"/>
      <c r="KZ95" s="27"/>
      <c r="LA95" s="27"/>
      <c r="LB95" s="27"/>
      <c r="LC95" s="27"/>
      <c r="LD95" s="27"/>
      <c r="LE95" s="27"/>
      <c r="LF95" s="27"/>
      <c r="LG95" s="27"/>
      <c r="LH95" s="27"/>
      <c r="LI95" s="27"/>
      <c r="LJ95" s="27"/>
      <c r="LK95" s="27"/>
      <c r="LL95" s="27"/>
      <c r="LM95" s="27"/>
      <c r="LN95" s="27"/>
      <c r="LO95" s="27"/>
      <c r="LP95" s="27"/>
      <c r="LQ95" s="27"/>
      <c r="LR95" s="27"/>
      <c r="LS95" s="27"/>
      <c r="LT95" s="27"/>
      <c r="LU95" s="27"/>
      <c r="LV95" s="27"/>
      <c r="LW95" s="27"/>
      <c r="LX95" s="27"/>
      <c r="LY95" s="27"/>
      <c r="LZ95" s="27"/>
      <c r="MA95" s="27"/>
      <c r="MB95" s="27"/>
      <c r="MC95" s="27"/>
      <c r="MD95" s="27"/>
      <c r="ME95" s="27"/>
      <c r="MF95" s="27"/>
      <c r="MG95" s="27"/>
      <c r="MH95" s="27"/>
      <c r="MI95" s="27"/>
      <c r="MJ95" s="27"/>
      <c r="MK95" s="27"/>
      <c r="ML95" s="27"/>
      <c r="MM95" s="27"/>
      <c r="MN95" s="27"/>
      <c r="MO95" s="27"/>
      <c r="MP95" s="27"/>
      <c r="MQ95" s="27"/>
      <c r="MR95" s="27"/>
      <c r="MS95" s="27"/>
      <c r="MT95" s="27"/>
      <c r="MU95" s="27"/>
      <c r="MV95" s="27"/>
      <c r="MW95" s="27"/>
      <c r="MX95" s="27"/>
      <c r="MY95" s="27"/>
      <c r="MZ95" s="27"/>
      <c r="NA95" s="27"/>
      <c r="NB95" s="27"/>
      <c r="NC95" s="27"/>
      <c r="ND95" s="27"/>
      <c r="NE95" s="27"/>
      <c r="NF95" s="27"/>
      <c r="NG95" s="27"/>
      <c r="NH95" s="27"/>
      <c r="NI95" s="27"/>
      <c r="NJ95" s="27"/>
      <c r="NK95" s="27"/>
      <c r="NL95" s="27"/>
      <c r="NM95" s="27"/>
      <c r="NN95" s="27"/>
      <c r="NO95" s="27"/>
      <c r="NP95" s="27"/>
      <c r="NQ95" s="27"/>
      <c r="NR95" s="27"/>
      <c r="NS95" s="27"/>
      <c r="NT95" s="27"/>
      <c r="NU95" s="27"/>
      <c r="NV95" s="27"/>
      <c r="NW95" s="27"/>
      <c r="NX95" s="27"/>
      <c r="NY95" s="27"/>
      <c r="NZ95" s="27"/>
      <c r="OA95" s="27"/>
      <c r="OB95" s="27"/>
      <c r="OC95" s="27"/>
      <c r="OD95" s="27"/>
      <c r="OE95" s="27"/>
      <c r="OF95" s="27"/>
      <c r="OG95" s="27"/>
      <c r="OH95" s="27"/>
      <c r="OI95" s="27"/>
      <c r="OJ95" s="27"/>
      <c r="OK95" s="27"/>
      <c r="OL95" s="27"/>
      <c r="OM95" s="27"/>
      <c r="ON95" s="27"/>
      <c r="OO95" s="27"/>
      <c r="OP95" s="27"/>
      <c r="OQ95" s="27"/>
      <c r="OR95" s="27"/>
      <c r="OS95" s="27"/>
      <c r="OT95" s="27"/>
      <c r="OU95" s="27"/>
      <c r="OV95" s="27"/>
      <c r="OW95" s="27"/>
      <c r="OX95" s="27"/>
      <c r="OY95" s="27"/>
      <c r="OZ95" s="27"/>
      <c r="PA95" s="27"/>
      <c r="PB95" s="27"/>
      <c r="PC95" s="27"/>
      <c r="PD95" s="27"/>
      <c r="PE95" s="27"/>
      <c r="PF95" s="27"/>
      <c r="PG95" s="27"/>
      <c r="PH95" s="27"/>
      <c r="PI95" s="27"/>
      <c r="PJ95" s="27"/>
      <c r="PK95" s="27"/>
      <c r="PL95" s="27"/>
      <c r="PM95" s="27"/>
      <c r="PN95" s="27"/>
      <c r="PO95" s="27"/>
      <c r="PP95" s="27"/>
      <c r="PQ95" s="27"/>
      <c r="PR95" s="27"/>
      <c r="PS95" s="27"/>
      <c r="PT95" s="27"/>
      <c r="PU95" s="27"/>
      <c r="PV95" s="27"/>
      <c r="PW95" s="27"/>
      <c r="PX95" s="27"/>
      <c r="PY95" s="27"/>
      <c r="PZ95" s="27"/>
      <c r="QA95" s="27"/>
      <c r="QB95" s="27"/>
      <c r="QC95" s="27"/>
      <c r="QD95" s="27"/>
      <c r="QE95" s="27"/>
      <c r="QF95" s="27"/>
      <c r="QG95" s="27"/>
      <c r="QH95" s="27"/>
      <c r="QI95" s="27"/>
      <c r="QJ95" s="27"/>
      <c r="QK95" s="27"/>
      <c r="QL95" s="27"/>
      <c r="QM95" s="27"/>
      <c r="QN95" s="27"/>
      <c r="QO95" s="27"/>
      <c r="QP95" s="27"/>
      <c r="QQ95" s="27"/>
      <c r="QR95" s="27"/>
      <c r="QS95" s="27"/>
      <c r="QT95" s="27"/>
      <c r="QU95" s="27"/>
      <c r="QV95" s="27"/>
      <c r="QW95" s="27"/>
      <c r="QX95" s="27"/>
      <c r="QY95" s="27"/>
      <c r="QZ95" s="27"/>
      <c r="RA95" s="27"/>
      <c r="RB95" s="27"/>
      <c r="RC95" s="27"/>
      <c r="RD95" s="27"/>
      <c r="RE95" s="27"/>
      <c r="RF95" s="27"/>
      <c r="RG95" s="27"/>
      <c r="RH95" s="27"/>
      <c r="RI95" s="27"/>
      <c r="RJ95" s="27"/>
      <c r="RK95" s="27"/>
      <c r="RL95" s="27"/>
      <c r="RM95" s="27"/>
      <c r="RN95" s="27"/>
      <c r="RO95" s="27"/>
      <c r="RP95" s="27"/>
      <c r="RQ95" s="27"/>
      <c r="RR95" s="27"/>
      <c r="RS95" s="27"/>
      <c r="RT95" s="27"/>
      <c r="RU95" s="27"/>
      <c r="RV95" s="27"/>
      <c r="RW95" s="27"/>
      <c r="RX95" s="27"/>
      <c r="RY95" s="27"/>
      <c r="RZ95" s="27"/>
      <c r="SA95" s="27"/>
      <c r="SB95" s="27"/>
      <c r="SC95" s="27"/>
      <c r="SD95" s="27"/>
      <c r="SE95" s="27"/>
      <c r="SF95" s="27"/>
      <c r="SG95" s="27"/>
      <c r="SH95" s="27"/>
      <c r="SI95" s="27"/>
      <c r="SJ95" s="27"/>
      <c r="SK95" s="27"/>
      <c r="SL95" s="27"/>
      <c r="SM95" s="27"/>
      <c r="SN95" s="27"/>
      <c r="SO95" s="27"/>
      <c r="SP95" s="27"/>
      <c r="SQ95" s="27"/>
      <c r="SR95" s="27"/>
      <c r="SS95" s="27"/>
      <c r="ST95" s="27"/>
      <c r="SU95" s="27"/>
      <c r="SV95" s="27"/>
      <c r="SW95" s="27"/>
      <c r="SX95" s="27"/>
      <c r="SY95" s="27"/>
      <c r="SZ95" s="27"/>
      <c r="TA95" s="27"/>
      <c r="TB95" s="27"/>
      <c r="TC95" s="27"/>
      <c r="TD95" s="27"/>
      <c r="TE95" s="27"/>
      <c r="TF95" s="27"/>
      <c r="TG95" s="27"/>
      <c r="TH95" s="27"/>
      <c r="TI95" s="27"/>
      <c r="TJ95" s="27"/>
      <c r="TK95" s="27"/>
      <c r="TL95" s="27"/>
      <c r="TM95" s="27"/>
      <c r="TN95" s="27"/>
      <c r="TO95" s="27"/>
      <c r="TP95" s="27"/>
      <c r="TQ95" s="27"/>
      <c r="TR95" s="27"/>
      <c r="TS95" s="27"/>
      <c r="TT95" s="27"/>
      <c r="TU95" s="27"/>
      <c r="TV95" s="27"/>
      <c r="TW95" s="27"/>
      <c r="TX95" s="27"/>
      <c r="TY95" s="27"/>
      <c r="TZ95" s="27"/>
      <c r="UA95" s="27"/>
      <c r="UB95" s="27"/>
      <c r="UC95" s="27"/>
      <c r="UD95" s="27"/>
      <c r="UE95" s="27"/>
      <c r="UF95" s="27"/>
      <c r="UG95" s="27"/>
      <c r="UH95" s="27"/>
      <c r="UI95" s="27"/>
      <c r="UJ95" s="27"/>
      <c r="UK95" s="27"/>
      <c r="UL95" s="27"/>
      <c r="UM95" s="27"/>
      <c r="UN95" s="27"/>
      <c r="UO95" s="27"/>
      <c r="UP95" s="27"/>
      <c r="UQ95" s="27"/>
      <c r="UR95" s="27"/>
      <c r="US95" s="27"/>
      <c r="UT95" s="27"/>
      <c r="UU95" s="27"/>
      <c r="UV95" s="27"/>
      <c r="UW95" s="27"/>
      <c r="UX95" s="27"/>
      <c r="UY95" s="27"/>
      <c r="UZ95" s="27"/>
      <c r="VA95" s="27"/>
      <c r="VB95" s="27"/>
      <c r="VC95" s="27"/>
      <c r="VD95" s="27"/>
      <c r="VE95" s="27"/>
      <c r="VF95" s="27"/>
      <c r="VG95" s="27"/>
      <c r="VH95" s="27"/>
      <c r="VI95" s="27"/>
      <c r="VJ95" s="27"/>
      <c r="VK95" s="27"/>
      <c r="VL95" s="27"/>
      <c r="VM95" s="27"/>
      <c r="VN95" s="27"/>
      <c r="VO95" s="27"/>
      <c r="VP95" s="27"/>
      <c r="VQ95" s="27"/>
      <c r="VR95" s="27"/>
      <c r="VS95" s="27"/>
      <c r="VT95" s="27"/>
      <c r="VU95" s="27"/>
      <c r="VV95" s="27"/>
      <c r="VW95" s="27"/>
      <c r="VX95" s="27"/>
      <c r="VY95" s="27"/>
      <c r="VZ95" s="27"/>
      <c r="WA95" s="27"/>
      <c r="WB95" s="27"/>
      <c r="WC95" s="27"/>
      <c r="WD95" s="27"/>
      <c r="WE95" s="27"/>
      <c r="WF95" s="27"/>
      <c r="WG95" s="27"/>
      <c r="WH95" s="27"/>
      <c r="WI95" s="27"/>
      <c r="WJ95" s="27"/>
      <c r="WK95" s="27"/>
      <c r="WL95" s="27"/>
      <c r="WM95" s="27"/>
      <c r="WN95" s="27"/>
      <c r="WO95" s="27"/>
      <c r="WP95" s="27"/>
      <c r="WQ95" s="27"/>
      <c r="WR95" s="27"/>
      <c r="WS95" s="27"/>
      <c r="WT95" s="27"/>
      <c r="WU95" s="27"/>
      <c r="WV95" s="27"/>
      <c r="WW95" s="27"/>
      <c r="WX95" s="27"/>
      <c r="WY95" s="27"/>
      <c r="WZ95" s="27"/>
      <c r="XA95" s="27"/>
      <c r="XB95" s="27"/>
      <c r="XC95" s="27"/>
      <c r="XD95" s="27"/>
      <c r="XE95" s="27"/>
      <c r="XF95" s="27"/>
      <c r="XG95" s="27"/>
      <c r="XH95" s="27"/>
      <c r="XI95" s="27"/>
      <c r="XJ95" s="27"/>
      <c r="XK95" s="27"/>
      <c r="XL95" s="27"/>
      <c r="XM95" s="27"/>
      <c r="XN95" s="27"/>
      <c r="XO95" s="27"/>
      <c r="XP95" s="27"/>
      <c r="XQ95" s="27"/>
      <c r="XR95" s="27"/>
      <c r="XS95" s="27"/>
      <c r="XT95" s="27"/>
      <c r="XU95" s="27"/>
      <c r="XV95" s="27"/>
      <c r="XW95" s="27"/>
      <c r="XX95" s="27"/>
      <c r="XY95" s="27"/>
      <c r="XZ95" s="27"/>
      <c r="YA95" s="27"/>
      <c r="YB95" s="27"/>
      <c r="YC95" s="27"/>
      <c r="YD95" s="27"/>
      <c r="YE95" s="27"/>
      <c r="YF95" s="27"/>
      <c r="YG95" s="27"/>
      <c r="YH95" s="27"/>
      <c r="YI95" s="27"/>
      <c r="YJ95" s="27"/>
      <c r="YK95" s="27"/>
      <c r="YL95" s="27"/>
      <c r="YM95" s="27"/>
      <c r="YN95" s="27"/>
      <c r="YO95" s="27"/>
      <c r="YP95" s="27"/>
      <c r="YQ95" s="27"/>
      <c r="YR95" s="27"/>
      <c r="YS95" s="27"/>
      <c r="YT95" s="27"/>
      <c r="YU95" s="27"/>
      <c r="YV95" s="27"/>
      <c r="YW95" s="27"/>
      <c r="YX95" s="27"/>
      <c r="YY95" s="27"/>
      <c r="YZ95" s="27"/>
      <c r="ZA95" s="27"/>
      <c r="ZB95" s="27"/>
      <c r="ZC95" s="27"/>
      <c r="ZD95" s="27"/>
      <c r="ZE95" s="27"/>
      <c r="ZF95" s="27"/>
      <c r="ZG95" s="27"/>
      <c r="ZH95" s="27"/>
      <c r="ZI95" s="27"/>
      <c r="ZJ95" s="27"/>
      <c r="ZK95" s="27"/>
      <c r="ZL95" s="27"/>
      <c r="ZM95" s="27"/>
      <c r="ZN95" s="27"/>
      <c r="ZO95" s="27"/>
      <c r="ZP95" s="27"/>
      <c r="ZQ95" s="27"/>
      <c r="ZR95" s="27"/>
      <c r="ZS95" s="27"/>
      <c r="ZT95" s="27"/>
      <c r="ZU95" s="27"/>
      <c r="ZV95" s="27"/>
      <c r="ZW95" s="27"/>
      <c r="ZX95" s="27"/>
      <c r="ZY95" s="27"/>
      <c r="ZZ95" s="27"/>
      <c r="AAA95" s="27"/>
      <c r="AAB95" s="27"/>
      <c r="AAC95" s="27"/>
      <c r="AAD95" s="27"/>
      <c r="AAE95" s="27"/>
      <c r="AAF95" s="27"/>
      <c r="AAG95" s="27"/>
      <c r="AAH95" s="27"/>
      <c r="AAI95" s="27"/>
      <c r="AAJ95" s="27"/>
      <c r="AAK95" s="27"/>
      <c r="AAL95" s="27"/>
      <c r="AAM95" s="27"/>
      <c r="AAN95" s="27"/>
      <c r="AAO95" s="27"/>
      <c r="AAP95" s="27"/>
      <c r="AAQ95" s="27"/>
      <c r="AAR95" s="27"/>
      <c r="AAS95" s="27"/>
      <c r="AAT95" s="27"/>
      <c r="AAU95" s="27"/>
      <c r="AAV95" s="27"/>
      <c r="AAW95" s="27"/>
      <c r="AAX95" s="27"/>
      <c r="AAY95" s="27"/>
      <c r="AAZ95" s="27"/>
      <c r="ABA95" s="27"/>
      <c r="ABB95" s="27"/>
      <c r="ABC95" s="27"/>
      <c r="ABD95" s="27"/>
      <c r="ABE95" s="27"/>
      <c r="ABF95" s="27"/>
      <c r="ABG95" s="27"/>
      <c r="ABH95" s="27"/>
      <c r="ABI95" s="27"/>
      <c r="ABJ95" s="27"/>
      <c r="ABK95" s="27"/>
      <c r="ABL95" s="27"/>
      <c r="ABM95" s="27"/>
      <c r="ABN95" s="27"/>
      <c r="ABO95" s="27"/>
      <c r="ABP95" s="27"/>
      <c r="ABQ95" s="27"/>
      <c r="ABR95" s="27"/>
      <c r="ABS95" s="27"/>
      <c r="ABT95" s="27"/>
      <c r="ABU95" s="27"/>
      <c r="ABV95" s="27"/>
      <c r="ABW95" s="27"/>
      <c r="ABX95" s="27"/>
      <c r="ABY95" s="27"/>
      <c r="ABZ95" s="27"/>
      <c r="ACA95" s="27"/>
      <c r="ACB95" s="27"/>
      <c r="ACC95" s="27"/>
      <c r="ACD95" s="27"/>
      <c r="ACE95" s="27"/>
      <c r="ACF95" s="27"/>
      <c r="ACG95" s="27"/>
      <c r="ACH95" s="27"/>
      <c r="ACI95" s="27"/>
      <c r="ACJ95" s="27"/>
      <c r="ACK95" s="27"/>
      <c r="ACL95" s="27"/>
      <c r="ACM95" s="27"/>
      <c r="ACN95" s="27"/>
      <c r="ACO95" s="27"/>
      <c r="ACP95" s="27"/>
      <c r="ACQ95" s="27"/>
      <c r="ACR95" s="27"/>
      <c r="ACS95" s="27"/>
      <c r="ACT95" s="27"/>
      <c r="ACU95" s="27"/>
      <c r="ACV95" s="27"/>
      <c r="ACW95" s="27"/>
      <c r="ACX95" s="27"/>
      <c r="ACY95" s="27"/>
      <c r="ACZ95" s="27"/>
      <c r="ADA95" s="27"/>
      <c r="ADB95" s="27"/>
      <c r="ADC95" s="27"/>
      <c r="ADD95" s="27"/>
      <c r="ADE95" s="27"/>
      <c r="ADF95" s="27"/>
      <c r="ADG95" s="27"/>
      <c r="ADH95" s="27"/>
      <c r="ADI95" s="27"/>
      <c r="ADJ95" s="27"/>
      <c r="ADK95" s="27"/>
      <c r="ADL95" s="27"/>
      <c r="ADM95" s="27"/>
      <c r="ADN95" s="27"/>
      <c r="ADO95" s="27"/>
      <c r="ADP95" s="27"/>
      <c r="ADQ95" s="27"/>
      <c r="ADR95" s="27"/>
      <c r="ADS95" s="27"/>
      <c r="ADT95" s="27"/>
      <c r="ADU95" s="27"/>
      <c r="ADV95" s="27"/>
      <c r="ADW95" s="27"/>
      <c r="ADX95" s="27"/>
      <c r="ADY95" s="27"/>
      <c r="ADZ95" s="27"/>
      <c r="AEA95" s="27"/>
      <c r="AEB95" s="27"/>
      <c r="AEC95" s="27"/>
      <c r="AED95" s="27"/>
      <c r="AEE95" s="27"/>
      <c r="AEF95" s="27"/>
      <c r="AEG95" s="27"/>
      <c r="AEH95" s="27"/>
      <c r="AEI95" s="27"/>
      <c r="AEJ95" s="27"/>
      <c r="AEK95" s="27"/>
      <c r="AEL95" s="27"/>
      <c r="AEM95" s="27"/>
      <c r="AEN95" s="27"/>
      <c r="AEO95" s="27"/>
      <c r="AEP95" s="27"/>
      <c r="AEQ95" s="27"/>
      <c r="AER95" s="27"/>
      <c r="AES95" s="27"/>
      <c r="AET95" s="27"/>
      <c r="AEU95" s="27"/>
      <c r="AEV95" s="27"/>
      <c r="AEW95" s="27"/>
      <c r="AEX95" s="27"/>
      <c r="AEY95" s="27"/>
      <c r="AEZ95" s="27"/>
      <c r="AFA95" s="27"/>
      <c r="AFB95" s="27"/>
      <c r="AFC95" s="27"/>
      <c r="AFD95" s="27"/>
      <c r="AFE95" s="27"/>
      <c r="AFF95" s="27"/>
      <c r="AFG95" s="27"/>
      <c r="AFH95" s="27"/>
      <c r="AFI95" s="27"/>
      <c r="AFJ95" s="27"/>
      <c r="AFK95" s="27"/>
      <c r="AFL95" s="27"/>
      <c r="AFM95" s="27"/>
      <c r="AFN95" s="27"/>
      <c r="AFO95" s="27"/>
      <c r="AFP95" s="27"/>
      <c r="AFQ95" s="27"/>
      <c r="AFR95" s="27"/>
      <c r="AFS95" s="27"/>
      <c r="AFT95" s="27"/>
      <c r="AFU95" s="27"/>
      <c r="AFV95" s="27"/>
      <c r="AFW95" s="27"/>
      <c r="AFX95" s="27"/>
      <c r="AFY95" s="27"/>
      <c r="AFZ95" s="27"/>
      <c r="AGA95" s="27"/>
      <c r="AGB95" s="27"/>
      <c r="AGC95" s="27"/>
      <c r="AGD95" s="27"/>
      <c r="AGE95" s="27"/>
      <c r="AGF95" s="27"/>
      <c r="AGG95" s="27"/>
      <c r="AGH95" s="27"/>
      <c r="AGI95" s="27"/>
      <c r="AGJ95" s="27"/>
      <c r="AGK95" s="27"/>
      <c r="AGL95" s="27"/>
      <c r="AGM95" s="27"/>
      <c r="AGN95" s="27"/>
      <c r="AGO95" s="27"/>
      <c r="AGP95" s="27"/>
      <c r="AGQ95" s="27"/>
      <c r="AGR95" s="27"/>
      <c r="AGS95" s="27"/>
      <c r="AGT95" s="27"/>
      <c r="AGU95" s="27"/>
      <c r="AGV95" s="27"/>
      <c r="AGW95" s="27"/>
      <c r="AGX95" s="27"/>
      <c r="AGY95" s="27"/>
      <c r="AGZ95" s="27"/>
      <c r="AHA95" s="27"/>
      <c r="AHB95" s="27"/>
      <c r="AHC95" s="27"/>
      <c r="AHD95" s="27"/>
      <c r="AHE95" s="27"/>
      <c r="AHF95" s="27"/>
      <c r="AHG95" s="27"/>
      <c r="AHH95" s="27"/>
      <c r="AHI95" s="27"/>
      <c r="AHJ95" s="27"/>
      <c r="AHK95" s="27"/>
      <c r="AHL95" s="27"/>
      <c r="AHM95" s="27"/>
      <c r="AHN95" s="27"/>
      <c r="AHO95" s="27"/>
      <c r="AHP95" s="27"/>
      <c r="AHQ95" s="27"/>
      <c r="AHR95" s="27"/>
      <c r="AHS95" s="27"/>
      <c r="AHT95" s="27"/>
      <c r="AHU95" s="27"/>
      <c r="AHV95" s="27"/>
      <c r="AHW95" s="27"/>
      <c r="AHX95" s="27"/>
      <c r="AHY95" s="27"/>
      <c r="AHZ95" s="27"/>
      <c r="AIA95" s="27"/>
      <c r="AIB95" s="27"/>
      <c r="AIC95" s="27"/>
      <c r="AID95" s="27"/>
      <c r="AIE95" s="27"/>
      <c r="AIF95" s="27"/>
      <c r="AIG95" s="27"/>
      <c r="AIH95" s="27"/>
      <c r="AII95" s="27"/>
      <c r="AIJ95" s="27"/>
      <c r="AIK95" s="27"/>
      <c r="AIL95" s="27"/>
      <c r="AIM95" s="27"/>
      <c r="AIN95" s="27"/>
      <c r="AIO95" s="27"/>
      <c r="AIP95" s="27"/>
      <c r="AIQ95" s="27"/>
      <c r="AIR95" s="27"/>
      <c r="AIS95" s="27"/>
      <c r="AIT95" s="27"/>
      <c r="AIU95" s="27"/>
      <c r="AIV95" s="27"/>
      <c r="AIW95" s="27"/>
      <c r="AIX95" s="27"/>
      <c r="AIY95" s="27"/>
      <c r="AIZ95" s="27"/>
      <c r="AJA95" s="27"/>
      <c r="AJB95" s="27"/>
      <c r="AJC95" s="27"/>
      <c r="AJD95" s="27"/>
      <c r="AJE95" s="27"/>
      <c r="AJF95" s="27"/>
      <c r="AJG95" s="27"/>
      <c r="AJH95" s="27"/>
      <c r="AJI95" s="27"/>
      <c r="AJJ95" s="27"/>
      <c r="AJK95" s="27"/>
      <c r="AJL95" s="27"/>
      <c r="AJM95" s="27"/>
      <c r="AJN95" s="27"/>
      <c r="AJO95" s="27"/>
      <c r="AJP95" s="27"/>
      <c r="AJQ95" s="27"/>
      <c r="AJR95" s="27"/>
      <c r="AJS95" s="27"/>
      <c r="AJT95" s="27"/>
      <c r="AJU95" s="27"/>
      <c r="AJV95" s="27"/>
      <c r="AJW95" s="27"/>
      <c r="AJX95" s="27"/>
      <c r="AJY95" s="27"/>
      <c r="AJZ95" s="27"/>
      <c r="AKA95" s="27"/>
      <c r="AKB95" s="27"/>
      <c r="AKC95" s="27"/>
      <c r="AKD95" s="27"/>
      <c r="AKE95" s="27"/>
      <c r="AKF95" s="27"/>
      <c r="AKG95" s="27"/>
      <c r="AKH95" s="27"/>
      <c r="AKI95" s="27"/>
      <c r="AKJ95" s="27"/>
      <c r="AKK95" s="27"/>
      <c r="AKL95" s="27"/>
      <c r="AKM95" s="27"/>
      <c r="AKN95" s="27"/>
      <c r="AKO95" s="27"/>
      <c r="AKP95" s="27"/>
      <c r="AKQ95" s="27"/>
      <c r="AKR95" s="27"/>
      <c r="AKS95" s="27"/>
      <c r="AKT95" s="27"/>
      <c r="AKU95" s="27"/>
      <c r="AKV95" s="27"/>
      <c r="AKW95" s="27"/>
      <c r="AKX95" s="27"/>
      <c r="AKY95" s="27"/>
      <c r="AKZ95" s="27"/>
      <c r="ALA95" s="27"/>
      <c r="ALB95" s="27"/>
      <c r="ALC95" s="27"/>
      <c r="ALD95" s="27"/>
      <c r="ALE95" s="27"/>
      <c r="ALF95" s="27"/>
      <c r="ALG95" s="27"/>
      <c r="ALH95" s="27"/>
      <c r="ALI95" s="27"/>
      <c r="ALJ95" s="27"/>
      <c r="ALK95" s="27"/>
      <c r="ALL95" s="27"/>
    </row>
    <row r="96" spans="1:1000" customFormat="1" ht="15" customHeight="1" x14ac:dyDescent="0.25">
      <c r="A96" s="55">
        <f ca="1">IF(_xll.TM1RPTELISCONSOLIDATED($C$91,$C96),IF(_xll.TM1RPTELLEV($C$91,$C96)&lt;=3,_xll.TM1RPTELLEV($C$91,$C96),"D"),"N")</f>
        <v>3</v>
      </c>
      <c r="B96" s="61"/>
      <c r="C96" s="162" t="s">
        <v>46</v>
      </c>
      <c r="D96" s="172" t="str">
        <f ca="1">_xll.DBRW("smartco:FcstMethod",$C96,"FcstMethod")</f>
        <v/>
      </c>
      <c r="E96" s="147">
        <f ca="1">_xll.DBRW($C$81,$D$85,$C$85,$E$85,E$89,$C96,$F$85)</f>
        <v>3579</v>
      </c>
      <c r="F96" s="147">
        <f ca="1">_xll.DBRW($C$81,$D$85,$C$85,$E$85,F$89,$C96,$F$85)</f>
        <v>3579</v>
      </c>
      <c r="G96" s="147">
        <f ca="1">_xll.DBRW($C$81,$D$85,$C$85,$E$85,G$89,$C96,$F$85)</f>
        <v>3579</v>
      </c>
      <c r="H96" s="147">
        <f ca="1">_xll.DBRW($C$81,$D$85,$C$85,$E$85,H$89,$C96,$F$85)</f>
        <v>3579</v>
      </c>
      <c r="I96" s="147">
        <f ca="1">_xll.DBRW($C$81,$D$85,$C$85,$E$85,I$89,$C96,$F$85)</f>
        <v>3769</v>
      </c>
      <c r="J96" s="147">
        <f ca="1">_xll.DBRW($C$81,$D$85,$C$85,$E$85,J$89,$C96,$F$85)</f>
        <v>3769</v>
      </c>
      <c r="K96" s="147">
        <f ca="1">_xll.DBRW($C$81,$D$85,$C$85,$E$85,K$89,$C96,$F$85)</f>
        <v>3769</v>
      </c>
      <c r="L96" s="147">
        <f ca="1">_xll.DBRW($C$81,$D$85,$C$85,$E$85,L$89,$C96,$F$85)</f>
        <v>3769</v>
      </c>
      <c r="M96" s="147">
        <f ca="1">_xll.DBRW($C$81,$D$85,$C$85,$E$85,M$89,$C96,$F$85)</f>
        <v>3769</v>
      </c>
      <c r="N96" s="147">
        <f ca="1">_xll.DBRW($C$81,$D$85,$C$85,$E$85,N$89,$C96,$F$85)</f>
        <v>3769</v>
      </c>
      <c r="O96" s="147">
        <f ca="1">_xll.DBRW($C$81,$D$85,$C$85,$E$85,O$89,$C96,$F$85)</f>
        <v>3769</v>
      </c>
      <c r="P96" s="147">
        <f ca="1">_xll.DBRW($C$81,$D$85,$C$85,$E$85,P$89,$C96,$F$85)</f>
        <v>3769</v>
      </c>
      <c r="Q96" s="166">
        <f ca="1">_xll.DBRW($C$81,$D$85,$C$85,$E$85,Q$89,$C96,$F$85)</f>
        <v>44468</v>
      </c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27"/>
      <c r="DI96" s="27"/>
      <c r="DJ96" s="27"/>
      <c r="DK96" s="27"/>
      <c r="DL96" s="27"/>
      <c r="DM96" s="27"/>
      <c r="DN96" s="27"/>
      <c r="DO96" s="27"/>
      <c r="DP96" s="27"/>
      <c r="DQ96" s="27"/>
      <c r="DR96" s="27"/>
      <c r="DS96" s="27"/>
      <c r="DT96" s="27"/>
      <c r="DU96" s="27"/>
      <c r="DV96" s="27"/>
      <c r="DW96" s="27"/>
      <c r="DX96" s="27"/>
      <c r="DY96" s="27"/>
      <c r="DZ96" s="27"/>
      <c r="EA96" s="27"/>
      <c r="EB96" s="27"/>
      <c r="EC96" s="27"/>
      <c r="ED96" s="27"/>
      <c r="EE96" s="27"/>
      <c r="EF96" s="27"/>
      <c r="EG96" s="27"/>
      <c r="EH96" s="27"/>
      <c r="EI96" s="27"/>
      <c r="EJ96" s="27"/>
      <c r="EK96" s="27"/>
      <c r="EL96" s="27"/>
      <c r="EM96" s="27"/>
      <c r="EN96" s="27"/>
      <c r="EO96" s="27"/>
      <c r="EP96" s="27"/>
      <c r="EQ96" s="27"/>
      <c r="ER96" s="27"/>
      <c r="ES96" s="27"/>
      <c r="ET96" s="27"/>
      <c r="EU96" s="27"/>
      <c r="EV96" s="27"/>
      <c r="EW96" s="27"/>
      <c r="EX96" s="27"/>
      <c r="EY96" s="27"/>
      <c r="EZ96" s="27"/>
      <c r="FA96" s="27"/>
      <c r="FB96" s="27"/>
      <c r="FC96" s="27"/>
      <c r="FD96" s="27"/>
      <c r="FE96" s="27"/>
      <c r="FF96" s="27"/>
      <c r="FG96" s="27"/>
      <c r="FH96" s="27"/>
      <c r="FI96" s="27"/>
      <c r="FJ96" s="27"/>
      <c r="FK96" s="27"/>
      <c r="FL96" s="27"/>
      <c r="FM96" s="27"/>
      <c r="FN96" s="27"/>
      <c r="FO96" s="27"/>
      <c r="FP96" s="27"/>
      <c r="FQ96" s="27"/>
      <c r="FR96" s="27"/>
      <c r="FS96" s="27"/>
      <c r="FT96" s="27"/>
      <c r="FU96" s="27"/>
      <c r="FV96" s="27"/>
      <c r="FW96" s="27"/>
      <c r="FX96" s="27"/>
      <c r="FY96" s="27"/>
      <c r="FZ96" s="27"/>
      <c r="GA96" s="27"/>
      <c r="GB96" s="27"/>
      <c r="GC96" s="27"/>
      <c r="GD96" s="27"/>
      <c r="GE96" s="27"/>
      <c r="GF96" s="27"/>
      <c r="GG96" s="27"/>
      <c r="GH96" s="27"/>
      <c r="GI96" s="27"/>
      <c r="GJ96" s="27"/>
      <c r="GK96" s="27"/>
      <c r="GL96" s="27"/>
      <c r="GM96" s="27"/>
      <c r="GN96" s="27"/>
      <c r="GO96" s="27"/>
      <c r="GP96" s="27"/>
      <c r="GQ96" s="27"/>
      <c r="GR96" s="27"/>
      <c r="GS96" s="27"/>
      <c r="GT96" s="27"/>
      <c r="GU96" s="27"/>
      <c r="GV96" s="27"/>
      <c r="GW96" s="27"/>
      <c r="GX96" s="27"/>
      <c r="GY96" s="27"/>
      <c r="GZ96" s="27"/>
      <c r="HA96" s="27"/>
      <c r="HB96" s="27"/>
      <c r="HC96" s="27"/>
      <c r="HD96" s="27"/>
      <c r="HE96" s="27"/>
      <c r="HF96" s="27"/>
      <c r="HG96" s="27"/>
      <c r="HH96" s="27"/>
      <c r="HI96" s="27"/>
      <c r="HJ96" s="27"/>
      <c r="HK96" s="27"/>
      <c r="HL96" s="27"/>
      <c r="HM96" s="27"/>
      <c r="HN96" s="27"/>
      <c r="HO96" s="27"/>
      <c r="HP96" s="27"/>
      <c r="HQ96" s="27"/>
      <c r="HR96" s="27"/>
      <c r="HS96" s="27"/>
      <c r="HT96" s="27"/>
      <c r="HU96" s="27"/>
      <c r="HV96" s="27"/>
      <c r="HW96" s="27"/>
      <c r="HX96" s="27"/>
      <c r="HY96" s="27"/>
      <c r="HZ96" s="27"/>
      <c r="IA96" s="27"/>
      <c r="IB96" s="27"/>
      <c r="IC96" s="27"/>
      <c r="ID96" s="27"/>
      <c r="IE96" s="27"/>
      <c r="IF96" s="27"/>
      <c r="IG96" s="27"/>
      <c r="IH96" s="27"/>
      <c r="II96" s="27"/>
      <c r="IJ96" s="27"/>
      <c r="IK96" s="27"/>
      <c r="IL96" s="27"/>
      <c r="IM96" s="27"/>
      <c r="IN96" s="27"/>
      <c r="IO96" s="27"/>
      <c r="IP96" s="27"/>
      <c r="IQ96" s="27"/>
      <c r="IR96" s="27"/>
      <c r="IS96" s="27"/>
      <c r="IT96" s="27"/>
      <c r="IU96" s="27"/>
      <c r="IV96" s="27"/>
      <c r="IW96" s="27"/>
      <c r="IX96" s="27"/>
      <c r="IY96" s="27"/>
      <c r="IZ96" s="27"/>
      <c r="JA96" s="27"/>
      <c r="JB96" s="27"/>
      <c r="JC96" s="27"/>
      <c r="JD96" s="27"/>
      <c r="JE96" s="27"/>
      <c r="JF96" s="27"/>
      <c r="JG96" s="27"/>
      <c r="JH96" s="27"/>
      <c r="JI96" s="27"/>
      <c r="JJ96" s="27"/>
      <c r="JK96" s="27"/>
      <c r="JL96" s="27"/>
      <c r="JM96" s="27"/>
      <c r="JN96" s="27"/>
      <c r="JO96" s="27"/>
      <c r="JP96" s="27"/>
      <c r="JQ96" s="27"/>
      <c r="JR96" s="27"/>
      <c r="JS96" s="27"/>
      <c r="JT96" s="27"/>
      <c r="JU96" s="27"/>
      <c r="JV96" s="27"/>
      <c r="JW96" s="27"/>
      <c r="JX96" s="27"/>
      <c r="JY96" s="27"/>
      <c r="JZ96" s="27"/>
      <c r="KA96" s="27"/>
      <c r="KB96" s="27"/>
      <c r="KC96" s="27"/>
      <c r="KD96" s="27"/>
      <c r="KE96" s="27"/>
      <c r="KF96" s="27"/>
      <c r="KG96" s="27"/>
      <c r="KH96" s="27"/>
      <c r="KI96" s="27"/>
      <c r="KJ96" s="27"/>
      <c r="KK96" s="27"/>
      <c r="KL96" s="27"/>
      <c r="KM96" s="27"/>
      <c r="KN96" s="27"/>
      <c r="KO96" s="27"/>
      <c r="KP96" s="27"/>
      <c r="KQ96" s="27"/>
      <c r="KR96" s="27"/>
      <c r="KS96" s="27"/>
      <c r="KT96" s="27"/>
      <c r="KU96" s="27"/>
      <c r="KV96" s="27"/>
      <c r="KW96" s="27"/>
      <c r="KX96" s="27"/>
      <c r="KY96" s="27"/>
      <c r="KZ96" s="27"/>
      <c r="LA96" s="27"/>
      <c r="LB96" s="27"/>
      <c r="LC96" s="27"/>
      <c r="LD96" s="27"/>
      <c r="LE96" s="27"/>
      <c r="LF96" s="27"/>
      <c r="LG96" s="27"/>
      <c r="LH96" s="27"/>
      <c r="LI96" s="27"/>
      <c r="LJ96" s="27"/>
      <c r="LK96" s="27"/>
      <c r="LL96" s="27"/>
      <c r="LM96" s="27"/>
      <c r="LN96" s="27"/>
      <c r="LO96" s="27"/>
      <c r="LP96" s="27"/>
      <c r="LQ96" s="27"/>
      <c r="LR96" s="27"/>
      <c r="LS96" s="27"/>
      <c r="LT96" s="27"/>
      <c r="LU96" s="27"/>
      <c r="LV96" s="27"/>
      <c r="LW96" s="27"/>
      <c r="LX96" s="27"/>
      <c r="LY96" s="27"/>
      <c r="LZ96" s="27"/>
      <c r="MA96" s="27"/>
      <c r="MB96" s="27"/>
      <c r="MC96" s="27"/>
      <c r="MD96" s="27"/>
      <c r="ME96" s="27"/>
      <c r="MF96" s="27"/>
      <c r="MG96" s="27"/>
      <c r="MH96" s="27"/>
      <c r="MI96" s="27"/>
      <c r="MJ96" s="27"/>
      <c r="MK96" s="27"/>
      <c r="ML96" s="27"/>
      <c r="MM96" s="27"/>
      <c r="MN96" s="27"/>
      <c r="MO96" s="27"/>
      <c r="MP96" s="27"/>
      <c r="MQ96" s="27"/>
      <c r="MR96" s="27"/>
      <c r="MS96" s="27"/>
      <c r="MT96" s="27"/>
      <c r="MU96" s="27"/>
      <c r="MV96" s="27"/>
      <c r="MW96" s="27"/>
      <c r="MX96" s="27"/>
      <c r="MY96" s="27"/>
      <c r="MZ96" s="27"/>
      <c r="NA96" s="27"/>
      <c r="NB96" s="27"/>
      <c r="NC96" s="27"/>
      <c r="ND96" s="27"/>
      <c r="NE96" s="27"/>
      <c r="NF96" s="27"/>
      <c r="NG96" s="27"/>
      <c r="NH96" s="27"/>
      <c r="NI96" s="27"/>
      <c r="NJ96" s="27"/>
      <c r="NK96" s="27"/>
      <c r="NL96" s="27"/>
      <c r="NM96" s="27"/>
      <c r="NN96" s="27"/>
      <c r="NO96" s="27"/>
      <c r="NP96" s="27"/>
      <c r="NQ96" s="27"/>
      <c r="NR96" s="27"/>
      <c r="NS96" s="27"/>
      <c r="NT96" s="27"/>
      <c r="NU96" s="27"/>
      <c r="NV96" s="27"/>
      <c r="NW96" s="27"/>
      <c r="NX96" s="27"/>
      <c r="NY96" s="27"/>
      <c r="NZ96" s="27"/>
      <c r="OA96" s="27"/>
      <c r="OB96" s="27"/>
      <c r="OC96" s="27"/>
      <c r="OD96" s="27"/>
      <c r="OE96" s="27"/>
      <c r="OF96" s="27"/>
      <c r="OG96" s="27"/>
      <c r="OH96" s="27"/>
      <c r="OI96" s="27"/>
      <c r="OJ96" s="27"/>
      <c r="OK96" s="27"/>
      <c r="OL96" s="27"/>
      <c r="OM96" s="27"/>
      <c r="ON96" s="27"/>
      <c r="OO96" s="27"/>
      <c r="OP96" s="27"/>
      <c r="OQ96" s="27"/>
      <c r="OR96" s="27"/>
      <c r="OS96" s="27"/>
      <c r="OT96" s="27"/>
      <c r="OU96" s="27"/>
      <c r="OV96" s="27"/>
      <c r="OW96" s="27"/>
      <c r="OX96" s="27"/>
      <c r="OY96" s="27"/>
      <c r="OZ96" s="27"/>
      <c r="PA96" s="27"/>
      <c r="PB96" s="27"/>
      <c r="PC96" s="27"/>
      <c r="PD96" s="27"/>
      <c r="PE96" s="27"/>
      <c r="PF96" s="27"/>
      <c r="PG96" s="27"/>
      <c r="PH96" s="27"/>
      <c r="PI96" s="27"/>
      <c r="PJ96" s="27"/>
      <c r="PK96" s="27"/>
      <c r="PL96" s="27"/>
      <c r="PM96" s="27"/>
      <c r="PN96" s="27"/>
      <c r="PO96" s="27"/>
      <c r="PP96" s="27"/>
      <c r="PQ96" s="27"/>
      <c r="PR96" s="27"/>
      <c r="PS96" s="27"/>
      <c r="PT96" s="27"/>
      <c r="PU96" s="27"/>
      <c r="PV96" s="27"/>
      <c r="PW96" s="27"/>
      <c r="PX96" s="27"/>
      <c r="PY96" s="27"/>
      <c r="PZ96" s="27"/>
      <c r="QA96" s="27"/>
      <c r="QB96" s="27"/>
      <c r="QC96" s="27"/>
      <c r="QD96" s="27"/>
      <c r="QE96" s="27"/>
      <c r="QF96" s="27"/>
      <c r="QG96" s="27"/>
      <c r="QH96" s="27"/>
      <c r="QI96" s="27"/>
      <c r="QJ96" s="27"/>
      <c r="QK96" s="27"/>
      <c r="QL96" s="27"/>
      <c r="QM96" s="27"/>
      <c r="QN96" s="27"/>
      <c r="QO96" s="27"/>
      <c r="QP96" s="27"/>
      <c r="QQ96" s="27"/>
      <c r="QR96" s="27"/>
      <c r="QS96" s="27"/>
      <c r="QT96" s="27"/>
      <c r="QU96" s="27"/>
      <c r="QV96" s="27"/>
      <c r="QW96" s="27"/>
      <c r="QX96" s="27"/>
      <c r="QY96" s="27"/>
      <c r="QZ96" s="27"/>
      <c r="RA96" s="27"/>
      <c r="RB96" s="27"/>
      <c r="RC96" s="27"/>
      <c r="RD96" s="27"/>
      <c r="RE96" s="27"/>
      <c r="RF96" s="27"/>
      <c r="RG96" s="27"/>
      <c r="RH96" s="27"/>
      <c r="RI96" s="27"/>
      <c r="RJ96" s="27"/>
      <c r="RK96" s="27"/>
      <c r="RL96" s="27"/>
      <c r="RM96" s="27"/>
      <c r="RN96" s="27"/>
      <c r="RO96" s="27"/>
      <c r="RP96" s="27"/>
      <c r="RQ96" s="27"/>
      <c r="RR96" s="27"/>
      <c r="RS96" s="27"/>
      <c r="RT96" s="27"/>
      <c r="RU96" s="27"/>
      <c r="RV96" s="27"/>
      <c r="RW96" s="27"/>
      <c r="RX96" s="27"/>
      <c r="RY96" s="27"/>
      <c r="RZ96" s="27"/>
      <c r="SA96" s="27"/>
      <c r="SB96" s="27"/>
      <c r="SC96" s="27"/>
      <c r="SD96" s="27"/>
      <c r="SE96" s="27"/>
      <c r="SF96" s="27"/>
      <c r="SG96" s="27"/>
      <c r="SH96" s="27"/>
      <c r="SI96" s="27"/>
      <c r="SJ96" s="27"/>
      <c r="SK96" s="27"/>
      <c r="SL96" s="27"/>
      <c r="SM96" s="27"/>
      <c r="SN96" s="27"/>
      <c r="SO96" s="27"/>
      <c r="SP96" s="27"/>
      <c r="SQ96" s="27"/>
      <c r="SR96" s="27"/>
      <c r="SS96" s="27"/>
      <c r="ST96" s="27"/>
      <c r="SU96" s="27"/>
      <c r="SV96" s="27"/>
      <c r="SW96" s="27"/>
      <c r="SX96" s="27"/>
      <c r="SY96" s="27"/>
      <c r="SZ96" s="27"/>
      <c r="TA96" s="27"/>
      <c r="TB96" s="27"/>
      <c r="TC96" s="27"/>
      <c r="TD96" s="27"/>
      <c r="TE96" s="27"/>
      <c r="TF96" s="27"/>
      <c r="TG96" s="27"/>
      <c r="TH96" s="27"/>
      <c r="TI96" s="27"/>
      <c r="TJ96" s="27"/>
      <c r="TK96" s="27"/>
      <c r="TL96" s="27"/>
      <c r="TM96" s="27"/>
      <c r="TN96" s="27"/>
      <c r="TO96" s="27"/>
      <c r="TP96" s="27"/>
      <c r="TQ96" s="27"/>
      <c r="TR96" s="27"/>
      <c r="TS96" s="27"/>
      <c r="TT96" s="27"/>
      <c r="TU96" s="27"/>
      <c r="TV96" s="27"/>
      <c r="TW96" s="27"/>
      <c r="TX96" s="27"/>
      <c r="TY96" s="27"/>
      <c r="TZ96" s="27"/>
      <c r="UA96" s="27"/>
      <c r="UB96" s="27"/>
      <c r="UC96" s="27"/>
      <c r="UD96" s="27"/>
      <c r="UE96" s="27"/>
      <c r="UF96" s="27"/>
      <c r="UG96" s="27"/>
      <c r="UH96" s="27"/>
      <c r="UI96" s="27"/>
      <c r="UJ96" s="27"/>
      <c r="UK96" s="27"/>
      <c r="UL96" s="27"/>
      <c r="UM96" s="27"/>
      <c r="UN96" s="27"/>
      <c r="UO96" s="27"/>
      <c r="UP96" s="27"/>
      <c r="UQ96" s="27"/>
      <c r="UR96" s="27"/>
      <c r="US96" s="27"/>
      <c r="UT96" s="27"/>
      <c r="UU96" s="27"/>
      <c r="UV96" s="27"/>
      <c r="UW96" s="27"/>
      <c r="UX96" s="27"/>
      <c r="UY96" s="27"/>
      <c r="UZ96" s="27"/>
      <c r="VA96" s="27"/>
      <c r="VB96" s="27"/>
      <c r="VC96" s="27"/>
      <c r="VD96" s="27"/>
      <c r="VE96" s="27"/>
      <c r="VF96" s="27"/>
      <c r="VG96" s="27"/>
      <c r="VH96" s="27"/>
      <c r="VI96" s="27"/>
      <c r="VJ96" s="27"/>
      <c r="VK96" s="27"/>
      <c r="VL96" s="27"/>
      <c r="VM96" s="27"/>
      <c r="VN96" s="27"/>
      <c r="VO96" s="27"/>
      <c r="VP96" s="27"/>
      <c r="VQ96" s="27"/>
      <c r="VR96" s="27"/>
      <c r="VS96" s="27"/>
      <c r="VT96" s="27"/>
      <c r="VU96" s="27"/>
      <c r="VV96" s="27"/>
      <c r="VW96" s="27"/>
      <c r="VX96" s="27"/>
      <c r="VY96" s="27"/>
      <c r="VZ96" s="27"/>
      <c r="WA96" s="27"/>
      <c r="WB96" s="27"/>
      <c r="WC96" s="27"/>
      <c r="WD96" s="27"/>
      <c r="WE96" s="27"/>
      <c r="WF96" s="27"/>
      <c r="WG96" s="27"/>
      <c r="WH96" s="27"/>
      <c r="WI96" s="27"/>
      <c r="WJ96" s="27"/>
      <c r="WK96" s="27"/>
      <c r="WL96" s="27"/>
      <c r="WM96" s="27"/>
      <c r="WN96" s="27"/>
      <c r="WO96" s="27"/>
      <c r="WP96" s="27"/>
      <c r="WQ96" s="27"/>
      <c r="WR96" s="27"/>
      <c r="WS96" s="27"/>
      <c r="WT96" s="27"/>
      <c r="WU96" s="27"/>
      <c r="WV96" s="27"/>
      <c r="WW96" s="27"/>
      <c r="WX96" s="27"/>
      <c r="WY96" s="27"/>
      <c r="WZ96" s="27"/>
      <c r="XA96" s="27"/>
      <c r="XB96" s="27"/>
      <c r="XC96" s="27"/>
      <c r="XD96" s="27"/>
      <c r="XE96" s="27"/>
      <c r="XF96" s="27"/>
      <c r="XG96" s="27"/>
      <c r="XH96" s="27"/>
      <c r="XI96" s="27"/>
      <c r="XJ96" s="27"/>
      <c r="XK96" s="27"/>
      <c r="XL96" s="27"/>
      <c r="XM96" s="27"/>
      <c r="XN96" s="27"/>
      <c r="XO96" s="27"/>
      <c r="XP96" s="27"/>
      <c r="XQ96" s="27"/>
      <c r="XR96" s="27"/>
      <c r="XS96" s="27"/>
      <c r="XT96" s="27"/>
      <c r="XU96" s="27"/>
      <c r="XV96" s="27"/>
      <c r="XW96" s="27"/>
      <c r="XX96" s="27"/>
      <c r="XY96" s="27"/>
      <c r="XZ96" s="27"/>
      <c r="YA96" s="27"/>
      <c r="YB96" s="27"/>
      <c r="YC96" s="27"/>
      <c r="YD96" s="27"/>
      <c r="YE96" s="27"/>
      <c r="YF96" s="27"/>
      <c r="YG96" s="27"/>
      <c r="YH96" s="27"/>
      <c r="YI96" s="27"/>
      <c r="YJ96" s="27"/>
      <c r="YK96" s="27"/>
      <c r="YL96" s="27"/>
      <c r="YM96" s="27"/>
      <c r="YN96" s="27"/>
      <c r="YO96" s="27"/>
      <c r="YP96" s="27"/>
      <c r="YQ96" s="27"/>
      <c r="YR96" s="27"/>
      <c r="YS96" s="27"/>
      <c r="YT96" s="27"/>
      <c r="YU96" s="27"/>
      <c r="YV96" s="27"/>
      <c r="YW96" s="27"/>
      <c r="YX96" s="27"/>
      <c r="YY96" s="27"/>
      <c r="YZ96" s="27"/>
      <c r="ZA96" s="27"/>
      <c r="ZB96" s="27"/>
      <c r="ZC96" s="27"/>
      <c r="ZD96" s="27"/>
      <c r="ZE96" s="27"/>
      <c r="ZF96" s="27"/>
      <c r="ZG96" s="27"/>
      <c r="ZH96" s="27"/>
      <c r="ZI96" s="27"/>
      <c r="ZJ96" s="27"/>
      <c r="ZK96" s="27"/>
      <c r="ZL96" s="27"/>
      <c r="ZM96" s="27"/>
      <c r="ZN96" s="27"/>
      <c r="ZO96" s="27"/>
      <c r="ZP96" s="27"/>
      <c r="ZQ96" s="27"/>
      <c r="ZR96" s="27"/>
      <c r="ZS96" s="27"/>
      <c r="ZT96" s="27"/>
      <c r="ZU96" s="27"/>
      <c r="ZV96" s="27"/>
      <c r="ZW96" s="27"/>
      <c r="ZX96" s="27"/>
      <c r="ZY96" s="27"/>
      <c r="ZZ96" s="27"/>
      <c r="AAA96" s="27"/>
      <c r="AAB96" s="27"/>
      <c r="AAC96" s="27"/>
      <c r="AAD96" s="27"/>
      <c r="AAE96" s="27"/>
      <c r="AAF96" s="27"/>
      <c r="AAG96" s="27"/>
      <c r="AAH96" s="27"/>
      <c r="AAI96" s="27"/>
      <c r="AAJ96" s="27"/>
      <c r="AAK96" s="27"/>
      <c r="AAL96" s="27"/>
      <c r="AAM96" s="27"/>
      <c r="AAN96" s="27"/>
      <c r="AAO96" s="27"/>
      <c r="AAP96" s="27"/>
      <c r="AAQ96" s="27"/>
      <c r="AAR96" s="27"/>
      <c r="AAS96" s="27"/>
      <c r="AAT96" s="27"/>
      <c r="AAU96" s="27"/>
      <c r="AAV96" s="27"/>
      <c r="AAW96" s="27"/>
      <c r="AAX96" s="27"/>
      <c r="AAY96" s="27"/>
      <c r="AAZ96" s="27"/>
      <c r="ABA96" s="27"/>
      <c r="ABB96" s="27"/>
      <c r="ABC96" s="27"/>
      <c r="ABD96" s="27"/>
      <c r="ABE96" s="27"/>
      <c r="ABF96" s="27"/>
      <c r="ABG96" s="27"/>
      <c r="ABH96" s="27"/>
      <c r="ABI96" s="27"/>
      <c r="ABJ96" s="27"/>
      <c r="ABK96" s="27"/>
      <c r="ABL96" s="27"/>
      <c r="ABM96" s="27"/>
      <c r="ABN96" s="27"/>
      <c r="ABO96" s="27"/>
      <c r="ABP96" s="27"/>
      <c r="ABQ96" s="27"/>
      <c r="ABR96" s="27"/>
      <c r="ABS96" s="27"/>
      <c r="ABT96" s="27"/>
      <c r="ABU96" s="27"/>
      <c r="ABV96" s="27"/>
      <c r="ABW96" s="27"/>
      <c r="ABX96" s="27"/>
      <c r="ABY96" s="27"/>
      <c r="ABZ96" s="27"/>
      <c r="ACA96" s="27"/>
      <c r="ACB96" s="27"/>
      <c r="ACC96" s="27"/>
      <c r="ACD96" s="27"/>
      <c r="ACE96" s="27"/>
      <c r="ACF96" s="27"/>
      <c r="ACG96" s="27"/>
      <c r="ACH96" s="27"/>
      <c r="ACI96" s="27"/>
      <c r="ACJ96" s="27"/>
      <c r="ACK96" s="27"/>
      <c r="ACL96" s="27"/>
      <c r="ACM96" s="27"/>
      <c r="ACN96" s="27"/>
      <c r="ACO96" s="27"/>
      <c r="ACP96" s="27"/>
      <c r="ACQ96" s="27"/>
      <c r="ACR96" s="27"/>
      <c r="ACS96" s="27"/>
      <c r="ACT96" s="27"/>
      <c r="ACU96" s="27"/>
      <c r="ACV96" s="27"/>
      <c r="ACW96" s="27"/>
      <c r="ACX96" s="27"/>
      <c r="ACY96" s="27"/>
      <c r="ACZ96" s="27"/>
      <c r="ADA96" s="27"/>
      <c r="ADB96" s="27"/>
      <c r="ADC96" s="27"/>
      <c r="ADD96" s="27"/>
      <c r="ADE96" s="27"/>
      <c r="ADF96" s="27"/>
      <c r="ADG96" s="27"/>
      <c r="ADH96" s="27"/>
      <c r="ADI96" s="27"/>
      <c r="ADJ96" s="27"/>
      <c r="ADK96" s="27"/>
      <c r="ADL96" s="27"/>
      <c r="ADM96" s="27"/>
      <c r="ADN96" s="27"/>
      <c r="ADO96" s="27"/>
      <c r="ADP96" s="27"/>
      <c r="ADQ96" s="27"/>
      <c r="ADR96" s="27"/>
      <c r="ADS96" s="27"/>
      <c r="ADT96" s="27"/>
      <c r="ADU96" s="27"/>
      <c r="ADV96" s="27"/>
      <c r="ADW96" s="27"/>
      <c r="ADX96" s="27"/>
      <c r="ADY96" s="27"/>
      <c r="ADZ96" s="27"/>
      <c r="AEA96" s="27"/>
      <c r="AEB96" s="27"/>
      <c r="AEC96" s="27"/>
      <c r="AED96" s="27"/>
      <c r="AEE96" s="27"/>
      <c r="AEF96" s="27"/>
      <c r="AEG96" s="27"/>
      <c r="AEH96" s="27"/>
      <c r="AEI96" s="27"/>
      <c r="AEJ96" s="27"/>
      <c r="AEK96" s="27"/>
      <c r="AEL96" s="27"/>
      <c r="AEM96" s="27"/>
      <c r="AEN96" s="27"/>
      <c r="AEO96" s="27"/>
      <c r="AEP96" s="27"/>
      <c r="AEQ96" s="27"/>
      <c r="AER96" s="27"/>
      <c r="AES96" s="27"/>
      <c r="AET96" s="27"/>
      <c r="AEU96" s="27"/>
      <c r="AEV96" s="27"/>
      <c r="AEW96" s="27"/>
      <c r="AEX96" s="27"/>
      <c r="AEY96" s="27"/>
      <c r="AEZ96" s="27"/>
      <c r="AFA96" s="27"/>
      <c r="AFB96" s="27"/>
      <c r="AFC96" s="27"/>
      <c r="AFD96" s="27"/>
      <c r="AFE96" s="27"/>
      <c r="AFF96" s="27"/>
      <c r="AFG96" s="27"/>
      <c r="AFH96" s="27"/>
      <c r="AFI96" s="27"/>
      <c r="AFJ96" s="27"/>
      <c r="AFK96" s="27"/>
      <c r="AFL96" s="27"/>
      <c r="AFM96" s="27"/>
      <c r="AFN96" s="27"/>
      <c r="AFO96" s="27"/>
      <c r="AFP96" s="27"/>
      <c r="AFQ96" s="27"/>
      <c r="AFR96" s="27"/>
      <c r="AFS96" s="27"/>
      <c r="AFT96" s="27"/>
      <c r="AFU96" s="27"/>
      <c r="AFV96" s="27"/>
      <c r="AFW96" s="27"/>
      <c r="AFX96" s="27"/>
      <c r="AFY96" s="27"/>
      <c r="AFZ96" s="27"/>
      <c r="AGA96" s="27"/>
      <c r="AGB96" s="27"/>
      <c r="AGC96" s="27"/>
      <c r="AGD96" s="27"/>
      <c r="AGE96" s="27"/>
      <c r="AGF96" s="27"/>
      <c r="AGG96" s="27"/>
      <c r="AGH96" s="27"/>
      <c r="AGI96" s="27"/>
      <c r="AGJ96" s="27"/>
      <c r="AGK96" s="27"/>
      <c r="AGL96" s="27"/>
      <c r="AGM96" s="27"/>
      <c r="AGN96" s="27"/>
      <c r="AGO96" s="27"/>
      <c r="AGP96" s="27"/>
      <c r="AGQ96" s="27"/>
      <c r="AGR96" s="27"/>
      <c r="AGS96" s="27"/>
      <c r="AGT96" s="27"/>
      <c r="AGU96" s="27"/>
      <c r="AGV96" s="27"/>
      <c r="AGW96" s="27"/>
      <c r="AGX96" s="27"/>
      <c r="AGY96" s="27"/>
      <c r="AGZ96" s="27"/>
      <c r="AHA96" s="27"/>
      <c r="AHB96" s="27"/>
      <c r="AHC96" s="27"/>
      <c r="AHD96" s="27"/>
      <c r="AHE96" s="27"/>
      <c r="AHF96" s="27"/>
      <c r="AHG96" s="27"/>
      <c r="AHH96" s="27"/>
      <c r="AHI96" s="27"/>
      <c r="AHJ96" s="27"/>
      <c r="AHK96" s="27"/>
      <c r="AHL96" s="27"/>
      <c r="AHM96" s="27"/>
      <c r="AHN96" s="27"/>
      <c r="AHO96" s="27"/>
      <c r="AHP96" s="27"/>
      <c r="AHQ96" s="27"/>
      <c r="AHR96" s="27"/>
      <c r="AHS96" s="27"/>
      <c r="AHT96" s="27"/>
      <c r="AHU96" s="27"/>
      <c r="AHV96" s="27"/>
      <c r="AHW96" s="27"/>
      <c r="AHX96" s="27"/>
      <c r="AHY96" s="27"/>
      <c r="AHZ96" s="27"/>
      <c r="AIA96" s="27"/>
      <c r="AIB96" s="27"/>
      <c r="AIC96" s="27"/>
      <c r="AID96" s="27"/>
      <c r="AIE96" s="27"/>
      <c r="AIF96" s="27"/>
      <c r="AIG96" s="27"/>
      <c r="AIH96" s="27"/>
      <c r="AII96" s="27"/>
      <c r="AIJ96" s="27"/>
      <c r="AIK96" s="27"/>
      <c r="AIL96" s="27"/>
      <c r="AIM96" s="27"/>
      <c r="AIN96" s="27"/>
      <c r="AIO96" s="27"/>
      <c r="AIP96" s="27"/>
      <c r="AIQ96" s="27"/>
      <c r="AIR96" s="27"/>
      <c r="AIS96" s="27"/>
      <c r="AIT96" s="27"/>
      <c r="AIU96" s="27"/>
      <c r="AIV96" s="27"/>
      <c r="AIW96" s="27"/>
      <c r="AIX96" s="27"/>
      <c r="AIY96" s="27"/>
      <c r="AIZ96" s="27"/>
      <c r="AJA96" s="27"/>
      <c r="AJB96" s="27"/>
      <c r="AJC96" s="27"/>
      <c r="AJD96" s="27"/>
      <c r="AJE96" s="27"/>
      <c r="AJF96" s="27"/>
      <c r="AJG96" s="27"/>
      <c r="AJH96" s="27"/>
      <c r="AJI96" s="27"/>
      <c r="AJJ96" s="27"/>
      <c r="AJK96" s="27"/>
      <c r="AJL96" s="27"/>
      <c r="AJM96" s="27"/>
      <c r="AJN96" s="27"/>
      <c r="AJO96" s="27"/>
      <c r="AJP96" s="27"/>
      <c r="AJQ96" s="27"/>
      <c r="AJR96" s="27"/>
      <c r="AJS96" s="27"/>
      <c r="AJT96" s="27"/>
      <c r="AJU96" s="27"/>
      <c r="AJV96" s="27"/>
      <c r="AJW96" s="27"/>
      <c r="AJX96" s="27"/>
      <c r="AJY96" s="27"/>
      <c r="AJZ96" s="27"/>
      <c r="AKA96" s="27"/>
      <c r="AKB96" s="27"/>
      <c r="AKC96" s="27"/>
      <c r="AKD96" s="27"/>
      <c r="AKE96" s="27"/>
      <c r="AKF96" s="27"/>
      <c r="AKG96" s="27"/>
      <c r="AKH96" s="27"/>
      <c r="AKI96" s="27"/>
      <c r="AKJ96" s="27"/>
      <c r="AKK96" s="27"/>
      <c r="AKL96" s="27"/>
      <c r="AKM96" s="27"/>
      <c r="AKN96" s="27"/>
      <c r="AKO96" s="27"/>
      <c r="AKP96" s="27"/>
      <c r="AKQ96" s="27"/>
      <c r="AKR96" s="27"/>
      <c r="AKS96" s="27"/>
      <c r="AKT96" s="27"/>
      <c r="AKU96" s="27"/>
      <c r="AKV96" s="27"/>
      <c r="AKW96" s="27"/>
      <c r="AKX96" s="27"/>
      <c r="AKY96" s="27"/>
      <c r="AKZ96" s="27"/>
      <c r="ALA96" s="27"/>
      <c r="ALB96" s="27"/>
      <c r="ALC96" s="27"/>
      <c r="ALD96" s="27"/>
      <c r="ALE96" s="27"/>
      <c r="ALF96" s="27"/>
      <c r="ALG96" s="27"/>
      <c r="ALH96" s="27"/>
      <c r="ALI96" s="27"/>
      <c r="ALJ96" s="27"/>
      <c r="ALK96" s="27"/>
      <c r="ALL96" s="27"/>
    </row>
    <row r="97" spans="1:1000" customFormat="1" ht="15" customHeight="1" x14ac:dyDescent="0.25">
      <c r="A97" s="55">
        <f ca="1">IF(_xll.TM1RPTELISCONSOLIDATED($C$91,$C97),IF(_xll.TM1RPTELLEV($C$91,$C97)&lt;=3,_xll.TM1RPTELLEV($C$91,$C97),"D"),"N")</f>
        <v>3</v>
      </c>
      <c r="B97" s="61"/>
      <c r="C97" s="162" t="s">
        <v>47</v>
      </c>
      <c r="D97" s="172" t="str">
        <f ca="1">_xll.DBRW("smartco:FcstMethod",$C97,"FcstMethod")</f>
        <v/>
      </c>
      <c r="E97" s="147">
        <f ca="1">_xll.DBRW($C$81,$D$85,$C$85,$E$85,E$89,$C97,$F$85)</f>
        <v>46816.333333333328</v>
      </c>
      <c r="F97" s="147">
        <f ca="1">_xll.DBRW($C$81,$D$85,$C$85,$E$85,F$89,$C97,$F$85)</f>
        <v>44149.666666666664</v>
      </c>
      <c r="G97" s="147">
        <f ca="1">_xll.DBRW($C$81,$D$85,$C$85,$E$85,G$89,$C97,$F$85)</f>
        <v>41483</v>
      </c>
      <c r="H97" s="147">
        <f ca="1">_xll.DBRW($C$81,$D$85,$C$85,$E$85,H$89,$C97,$F$85)</f>
        <v>38816.666666666672</v>
      </c>
      <c r="I97" s="147">
        <f ca="1">_xll.DBRW($C$81,$D$85,$C$85,$E$85,I$89,$C97,$F$85)</f>
        <v>12582.41758241758</v>
      </c>
      <c r="J97" s="147">
        <f ca="1">_xll.DBRW($C$81,$D$85,$C$85,$E$85,J$89,$C97,$F$85)</f>
        <v>43296.703296703301</v>
      </c>
      <c r="K97" s="147">
        <f ca="1">_xll.DBRW($C$81,$D$85,$C$85,$E$85,K$89,$C97,$F$85)</f>
        <v>12582.41758241758</v>
      </c>
      <c r="L97" s="147">
        <f ca="1">_xll.DBRW($C$81,$D$85,$C$85,$E$85,L$89,$C97,$F$85)</f>
        <v>12582.41758241758</v>
      </c>
      <c r="M97" s="147">
        <f ca="1">_xll.DBRW($C$81,$D$85,$C$85,$E$85,M$89,$C97,$F$85)</f>
        <v>43296.703296703301</v>
      </c>
      <c r="N97" s="147">
        <f ca="1">_xll.DBRW($C$81,$D$85,$C$85,$E$85,N$89,$C97,$F$85)</f>
        <v>18873.626373626375</v>
      </c>
      <c r="O97" s="147">
        <f ca="1">_xll.DBRW($C$81,$D$85,$C$85,$E$85,O$89,$C97,$F$85)</f>
        <v>25027.472527472521</v>
      </c>
      <c r="P97" s="147">
        <f ca="1">_xll.DBRW($C$81,$D$85,$C$85,$E$85,P$89,$C97,$F$85)</f>
        <v>65109.890109890104</v>
      </c>
      <c r="Q97" s="166">
        <f ca="1">_xll.DBRW($C$81,$D$85,$C$85,$E$85,Q$89,$C97,$F$85)</f>
        <v>404617.31501831498</v>
      </c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27"/>
      <c r="DF97" s="27"/>
      <c r="DG97" s="27"/>
      <c r="DH97" s="27"/>
      <c r="DI97" s="27"/>
      <c r="DJ97" s="27"/>
      <c r="DK97" s="27"/>
      <c r="DL97" s="27"/>
      <c r="DM97" s="27"/>
      <c r="DN97" s="27"/>
      <c r="DO97" s="27"/>
      <c r="DP97" s="27"/>
      <c r="DQ97" s="27"/>
      <c r="DR97" s="27"/>
      <c r="DS97" s="27"/>
      <c r="DT97" s="27"/>
      <c r="DU97" s="27"/>
      <c r="DV97" s="27"/>
      <c r="DW97" s="27"/>
      <c r="DX97" s="27"/>
      <c r="DY97" s="27"/>
      <c r="DZ97" s="27"/>
      <c r="EA97" s="27"/>
      <c r="EB97" s="27"/>
      <c r="EC97" s="27"/>
      <c r="ED97" s="27"/>
      <c r="EE97" s="27"/>
      <c r="EF97" s="27"/>
      <c r="EG97" s="27"/>
      <c r="EH97" s="27"/>
      <c r="EI97" s="27"/>
      <c r="EJ97" s="27"/>
      <c r="EK97" s="27"/>
      <c r="EL97" s="27"/>
      <c r="EM97" s="27"/>
      <c r="EN97" s="27"/>
      <c r="EO97" s="27"/>
      <c r="EP97" s="27"/>
      <c r="EQ97" s="27"/>
      <c r="ER97" s="27"/>
      <c r="ES97" s="27"/>
      <c r="ET97" s="27"/>
      <c r="EU97" s="27"/>
      <c r="EV97" s="27"/>
      <c r="EW97" s="27"/>
      <c r="EX97" s="27"/>
      <c r="EY97" s="27"/>
      <c r="EZ97" s="27"/>
      <c r="FA97" s="27"/>
      <c r="FB97" s="27"/>
      <c r="FC97" s="27"/>
      <c r="FD97" s="27"/>
      <c r="FE97" s="27"/>
      <c r="FF97" s="27"/>
      <c r="FG97" s="27"/>
      <c r="FH97" s="27"/>
      <c r="FI97" s="27"/>
      <c r="FJ97" s="27"/>
      <c r="FK97" s="27"/>
      <c r="FL97" s="27"/>
      <c r="FM97" s="27"/>
      <c r="FN97" s="27"/>
      <c r="FO97" s="27"/>
      <c r="FP97" s="27"/>
      <c r="FQ97" s="27"/>
      <c r="FR97" s="27"/>
      <c r="FS97" s="27"/>
      <c r="FT97" s="27"/>
      <c r="FU97" s="27"/>
      <c r="FV97" s="27"/>
      <c r="FW97" s="27"/>
      <c r="FX97" s="27"/>
      <c r="FY97" s="27"/>
      <c r="FZ97" s="27"/>
      <c r="GA97" s="27"/>
      <c r="GB97" s="27"/>
      <c r="GC97" s="27"/>
      <c r="GD97" s="27"/>
      <c r="GE97" s="27"/>
      <c r="GF97" s="27"/>
      <c r="GG97" s="27"/>
      <c r="GH97" s="27"/>
      <c r="GI97" s="27"/>
      <c r="GJ97" s="27"/>
      <c r="GK97" s="27"/>
      <c r="GL97" s="27"/>
      <c r="GM97" s="27"/>
      <c r="GN97" s="27"/>
      <c r="GO97" s="27"/>
      <c r="GP97" s="27"/>
      <c r="GQ97" s="27"/>
      <c r="GR97" s="27"/>
      <c r="GS97" s="27"/>
      <c r="GT97" s="27"/>
      <c r="GU97" s="27"/>
      <c r="GV97" s="27"/>
      <c r="GW97" s="27"/>
      <c r="GX97" s="27"/>
      <c r="GY97" s="27"/>
      <c r="GZ97" s="27"/>
      <c r="HA97" s="27"/>
      <c r="HB97" s="27"/>
      <c r="HC97" s="27"/>
      <c r="HD97" s="27"/>
      <c r="HE97" s="27"/>
      <c r="HF97" s="27"/>
      <c r="HG97" s="27"/>
      <c r="HH97" s="27"/>
      <c r="HI97" s="27"/>
      <c r="HJ97" s="27"/>
      <c r="HK97" s="27"/>
      <c r="HL97" s="27"/>
      <c r="HM97" s="27"/>
      <c r="HN97" s="27"/>
      <c r="HO97" s="27"/>
      <c r="HP97" s="27"/>
      <c r="HQ97" s="27"/>
      <c r="HR97" s="27"/>
      <c r="HS97" s="27"/>
      <c r="HT97" s="27"/>
      <c r="HU97" s="27"/>
      <c r="HV97" s="27"/>
      <c r="HW97" s="27"/>
      <c r="HX97" s="27"/>
      <c r="HY97" s="27"/>
      <c r="HZ97" s="27"/>
      <c r="IA97" s="27"/>
      <c r="IB97" s="27"/>
      <c r="IC97" s="27"/>
      <c r="ID97" s="27"/>
      <c r="IE97" s="27"/>
      <c r="IF97" s="27"/>
      <c r="IG97" s="27"/>
      <c r="IH97" s="27"/>
      <c r="II97" s="27"/>
      <c r="IJ97" s="27"/>
      <c r="IK97" s="27"/>
      <c r="IL97" s="27"/>
      <c r="IM97" s="27"/>
      <c r="IN97" s="27"/>
      <c r="IO97" s="27"/>
      <c r="IP97" s="27"/>
      <c r="IQ97" s="27"/>
      <c r="IR97" s="27"/>
      <c r="IS97" s="27"/>
      <c r="IT97" s="27"/>
      <c r="IU97" s="27"/>
      <c r="IV97" s="27"/>
      <c r="IW97" s="27"/>
      <c r="IX97" s="27"/>
      <c r="IY97" s="27"/>
      <c r="IZ97" s="27"/>
      <c r="JA97" s="27"/>
      <c r="JB97" s="27"/>
      <c r="JC97" s="27"/>
      <c r="JD97" s="27"/>
      <c r="JE97" s="27"/>
      <c r="JF97" s="27"/>
      <c r="JG97" s="27"/>
      <c r="JH97" s="27"/>
      <c r="JI97" s="27"/>
      <c r="JJ97" s="27"/>
      <c r="JK97" s="27"/>
      <c r="JL97" s="27"/>
      <c r="JM97" s="27"/>
      <c r="JN97" s="27"/>
      <c r="JO97" s="27"/>
      <c r="JP97" s="27"/>
      <c r="JQ97" s="27"/>
      <c r="JR97" s="27"/>
      <c r="JS97" s="27"/>
      <c r="JT97" s="27"/>
      <c r="JU97" s="27"/>
      <c r="JV97" s="27"/>
      <c r="JW97" s="27"/>
      <c r="JX97" s="27"/>
      <c r="JY97" s="27"/>
      <c r="JZ97" s="27"/>
      <c r="KA97" s="27"/>
      <c r="KB97" s="27"/>
      <c r="KC97" s="27"/>
      <c r="KD97" s="27"/>
      <c r="KE97" s="27"/>
      <c r="KF97" s="27"/>
      <c r="KG97" s="27"/>
      <c r="KH97" s="27"/>
      <c r="KI97" s="27"/>
      <c r="KJ97" s="27"/>
      <c r="KK97" s="27"/>
      <c r="KL97" s="27"/>
      <c r="KM97" s="27"/>
      <c r="KN97" s="27"/>
      <c r="KO97" s="27"/>
      <c r="KP97" s="27"/>
      <c r="KQ97" s="27"/>
      <c r="KR97" s="27"/>
      <c r="KS97" s="27"/>
      <c r="KT97" s="27"/>
      <c r="KU97" s="27"/>
      <c r="KV97" s="27"/>
      <c r="KW97" s="27"/>
      <c r="KX97" s="27"/>
      <c r="KY97" s="27"/>
      <c r="KZ97" s="27"/>
      <c r="LA97" s="27"/>
      <c r="LB97" s="27"/>
      <c r="LC97" s="27"/>
      <c r="LD97" s="27"/>
      <c r="LE97" s="27"/>
      <c r="LF97" s="27"/>
      <c r="LG97" s="27"/>
      <c r="LH97" s="27"/>
      <c r="LI97" s="27"/>
      <c r="LJ97" s="27"/>
      <c r="LK97" s="27"/>
      <c r="LL97" s="27"/>
      <c r="LM97" s="27"/>
      <c r="LN97" s="27"/>
      <c r="LO97" s="27"/>
      <c r="LP97" s="27"/>
      <c r="LQ97" s="27"/>
      <c r="LR97" s="27"/>
      <c r="LS97" s="27"/>
      <c r="LT97" s="27"/>
      <c r="LU97" s="27"/>
      <c r="LV97" s="27"/>
      <c r="LW97" s="27"/>
      <c r="LX97" s="27"/>
      <c r="LY97" s="27"/>
      <c r="LZ97" s="27"/>
      <c r="MA97" s="27"/>
      <c r="MB97" s="27"/>
      <c r="MC97" s="27"/>
      <c r="MD97" s="27"/>
      <c r="ME97" s="27"/>
      <c r="MF97" s="27"/>
      <c r="MG97" s="27"/>
      <c r="MH97" s="27"/>
      <c r="MI97" s="27"/>
      <c r="MJ97" s="27"/>
      <c r="MK97" s="27"/>
      <c r="ML97" s="27"/>
      <c r="MM97" s="27"/>
      <c r="MN97" s="27"/>
      <c r="MO97" s="27"/>
      <c r="MP97" s="27"/>
      <c r="MQ97" s="27"/>
      <c r="MR97" s="27"/>
      <c r="MS97" s="27"/>
      <c r="MT97" s="27"/>
      <c r="MU97" s="27"/>
      <c r="MV97" s="27"/>
      <c r="MW97" s="27"/>
      <c r="MX97" s="27"/>
      <c r="MY97" s="27"/>
      <c r="MZ97" s="27"/>
      <c r="NA97" s="27"/>
      <c r="NB97" s="27"/>
      <c r="NC97" s="27"/>
      <c r="ND97" s="27"/>
      <c r="NE97" s="27"/>
      <c r="NF97" s="27"/>
      <c r="NG97" s="27"/>
      <c r="NH97" s="27"/>
      <c r="NI97" s="27"/>
      <c r="NJ97" s="27"/>
      <c r="NK97" s="27"/>
      <c r="NL97" s="27"/>
      <c r="NM97" s="27"/>
      <c r="NN97" s="27"/>
      <c r="NO97" s="27"/>
      <c r="NP97" s="27"/>
      <c r="NQ97" s="27"/>
      <c r="NR97" s="27"/>
      <c r="NS97" s="27"/>
      <c r="NT97" s="27"/>
      <c r="NU97" s="27"/>
      <c r="NV97" s="27"/>
      <c r="NW97" s="27"/>
      <c r="NX97" s="27"/>
      <c r="NY97" s="27"/>
      <c r="NZ97" s="27"/>
      <c r="OA97" s="27"/>
      <c r="OB97" s="27"/>
      <c r="OC97" s="27"/>
      <c r="OD97" s="27"/>
      <c r="OE97" s="27"/>
      <c r="OF97" s="27"/>
      <c r="OG97" s="27"/>
      <c r="OH97" s="27"/>
      <c r="OI97" s="27"/>
      <c r="OJ97" s="27"/>
      <c r="OK97" s="27"/>
      <c r="OL97" s="27"/>
      <c r="OM97" s="27"/>
      <c r="ON97" s="27"/>
      <c r="OO97" s="27"/>
      <c r="OP97" s="27"/>
      <c r="OQ97" s="27"/>
      <c r="OR97" s="27"/>
      <c r="OS97" s="27"/>
      <c r="OT97" s="27"/>
      <c r="OU97" s="27"/>
      <c r="OV97" s="27"/>
      <c r="OW97" s="27"/>
      <c r="OX97" s="27"/>
      <c r="OY97" s="27"/>
      <c r="OZ97" s="27"/>
      <c r="PA97" s="27"/>
      <c r="PB97" s="27"/>
      <c r="PC97" s="27"/>
      <c r="PD97" s="27"/>
      <c r="PE97" s="27"/>
      <c r="PF97" s="27"/>
      <c r="PG97" s="27"/>
      <c r="PH97" s="27"/>
      <c r="PI97" s="27"/>
      <c r="PJ97" s="27"/>
      <c r="PK97" s="27"/>
      <c r="PL97" s="27"/>
      <c r="PM97" s="27"/>
      <c r="PN97" s="27"/>
      <c r="PO97" s="27"/>
      <c r="PP97" s="27"/>
      <c r="PQ97" s="27"/>
      <c r="PR97" s="27"/>
      <c r="PS97" s="27"/>
      <c r="PT97" s="27"/>
      <c r="PU97" s="27"/>
      <c r="PV97" s="27"/>
      <c r="PW97" s="27"/>
      <c r="PX97" s="27"/>
      <c r="PY97" s="27"/>
      <c r="PZ97" s="27"/>
      <c r="QA97" s="27"/>
      <c r="QB97" s="27"/>
      <c r="QC97" s="27"/>
      <c r="QD97" s="27"/>
      <c r="QE97" s="27"/>
      <c r="QF97" s="27"/>
      <c r="QG97" s="27"/>
      <c r="QH97" s="27"/>
      <c r="QI97" s="27"/>
      <c r="QJ97" s="27"/>
      <c r="QK97" s="27"/>
      <c r="QL97" s="27"/>
      <c r="QM97" s="27"/>
      <c r="QN97" s="27"/>
      <c r="QO97" s="27"/>
      <c r="QP97" s="27"/>
      <c r="QQ97" s="27"/>
      <c r="QR97" s="27"/>
      <c r="QS97" s="27"/>
      <c r="QT97" s="27"/>
      <c r="QU97" s="27"/>
      <c r="QV97" s="27"/>
      <c r="QW97" s="27"/>
      <c r="QX97" s="27"/>
      <c r="QY97" s="27"/>
      <c r="QZ97" s="27"/>
      <c r="RA97" s="27"/>
      <c r="RB97" s="27"/>
      <c r="RC97" s="27"/>
      <c r="RD97" s="27"/>
      <c r="RE97" s="27"/>
      <c r="RF97" s="27"/>
      <c r="RG97" s="27"/>
      <c r="RH97" s="27"/>
      <c r="RI97" s="27"/>
      <c r="RJ97" s="27"/>
      <c r="RK97" s="27"/>
      <c r="RL97" s="27"/>
      <c r="RM97" s="27"/>
      <c r="RN97" s="27"/>
      <c r="RO97" s="27"/>
      <c r="RP97" s="27"/>
      <c r="RQ97" s="27"/>
      <c r="RR97" s="27"/>
      <c r="RS97" s="27"/>
      <c r="RT97" s="27"/>
      <c r="RU97" s="27"/>
      <c r="RV97" s="27"/>
      <c r="RW97" s="27"/>
      <c r="RX97" s="27"/>
      <c r="RY97" s="27"/>
      <c r="RZ97" s="27"/>
      <c r="SA97" s="27"/>
      <c r="SB97" s="27"/>
      <c r="SC97" s="27"/>
      <c r="SD97" s="27"/>
      <c r="SE97" s="27"/>
      <c r="SF97" s="27"/>
      <c r="SG97" s="27"/>
      <c r="SH97" s="27"/>
      <c r="SI97" s="27"/>
      <c r="SJ97" s="27"/>
      <c r="SK97" s="27"/>
      <c r="SL97" s="27"/>
      <c r="SM97" s="27"/>
      <c r="SN97" s="27"/>
      <c r="SO97" s="27"/>
      <c r="SP97" s="27"/>
      <c r="SQ97" s="27"/>
      <c r="SR97" s="27"/>
      <c r="SS97" s="27"/>
      <c r="ST97" s="27"/>
      <c r="SU97" s="27"/>
      <c r="SV97" s="27"/>
      <c r="SW97" s="27"/>
      <c r="SX97" s="27"/>
      <c r="SY97" s="27"/>
      <c r="SZ97" s="27"/>
      <c r="TA97" s="27"/>
      <c r="TB97" s="27"/>
      <c r="TC97" s="27"/>
      <c r="TD97" s="27"/>
      <c r="TE97" s="27"/>
      <c r="TF97" s="27"/>
      <c r="TG97" s="27"/>
      <c r="TH97" s="27"/>
      <c r="TI97" s="27"/>
      <c r="TJ97" s="27"/>
      <c r="TK97" s="27"/>
      <c r="TL97" s="27"/>
      <c r="TM97" s="27"/>
      <c r="TN97" s="27"/>
      <c r="TO97" s="27"/>
      <c r="TP97" s="27"/>
      <c r="TQ97" s="27"/>
      <c r="TR97" s="27"/>
      <c r="TS97" s="27"/>
      <c r="TT97" s="27"/>
      <c r="TU97" s="27"/>
      <c r="TV97" s="27"/>
      <c r="TW97" s="27"/>
      <c r="TX97" s="27"/>
      <c r="TY97" s="27"/>
      <c r="TZ97" s="27"/>
      <c r="UA97" s="27"/>
      <c r="UB97" s="27"/>
      <c r="UC97" s="27"/>
      <c r="UD97" s="27"/>
      <c r="UE97" s="27"/>
      <c r="UF97" s="27"/>
      <c r="UG97" s="27"/>
      <c r="UH97" s="27"/>
      <c r="UI97" s="27"/>
      <c r="UJ97" s="27"/>
      <c r="UK97" s="27"/>
      <c r="UL97" s="27"/>
      <c r="UM97" s="27"/>
      <c r="UN97" s="27"/>
      <c r="UO97" s="27"/>
      <c r="UP97" s="27"/>
      <c r="UQ97" s="27"/>
      <c r="UR97" s="27"/>
      <c r="US97" s="27"/>
      <c r="UT97" s="27"/>
      <c r="UU97" s="27"/>
      <c r="UV97" s="27"/>
      <c r="UW97" s="27"/>
      <c r="UX97" s="27"/>
      <c r="UY97" s="27"/>
      <c r="UZ97" s="27"/>
      <c r="VA97" s="27"/>
      <c r="VB97" s="27"/>
      <c r="VC97" s="27"/>
      <c r="VD97" s="27"/>
      <c r="VE97" s="27"/>
      <c r="VF97" s="27"/>
      <c r="VG97" s="27"/>
      <c r="VH97" s="27"/>
      <c r="VI97" s="27"/>
      <c r="VJ97" s="27"/>
      <c r="VK97" s="27"/>
      <c r="VL97" s="27"/>
      <c r="VM97" s="27"/>
      <c r="VN97" s="27"/>
      <c r="VO97" s="27"/>
      <c r="VP97" s="27"/>
      <c r="VQ97" s="27"/>
      <c r="VR97" s="27"/>
      <c r="VS97" s="27"/>
      <c r="VT97" s="27"/>
      <c r="VU97" s="27"/>
      <c r="VV97" s="27"/>
      <c r="VW97" s="27"/>
      <c r="VX97" s="27"/>
      <c r="VY97" s="27"/>
      <c r="VZ97" s="27"/>
      <c r="WA97" s="27"/>
      <c r="WB97" s="27"/>
      <c r="WC97" s="27"/>
      <c r="WD97" s="27"/>
      <c r="WE97" s="27"/>
      <c r="WF97" s="27"/>
      <c r="WG97" s="27"/>
      <c r="WH97" s="27"/>
      <c r="WI97" s="27"/>
      <c r="WJ97" s="27"/>
      <c r="WK97" s="27"/>
      <c r="WL97" s="27"/>
      <c r="WM97" s="27"/>
      <c r="WN97" s="27"/>
      <c r="WO97" s="27"/>
      <c r="WP97" s="27"/>
      <c r="WQ97" s="27"/>
      <c r="WR97" s="27"/>
      <c r="WS97" s="27"/>
      <c r="WT97" s="27"/>
      <c r="WU97" s="27"/>
      <c r="WV97" s="27"/>
      <c r="WW97" s="27"/>
      <c r="WX97" s="27"/>
      <c r="WY97" s="27"/>
      <c r="WZ97" s="27"/>
      <c r="XA97" s="27"/>
      <c r="XB97" s="27"/>
      <c r="XC97" s="27"/>
      <c r="XD97" s="27"/>
      <c r="XE97" s="27"/>
      <c r="XF97" s="27"/>
      <c r="XG97" s="27"/>
      <c r="XH97" s="27"/>
      <c r="XI97" s="27"/>
      <c r="XJ97" s="27"/>
      <c r="XK97" s="27"/>
      <c r="XL97" s="27"/>
      <c r="XM97" s="27"/>
      <c r="XN97" s="27"/>
      <c r="XO97" s="27"/>
      <c r="XP97" s="27"/>
      <c r="XQ97" s="27"/>
      <c r="XR97" s="27"/>
      <c r="XS97" s="27"/>
      <c r="XT97" s="27"/>
      <c r="XU97" s="27"/>
      <c r="XV97" s="27"/>
      <c r="XW97" s="27"/>
      <c r="XX97" s="27"/>
      <c r="XY97" s="27"/>
      <c r="XZ97" s="27"/>
      <c r="YA97" s="27"/>
      <c r="YB97" s="27"/>
      <c r="YC97" s="27"/>
      <c r="YD97" s="27"/>
      <c r="YE97" s="27"/>
      <c r="YF97" s="27"/>
      <c r="YG97" s="27"/>
      <c r="YH97" s="27"/>
      <c r="YI97" s="27"/>
      <c r="YJ97" s="27"/>
      <c r="YK97" s="27"/>
      <c r="YL97" s="27"/>
      <c r="YM97" s="27"/>
      <c r="YN97" s="27"/>
      <c r="YO97" s="27"/>
      <c r="YP97" s="27"/>
      <c r="YQ97" s="27"/>
      <c r="YR97" s="27"/>
      <c r="YS97" s="27"/>
      <c r="YT97" s="27"/>
      <c r="YU97" s="27"/>
      <c r="YV97" s="27"/>
      <c r="YW97" s="27"/>
      <c r="YX97" s="27"/>
      <c r="YY97" s="27"/>
      <c r="YZ97" s="27"/>
      <c r="ZA97" s="27"/>
      <c r="ZB97" s="27"/>
      <c r="ZC97" s="27"/>
      <c r="ZD97" s="27"/>
      <c r="ZE97" s="27"/>
      <c r="ZF97" s="27"/>
      <c r="ZG97" s="27"/>
      <c r="ZH97" s="27"/>
      <c r="ZI97" s="27"/>
      <c r="ZJ97" s="27"/>
      <c r="ZK97" s="27"/>
      <c r="ZL97" s="27"/>
      <c r="ZM97" s="27"/>
      <c r="ZN97" s="27"/>
      <c r="ZO97" s="27"/>
      <c r="ZP97" s="27"/>
      <c r="ZQ97" s="27"/>
      <c r="ZR97" s="27"/>
      <c r="ZS97" s="27"/>
      <c r="ZT97" s="27"/>
      <c r="ZU97" s="27"/>
      <c r="ZV97" s="27"/>
      <c r="ZW97" s="27"/>
      <c r="ZX97" s="27"/>
      <c r="ZY97" s="27"/>
      <c r="ZZ97" s="27"/>
      <c r="AAA97" s="27"/>
      <c r="AAB97" s="27"/>
      <c r="AAC97" s="27"/>
      <c r="AAD97" s="27"/>
      <c r="AAE97" s="27"/>
      <c r="AAF97" s="27"/>
      <c r="AAG97" s="27"/>
      <c r="AAH97" s="27"/>
      <c r="AAI97" s="27"/>
      <c r="AAJ97" s="27"/>
      <c r="AAK97" s="27"/>
      <c r="AAL97" s="27"/>
      <c r="AAM97" s="27"/>
      <c r="AAN97" s="27"/>
      <c r="AAO97" s="27"/>
      <c r="AAP97" s="27"/>
      <c r="AAQ97" s="27"/>
      <c r="AAR97" s="27"/>
      <c r="AAS97" s="27"/>
      <c r="AAT97" s="27"/>
      <c r="AAU97" s="27"/>
      <c r="AAV97" s="27"/>
      <c r="AAW97" s="27"/>
      <c r="AAX97" s="27"/>
      <c r="AAY97" s="27"/>
      <c r="AAZ97" s="27"/>
      <c r="ABA97" s="27"/>
      <c r="ABB97" s="27"/>
      <c r="ABC97" s="27"/>
      <c r="ABD97" s="27"/>
      <c r="ABE97" s="27"/>
      <c r="ABF97" s="27"/>
      <c r="ABG97" s="27"/>
      <c r="ABH97" s="27"/>
      <c r="ABI97" s="27"/>
      <c r="ABJ97" s="27"/>
      <c r="ABK97" s="27"/>
      <c r="ABL97" s="27"/>
      <c r="ABM97" s="27"/>
      <c r="ABN97" s="27"/>
      <c r="ABO97" s="27"/>
      <c r="ABP97" s="27"/>
      <c r="ABQ97" s="27"/>
      <c r="ABR97" s="27"/>
      <c r="ABS97" s="27"/>
      <c r="ABT97" s="27"/>
      <c r="ABU97" s="27"/>
      <c r="ABV97" s="27"/>
      <c r="ABW97" s="27"/>
      <c r="ABX97" s="27"/>
      <c r="ABY97" s="27"/>
      <c r="ABZ97" s="27"/>
      <c r="ACA97" s="27"/>
      <c r="ACB97" s="27"/>
      <c r="ACC97" s="27"/>
      <c r="ACD97" s="27"/>
      <c r="ACE97" s="27"/>
      <c r="ACF97" s="27"/>
      <c r="ACG97" s="27"/>
      <c r="ACH97" s="27"/>
      <c r="ACI97" s="27"/>
      <c r="ACJ97" s="27"/>
      <c r="ACK97" s="27"/>
      <c r="ACL97" s="27"/>
      <c r="ACM97" s="27"/>
      <c r="ACN97" s="27"/>
      <c r="ACO97" s="27"/>
      <c r="ACP97" s="27"/>
      <c r="ACQ97" s="27"/>
      <c r="ACR97" s="27"/>
      <c r="ACS97" s="27"/>
      <c r="ACT97" s="27"/>
      <c r="ACU97" s="27"/>
      <c r="ACV97" s="27"/>
      <c r="ACW97" s="27"/>
      <c r="ACX97" s="27"/>
      <c r="ACY97" s="27"/>
      <c r="ACZ97" s="27"/>
      <c r="ADA97" s="27"/>
      <c r="ADB97" s="27"/>
      <c r="ADC97" s="27"/>
      <c r="ADD97" s="27"/>
      <c r="ADE97" s="27"/>
      <c r="ADF97" s="27"/>
      <c r="ADG97" s="27"/>
      <c r="ADH97" s="27"/>
      <c r="ADI97" s="27"/>
      <c r="ADJ97" s="27"/>
      <c r="ADK97" s="27"/>
      <c r="ADL97" s="27"/>
      <c r="ADM97" s="27"/>
      <c r="ADN97" s="27"/>
      <c r="ADO97" s="27"/>
      <c r="ADP97" s="27"/>
      <c r="ADQ97" s="27"/>
      <c r="ADR97" s="27"/>
      <c r="ADS97" s="27"/>
      <c r="ADT97" s="27"/>
      <c r="ADU97" s="27"/>
      <c r="ADV97" s="27"/>
      <c r="ADW97" s="27"/>
      <c r="ADX97" s="27"/>
      <c r="ADY97" s="27"/>
      <c r="ADZ97" s="27"/>
      <c r="AEA97" s="27"/>
      <c r="AEB97" s="27"/>
      <c r="AEC97" s="27"/>
      <c r="AED97" s="27"/>
      <c r="AEE97" s="27"/>
      <c r="AEF97" s="27"/>
      <c r="AEG97" s="27"/>
      <c r="AEH97" s="27"/>
      <c r="AEI97" s="27"/>
      <c r="AEJ97" s="27"/>
      <c r="AEK97" s="27"/>
      <c r="AEL97" s="27"/>
      <c r="AEM97" s="27"/>
      <c r="AEN97" s="27"/>
      <c r="AEO97" s="27"/>
      <c r="AEP97" s="27"/>
      <c r="AEQ97" s="27"/>
      <c r="AER97" s="27"/>
      <c r="AES97" s="27"/>
      <c r="AET97" s="27"/>
      <c r="AEU97" s="27"/>
      <c r="AEV97" s="27"/>
      <c r="AEW97" s="27"/>
      <c r="AEX97" s="27"/>
      <c r="AEY97" s="27"/>
      <c r="AEZ97" s="27"/>
      <c r="AFA97" s="27"/>
      <c r="AFB97" s="27"/>
      <c r="AFC97" s="27"/>
      <c r="AFD97" s="27"/>
      <c r="AFE97" s="27"/>
      <c r="AFF97" s="27"/>
      <c r="AFG97" s="27"/>
      <c r="AFH97" s="27"/>
      <c r="AFI97" s="27"/>
      <c r="AFJ97" s="27"/>
      <c r="AFK97" s="27"/>
      <c r="AFL97" s="27"/>
      <c r="AFM97" s="27"/>
      <c r="AFN97" s="27"/>
      <c r="AFO97" s="27"/>
      <c r="AFP97" s="27"/>
      <c r="AFQ97" s="27"/>
      <c r="AFR97" s="27"/>
      <c r="AFS97" s="27"/>
      <c r="AFT97" s="27"/>
      <c r="AFU97" s="27"/>
      <c r="AFV97" s="27"/>
      <c r="AFW97" s="27"/>
      <c r="AFX97" s="27"/>
      <c r="AFY97" s="27"/>
      <c r="AFZ97" s="27"/>
      <c r="AGA97" s="27"/>
      <c r="AGB97" s="27"/>
      <c r="AGC97" s="27"/>
      <c r="AGD97" s="27"/>
      <c r="AGE97" s="27"/>
      <c r="AGF97" s="27"/>
      <c r="AGG97" s="27"/>
      <c r="AGH97" s="27"/>
      <c r="AGI97" s="27"/>
      <c r="AGJ97" s="27"/>
      <c r="AGK97" s="27"/>
      <c r="AGL97" s="27"/>
      <c r="AGM97" s="27"/>
      <c r="AGN97" s="27"/>
      <c r="AGO97" s="27"/>
      <c r="AGP97" s="27"/>
      <c r="AGQ97" s="27"/>
      <c r="AGR97" s="27"/>
      <c r="AGS97" s="27"/>
      <c r="AGT97" s="27"/>
      <c r="AGU97" s="27"/>
      <c r="AGV97" s="27"/>
      <c r="AGW97" s="27"/>
      <c r="AGX97" s="27"/>
      <c r="AGY97" s="27"/>
      <c r="AGZ97" s="27"/>
      <c r="AHA97" s="27"/>
      <c r="AHB97" s="27"/>
      <c r="AHC97" s="27"/>
      <c r="AHD97" s="27"/>
      <c r="AHE97" s="27"/>
      <c r="AHF97" s="27"/>
      <c r="AHG97" s="27"/>
      <c r="AHH97" s="27"/>
      <c r="AHI97" s="27"/>
      <c r="AHJ97" s="27"/>
      <c r="AHK97" s="27"/>
      <c r="AHL97" s="27"/>
      <c r="AHM97" s="27"/>
      <c r="AHN97" s="27"/>
      <c r="AHO97" s="27"/>
      <c r="AHP97" s="27"/>
      <c r="AHQ97" s="27"/>
      <c r="AHR97" s="27"/>
      <c r="AHS97" s="27"/>
      <c r="AHT97" s="27"/>
      <c r="AHU97" s="27"/>
      <c r="AHV97" s="27"/>
      <c r="AHW97" s="27"/>
      <c r="AHX97" s="27"/>
      <c r="AHY97" s="27"/>
      <c r="AHZ97" s="27"/>
      <c r="AIA97" s="27"/>
      <c r="AIB97" s="27"/>
      <c r="AIC97" s="27"/>
      <c r="AID97" s="27"/>
      <c r="AIE97" s="27"/>
      <c r="AIF97" s="27"/>
      <c r="AIG97" s="27"/>
      <c r="AIH97" s="27"/>
      <c r="AII97" s="27"/>
      <c r="AIJ97" s="27"/>
      <c r="AIK97" s="27"/>
      <c r="AIL97" s="27"/>
      <c r="AIM97" s="27"/>
      <c r="AIN97" s="27"/>
      <c r="AIO97" s="27"/>
      <c r="AIP97" s="27"/>
      <c r="AIQ97" s="27"/>
      <c r="AIR97" s="27"/>
      <c r="AIS97" s="27"/>
      <c r="AIT97" s="27"/>
      <c r="AIU97" s="27"/>
      <c r="AIV97" s="27"/>
      <c r="AIW97" s="27"/>
      <c r="AIX97" s="27"/>
      <c r="AIY97" s="27"/>
      <c r="AIZ97" s="27"/>
      <c r="AJA97" s="27"/>
      <c r="AJB97" s="27"/>
      <c r="AJC97" s="27"/>
      <c r="AJD97" s="27"/>
      <c r="AJE97" s="27"/>
      <c r="AJF97" s="27"/>
      <c r="AJG97" s="27"/>
      <c r="AJH97" s="27"/>
      <c r="AJI97" s="27"/>
      <c r="AJJ97" s="27"/>
      <c r="AJK97" s="27"/>
      <c r="AJL97" s="27"/>
      <c r="AJM97" s="27"/>
      <c r="AJN97" s="27"/>
      <c r="AJO97" s="27"/>
      <c r="AJP97" s="27"/>
      <c r="AJQ97" s="27"/>
      <c r="AJR97" s="27"/>
      <c r="AJS97" s="27"/>
      <c r="AJT97" s="27"/>
      <c r="AJU97" s="27"/>
      <c r="AJV97" s="27"/>
      <c r="AJW97" s="27"/>
      <c r="AJX97" s="27"/>
      <c r="AJY97" s="27"/>
      <c r="AJZ97" s="27"/>
      <c r="AKA97" s="27"/>
      <c r="AKB97" s="27"/>
      <c r="AKC97" s="27"/>
      <c r="AKD97" s="27"/>
      <c r="AKE97" s="27"/>
      <c r="AKF97" s="27"/>
      <c r="AKG97" s="27"/>
      <c r="AKH97" s="27"/>
      <c r="AKI97" s="27"/>
      <c r="AKJ97" s="27"/>
      <c r="AKK97" s="27"/>
      <c r="AKL97" s="27"/>
      <c r="AKM97" s="27"/>
      <c r="AKN97" s="27"/>
      <c r="AKO97" s="27"/>
      <c r="AKP97" s="27"/>
      <c r="AKQ97" s="27"/>
      <c r="AKR97" s="27"/>
      <c r="AKS97" s="27"/>
      <c r="AKT97" s="27"/>
      <c r="AKU97" s="27"/>
      <c r="AKV97" s="27"/>
      <c r="AKW97" s="27"/>
      <c r="AKX97" s="27"/>
      <c r="AKY97" s="27"/>
      <c r="AKZ97" s="27"/>
      <c r="ALA97" s="27"/>
      <c r="ALB97" s="27"/>
      <c r="ALC97" s="27"/>
      <c r="ALD97" s="27"/>
      <c r="ALE97" s="27"/>
      <c r="ALF97" s="27"/>
      <c r="ALG97" s="27"/>
      <c r="ALH97" s="27"/>
      <c r="ALI97" s="27"/>
      <c r="ALJ97" s="27"/>
      <c r="ALK97" s="27"/>
      <c r="ALL97" s="27"/>
    </row>
    <row r="98" spans="1:1000" customFormat="1" ht="15" customHeight="1" x14ac:dyDescent="0.25">
      <c r="A98" s="55">
        <f ca="1">IF(_xll.TM1RPTELISCONSOLIDATED($C$91,$C98),IF(_xll.TM1RPTELLEV($C$91,$C98)&lt;=3,_xll.TM1RPTELLEV($C$91,$C98),"D"),"N")</f>
        <v>3</v>
      </c>
      <c r="B98" s="61"/>
      <c r="C98" s="162" t="s">
        <v>48</v>
      </c>
      <c r="D98" s="172" t="str">
        <f ca="1">_xll.DBRW("smartco:FcstMethod",$C98,"FcstMethod")</f>
        <v/>
      </c>
      <c r="E98" s="147">
        <f ca="1">_xll.DBRW($C$81,$D$85,$C$85,$E$85,E$89,$C98,$F$85)</f>
        <v>8352</v>
      </c>
      <c r="F98" s="147">
        <f ca="1">_xll.DBRW($C$81,$D$85,$C$85,$E$85,F$89,$C98,$F$85)</f>
        <v>8352</v>
      </c>
      <c r="G98" s="147">
        <f ca="1">_xll.DBRW($C$81,$D$85,$C$85,$E$85,G$89,$C98,$F$85)</f>
        <v>8352</v>
      </c>
      <c r="H98" s="147">
        <f ca="1">_xll.DBRW($C$81,$D$85,$C$85,$E$85,H$89,$C98,$F$85)</f>
        <v>8352</v>
      </c>
      <c r="I98" s="147">
        <f ca="1">_xll.DBRW($C$81,$D$85,$C$85,$E$85,I$89,$C98,$F$85)</f>
        <v>10802.65</v>
      </c>
      <c r="J98" s="147">
        <f ca="1">_xll.DBRW($C$81,$D$85,$C$85,$E$85,J$89,$C98,$F$85)</f>
        <v>10817.65</v>
      </c>
      <c r="K98" s="147">
        <f ca="1">_xll.DBRW($C$81,$D$85,$C$85,$E$85,K$89,$C98,$F$85)</f>
        <v>10831.65</v>
      </c>
      <c r="L98" s="147">
        <f ca="1">_xll.DBRW($C$81,$D$85,$C$85,$E$85,L$89,$C98,$F$85)</f>
        <v>10831.65</v>
      </c>
      <c r="M98" s="147">
        <f ca="1">_xll.DBRW($C$81,$D$85,$C$85,$E$85,M$89,$C98,$F$85)</f>
        <v>10831.65</v>
      </c>
      <c r="N98" s="147">
        <f ca="1">_xll.DBRW($C$81,$D$85,$C$85,$E$85,N$89,$C98,$F$85)</f>
        <v>10837.65</v>
      </c>
      <c r="O98" s="147">
        <f ca="1">_xll.DBRW($C$81,$D$85,$C$85,$E$85,O$89,$C98,$F$85)</f>
        <v>10837.65</v>
      </c>
      <c r="P98" s="147">
        <f ca="1">_xll.DBRW($C$81,$D$85,$C$85,$E$85,P$89,$C98,$F$85)</f>
        <v>10837.65</v>
      </c>
      <c r="Q98" s="166">
        <f ca="1">_xll.DBRW($C$81,$D$85,$C$85,$E$85,Q$89,$C98,$F$85)</f>
        <v>120036.19999999997</v>
      </c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27"/>
      <c r="DF98" s="27"/>
      <c r="DG98" s="27"/>
      <c r="DH98" s="27"/>
      <c r="DI98" s="27"/>
      <c r="DJ98" s="27"/>
      <c r="DK98" s="27"/>
      <c r="DL98" s="27"/>
      <c r="DM98" s="27"/>
      <c r="DN98" s="27"/>
      <c r="DO98" s="27"/>
      <c r="DP98" s="27"/>
      <c r="DQ98" s="27"/>
      <c r="DR98" s="27"/>
      <c r="DS98" s="27"/>
      <c r="DT98" s="27"/>
      <c r="DU98" s="27"/>
      <c r="DV98" s="27"/>
      <c r="DW98" s="27"/>
      <c r="DX98" s="27"/>
      <c r="DY98" s="27"/>
      <c r="DZ98" s="27"/>
      <c r="EA98" s="27"/>
      <c r="EB98" s="27"/>
      <c r="EC98" s="27"/>
      <c r="ED98" s="27"/>
      <c r="EE98" s="27"/>
      <c r="EF98" s="27"/>
      <c r="EG98" s="27"/>
      <c r="EH98" s="27"/>
      <c r="EI98" s="27"/>
      <c r="EJ98" s="27"/>
      <c r="EK98" s="27"/>
      <c r="EL98" s="27"/>
      <c r="EM98" s="27"/>
      <c r="EN98" s="27"/>
      <c r="EO98" s="27"/>
      <c r="EP98" s="27"/>
      <c r="EQ98" s="27"/>
      <c r="ER98" s="27"/>
      <c r="ES98" s="27"/>
      <c r="ET98" s="27"/>
      <c r="EU98" s="27"/>
      <c r="EV98" s="27"/>
      <c r="EW98" s="27"/>
      <c r="EX98" s="27"/>
      <c r="EY98" s="27"/>
      <c r="EZ98" s="27"/>
      <c r="FA98" s="27"/>
      <c r="FB98" s="27"/>
      <c r="FC98" s="27"/>
      <c r="FD98" s="27"/>
      <c r="FE98" s="27"/>
      <c r="FF98" s="27"/>
      <c r="FG98" s="27"/>
      <c r="FH98" s="27"/>
      <c r="FI98" s="27"/>
      <c r="FJ98" s="27"/>
      <c r="FK98" s="27"/>
      <c r="FL98" s="27"/>
      <c r="FM98" s="27"/>
      <c r="FN98" s="27"/>
      <c r="FO98" s="27"/>
      <c r="FP98" s="27"/>
      <c r="FQ98" s="27"/>
      <c r="FR98" s="27"/>
      <c r="FS98" s="27"/>
      <c r="FT98" s="27"/>
      <c r="FU98" s="27"/>
      <c r="FV98" s="27"/>
      <c r="FW98" s="27"/>
      <c r="FX98" s="27"/>
      <c r="FY98" s="27"/>
      <c r="FZ98" s="27"/>
      <c r="GA98" s="27"/>
      <c r="GB98" s="27"/>
      <c r="GC98" s="27"/>
      <c r="GD98" s="27"/>
      <c r="GE98" s="27"/>
      <c r="GF98" s="27"/>
      <c r="GG98" s="27"/>
      <c r="GH98" s="27"/>
      <c r="GI98" s="27"/>
      <c r="GJ98" s="27"/>
      <c r="GK98" s="27"/>
      <c r="GL98" s="27"/>
      <c r="GM98" s="27"/>
      <c r="GN98" s="27"/>
      <c r="GO98" s="27"/>
      <c r="GP98" s="27"/>
      <c r="GQ98" s="27"/>
      <c r="GR98" s="27"/>
      <c r="GS98" s="27"/>
      <c r="GT98" s="27"/>
      <c r="GU98" s="27"/>
      <c r="GV98" s="27"/>
      <c r="GW98" s="27"/>
      <c r="GX98" s="27"/>
      <c r="GY98" s="27"/>
      <c r="GZ98" s="27"/>
      <c r="HA98" s="27"/>
      <c r="HB98" s="27"/>
      <c r="HC98" s="27"/>
      <c r="HD98" s="27"/>
      <c r="HE98" s="27"/>
      <c r="HF98" s="27"/>
      <c r="HG98" s="27"/>
      <c r="HH98" s="27"/>
      <c r="HI98" s="27"/>
      <c r="HJ98" s="27"/>
      <c r="HK98" s="27"/>
      <c r="HL98" s="27"/>
      <c r="HM98" s="27"/>
      <c r="HN98" s="27"/>
      <c r="HO98" s="27"/>
      <c r="HP98" s="27"/>
      <c r="HQ98" s="27"/>
      <c r="HR98" s="27"/>
      <c r="HS98" s="27"/>
      <c r="HT98" s="27"/>
      <c r="HU98" s="27"/>
      <c r="HV98" s="27"/>
      <c r="HW98" s="27"/>
      <c r="HX98" s="27"/>
      <c r="HY98" s="27"/>
      <c r="HZ98" s="27"/>
      <c r="IA98" s="27"/>
      <c r="IB98" s="27"/>
      <c r="IC98" s="27"/>
      <c r="ID98" s="27"/>
      <c r="IE98" s="27"/>
      <c r="IF98" s="27"/>
      <c r="IG98" s="27"/>
      <c r="IH98" s="27"/>
      <c r="II98" s="27"/>
      <c r="IJ98" s="27"/>
      <c r="IK98" s="27"/>
      <c r="IL98" s="27"/>
      <c r="IM98" s="27"/>
      <c r="IN98" s="27"/>
      <c r="IO98" s="27"/>
      <c r="IP98" s="27"/>
      <c r="IQ98" s="27"/>
      <c r="IR98" s="27"/>
      <c r="IS98" s="27"/>
      <c r="IT98" s="27"/>
      <c r="IU98" s="27"/>
      <c r="IV98" s="27"/>
      <c r="IW98" s="27"/>
      <c r="IX98" s="27"/>
      <c r="IY98" s="27"/>
      <c r="IZ98" s="27"/>
      <c r="JA98" s="27"/>
      <c r="JB98" s="27"/>
      <c r="JC98" s="27"/>
      <c r="JD98" s="27"/>
      <c r="JE98" s="27"/>
      <c r="JF98" s="27"/>
      <c r="JG98" s="27"/>
      <c r="JH98" s="27"/>
      <c r="JI98" s="27"/>
      <c r="JJ98" s="27"/>
      <c r="JK98" s="27"/>
      <c r="JL98" s="27"/>
      <c r="JM98" s="27"/>
      <c r="JN98" s="27"/>
      <c r="JO98" s="27"/>
      <c r="JP98" s="27"/>
      <c r="JQ98" s="27"/>
      <c r="JR98" s="27"/>
      <c r="JS98" s="27"/>
      <c r="JT98" s="27"/>
      <c r="JU98" s="27"/>
      <c r="JV98" s="27"/>
      <c r="JW98" s="27"/>
      <c r="JX98" s="27"/>
      <c r="JY98" s="27"/>
      <c r="JZ98" s="27"/>
      <c r="KA98" s="27"/>
      <c r="KB98" s="27"/>
      <c r="KC98" s="27"/>
      <c r="KD98" s="27"/>
      <c r="KE98" s="27"/>
      <c r="KF98" s="27"/>
      <c r="KG98" s="27"/>
      <c r="KH98" s="27"/>
      <c r="KI98" s="27"/>
      <c r="KJ98" s="27"/>
      <c r="KK98" s="27"/>
      <c r="KL98" s="27"/>
      <c r="KM98" s="27"/>
      <c r="KN98" s="27"/>
      <c r="KO98" s="27"/>
      <c r="KP98" s="27"/>
      <c r="KQ98" s="27"/>
      <c r="KR98" s="27"/>
      <c r="KS98" s="27"/>
      <c r="KT98" s="27"/>
      <c r="KU98" s="27"/>
      <c r="KV98" s="27"/>
      <c r="KW98" s="27"/>
      <c r="KX98" s="27"/>
      <c r="KY98" s="27"/>
      <c r="KZ98" s="27"/>
      <c r="LA98" s="27"/>
      <c r="LB98" s="27"/>
      <c r="LC98" s="27"/>
      <c r="LD98" s="27"/>
      <c r="LE98" s="27"/>
      <c r="LF98" s="27"/>
      <c r="LG98" s="27"/>
      <c r="LH98" s="27"/>
      <c r="LI98" s="27"/>
      <c r="LJ98" s="27"/>
      <c r="LK98" s="27"/>
      <c r="LL98" s="27"/>
      <c r="LM98" s="27"/>
      <c r="LN98" s="27"/>
      <c r="LO98" s="27"/>
      <c r="LP98" s="27"/>
      <c r="LQ98" s="27"/>
      <c r="LR98" s="27"/>
      <c r="LS98" s="27"/>
      <c r="LT98" s="27"/>
      <c r="LU98" s="27"/>
      <c r="LV98" s="27"/>
      <c r="LW98" s="27"/>
      <c r="LX98" s="27"/>
      <c r="LY98" s="27"/>
      <c r="LZ98" s="27"/>
      <c r="MA98" s="27"/>
      <c r="MB98" s="27"/>
      <c r="MC98" s="27"/>
      <c r="MD98" s="27"/>
      <c r="ME98" s="27"/>
      <c r="MF98" s="27"/>
      <c r="MG98" s="27"/>
      <c r="MH98" s="27"/>
      <c r="MI98" s="27"/>
      <c r="MJ98" s="27"/>
      <c r="MK98" s="27"/>
      <c r="ML98" s="27"/>
      <c r="MM98" s="27"/>
      <c r="MN98" s="27"/>
      <c r="MO98" s="27"/>
      <c r="MP98" s="27"/>
      <c r="MQ98" s="27"/>
      <c r="MR98" s="27"/>
      <c r="MS98" s="27"/>
      <c r="MT98" s="27"/>
      <c r="MU98" s="27"/>
      <c r="MV98" s="27"/>
      <c r="MW98" s="27"/>
      <c r="MX98" s="27"/>
      <c r="MY98" s="27"/>
      <c r="MZ98" s="27"/>
      <c r="NA98" s="27"/>
      <c r="NB98" s="27"/>
      <c r="NC98" s="27"/>
      <c r="ND98" s="27"/>
      <c r="NE98" s="27"/>
      <c r="NF98" s="27"/>
      <c r="NG98" s="27"/>
      <c r="NH98" s="27"/>
      <c r="NI98" s="27"/>
      <c r="NJ98" s="27"/>
      <c r="NK98" s="27"/>
      <c r="NL98" s="27"/>
      <c r="NM98" s="27"/>
      <c r="NN98" s="27"/>
      <c r="NO98" s="27"/>
      <c r="NP98" s="27"/>
      <c r="NQ98" s="27"/>
      <c r="NR98" s="27"/>
      <c r="NS98" s="27"/>
      <c r="NT98" s="27"/>
      <c r="NU98" s="27"/>
      <c r="NV98" s="27"/>
      <c r="NW98" s="27"/>
      <c r="NX98" s="27"/>
      <c r="NY98" s="27"/>
      <c r="NZ98" s="27"/>
      <c r="OA98" s="27"/>
      <c r="OB98" s="27"/>
      <c r="OC98" s="27"/>
      <c r="OD98" s="27"/>
      <c r="OE98" s="27"/>
      <c r="OF98" s="27"/>
      <c r="OG98" s="27"/>
      <c r="OH98" s="27"/>
      <c r="OI98" s="27"/>
      <c r="OJ98" s="27"/>
      <c r="OK98" s="27"/>
      <c r="OL98" s="27"/>
      <c r="OM98" s="27"/>
      <c r="ON98" s="27"/>
      <c r="OO98" s="27"/>
      <c r="OP98" s="27"/>
      <c r="OQ98" s="27"/>
      <c r="OR98" s="27"/>
      <c r="OS98" s="27"/>
      <c r="OT98" s="27"/>
      <c r="OU98" s="27"/>
      <c r="OV98" s="27"/>
      <c r="OW98" s="27"/>
      <c r="OX98" s="27"/>
      <c r="OY98" s="27"/>
      <c r="OZ98" s="27"/>
      <c r="PA98" s="27"/>
      <c r="PB98" s="27"/>
      <c r="PC98" s="27"/>
      <c r="PD98" s="27"/>
      <c r="PE98" s="27"/>
      <c r="PF98" s="27"/>
      <c r="PG98" s="27"/>
      <c r="PH98" s="27"/>
      <c r="PI98" s="27"/>
      <c r="PJ98" s="27"/>
      <c r="PK98" s="27"/>
      <c r="PL98" s="27"/>
      <c r="PM98" s="27"/>
      <c r="PN98" s="27"/>
      <c r="PO98" s="27"/>
      <c r="PP98" s="27"/>
      <c r="PQ98" s="27"/>
      <c r="PR98" s="27"/>
      <c r="PS98" s="27"/>
      <c r="PT98" s="27"/>
      <c r="PU98" s="27"/>
      <c r="PV98" s="27"/>
      <c r="PW98" s="27"/>
      <c r="PX98" s="27"/>
      <c r="PY98" s="27"/>
      <c r="PZ98" s="27"/>
      <c r="QA98" s="27"/>
      <c r="QB98" s="27"/>
      <c r="QC98" s="27"/>
      <c r="QD98" s="27"/>
      <c r="QE98" s="27"/>
      <c r="QF98" s="27"/>
      <c r="QG98" s="27"/>
      <c r="QH98" s="27"/>
      <c r="QI98" s="27"/>
      <c r="QJ98" s="27"/>
      <c r="QK98" s="27"/>
      <c r="QL98" s="27"/>
      <c r="QM98" s="27"/>
      <c r="QN98" s="27"/>
      <c r="QO98" s="27"/>
      <c r="QP98" s="27"/>
      <c r="QQ98" s="27"/>
      <c r="QR98" s="27"/>
      <c r="QS98" s="27"/>
      <c r="QT98" s="27"/>
      <c r="QU98" s="27"/>
      <c r="QV98" s="27"/>
      <c r="QW98" s="27"/>
      <c r="QX98" s="27"/>
      <c r="QY98" s="27"/>
      <c r="QZ98" s="27"/>
      <c r="RA98" s="27"/>
      <c r="RB98" s="27"/>
      <c r="RC98" s="27"/>
      <c r="RD98" s="27"/>
      <c r="RE98" s="27"/>
      <c r="RF98" s="27"/>
      <c r="RG98" s="27"/>
      <c r="RH98" s="27"/>
      <c r="RI98" s="27"/>
      <c r="RJ98" s="27"/>
      <c r="RK98" s="27"/>
      <c r="RL98" s="27"/>
      <c r="RM98" s="27"/>
      <c r="RN98" s="27"/>
      <c r="RO98" s="27"/>
      <c r="RP98" s="27"/>
      <c r="RQ98" s="27"/>
      <c r="RR98" s="27"/>
      <c r="RS98" s="27"/>
      <c r="RT98" s="27"/>
      <c r="RU98" s="27"/>
      <c r="RV98" s="27"/>
      <c r="RW98" s="27"/>
      <c r="RX98" s="27"/>
      <c r="RY98" s="27"/>
      <c r="RZ98" s="27"/>
      <c r="SA98" s="27"/>
      <c r="SB98" s="27"/>
      <c r="SC98" s="27"/>
      <c r="SD98" s="27"/>
      <c r="SE98" s="27"/>
      <c r="SF98" s="27"/>
      <c r="SG98" s="27"/>
      <c r="SH98" s="27"/>
      <c r="SI98" s="27"/>
      <c r="SJ98" s="27"/>
      <c r="SK98" s="27"/>
      <c r="SL98" s="27"/>
      <c r="SM98" s="27"/>
      <c r="SN98" s="27"/>
      <c r="SO98" s="27"/>
      <c r="SP98" s="27"/>
      <c r="SQ98" s="27"/>
      <c r="SR98" s="27"/>
      <c r="SS98" s="27"/>
      <c r="ST98" s="27"/>
      <c r="SU98" s="27"/>
      <c r="SV98" s="27"/>
      <c r="SW98" s="27"/>
      <c r="SX98" s="27"/>
      <c r="SY98" s="27"/>
      <c r="SZ98" s="27"/>
      <c r="TA98" s="27"/>
      <c r="TB98" s="27"/>
      <c r="TC98" s="27"/>
      <c r="TD98" s="27"/>
      <c r="TE98" s="27"/>
      <c r="TF98" s="27"/>
      <c r="TG98" s="27"/>
      <c r="TH98" s="27"/>
      <c r="TI98" s="27"/>
      <c r="TJ98" s="27"/>
      <c r="TK98" s="27"/>
      <c r="TL98" s="27"/>
      <c r="TM98" s="27"/>
      <c r="TN98" s="27"/>
      <c r="TO98" s="27"/>
      <c r="TP98" s="27"/>
      <c r="TQ98" s="27"/>
      <c r="TR98" s="27"/>
      <c r="TS98" s="27"/>
      <c r="TT98" s="27"/>
      <c r="TU98" s="27"/>
      <c r="TV98" s="27"/>
      <c r="TW98" s="27"/>
      <c r="TX98" s="27"/>
      <c r="TY98" s="27"/>
      <c r="TZ98" s="27"/>
      <c r="UA98" s="27"/>
      <c r="UB98" s="27"/>
      <c r="UC98" s="27"/>
      <c r="UD98" s="27"/>
      <c r="UE98" s="27"/>
      <c r="UF98" s="27"/>
      <c r="UG98" s="27"/>
      <c r="UH98" s="27"/>
      <c r="UI98" s="27"/>
      <c r="UJ98" s="27"/>
      <c r="UK98" s="27"/>
      <c r="UL98" s="27"/>
      <c r="UM98" s="27"/>
      <c r="UN98" s="27"/>
      <c r="UO98" s="27"/>
      <c r="UP98" s="27"/>
      <c r="UQ98" s="27"/>
      <c r="UR98" s="27"/>
      <c r="US98" s="27"/>
      <c r="UT98" s="27"/>
      <c r="UU98" s="27"/>
      <c r="UV98" s="27"/>
      <c r="UW98" s="27"/>
      <c r="UX98" s="27"/>
      <c r="UY98" s="27"/>
      <c r="UZ98" s="27"/>
      <c r="VA98" s="27"/>
      <c r="VB98" s="27"/>
      <c r="VC98" s="27"/>
      <c r="VD98" s="27"/>
      <c r="VE98" s="27"/>
      <c r="VF98" s="27"/>
      <c r="VG98" s="27"/>
      <c r="VH98" s="27"/>
      <c r="VI98" s="27"/>
      <c r="VJ98" s="27"/>
      <c r="VK98" s="27"/>
      <c r="VL98" s="27"/>
      <c r="VM98" s="27"/>
      <c r="VN98" s="27"/>
      <c r="VO98" s="27"/>
      <c r="VP98" s="27"/>
      <c r="VQ98" s="27"/>
      <c r="VR98" s="27"/>
      <c r="VS98" s="27"/>
      <c r="VT98" s="27"/>
      <c r="VU98" s="27"/>
      <c r="VV98" s="27"/>
      <c r="VW98" s="27"/>
      <c r="VX98" s="27"/>
      <c r="VY98" s="27"/>
      <c r="VZ98" s="27"/>
      <c r="WA98" s="27"/>
      <c r="WB98" s="27"/>
      <c r="WC98" s="27"/>
      <c r="WD98" s="27"/>
      <c r="WE98" s="27"/>
      <c r="WF98" s="27"/>
      <c r="WG98" s="27"/>
      <c r="WH98" s="27"/>
      <c r="WI98" s="27"/>
      <c r="WJ98" s="27"/>
      <c r="WK98" s="27"/>
      <c r="WL98" s="27"/>
      <c r="WM98" s="27"/>
      <c r="WN98" s="27"/>
      <c r="WO98" s="27"/>
      <c r="WP98" s="27"/>
      <c r="WQ98" s="27"/>
      <c r="WR98" s="27"/>
      <c r="WS98" s="27"/>
      <c r="WT98" s="27"/>
      <c r="WU98" s="27"/>
      <c r="WV98" s="27"/>
      <c r="WW98" s="27"/>
      <c r="WX98" s="27"/>
      <c r="WY98" s="27"/>
      <c r="WZ98" s="27"/>
      <c r="XA98" s="27"/>
      <c r="XB98" s="27"/>
      <c r="XC98" s="27"/>
      <c r="XD98" s="27"/>
      <c r="XE98" s="27"/>
      <c r="XF98" s="27"/>
      <c r="XG98" s="27"/>
      <c r="XH98" s="27"/>
      <c r="XI98" s="27"/>
      <c r="XJ98" s="27"/>
      <c r="XK98" s="27"/>
      <c r="XL98" s="27"/>
      <c r="XM98" s="27"/>
      <c r="XN98" s="27"/>
      <c r="XO98" s="27"/>
      <c r="XP98" s="27"/>
      <c r="XQ98" s="27"/>
      <c r="XR98" s="27"/>
      <c r="XS98" s="27"/>
      <c r="XT98" s="27"/>
      <c r="XU98" s="27"/>
      <c r="XV98" s="27"/>
      <c r="XW98" s="27"/>
      <c r="XX98" s="27"/>
      <c r="XY98" s="27"/>
      <c r="XZ98" s="27"/>
      <c r="YA98" s="27"/>
      <c r="YB98" s="27"/>
      <c r="YC98" s="27"/>
      <c r="YD98" s="27"/>
      <c r="YE98" s="27"/>
      <c r="YF98" s="27"/>
      <c r="YG98" s="27"/>
      <c r="YH98" s="27"/>
      <c r="YI98" s="27"/>
      <c r="YJ98" s="27"/>
      <c r="YK98" s="27"/>
      <c r="YL98" s="27"/>
      <c r="YM98" s="27"/>
      <c r="YN98" s="27"/>
      <c r="YO98" s="27"/>
      <c r="YP98" s="27"/>
      <c r="YQ98" s="27"/>
      <c r="YR98" s="27"/>
      <c r="YS98" s="27"/>
      <c r="YT98" s="27"/>
      <c r="YU98" s="27"/>
      <c r="YV98" s="27"/>
      <c r="YW98" s="27"/>
      <c r="YX98" s="27"/>
      <c r="YY98" s="27"/>
      <c r="YZ98" s="27"/>
      <c r="ZA98" s="27"/>
      <c r="ZB98" s="27"/>
      <c r="ZC98" s="27"/>
      <c r="ZD98" s="27"/>
      <c r="ZE98" s="27"/>
      <c r="ZF98" s="27"/>
      <c r="ZG98" s="27"/>
      <c r="ZH98" s="27"/>
      <c r="ZI98" s="27"/>
      <c r="ZJ98" s="27"/>
      <c r="ZK98" s="27"/>
      <c r="ZL98" s="27"/>
      <c r="ZM98" s="27"/>
      <c r="ZN98" s="27"/>
      <c r="ZO98" s="27"/>
      <c r="ZP98" s="27"/>
      <c r="ZQ98" s="27"/>
      <c r="ZR98" s="27"/>
      <c r="ZS98" s="27"/>
      <c r="ZT98" s="27"/>
      <c r="ZU98" s="27"/>
      <c r="ZV98" s="27"/>
      <c r="ZW98" s="27"/>
      <c r="ZX98" s="27"/>
      <c r="ZY98" s="27"/>
      <c r="ZZ98" s="27"/>
      <c r="AAA98" s="27"/>
      <c r="AAB98" s="27"/>
      <c r="AAC98" s="27"/>
      <c r="AAD98" s="27"/>
      <c r="AAE98" s="27"/>
      <c r="AAF98" s="27"/>
      <c r="AAG98" s="27"/>
      <c r="AAH98" s="27"/>
      <c r="AAI98" s="27"/>
      <c r="AAJ98" s="27"/>
      <c r="AAK98" s="27"/>
      <c r="AAL98" s="27"/>
      <c r="AAM98" s="27"/>
      <c r="AAN98" s="27"/>
      <c r="AAO98" s="27"/>
      <c r="AAP98" s="27"/>
      <c r="AAQ98" s="27"/>
      <c r="AAR98" s="27"/>
      <c r="AAS98" s="27"/>
      <c r="AAT98" s="27"/>
      <c r="AAU98" s="27"/>
      <c r="AAV98" s="27"/>
      <c r="AAW98" s="27"/>
      <c r="AAX98" s="27"/>
      <c r="AAY98" s="27"/>
      <c r="AAZ98" s="27"/>
      <c r="ABA98" s="27"/>
      <c r="ABB98" s="27"/>
      <c r="ABC98" s="27"/>
      <c r="ABD98" s="27"/>
      <c r="ABE98" s="27"/>
      <c r="ABF98" s="27"/>
      <c r="ABG98" s="27"/>
      <c r="ABH98" s="27"/>
      <c r="ABI98" s="27"/>
      <c r="ABJ98" s="27"/>
      <c r="ABK98" s="27"/>
      <c r="ABL98" s="27"/>
      <c r="ABM98" s="27"/>
      <c r="ABN98" s="27"/>
      <c r="ABO98" s="27"/>
      <c r="ABP98" s="27"/>
      <c r="ABQ98" s="27"/>
      <c r="ABR98" s="27"/>
      <c r="ABS98" s="27"/>
      <c r="ABT98" s="27"/>
      <c r="ABU98" s="27"/>
      <c r="ABV98" s="27"/>
      <c r="ABW98" s="27"/>
      <c r="ABX98" s="27"/>
      <c r="ABY98" s="27"/>
      <c r="ABZ98" s="27"/>
      <c r="ACA98" s="27"/>
      <c r="ACB98" s="27"/>
      <c r="ACC98" s="27"/>
      <c r="ACD98" s="27"/>
      <c r="ACE98" s="27"/>
      <c r="ACF98" s="27"/>
      <c r="ACG98" s="27"/>
      <c r="ACH98" s="27"/>
      <c r="ACI98" s="27"/>
      <c r="ACJ98" s="27"/>
      <c r="ACK98" s="27"/>
      <c r="ACL98" s="27"/>
      <c r="ACM98" s="27"/>
      <c r="ACN98" s="27"/>
      <c r="ACO98" s="27"/>
      <c r="ACP98" s="27"/>
      <c r="ACQ98" s="27"/>
      <c r="ACR98" s="27"/>
      <c r="ACS98" s="27"/>
      <c r="ACT98" s="27"/>
      <c r="ACU98" s="27"/>
      <c r="ACV98" s="27"/>
      <c r="ACW98" s="27"/>
      <c r="ACX98" s="27"/>
      <c r="ACY98" s="27"/>
      <c r="ACZ98" s="27"/>
      <c r="ADA98" s="27"/>
      <c r="ADB98" s="27"/>
      <c r="ADC98" s="27"/>
      <c r="ADD98" s="27"/>
      <c r="ADE98" s="27"/>
      <c r="ADF98" s="27"/>
      <c r="ADG98" s="27"/>
      <c r="ADH98" s="27"/>
      <c r="ADI98" s="27"/>
      <c r="ADJ98" s="27"/>
      <c r="ADK98" s="27"/>
      <c r="ADL98" s="27"/>
      <c r="ADM98" s="27"/>
      <c r="ADN98" s="27"/>
      <c r="ADO98" s="27"/>
      <c r="ADP98" s="27"/>
      <c r="ADQ98" s="27"/>
      <c r="ADR98" s="27"/>
      <c r="ADS98" s="27"/>
      <c r="ADT98" s="27"/>
      <c r="ADU98" s="27"/>
      <c r="ADV98" s="27"/>
      <c r="ADW98" s="27"/>
      <c r="ADX98" s="27"/>
      <c r="ADY98" s="27"/>
      <c r="ADZ98" s="27"/>
      <c r="AEA98" s="27"/>
      <c r="AEB98" s="27"/>
      <c r="AEC98" s="27"/>
      <c r="AED98" s="27"/>
      <c r="AEE98" s="27"/>
      <c r="AEF98" s="27"/>
      <c r="AEG98" s="27"/>
      <c r="AEH98" s="27"/>
      <c r="AEI98" s="27"/>
      <c r="AEJ98" s="27"/>
      <c r="AEK98" s="27"/>
      <c r="AEL98" s="27"/>
      <c r="AEM98" s="27"/>
      <c r="AEN98" s="27"/>
      <c r="AEO98" s="27"/>
      <c r="AEP98" s="27"/>
      <c r="AEQ98" s="27"/>
      <c r="AER98" s="27"/>
      <c r="AES98" s="27"/>
      <c r="AET98" s="27"/>
      <c r="AEU98" s="27"/>
      <c r="AEV98" s="27"/>
      <c r="AEW98" s="27"/>
      <c r="AEX98" s="27"/>
      <c r="AEY98" s="27"/>
      <c r="AEZ98" s="27"/>
      <c r="AFA98" s="27"/>
      <c r="AFB98" s="27"/>
      <c r="AFC98" s="27"/>
      <c r="AFD98" s="27"/>
      <c r="AFE98" s="27"/>
      <c r="AFF98" s="27"/>
      <c r="AFG98" s="27"/>
      <c r="AFH98" s="27"/>
      <c r="AFI98" s="27"/>
      <c r="AFJ98" s="27"/>
      <c r="AFK98" s="27"/>
      <c r="AFL98" s="27"/>
      <c r="AFM98" s="27"/>
      <c r="AFN98" s="27"/>
      <c r="AFO98" s="27"/>
      <c r="AFP98" s="27"/>
      <c r="AFQ98" s="27"/>
      <c r="AFR98" s="27"/>
      <c r="AFS98" s="27"/>
      <c r="AFT98" s="27"/>
      <c r="AFU98" s="27"/>
      <c r="AFV98" s="27"/>
      <c r="AFW98" s="27"/>
      <c r="AFX98" s="27"/>
      <c r="AFY98" s="27"/>
      <c r="AFZ98" s="27"/>
      <c r="AGA98" s="27"/>
      <c r="AGB98" s="27"/>
      <c r="AGC98" s="27"/>
      <c r="AGD98" s="27"/>
      <c r="AGE98" s="27"/>
      <c r="AGF98" s="27"/>
      <c r="AGG98" s="27"/>
      <c r="AGH98" s="27"/>
      <c r="AGI98" s="27"/>
      <c r="AGJ98" s="27"/>
      <c r="AGK98" s="27"/>
      <c r="AGL98" s="27"/>
      <c r="AGM98" s="27"/>
      <c r="AGN98" s="27"/>
      <c r="AGO98" s="27"/>
      <c r="AGP98" s="27"/>
      <c r="AGQ98" s="27"/>
      <c r="AGR98" s="27"/>
      <c r="AGS98" s="27"/>
      <c r="AGT98" s="27"/>
      <c r="AGU98" s="27"/>
      <c r="AGV98" s="27"/>
      <c r="AGW98" s="27"/>
      <c r="AGX98" s="27"/>
      <c r="AGY98" s="27"/>
      <c r="AGZ98" s="27"/>
      <c r="AHA98" s="27"/>
      <c r="AHB98" s="27"/>
      <c r="AHC98" s="27"/>
      <c r="AHD98" s="27"/>
      <c r="AHE98" s="27"/>
      <c r="AHF98" s="27"/>
      <c r="AHG98" s="27"/>
      <c r="AHH98" s="27"/>
      <c r="AHI98" s="27"/>
      <c r="AHJ98" s="27"/>
      <c r="AHK98" s="27"/>
      <c r="AHL98" s="27"/>
      <c r="AHM98" s="27"/>
      <c r="AHN98" s="27"/>
      <c r="AHO98" s="27"/>
      <c r="AHP98" s="27"/>
      <c r="AHQ98" s="27"/>
      <c r="AHR98" s="27"/>
      <c r="AHS98" s="27"/>
      <c r="AHT98" s="27"/>
      <c r="AHU98" s="27"/>
      <c r="AHV98" s="27"/>
      <c r="AHW98" s="27"/>
      <c r="AHX98" s="27"/>
      <c r="AHY98" s="27"/>
      <c r="AHZ98" s="27"/>
      <c r="AIA98" s="27"/>
      <c r="AIB98" s="27"/>
      <c r="AIC98" s="27"/>
      <c r="AID98" s="27"/>
      <c r="AIE98" s="27"/>
      <c r="AIF98" s="27"/>
      <c r="AIG98" s="27"/>
      <c r="AIH98" s="27"/>
      <c r="AII98" s="27"/>
      <c r="AIJ98" s="27"/>
      <c r="AIK98" s="27"/>
      <c r="AIL98" s="27"/>
      <c r="AIM98" s="27"/>
      <c r="AIN98" s="27"/>
      <c r="AIO98" s="27"/>
      <c r="AIP98" s="27"/>
      <c r="AIQ98" s="27"/>
      <c r="AIR98" s="27"/>
      <c r="AIS98" s="27"/>
      <c r="AIT98" s="27"/>
      <c r="AIU98" s="27"/>
      <c r="AIV98" s="27"/>
      <c r="AIW98" s="27"/>
      <c r="AIX98" s="27"/>
      <c r="AIY98" s="27"/>
      <c r="AIZ98" s="27"/>
      <c r="AJA98" s="27"/>
      <c r="AJB98" s="27"/>
      <c r="AJC98" s="27"/>
      <c r="AJD98" s="27"/>
      <c r="AJE98" s="27"/>
      <c r="AJF98" s="27"/>
      <c r="AJG98" s="27"/>
      <c r="AJH98" s="27"/>
      <c r="AJI98" s="27"/>
      <c r="AJJ98" s="27"/>
      <c r="AJK98" s="27"/>
      <c r="AJL98" s="27"/>
      <c r="AJM98" s="27"/>
      <c r="AJN98" s="27"/>
      <c r="AJO98" s="27"/>
      <c r="AJP98" s="27"/>
      <c r="AJQ98" s="27"/>
      <c r="AJR98" s="27"/>
      <c r="AJS98" s="27"/>
      <c r="AJT98" s="27"/>
      <c r="AJU98" s="27"/>
      <c r="AJV98" s="27"/>
      <c r="AJW98" s="27"/>
      <c r="AJX98" s="27"/>
      <c r="AJY98" s="27"/>
      <c r="AJZ98" s="27"/>
      <c r="AKA98" s="27"/>
      <c r="AKB98" s="27"/>
      <c r="AKC98" s="27"/>
      <c r="AKD98" s="27"/>
      <c r="AKE98" s="27"/>
      <c r="AKF98" s="27"/>
      <c r="AKG98" s="27"/>
      <c r="AKH98" s="27"/>
      <c r="AKI98" s="27"/>
      <c r="AKJ98" s="27"/>
      <c r="AKK98" s="27"/>
      <c r="AKL98" s="27"/>
      <c r="AKM98" s="27"/>
      <c r="AKN98" s="27"/>
      <c r="AKO98" s="27"/>
      <c r="AKP98" s="27"/>
      <c r="AKQ98" s="27"/>
      <c r="AKR98" s="27"/>
      <c r="AKS98" s="27"/>
      <c r="AKT98" s="27"/>
      <c r="AKU98" s="27"/>
      <c r="AKV98" s="27"/>
      <c r="AKW98" s="27"/>
      <c r="AKX98" s="27"/>
      <c r="AKY98" s="27"/>
      <c r="AKZ98" s="27"/>
      <c r="ALA98" s="27"/>
      <c r="ALB98" s="27"/>
      <c r="ALC98" s="27"/>
      <c r="ALD98" s="27"/>
      <c r="ALE98" s="27"/>
      <c r="ALF98" s="27"/>
      <c r="ALG98" s="27"/>
      <c r="ALH98" s="27"/>
      <c r="ALI98" s="27"/>
      <c r="ALJ98" s="27"/>
      <c r="ALK98" s="27"/>
      <c r="ALL98" s="27"/>
    </row>
    <row r="99" spans="1:1000" customFormat="1" ht="15" customHeight="1" x14ac:dyDescent="0.25">
      <c r="A99" s="55">
        <f ca="1">IF(_xll.TM1RPTELISCONSOLIDATED($C$91,$C99),IF(_xll.TM1RPTELLEV($C$91,$C99)&lt;=3,_xll.TM1RPTELLEV($C$91,$C99),"D"),"N")</f>
        <v>3</v>
      </c>
      <c r="B99" s="61"/>
      <c r="C99" s="162" t="s">
        <v>49</v>
      </c>
      <c r="D99" s="172" t="str">
        <f ca="1">_xll.DBRW("smartco:FcstMethod",$C99,"FcstMethod")</f>
        <v/>
      </c>
      <c r="E99" s="147">
        <f ca="1">_xll.DBRW($C$81,$D$85,$C$85,$E$85,E$89,$C99,$F$85)</f>
        <v>12000</v>
      </c>
      <c r="F99" s="147">
        <f ca="1">_xll.DBRW($C$81,$D$85,$C$85,$E$85,F$89,$C99,$F$85)</f>
        <v>12000</v>
      </c>
      <c r="G99" s="147">
        <f ca="1">_xll.DBRW($C$81,$D$85,$C$85,$E$85,G$89,$C99,$F$85)</f>
        <v>12000</v>
      </c>
      <c r="H99" s="147">
        <f ca="1">_xll.DBRW($C$81,$D$85,$C$85,$E$85,H$89,$C99,$F$85)</f>
        <v>12000</v>
      </c>
      <c r="I99" s="147">
        <f ca="1">_xll.DBRW($C$81,$D$85,$C$85,$E$85,I$89,$C99,$F$85)</f>
        <v>12000</v>
      </c>
      <c r="J99" s="147">
        <f ca="1">_xll.DBRW($C$81,$D$85,$C$85,$E$85,J$89,$C99,$F$85)</f>
        <v>12000</v>
      </c>
      <c r="K99" s="147">
        <f ca="1">_xll.DBRW($C$81,$D$85,$C$85,$E$85,K$89,$C99,$F$85)</f>
        <v>12000</v>
      </c>
      <c r="L99" s="147">
        <f ca="1">_xll.DBRW($C$81,$D$85,$C$85,$E$85,L$89,$C99,$F$85)</f>
        <v>12000</v>
      </c>
      <c r="M99" s="147">
        <f ca="1">_xll.DBRW($C$81,$D$85,$C$85,$E$85,M$89,$C99,$F$85)</f>
        <v>12000</v>
      </c>
      <c r="N99" s="147">
        <f ca="1">_xll.DBRW($C$81,$D$85,$C$85,$E$85,N$89,$C99,$F$85)</f>
        <v>12000</v>
      </c>
      <c r="O99" s="147">
        <f ca="1">_xll.DBRW($C$81,$D$85,$C$85,$E$85,O$89,$C99,$F$85)</f>
        <v>12000</v>
      </c>
      <c r="P99" s="147">
        <f ca="1">_xll.DBRW($C$81,$D$85,$C$85,$E$85,P$89,$C99,$F$85)</f>
        <v>12000</v>
      </c>
      <c r="Q99" s="166">
        <f ca="1">_xll.DBRW($C$81,$D$85,$C$85,$E$85,Q$89,$C99,$F$85)</f>
        <v>144000</v>
      </c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27"/>
      <c r="DJ99" s="27"/>
      <c r="DK99" s="27"/>
      <c r="DL99" s="27"/>
      <c r="DM99" s="27"/>
      <c r="DN99" s="27"/>
      <c r="DO99" s="27"/>
      <c r="DP99" s="27"/>
      <c r="DQ99" s="27"/>
      <c r="DR99" s="27"/>
      <c r="DS99" s="27"/>
      <c r="DT99" s="27"/>
      <c r="DU99" s="27"/>
      <c r="DV99" s="27"/>
      <c r="DW99" s="27"/>
      <c r="DX99" s="27"/>
      <c r="DY99" s="27"/>
      <c r="DZ99" s="27"/>
      <c r="EA99" s="27"/>
      <c r="EB99" s="27"/>
      <c r="EC99" s="27"/>
      <c r="ED99" s="27"/>
      <c r="EE99" s="27"/>
      <c r="EF99" s="27"/>
      <c r="EG99" s="27"/>
      <c r="EH99" s="27"/>
      <c r="EI99" s="27"/>
      <c r="EJ99" s="27"/>
      <c r="EK99" s="27"/>
      <c r="EL99" s="27"/>
      <c r="EM99" s="27"/>
      <c r="EN99" s="27"/>
      <c r="EO99" s="27"/>
      <c r="EP99" s="27"/>
      <c r="EQ99" s="27"/>
      <c r="ER99" s="27"/>
      <c r="ES99" s="27"/>
      <c r="ET99" s="27"/>
      <c r="EU99" s="27"/>
      <c r="EV99" s="27"/>
      <c r="EW99" s="27"/>
      <c r="EX99" s="27"/>
      <c r="EY99" s="27"/>
      <c r="EZ99" s="27"/>
      <c r="FA99" s="27"/>
      <c r="FB99" s="27"/>
      <c r="FC99" s="27"/>
      <c r="FD99" s="27"/>
      <c r="FE99" s="27"/>
      <c r="FF99" s="27"/>
      <c r="FG99" s="27"/>
      <c r="FH99" s="27"/>
      <c r="FI99" s="27"/>
      <c r="FJ99" s="27"/>
      <c r="FK99" s="27"/>
      <c r="FL99" s="27"/>
      <c r="FM99" s="27"/>
      <c r="FN99" s="27"/>
      <c r="FO99" s="27"/>
      <c r="FP99" s="27"/>
      <c r="FQ99" s="27"/>
      <c r="FR99" s="27"/>
      <c r="FS99" s="27"/>
      <c r="FT99" s="27"/>
      <c r="FU99" s="27"/>
      <c r="FV99" s="27"/>
      <c r="FW99" s="27"/>
      <c r="FX99" s="27"/>
      <c r="FY99" s="27"/>
      <c r="FZ99" s="27"/>
      <c r="GA99" s="27"/>
      <c r="GB99" s="27"/>
      <c r="GC99" s="27"/>
      <c r="GD99" s="27"/>
      <c r="GE99" s="27"/>
      <c r="GF99" s="27"/>
      <c r="GG99" s="27"/>
      <c r="GH99" s="27"/>
      <c r="GI99" s="27"/>
      <c r="GJ99" s="27"/>
      <c r="GK99" s="27"/>
      <c r="GL99" s="27"/>
      <c r="GM99" s="27"/>
      <c r="GN99" s="27"/>
      <c r="GO99" s="27"/>
      <c r="GP99" s="27"/>
      <c r="GQ99" s="27"/>
      <c r="GR99" s="27"/>
      <c r="GS99" s="27"/>
      <c r="GT99" s="27"/>
      <c r="GU99" s="27"/>
      <c r="GV99" s="27"/>
      <c r="GW99" s="27"/>
      <c r="GX99" s="27"/>
      <c r="GY99" s="27"/>
      <c r="GZ99" s="27"/>
      <c r="HA99" s="27"/>
      <c r="HB99" s="27"/>
      <c r="HC99" s="27"/>
      <c r="HD99" s="27"/>
      <c r="HE99" s="27"/>
      <c r="HF99" s="27"/>
      <c r="HG99" s="27"/>
      <c r="HH99" s="27"/>
      <c r="HI99" s="27"/>
      <c r="HJ99" s="27"/>
      <c r="HK99" s="27"/>
      <c r="HL99" s="27"/>
      <c r="HM99" s="27"/>
      <c r="HN99" s="27"/>
      <c r="HO99" s="27"/>
      <c r="HP99" s="27"/>
      <c r="HQ99" s="27"/>
      <c r="HR99" s="27"/>
      <c r="HS99" s="27"/>
      <c r="HT99" s="27"/>
      <c r="HU99" s="27"/>
      <c r="HV99" s="27"/>
      <c r="HW99" s="27"/>
      <c r="HX99" s="27"/>
      <c r="HY99" s="27"/>
      <c r="HZ99" s="27"/>
      <c r="IA99" s="27"/>
      <c r="IB99" s="27"/>
      <c r="IC99" s="27"/>
      <c r="ID99" s="27"/>
      <c r="IE99" s="27"/>
      <c r="IF99" s="27"/>
      <c r="IG99" s="27"/>
      <c r="IH99" s="27"/>
      <c r="II99" s="27"/>
      <c r="IJ99" s="27"/>
      <c r="IK99" s="27"/>
      <c r="IL99" s="27"/>
      <c r="IM99" s="27"/>
      <c r="IN99" s="27"/>
      <c r="IO99" s="27"/>
      <c r="IP99" s="27"/>
      <c r="IQ99" s="27"/>
      <c r="IR99" s="27"/>
      <c r="IS99" s="27"/>
      <c r="IT99" s="27"/>
      <c r="IU99" s="27"/>
      <c r="IV99" s="27"/>
      <c r="IW99" s="27"/>
      <c r="IX99" s="27"/>
      <c r="IY99" s="27"/>
      <c r="IZ99" s="27"/>
      <c r="JA99" s="27"/>
      <c r="JB99" s="27"/>
      <c r="JC99" s="27"/>
      <c r="JD99" s="27"/>
      <c r="JE99" s="27"/>
      <c r="JF99" s="27"/>
      <c r="JG99" s="27"/>
      <c r="JH99" s="27"/>
      <c r="JI99" s="27"/>
      <c r="JJ99" s="27"/>
      <c r="JK99" s="27"/>
      <c r="JL99" s="27"/>
      <c r="JM99" s="27"/>
      <c r="JN99" s="27"/>
      <c r="JO99" s="27"/>
      <c r="JP99" s="27"/>
      <c r="JQ99" s="27"/>
      <c r="JR99" s="27"/>
      <c r="JS99" s="27"/>
      <c r="JT99" s="27"/>
      <c r="JU99" s="27"/>
      <c r="JV99" s="27"/>
      <c r="JW99" s="27"/>
      <c r="JX99" s="27"/>
      <c r="JY99" s="27"/>
      <c r="JZ99" s="27"/>
      <c r="KA99" s="27"/>
      <c r="KB99" s="27"/>
      <c r="KC99" s="27"/>
      <c r="KD99" s="27"/>
      <c r="KE99" s="27"/>
      <c r="KF99" s="27"/>
      <c r="KG99" s="27"/>
      <c r="KH99" s="27"/>
      <c r="KI99" s="27"/>
      <c r="KJ99" s="27"/>
      <c r="KK99" s="27"/>
      <c r="KL99" s="27"/>
      <c r="KM99" s="27"/>
      <c r="KN99" s="27"/>
      <c r="KO99" s="27"/>
      <c r="KP99" s="27"/>
      <c r="KQ99" s="27"/>
      <c r="KR99" s="27"/>
      <c r="KS99" s="27"/>
      <c r="KT99" s="27"/>
      <c r="KU99" s="27"/>
      <c r="KV99" s="27"/>
      <c r="KW99" s="27"/>
      <c r="KX99" s="27"/>
      <c r="KY99" s="27"/>
      <c r="KZ99" s="27"/>
      <c r="LA99" s="27"/>
      <c r="LB99" s="27"/>
      <c r="LC99" s="27"/>
      <c r="LD99" s="27"/>
      <c r="LE99" s="27"/>
      <c r="LF99" s="27"/>
      <c r="LG99" s="27"/>
      <c r="LH99" s="27"/>
      <c r="LI99" s="27"/>
      <c r="LJ99" s="27"/>
      <c r="LK99" s="27"/>
      <c r="LL99" s="27"/>
      <c r="LM99" s="27"/>
      <c r="LN99" s="27"/>
      <c r="LO99" s="27"/>
      <c r="LP99" s="27"/>
      <c r="LQ99" s="27"/>
      <c r="LR99" s="27"/>
      <c r="LS99" s="27"/>
      <c r="LT99" s="27"/>
      <c r="LU99" s="27"/>
      <c r="LV99" s="27"/>
      <c r="LW99" s="27"/>
      <c r="LX99" s="27"/>
      <c r="LY99" s="27"/>
      <c r="LZ99" s="27"/>
      <c r="MA99" s="27"/>
      <c r="MB99" s="27"/>
      <c r="MC99" s="27"/>
      <c r="MD99" s="27"/>
      <c r="ME99" s="27"/>
      <c r="MF99" s="27"/>
      <c r="MG99" s="27"/>
      <c r="MH99" s="27"/>
      <c r="MI99" s="27"/>
      <c r="MJ99" s="27"/>
      <c r="MK99" s="27"/>
      <c r="ML99" s="27"/>
      <c r="MM99" s="27"/>
      <c r="MN99" s="27"/>
      <c r="MO99" s="27"/>
      <c r="MP99" s="27"/>
      <c r="MQ99" s="27"/>
      <c r="MR99" s="27"/>
      <c r="MS99" s="27"/>
      <c r="MT99" s="27"/>
      <c r="MU99" s="27"/>
      <c r="MV99" s="27"/>
      <c r="MW99" s="27"/>
      <c r="MX99" s="27"/>
      <c r="MY99" s="27"/>
      <c r="MZ99" s="27"/>
      <c r="NA99" s="27"/>
      <c r="NB99" s="27"/>
      <c r="NC99" s="27"/>
      <c r="ND99" s="27"/>
      <c r="NE99" s="27"/>
      <c r="NF99" s="27"/>
      <c r="NG99" s="27"/>
      <c r="NH99" s="27"/>
      <c r="NI99" s="27"/>
      <c r="NJ99" s="27"/>
      <c r="NK99" s="27"/>
      <c r="NL99" s="27"/>
      <c r="NM99" s="27"/>
      <c r="NN99" s="27"/>
      <c r="NO99" s="27"/>
      <c r="NP99" s="27"/>
      <c r="NQ99" s="27"/>
      <c r="NR99" s="27"/>
      <c r="NS99" s="27"/>
      <c r="NT99" s="27"/>
      <c r="NU99" s="27"/>
      <c r="NV99" s="27"/>
      <c r="NW99" s="27"/>
      <c r="NX99" s="27"/>
      <c r="NY99" s="27"/>
      <c r="NZ99" s="27"/>
      <c r="OA99" s="27"/>
      <c r="OB99" s="27"/>
      <c r="OC99" s="27"/>
      <c r="OD99" s="27"/>
      <c r="OE99" s="27"/>
      <c r="OF99" s="27"/>
      <c r="OG99" s="27"/>
      <c r="OH99" s="27"/>
      <c r="OI99" s="27"/>
      <c r="OJ99" s="27"/>
      <c r="OK99" s="27"/>
      <c r="OL99" s="27"/>
      <c r="OM99" s="27"/>
      <c r="ON99" s="27"/>
      <c r="OO99" s="27"/>
      <c r="OP99" s="27"/>
      <c r="OQ99" s="27"/>
      <c r="OR99" s="27"/>
      <c r="OS99" s="27"/>
      <c r="OT99" s="27"/>
      <c r="OU99" s="27"/>
      <c r="OV99" s="27"/>
      <c r="OW99" s="27"/>
      <c r="OX99" s="27"/>
      <c r="OY99" s="27"/>
      <c r="OZ99" s="27"/>
      <c r="PA99" s="27"/>
      <c r="PB99" s="27"/>
      <c r="PC99" s="27"/>
      <c r="PD99" s="27"/>
      <c r="PE99" s="27"/>
      <c r="PF99" s="27"/>
      <c r="PG99" s="27"/>
      <c r="PH99" s="27"/>
      <c r="PI99" s="27"/>
      <c r="PJ99" s="27"/>
      <c r="PK99" s="27"/>
      <c r="PL99" s="27"/>
      <c r="PM99" s="27"/>
      <c r="PN99" s="27"/>
      <c r="PO99" s="27"/>
      <c r="PP99" s="27"/>
      <c r="PQ99" s="27"/>
      <c r="PR99" s="27"/>
      <c r="PS99" s="27"/>
      <c r="PT99" s="27"/>
      <c r="PU99" s="27"/>
      <c r="PV99" s="27"/>
      <c r="PW99" s="27"/>
      <c r="PX99" s="27"/>
      <c r="PY99" s="27"/>
      <c r="PZ99" s="27"/>
      <c r="QA99" s="27"/>
      <c r="QB99" s="27"/>
      <c r="QC99" s="27"/>
      <c r="QD99" s="27"/>
      <c r="QE99" s="27"/>
      <c r="QF99" s="27"/>
      <c r="QG99" s="27"/>
      <c r="QH99" s="27"/>
      <c r="QI99" s="27"/>
      <c r="QJ99" s="27"/>
      <c r="QK99" s="27"/>
      <c r="QL99" s="27"/>
      <c r="QM99" s="27"/>
      <c r="QN99" s="27"/>
      <c r="QO99" s="27"/>
      <c r="QP99" s="27"/>
      <c r="QQ99" s="27"/>
      <c r="QR99" s="27"/>
      <c r="QS99" s="27"/>
      <c r="QT99" s="27"/>
      <c r="QU99" s="27"/>
      <c r="QV99" s="27"/>
      <c r="QW99" s="27"/>
      <c r="QX99" s="27"/>
      <c r="QY99" s="27"/>
      <c r="QZ99" s="27"/>
      <c r="RA99" s="27"/>
      <c r="RB99" s="27"/>
      <c r="RC99" s="27"/>
      <c r="RD99" s="27"/>
      <c r="RE99" s="27"/>
      <c r="RF99" s="27"/>
      <c r="RG99" s="27"/>
      <c r="RH99" s="27"/>
      <c r="RI99" s="27"/>
      <c r="RJ99" s="27"/>
      <c r="RK99" s="27"/>
      <c r="RL99" s="27"/>
      <c r="RM99" s="27"/>
      <c r="RN99" s="27"/>
      <c r="RO99" s="27"/>
      <c r="RP99" s="27"/>
      <c r="RQ99" s="27"/>
      <c r="RR99" s="27"/>
      <c r="RS99" s="27"/>
      <c r="RT99" s="27"/>
      <c r="RU99" s="27"/>
      <c r="RV99" s="27"/>
      <c r="RW99" s="27"/>
      <c r="RX99" s="27"/>
      <c r="RY99" s="27"/>
      <c r="RZ99" s="27"/>
      <c r="SA99" s="27"/>
      <c r="SB99" s="27"/>
      <c r="SC99" s="27"/>
      <c r="SD99" s="27"/>
      <c r="SE99" s="27"/>
      <c r="SF99" s="27"/>
      <c r="SG99" s="27"/>
      <c r="SH99" s="27"/>
      <c r="SI99" s="27"/>
      <c r="SJ99" s="27"/>
      <c r="SK99" s="27"/>
      <c r="SL99" s="27"/>
      <c r="SM99" s="27"/>
      <c r="SN99" s="27"/>
      <c r="SO99" s="27"/>
      <c r="SP99" s="27"/>
      <c r="SQ99" s="27"/>
      <c r="SR99" s="27"/>
      <c r="SS99" s="27"/>
      <c r="ST99" s="27"/>
      <c r="SU99" s="27"/>
      <c r="SV99" s="27"/>
      <c r="SW99" s="27"/>
      <c r="SX99" s="27"/>
      <c r="SY99" s="27"/>
      <c r="SZ99" s="27"/>
      <c r="TA99" s="27"/>
      <c r="TB99" s="27"/>
      <c r="TC99" s="27"/>
      <c r="TD99" s="27"/>
      <c r="TE99" s="27"/>
      <c r="TF99" s="27"/>
      <c r="TG99" s="27"/>
      <c r="TH99" s="27"/>
      <c r="TI99" s="27"/>
      <c r="TJ99" s="27"/>
      <c r="TK99" s="27"/>
      <c r="TL99" s="27"/>
      <c r="TM99" s="27"/>
      <c r="TN99" s="27"/>
      <c r="TO99" s="27"/>
      <c r="TP99" s="27"/>
      <c r="TQ99" s="27"/>
      <c r="TR99" s="27"/>
      <c r="TS99" s="27"/>
      <c r="TT99" s="27"/>
      <c r="TU99" s="27"/>
      <c r="TV99" s="27"/>
      <c r="TW99" s="27"/>
      <c r="TX99" s="27"/>
      <c r="TY99" s="27"/>
      <c r="TZ99" s="27"/>
      <c r="UA99" s="27"/>
      <c r="UB99" s="27"/>
      <c r="UC99" s="27"/>
      <c r="UD99" s="27"/>
      <c r="UE99" s="27"/>
      <c r="UF99" s="27"/>
      <c r="UG99" s="27"/>
      <c r="UH99" s="27"/>
      <c r="UI99" s="27"/>
      <c r="UJ99" s="27"/>
      <c r="UK99" s="27"/>
      <c r="UL99" s="27"/>
      <c r="UM99" s="27"/>
      <c r="UN99" s="27"/>
      <c r="UO99" s="27"/>
      <c r="UP99" s="27"/>
      <c r="UQ99" s="27"/>
      <c r="UR99" s="27"/>
      <c r="US99" s="27"/>
      <c r="UT99" s="27"/>
      <c r="UU99" s="27"/>
      <c r="UV99" s="27"/>
      <c r="UW99" s="27"/>
      <c r="UX99" s="27"/>
      <c r="UY99" s="27"/>
      <c r="UZ99" s="27"/>
      <c r="VA99" s="27"/>
      <c r="VB99" s="27"/>
      <c r="VC99" s="27"/>
      <c r="VD99" s="27"/>
      <c r="VE99" s="27"/>
      <c r="VF99" s="27"/>
      <c r="VG99" s="27"/>
      <c r="VH99" s="27"/>
      <c r="VI99" s="27"/>
      <c r="VJ99" s="27"/>
      <c r="VK99" s="27"/>
      <c r="VL99" s="27"/>
      <c r="VM99" s="27"/>
      <c r="VN99" s="27"/>
      <c r="VO99" s="27"/>
      <c r="VP99" s="27"/>
      <c r="VQ99" s="27"/>
      <c r="VR99" s="27"/>
      <c r="VS99" s="27"/>
      <c r="VT99" s="27"/>
      <c r="VU99" s="27"/>
      <c r="VV99" s="27"/>
      <c r="VW99" s="27"/>
      <c r="VX99" s="27"/>
      <c r="VY99" s="27"/>
      <c r="VZ99" s="27"/>
      <c r="WA99" s="27"/>
      <c r="WB99" s="27"/>
      <c r="WC99" s="27"/>
      <c r="WD99" s="27"/>
      <c r="WE99" s="27"/>
      <c r="WF99" s="27"/>
      <c r="WG99" s="27"/>
      <c r="WH99" s="27"/>
      <c r="WI99" s="27"/>
      <c r="WJ99" s="27"/>
      <c r="WK99" s="27"/>
      <c r="WL99" s="27"/>
      <c r="WM99" s="27"/>
      <c r="WN99" s="27"/>
      <c r="WO99" s="27"/>
      <c r="WP99" s="27"/>
      <c r="WQ99" s="27"/>
      <c r="WR99" s="27"/>
      <c r="WS99" s="27"/>
      <c r="WT99" s="27"/>
      <c r="WU99" s="27"/>
      <c r="WV99" s="27"/>
      <c r="WW99" s="27"/>
      <c r="WX99" s="27"/>
      <c r="WY99" s="27"/>
      <c r="WZ99" s="27"/>
      <c r="XA99" s="27"/>
      <c r="XB99" s="27"/>
      <c r="XC99" s="27"/>
      <c r="XD99" s="27"/>
      <c r="XE99" s="27"/>
      <c r="XF99" s="27"/>
      <c r="XG99" s="27"/>
      <c r="XH99" s="27"/>
      <c r="XI99" s="27"/>
      <c r="XJ99" s="27"/>
      <c r="XK99" s="27"/>
      <c r="XL99" s="27"/>
      <c r="XM99" s="27"/>
      <c r="XN99" s="27"/>
      <c r="XO99" s="27"/>
      <c r="XP99" s="27"/>
      <c r="XQ99" s="27"/>
      <c r="XR99" s="27"/>
      <c r="XS99" s="27"/>
      <c r="XT99" s="27"/>
      <c r="XU99" s="27"/>
      <c r="XV99" s="27"/>
      <c r="XW99" s="27"/>
      <c r="XX99" s="27"/>
      <c r="XY99" s="27"/>
      <c r="XZ99" s="27"/>
      <c r="YA99" s="27"/>
      <c r="YB99" s="27"/>
      <c r="YC99" s="27"/>
      <c r="YD99" s="27"/>
      <c r="YE99" s="27"/>
      <c r="YF99" s="27"/>
      <c r="YG99" s="27"/>
      <c r="YH99" s="27"/>
      <c r="YI99" s="27"/>
      <c r="YJ99" s="27"/>
      <c r="YK99" s="27"/>
      <c r="YL99" s="27"/>
      <c r="YM99" s="27"/>
      <c r="YN99" s="27"/>
      <c r="YO99" s="27"/>
      <c r="YP99" s="27"/>
      <c r="YQ99" s="27"/>
      <c r="YR99" s="27"/>
      <c r="YS99" s="27"/>
      <c r="YT99" s="27"/>
      <c r="YU99" s="27"/>
      <c r="YV99" s="27"/>
      <c r="YW99" s="27"/>
      <c r="YX99" s="27"/>
      <c r="YY99" s="27"/>
      <c r="YZ99" s="27"/>
      <c r="ZA99" s="27"/>
      <c r="ZB99" s="27"/>
      <c r="ZC99" s="27"/>
      <c r="ZD99" s="27"/>
      <c r="ZE99" s="27"/>
      <c r="ZF99" s="27"/>
      <c r="ZG99" s="27"/>
      <c r="ZH99" s="27"/>
      <c r="ZI99" s="27"/>
      <c r="ZJ99" s="27"/>
      <c r="ZK99" s="27"/>
      <c r="ZL99" s="27"/>
      <c r="ZM99" s="27"/>
      <c r="ZN99" s="27"/>
      <c r="ZO99" s="27"/>
      <c r="ZP99" s="27"/>
      <c r="ZQ99" s="27"/>
      <c r="ZR99" s="27"/>
      <c r="ZS99" s="27"/>
      <c r="ZT99" s="27"/>
      <c r="ZU99" s="27"/>
      <c r="ZV99" s="27"/>
      <c r="ZW99" s="27"/>
      <c r="ZX99" s="27"/>
      <c r="ZY99" s="27"/>
      <c r="ZZ99" s="27"/>
      <c r="AAA99" s="27"/>
      <c r="AAB99" s="27"/>
      <c r="AAC99" s="27"/>
      <c r="AAD99" s="27"/>
      <c r="AAE99" s="27"/>
      <c r="AAF99" s="27"/>
      <c r="AAG99" s="27"/>
      <c r="AAH99" s="27"/>
      <c r="AAI99" s="27"/>
      <c r="AAJ99" s="27"/>
      <c r="AAK99" s="27"/>
      <c r="AAL99" s="27"/>
      <c r="AAM99" s="27"/>
      <c r="AAN99" s="27"/>
      <c r="AAO99" s="27"/>
      <c r="AAP99" s="27"/>
      <c r="AAQ99" s="27"/>
      <c r="AAR99" s="27"/>
      <c r="AAS99" s="27"/>
      <c r="AAT99" s="27"/>
      <c r="AAU99" s="27"/>
      <c r="AAV99" s="27"/>
      <c r="AAW99" s="27"/>
      <c r="AAX99" s="27"/>
      <c r="AAY99" s="27"/>
      <c r="AAZ99" s="27"/>
      <c r="ABA99" s="27"/>
      <c r="ABB99" s="27"/>
      <c r="ABC99" s="27"/>
      <c r="ABD99" s="27"/>
      <c r="ABE99" s="27"/>
      <c r="ABF99" s="27"/>
      <c r="ABG99" s="27"/>
      <c r="ABH99" s="27"/>
      <c r="ABI99" s="27"/>
      <c r="ABJ99" s="27"/>
      <c r="ABK99" s="27"/>
      <c r="ABL99" s="27"/>
      <c r="ABM99" s="27"/>
      <c r="ABN99" s="27"/>
      <c r="ABO99" s="27"/>
      <c r="ABP99" s="27"/>
      <c r="ABQ99" s="27"/>
      <c r="ABR99" s="27"/>
      <c r="ABS99" s="27"/>
      <c r="ABT99" s="27"/>
      <c r="ABU99" s="27"/>
      <c r="ABV99" s="27"/>
      <c r="ABW99" s="27"/>
      <c r="ABX99" s="27"/>
      <c r="ABY99" s="27"/>
      <c r="ABZ99" s="27"/>
      <c r="ACA99" s="27"/>
      <c r="ACB99" s="27"/>
      <c r="ACC99" s="27"/>
      <c r="ACD99" s="27"/>
      <c r="ACE99" s="27"/>
      <c r="ACF99" s="27"/>
      <c r="ACG99" s="27"/>
      <c r="ACH99" s="27"/>
      <c r="ACI99" s="27"/>
      <c r="ACJ99" s="27"/>
      <c r="ACK99" s="27"/>
      <c r="ACL99" s="27"/>
      <c r="ACM99" s="27"/>
      <c r="ACN99" s="27"/>
      <c r="ACO99" s="27"/>
      <c r="ACP99" s="27"/>
      <c r="ACQ99" s="27"/>
      <c r="ACR99" s="27"/>
      <c r="ACS99" s="27"/>
      <c r="ACT99" s="27"/>
      <c r="ACU99" s="27"/>
      <c r="ACV99" s="27"/>
      <c r="ACW99" s="27"/>
      <c r="ACX99" s="27"/>
      <c r="ACY99" s="27"/>
      <c r="ACZ99" s="27"/>
      <c r="ADA99" s="27"/>
      <c r="ADB99" s="27"/>
      <c r="ADC99" s="27"/>
      <c r="ADD99" s="27"/>
      <c r="ADE99" s="27"/>
      <c r="ADF99" s="27"/>
      <c r="ADG99" s="27"/>
      <c r="ADH99" s="27"/>
      <c r="ADI99" s="27"/>
      <c r="ADJ99" s="27"/>
      <c r="ADK99" s="27"/>
      <c r="ADL99" s="27"/>
      <c r="ADM99" s="27"/>
      <c r="ADN99" s="27"/>
      <c r="ADO99" s="27"/>
      <c r="ADP99" s="27"/>
      <c r="ADQ99" s="27"/>
      <c r="ADR99" s="27"/>
      <c r="ADS99" s="27"/>
      <c r="ADT99" s="27"/>
      <c r="ADU99" s="27"/>
      <c r="ADV99" s="27"/>
      <c r="ADW99" s="27"/>
      <c r="ADX99" s="27"/>
      <c r="ADY99" s="27"/>
      <c r="ADZ99" s="27"/>
      <c r="AEA99" s="27"/>
      <c r="AEB99" s="27"/>
      <c r="AEC99" s="27"/>
      <c r="AED99" s="27"/>
      <c r="AEE99" s="27"/>
      <c r="AEF99" s="27"/>
      <c r="AEG99" s="27"/>
      <c r="AEH99" s="27"/>
      <c r="AEI99" s="27"/>
      <c r="AEJ99" s="27"/>
      <c r="AEK99" s="27"/>
      <c r="AEL99" s="27"/>
      <c r="AEM99" s="27"/>
      <c r="AEN99" s="27"/>
      <c r="AEO99" s="27"/>
      <c r="AEP99" s="27"/>
      <c r="AEQ99" s="27"/>
      <c r="AER99" s="27"/>
      <c r="AES99" s="27"/>
      <c r="AET99" s="27"/>
      <c r="AEU99" s="27"/>
      <c r="AEV99" s="27"/>
      <c r="AEW99" s="27"/>
      <c r="AEX99" s="27"/>
      <c r="AEY99" s="27"/>
      <c r="AEZ99" s="27"/>
      <c r="AFA99" s="27"/>
      <c r="AFB99" s="27"/>
      <c r="AFC99" s="27"/>
      <c r="AFD99" s="27"/>
      <c r="AFE99" s="27"/>
      <c r="AFF99" s="27"/>
      <c r="AFG99" s="27"/>
      <c r="AFH99" s="27"/>
      <c r="AFI99" s="27"/>
      <c r="AFJ99" s="27"/>
      <c r="AFK99" s="27"/>
      <c r="AFL99" s="27"/>
      <c r="AFM99" s="27"/>
      <c r="AFN99" s="27"/>
      <c r="AFO99" s="27"/>
      <c r="AFP99" s="27"/>
      <c r="AFQ99" s="27"/>
      <c r="AFR99" s="27"/>
      <c r="AFS99" s="27"/>
      <c r="AFT99" s="27"/>
      <c r="AFU99" s="27"/>
      <c r="AFV99" s="27"/>
      <c r="AFW99" s="27"/>
      <c r="AFX99" s="27"/>
      <c r="AFY99" s="27"/>
      <c r="AFZ99" s="27"/>
      <c r="AGA99" s="27"/>
      <c r="AGB99" s="27"/>
      <c r="AGC99" s="27"/>
      <c r="AGD99" s="27"/>
      <c r="AGE99" s="27"/>
      <c r="AGF99" s="27"/>
      <c r="AGG99" s="27"/>
      <c r="AGH99" s="27"/>
      <c r="AGI99" s="27"/>
      <c r="AGJ99" s="27"/>
      <c r="AGK99" s="27"/>
      <c r="AGL99" s="27"/>
      <c r="AGM99" s="27"/>
      <c r="AGN99" s="27"/>
      <c r="AGO99" s="27"/>
      <c r="AGP99" s="27"/>
      <c r="AGQ99" s="27"/>
      <c r="AGR99" s="27"/>
      <c r="AGS99" s="27"/>
      <c r="AGT99" s="27"/>
      <c r="AGU99" s="27"/>
      <c r="AGV99" s="27"/>
      <c r="AGW99" s="27"/>
      <c r="AGX99" s="27"/>
      <c r="AGY99" s="27"/>
      <c r="AGZ99" s="27"/>
      <c r="AHA99" s="27"/>
      <c r="AHB99" s="27"/>
      <c r="AHC99" s="27"/>
      <c r="AHD99" s="27"/>
      <c r="AHE99" s="27"/>
      <c r="AHF99" s="27"/>
      <c r="AHG99" s="27"/>
      <c r="AHH99" s="27"/>
      <c r="AHI99" s="27"/>
      <c r="AHJ99" s="27"/>
      <c r="AHK99" s="27"/>
      <c r="AHL99" s="27"/>
      <c r="AHM99" s="27"/>
      <c r="AHN99" s="27"/>
      <c r="AHO99" s="27"/>
      <c r="AHP99" s="27"/>
      <c r="AHQ99" s="27"/>
      <c r="AHR99" s="27"/>
      <c r="AHS99" s="27"/>
      <c r="AHT99" s="27"/>
      <c r="AHU99" s="27"/>
      <c r="AHV99" s="27"/>
      <c r="AHW99" s="27"/>
      <c r="AHX99" s="27"/>
      <c r="AHY99" s="27"/>
      <c r="AHZ99" s="27"/>
      <c r="AIA99" s="27"/>
      <c r="AIB99" s="27"/>
      <c r="AIC99" s="27"/>
      <c r="AID99" s="27"/>
      <c r="AIE99" s="27"/>
      <c r="AIF99" s="27"/>
      <c r="AIG99" s="27"/>
      <c r="AIH99" s="27"/>
      <c r="AII99" s="27"/>
      <c r="AIJ99" s="27"/>
      <c r="AIK99" s="27"/>
      <c r="AIL99" s="27"/>
      <c r="AIM99" s="27"/>
      <c r="AIN99" s="27"/>
      <c r="AIO99" s="27"/>
      <c r="AIP99" s="27"/>
      <c r="AIQ99" s="27"/>
      <c r="AIR99" s="27"/>
      <c r="AIS99" s="27"/>
      <c r="AIT99" s="27"/>
      <c r="AIU99" s="27"/>
      <c r="AIV99" s="27"/>
      <c r="AIW99" s="27"/>
      <c r="AIX99" s="27"/>
      <c r="AIY99" s="27"/>
      <c r="AIZ99" s="27"/>
      <c r="AJA99" s="27"/>
      <c r="AJB99" s="27"/>
      <c r="AJC99" s="27"/>
      <c r="AJD99" s="27"/>
      <c r="AJE99" s="27"/>
      <c r="AJF99" s="27"/>
      <c r="AJG99" s="27"/>
      <c r="AJH99" s="27"/>
      <c r="AJI99" s="27"/>
      <c r="AJJ99" s="27"/>
      <c r="AJK99" s="27"/>
      <c r="AJL99" s="27"/>
      <c r="AJM99" s="27"/>
      <c r="AJN99" s="27"/>
      <c r="AJO99" s="27"/>
      <c r="AJP99" s="27"/>
      <c r="AJQ99" s="27"/>
      <c r="AJR99" s="27"/>
      <c r="AJS99" s="27"/>
      <c r="AJT99" s="27"/>
      <c r="AJU99" s="27"/>
      <c r="AJV99" s="27"/>
      <c r="AJW99" s="27"/>
      <c r="AJX99" s="27"/>
      <c r="AJY99" s="27"/>
      <c r="AJZ99" s="27"/>
      <c r="AKA99" s="27"/>
      <c r="AKB99" s="27"/>
      <c r="AKC99" s="27"/>
      <c r="AKD99" s="27"/>
      <c r="AKE99" s="27"/>
      <c r="AKF99" s="27"/>
      <c r="AKG99" s="27"/>
      <c r="AKH99" s="27"/>
      <c r="AKI99" s="27"/>
      <c r="AKJ99" s="27"/>
      <c r="AKK99" s="27"/>
      <c r="AKL99" s="27"/>
      <c r="AKM99" s="27"/>
      <c r="AKN99" s="27"/>
      <c r="AKO99" s="27"/>
      <c r="AKP99" s="27"/>
      <c r="AKQ99" s="27"/>
      <c r="AKR99" s="27"/>
      <c r="AKS99" s="27"/>
      <c r="AKT99" s="27"/>
      <c r="AKU99" s="27"/>
      <c r="AKV99" s="27"/>
      <c r="AKW99" s="27"/>
      <c r="AKX99" s="27"/>
      <c r="AKY99" s="27"/>
      <c r="AKZ99" s="27"/>
      <c r="ALA99" s="27"/>
      <c r="ALB99" s="27"/>
      <c r="ALC99" s="27"/>
      <c r="ALD99" s="27"/>
      <c r="ALE99" s="27"/>
      <c r="ALF99" s="27"/>
      <c r="ALG99" s="27"/>
      <c r="ALH99" s="27"/>
      <c r="ALI99" s="27"/>
      <c r="ALJ99" s="27"/>
      <c r="ALK99" s="27"/>
      <c r="ALL99" s="27"/>
    </row>
    <row r="100" spans="1:1000" customFormat="1" ht="15" customHeight="1" x14ac:dyDescent="0.25">
      <c r="A100" s="55">
        <f ca="1">IF(_xll.TM1RPTELISCONSOLIDATED($C$91,$C100),IF(_xll.TM1RPTELLEV($C$91,$C100)&lt;=3,_xll.TM1RPTELLEV($C$91,$C100),"D"),"N")</f>
        <v>2</v>
      </c>
      <c r="B100" s="61"/>
      <c r="C100" s="161" t="s">
        <v>50</v>
      </c>
      <c r="D100" s="171" t="str">
        <f ca="1">_xll.DBRW("smartco:FcstMethod",$C100,"FcstMethod")</f>
        <v/>
      </c>
      <c r="E100" s="159">
        <f ca="1">_xll.DBRW($C$81,$D$85,$C$85,$E$85,E$89,$C100,$F$85)</f>
        <v>110903.70774475226</v>
      </c>
      <c r="F100" s="159">
        <f ca="1">_xll.DBRW($C$81,$D$85,$C$85,$E$85,F$89,$C100,$F$85)</f>
        <v>118089.17535132462</v>
      </c>
      <c r="G100" s="159">
        <f ca="1">_xll.DBRW($C$81,$D$85,$C$85,$E$85,G$89,$C100,$F$85)</f>
        <v>125647.90530090916</v>
      </c>
      <c r="H100" s="159">
        <f ca="1">_xll.DBRW($C$81,$D$85,$C$85,$E$85,H$89,$C100,$F$85)</f>
        <v>124058.06068814675</v>
      </c>
      <c r="I100" s="159">
        <f ca="1">_xll.DBRW($C$81,$D$85,$C$85,$E$85,I$89,$C100,$F$85)</f>
        <v>103559.84679069527</v>
      </c>
      <c r="J100" s="159">
        <f ca="1">_xll.DBRW($C$81,$D$85,$C$85,$E$85,J$89,$C100,$F$85)</f>
        <v>134752.61840668655</v>
      </c>
      <c r="K100" s="159">
        <f ca="1">_xll.DBRW($C$81,$D$85,$C$85,$E$85,K$89,$C100,$F$85)</f>
        <v>105043.01533766555</v>
      </c>
      <c r="L100" s="159">
        <f ca="1">_xll.DBRW($C$81,$D$85,$C$85,$E$85,L$89,$C100,$F$85)</f>
        <v>104261.894360451</v>
      </c>
      <c r="M100" s="159">
        <f ca="1">_xll.DBRW($C$81,$D$85,$C$85,$E$85,M$89,$C100,$F$85)</f>
        <v>134965.96323140027</v>
      </c>
      <c r="N100" s="159">
        <f ca="1">_xll.DBRW($C$81,$D$85,$C$85,$E$85,N$89,$C100,$F$85)</f>
        <v>110573.21447807305</v>
      </c>
      <c r="O100" s="159">
        <f ca="1">_xll.DBRW($C$81,$D$85,$C$85,$E$85,O$89,$C100,$F$85)</f>
        <v>115908.49419490654</v>
      </c>
      <c r="P100" s="159">
        <f ca="1">_xll.DBRW($C$81,$D$85,$C$85,$E$85,P$89,$C100,$F$85)</f>
        <v>155516.45708877928</v>
      </c>
      <c r="Q100" s="166">
        <f ca="1">_xll.DBRW($C$81,$D$85,$C$85,$E$85,Q$89,$C100,$F$85)</f>
        <v>1443280.3529737901</v>
      </c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27"/>
      <c r="DI100" s="27"/>
      <c r="DJ100" s="27"/>
      <c r="DK100" s="27"/>
      <c r="DL100" s="27"/>
      <c r="DM100" s="27"/>
      <c r="DN100" s="27"/>
      <c r="DO100" s="27"/>
      <c r="DP100" s="27"/>
      <c r="DQ100" s="27"/>
      <c r="DR100" s="27"/>
      <c r="DS100" s="27"/>
      <c r="DT100" s="27"/>
      <c r="DU100" s="27"/>
      <c r="DV100" s="27"/>
      <c r="DW100" s="27"/>
      <c r="DX100" s="27"/>
      <c r="DY100" s="27"/>
      <c r="DZ100" s="27"/>
      <c r="EA100" s="27"/>
      <c r="EB100" s="27"/>
      <c r="EC100" s="27"/>
      <c r="ED100" s="27"/>
      <c r="EE100" s="27"/>
      <c r="EF100" s="27"/>
      <c r="EG100" s="27"/>
      <c r="EH100" s="27"/>
      <c r="EI100" s="27"/>
      <c r="EJ100" s="27"/>
      <c r="EK100" s="27"/>
      <c r="EL100" s="27"/>
      <c r="EM100" s="27"/>
      <c r="EN100" s="27"/>
      <c r="EO100" s="27"/>
      <c r="EP100" s="27"/>
      <c r="EQ100" s="27"/>
      <c r="ER100" s="27"/>
      <c r="ES100" s="27"/>
      <c r="ET100" s="27"/>
      <c r="EU100" s="27"/>
      <c r="EV100" s="27"/>
      <c r="EW100" s="27"/>
      <c r="EX100" s="27"/>
      <c r="EY100" s="27"/>
      <c r="EZ100" s="27"/>
      <c r="FA100" s="27"/>
      <c r="FB100" s="27"/>
      <c r="FC100" s="27"/>
      <c r="FD100" s="27"/>
      <c r="FE100" s="27"/>
      <c r="FF100" s="27"/>
      <c r="FG100" s="27"/>
      <c r="FH100" s="27"/>
      <c r="FI100" s="27"/>
      <c r="FJ100" s="27"/>
      <c r="FK100" s="27"/>
      <c r="FL100" s="27"/>
      <c r="FM100" s="27"/>
      <c r="FN100" s="27"/>
      <c r="FO100" s="27"/>
      <c r="FP100" s="27"/>
      <c r="FQ100" s="27"/>
      <c r="FR100" s="27"/>
      <c r="FS100" s="27"/>
      <c r="FT100" s="27"/>
      <c r="FU100" s="27"/>
      <c r="FV100" s="27"/>
      <c r="FW100" s="27"/>
      <c r="FX100" s="27"/>
      <c r="FY100" s="27"/>
      <c r="FZ100" s="27"/>
      <c r="GA100" s="27"/>
      <c r="GB100" s="27"/>
      <c r="GC100" s="27"/>
      <c r="GD100" s="27"/>
      <c r="GE100" s="27"/>
      <c r="GF100" s="27"/>
      <c r="GG100" s="27"/>
      <c r="GH100" s="27"/>
      <c r="GI100" s="27"/>
      <c r="GJ100" s="27"/>
      <c r="GK100" s="27"/>
      <c r="GL100" s="27"/>
      <c r="GM100" s="27"/>
      <c r="GN100" s="27"/>
      <c r="GO100" s="27"/>
      <c r="GP100" s="27"/>
      <c r="GQ100" s="27"/>
      <c r="GR100" s="27"/>
      <c r="GS100" s="27"/>
      <c r="GT100" s="27"/>
      <c r="GU100" s="27"/>
      <c r="GV100" s="27"/>
      <c r="GW100" s="27"/>
      <c r="GX100" s="27"/>
      <c r="GY100" s="27"/>
      <c r="GZ100" s="27"/>
      <c r="HA100" s="27"/>
      <c r="HB100" s="27"/>
      <c r="HC100" s="27"/>
      <c r="HD100" s="27"/>
      <c r="HE100" s="27"/>
      <c r="HF100" s="27"/>
      <c r="HG100" s="27"/>
      <c r="HH100" s="27"/>
      <c r="HI100" s="27"/>
      <c r="HJ100" s="27"/>
      <c r="HK100" s="27"/>
      <c r="HL100" s="27"/>
      <c r="HM100" s="27"/>
      <c r="HN100" s="27"/>
      <c r="HO100" s="27"/>
      <c r="HP100" s="27"/>
      <c r="HQ100" s="27"/>
      <c r="HR100" s="27"/>
      <c r="HS100" s="27"/>
      <c r="HT100" s="27"/>
      <c r="HU100" s="27"/>
      <c r="HV100" s="27"/>
      <c r="HW100" s="27"/>
      <c r="HX100" s="27"/>
      <c r="HY100" s="27"/>
      <c r="HZ100" s="27"/>
      <c r="IA100" s="27"/>
      <c r="IB100" s="27"/>
      <c r="IC100" s="27"/>
      <c r="ID100" s="27"/>
      <c r="IE100" s="27"/>
      <c r="IF100" s="27"/>
      <c r="IG100" s="27"/>
      <c r="IH100" s="27"/>
      <c r="II100" s="27"/>
      <c r="IJ100" s="27"/>
      <c r="IK100" s="27"/>
      <c r="IL100" s="27"/>
      <c r="IM100" s="27"/>
      <c r="IN100" s="27"/>
      <c r="IO100" s="27"/>
      <c r="IP100" s="27"/>
      <c r="IQ100" s="27"/>
      <c r="IR100" s="27"/>
      <c r="IS100" s="27"/>
      <c r="IT100" s="27"/>
      <c r="IU100" s="27"/>
      <c r="IV100" s="27"/>
      <c r="IW100" s="27"/>
      <c r="IX100" s="27"/>
      <c r="IY100" s="27"/>
      <c r="IZ100" s="27"/>
      <c r="JA100" s="27"/>
      <c r="JB100" s="27"/>
      <c r="JC100" s="27"/>
      <c r="JD100" s="27"/>
      <c r="JE100" s="27"/>
      <c r="JF100" s="27"/>
      <c r="JG100" s="27"/>
      <c r="JH100" s="27"/>
      <c r="JI100" s="27"/>
      <c r="JJ100" s="27"/>
      <c r="JK100" s="27"/>
      <c r="JL100" s="27"/>
      <c r="JM100" s="27"/>
      <c r="JN100" s="27"/>
      <c r="JO100" s="27"/>
      <c r="JP100" s="27"/>
      <c r="JQ100" s="27"/>
      <c r="JR100" s="27"/>
      <c r="JS100" s="27"/>
      <c r="JT100" s="27"/>
      <c r="JU100" s="27"/>
      <c r="JV100" s="27"/>
      <c r="JW100" s="27"/>
      <c r="JX100" s="27"/>
      <c r="JY100" s="27"/>
      <c r="JZ100" s="27"/>
      <c r="KA100" s="27"/>
      <c r="KB100" s="27"/>
      <c r="KC100" s="27"/>
      <c r="KD100" s="27"/>
      <c r="KE100" s="27"/>
      <c r="KF100" s="27"/>
      <c r="KG100" s="27"/>
      <c r="KH100" s="27"/>
      <c r="KI100" s="27"/>
      <c r="KJ100" s="27"/>
      <c r="KK100" s="27"/>
      <c r="KL100" s="27"/>
      <c r="KM100" s="27"/>
      <c r="KN100" s="27"/>
      <c r="KO100" s="27"/>
      <c r="KP100" s="27"/>
      <c r="KQ100" s="27"/>
      <c r="KR100" s="27"/>
      <c r="KS100" s="27"/>
      <c r="KT100" s="27"/>
      <c r="KU100" s="27"/>
      <c r="KV100" s="27"/>
      <c r="KW100" s="27"/>
      <c r="KX100" s="27"/>
      <c r="KY100" s="27"/>
      <c r="KZ100" s="27"/>
      <c r="LA100" s="27"/>
      <c r="LB100" s="27"/>
      <c r="LC100" s="27"/>
      <c r="LD100" s="27"/>
      <c r="LE100" s="27"/>
      <c r="LF100" s="27"/>
      <c r="LG100" s="27"/>
      <c r="LH100" s="27"/>
      <c r="LI100" s="27"/>
      <c r="LJ100" s="27"/>
      <c r="LK100" s="27"/>
      <c r="LL100" s="27"/>
      <c r="LM100" s="27"/>
      <c r="LN100" s="27"/>
      <c r="LO100" s="27"/>
      <c r="LP100" s="27"/>
      <c r="LQ100" s="27"/>
      <c r="LR100" s="27"/>
      <c r="LS100" s="27"/>
      <c r="LT100" s="27"/>
      <c r="LU100" s="27"/>
      <c r="LV100" s="27"/>
      <c r="LW100" s="27"/>
      <c r="LX100" s="27"/>
      <c r="LY100" s="27"/>
      <c r="LZ100" s="27"/>
      <c r="MA100" s="27"/>
      <c r="MB100" s="27"/>
      <c r="MC100" s="27"/>
      <c r="MD100" s="27"/>
      <c r="ME100" s="27"/>
      <c r="MF100" s="27"/>
      <c r="MG100" s="27"/>
      <c r="MH100" s="27"/>
      <c r="MI100" s="27"/>
      <c r="MJ100" s="27"/>
      <c r="MK100" s="27"/>
      <c r="ML100" s="27"/>
      <c r="MM100" s="27"/>
      <c r="MN100" s="27"/>
      <c r="MO100" s="27"/>
      <c r="MP100" s="27"/>
      <c r="MQ100" s="27"/>
      <c r="MR100" s="27"/>
      <c r="MS100" s="27"/>
      <c r="MT100" s="27"/>
      <c r="MU100" s="27"/>
      <c r="MV100" s="27"/>
      <c r="MW100" s="27"/>
      <c r="MX100" s="27"/>
      <c r="MY100" s="27"/>
      <c r="MZ100" s="27"/>
      <c r="NA100" s="27"/>
      <c r="NB100" s="27"/>
      <c r="NC100" s="27"/>
      <c r="ND100" s="27"/>
      <c r="NE100" s="27"/>
      <c r="NF100" s="27"/>
      <c r="NG100" s="27"/>
      <c r="NH100" s="27"/>
      <c r="NI100" s="27"/>
      <c r="NJ100" s="27"/>
      <c r="NK100" s="27"/>
      <c r="NL100" s="27"/>
      <c r="NM100" s="27"/>
      <c r="NN100" s="27"/>
      <c r="NO100" s="27"/>
      <c r="NP100" s="27"/>
      <c r="NQ100" s="27"/>
      <c r="NR100" s="27"/>
      <c r="NS100" s="27"/>
      <c r="NT100" s="27"/>
      <c r="NU100" s="27"/>
      <c r="NV100" s="27"/>
      <c r="NW100" s="27"/>
      <c r="NX100" s="27"/>
      <c r="NY100" s="27"/>
      <c r="NZ100" s="27"/>
      <c r="OA100" s="27"/>
      <c r="OB100" s="27"/>
      <c r="OC100" s="27"/>
      <c r="OD100" s="27"/>
      <c r="OE100" s="27"/>
      <c r="OF100" s="27"/>
      <c r="OG100" s="27"/>
      <c r="OH100" s="27"/>
      <c r="OI100" s="27"/>
      <c r="OJ100" s="27"/>
      <c r="OK100" s="27"/>
      <c r="OL100" s="27"/>
      <c r="OM100" s="27"/>
      <c r="ON100" s="27"/>
      <c r="OO100" s="27"/>
      <c r="OP100" s="27"/>
      <c r="OQ100" s="27"/>
      <c r="OR100" s="27"/>
      <c r="OS100" s="27"/>
      <c r="OT100" s="27"/>
      <c r="OU100" s="27"/>
      <c r="OV100" s="27"/>
      <c r="OW100" s="27"/>
      <c r="OX100" s="27"/>
      <c r="OY100" s="27"/>
      <c r="OZ100" s="27"/>
      <c r="PA100" s="27"/>
      <c r="PB100" s="27"/>
      <c r="PC100" s="27"/>
      <c r="PD100" s="27"/>
      <c r="PE100" s="27"/>
      <c r="PF100" s="27"/>
      <c r="PG100" s="27"/>
      <c r="PH100" s="27"/>
      <c r="PI100" s="27"/>
      <c r="PJ100" s="27"/>
      <c r="PK100" s="27"/>
      <c r="PL100" s="27"/>
      <c r="PM100" s="27"/>
      <c r="PN100" s="27"/>
      <c r="PO100" s="27"/>
      <c r="PP100" s="27"/>
      <c r="PQ100" s="27"/>
      <c r="PR100" s="27"/>
      <c r="PS100" s="27"/>
      <c r="PT100" s="27"/>
      <c r="PU100" s="27"/>
      <c r="PV100" s="27"/>
      <c r="PW100" s="27"/>
      <c r="PX100" s="27"/>
      <c r="PY100" s="27"/>
      <c r="PZ100" s="27"/>
      <c r="QA100" s="27"/>
      <c r="QB100" s="27"/>
      <c r="QC100" s="27"/>
      <c r="QD100" s="27"/>
      <c r="QE100" s="27"/>
      <c r="QF100" s="27"/>
      <c r="QG100" s="27"/>
      <c r="QH100" s="27"/>
      <c r="QI100" s="27"/>
      <c r="QJ100" s="27"/>
      <c r="QK100" s="27"/>
      <c r="QL100" s="27"/>
      <c r="QM100" s="27"/>
      <c r="QN100" s="27"/>
      <c r="QO100" s="27"/>
      <c r="QP100" s="27"/>
      <c r="QQ100" s="27"/>
      <c r="QR100" s="27"/>
      <c r="QS100" s="27"/>
      <c r="QT100" s="27"/>
      <c r="QU100" s="27"/>
      <c r="QV100" s="27"/>
      <c r="QW100" s="27"/>
      <c r="QX100" s="27"/>
      <c r="QY100" s="27"/>
      <c r="QZ100" s="27"/>
      <c r="RA100" s="27"/>
      <c r="RB100" s="27"/>
      <c r="RC100" s="27"/>
      <c r="RD100" s="27"/>
      <c r="RE100" s="27"/>
      <c r="RF100" s="27"/>
      <c r="RG100" s="27"/>
      <c r="RH100" s="27"/>
      <c r="RI100" s="27"/>
      <c r="RJ100" s="27"/>
      <c r="RK100" s="27"/>
      <c r="RL100" s="27"/>
      <c r="RM100" s="27"/>
      <c r="RN100" s="27"/>
      <c r="RO100" s="27"/>
      <c r="RP100" s="27"/>
      <c r="RQ100" s="27"/>
      <c r="RR100" s="27"/>
      <c r="RS100" s="27"/>
      <c r="RT100" s="27"/>
      <c r="RU100" s="27"/>
      <c r="RV100" s="27"/>
      <c r="RW100" s="27"/>
      <c r="RX100" s="27"/>
      <c r="RY100" s="27"/>
      <c r="RZ100" s="27"/>
      <c r="SA100" s="27"/>
      <c r="SB100" s="27"/>
      <c r="SC100" s="27"/>
      <c r="SD100" s="27"/>
      <c r="SE100" s="27"/>
      <c r="SF100" s="27"/>
      <c r="SG100" s="27"/>
      <c r="SH100" s="27"/>
      <c r="SI100" s="27"/>
      <c r="SJ100" s="27"/>
      <c r="SK100" s="27"/>
      <c r="SL100" s="27"/>
      <c r="SM100" s="27"/>
      <c r="SN100" s="27"/>
      <c r="SO100" s="27"/>
      <c r="SP100" s="27"/>
      <c r="SQ100" s="27"/>
      <c r="SR100" s="27"/>
      <c r="SS100" s="27"/>
      <c r="ST100" s="27"/>
      <c r="SU100" s="27"/>
      <c r="SV100" s="27"/>
      <c r="SW100" s="27"/>
      <c r="SX100" s="27"/>
      <c r="SY100" s="27"/>
      <c r="SZ100" s="27"/>
      <c r="TA100" s="27"/>
      <c r="TB100" s="27"/>
      <c r="TC100" s="27"/>
      <c r="TD100" s="27"/>
      <c r="TE100" s="27"/>
      <c r="TF100" s="27"/>
      <c r="TG100" s="27"/>
      <c r="TH100" s="27"/>
      <c r="TI100" s="27"/>
      <c r="TJ100" s="27"/>
      <c r="TK100" s="27"/>
      <c r="TL100" s="27"/>
      <c r="TM100" s="27"/>
      <c r="TN100" s="27"/>
      <c r="TO100" s="27"/>
      <c r="TP100" s="27"/>
      <c r="TQ100" s="27"/>
      <c r="TR100" s="27"/>
      <c r="TS100" s="27"/>
      <c r="TT100" s="27"/>
      <c r="TU100" s="27"/>
      <c r="TV100" s="27"/>
      <c r="TW100" s="27"/>
      <c r="TX100" s="27"/>
      <c r="TY100" s="27"/>
      <c r="TZ100" s="27"/>
      <c r="UA100" s="27"/>
      <c r="UB100" s="27"/>
      <c r="UC100" s="27"/>
      <c r="UD100" s="27"/>
      <c r="UE100" s="27"/>
      <c r="UF100" s="27"/>
      <c r="UG100" s="27"/>
      <c r="UH100" s="27"/>
      <c r="UI100" s="27"/>
      <c r="UJ100" s="27"/>
      <c r="UK100" s="27"/>
      <c r="UL100" s="27"/>
      <c r="UM100" s="27"/>
      <c r="UN100" s="27"/>
      <c r="UO100" s="27"/>
      <c r="UP100" s="27"/>
      <c r="UQ100" s="27"/>
      <c r="UR100" s="27"/>
      <c r="US100" s="27"/>
      <c r="UT100" s="27"/>
      <c r="UU100" s="27"/>
      <c r="UV100" s="27"/>
      <c r="UW100" s="27"/>
      <c r="UX100" s="27"/>
      <c r="UY100" s="27"/>
      <c r="UZ100" s="27"/>
      <c r="VA100" s="27"/>
      <c r="VB100" s="27"/>
      <c r="VC100" s="27"/>
      <c r="VD100" s="27"/>
      <c r="VE100" s="27"/>
      <c r="VF100" s="27"/>
      <c r="VG100" s="27"/>
      <c r="VH100" s="27"/>
      <c r="VI100" s="27"/>
      <c r="VJ100" s="27"/>
      <c r="VK100" s="27"/>
      <c r="VL100" s="27"/>
      <c r="VM100" s="27"/>
      <c r="VN100" s="27"/>
      <c r="VO100" s="27"/>
      <c r="VP100" s="27"/>
      <c r="VQ100" s="27"/>
      <c r="VR100" s="27"/>
      <c r="VS100" s="27"/>
      <c r="VT100" s="27"/>
      <c r="VU100" s="27"/>
      <c r="VV100" s="27"/>
      <c r="VW100" s="27"/>
      <c r="VX100" s="27"/>
      <c r="VY100" s="27"/>
      <c r="VZ100" s="27"/>
      <c r="WA100" s="27"/>
      <c r="WB100" s="27"/>
      <c r="WC100" s="27"/>
      <c r="WD100" s="27"/>
      <c r="WE100" s="27"/>
      <c r="WF100" s="27"/>
      <c r="WG100" s="27"/>
      <c r="WH100" s="27"/>
      <c r="WI100" s="27"/>
      <c r="WJ100" s="27"/>
      <c r="WK100" s="27"/>
      <c r="WL100" s="27"/>
      <c r="WM100" s="27"/>
      <c r="WN100" s="27"/>
      <c r="WO100" s="27"/>
      <c r="WP100" s="27"/>
      <c r="WQ100" s="27"/>
      <c r="WR100" s="27"/>
      <c r="WS100" s="27"/>
      <c r="WT100" s="27"/>
      <c r="WU100" s="27"/>
      <c r="WV100" s="27"/>
      <c r="WW100" s="27"/>
      <c r="WX100" s="27"/>
      <c r="WY100" s="27"/>
      <c r="WZ100" s="27"/>
      <c r="XA100" s="27"/>
      <c r="XB100" s="27"/>
      <c r="XC100" s="27"/>
      <c r="XD100" s="27"/>
      <c r="XE100" s="27"/>
      <c r="XF100" s="27"/>
      <c r="XG100" s="27"/>
      <c r="XH100" s="27"/>
      <c r="XI100" s="27"/>
      <c r="XJ100" s="27"/>
      <c r="XK100" s="27"/>
      <c r="XL100" s="27"/>
      <c r="XM100" s="27"/>
      <c r="XN100" s="27"/>
      <c r="XO100" s="27"/>
      <c r="XP100" s="27"/>
      <c r="XQ100" s="27"/>
      <c r="XR100" s="27"/>
      <c r="XS100" s="27"/>
      <c r="XT100" s="27"/>
      <c r="XU100" s="27"/>
      <c r="XV100" s="27"/>
      <c r="XW100" s="27"/>
      <c r="XX100" s="27"/>
      <c r="XY100" s="27"/>
      <c r="XZ100" s="27"/>
      <c r="YA100" s="27"/>
      <c r="YB100" s="27"/>
      <c r="YC100" s="27"/>
      <c r="YD100" s="27"/>
      <c r="YE100" s="27"/>
      <c r="YF100" s="27"/>
      <c r="YG100" s="27"/>
      <c r="YH100" s="27"/>
      <c r="YI100" s="27"/>
      <c r="YJ100" s="27"/>
      <c r="YK100" s="27"/>
      <c r="YL100" s="27"/>
      <c r="YM100" s="27"/>
      <c r="YN100" s="27"/>
      <c r="YO100" s="27"/>
      <c r="YP100" s="27"/>
      <c r="YQ100" s="27"/>
      <c r="YR100" s="27"/>
      <c r="YS100" s="27"/>
      <c r="YT100" s="27"/>
      <c r="YU100" s="27"/>
      <c r="YV100" s="27"/>
      <c r="YW100" s="27"/>
      <c r="YX100" s="27"/>
      <c r="YY100" s="27"/>
      <c r="YZ100" s="27"/>
      <c r="ZA100" s="27"/>
      <c r="ZB100" s="27"/>
      <c r="ZC100" s="27"/>
      <c r="ZD100" s="27"/>
      <c r="ZE100" s="27"/>
      <c r="ZF100" s="27"/>
      <c r="ZG100" s="27"/>
      <c r="ZH100" s="27"/>
      <c r="ZI100" s="27"/>
      <c r="ZJ100" s="27"/>
      <c r="ZK100" s="27"/>
      <c r="ZL100" s="27"/>
      <c r="ZM100" s="27"/>
      <c r="ZN100" s="27"/>
      <c r="ZO100" s="27"/>
      <c r="ZP100" s="27"/>
      <c r="ZQ100" s="27"/>
      <c r="ZR100" s="27"/>
      <c r="ZS100" s="27"/>
      <c r="ZT100" s="27"/>
      <c r="ZU100" s="27"/>
      <c r="ZV100" s="27"/>
      <c r="ZW100" s="27"/>
      <c r="ZX100" s="27"/>
      <c r="ZY100" s="27"/>
      <c r="ZZ100" s="27"/>
      <c r="AAA100" s="27"/>
      <c r="AAB100" s="27"/>
      <c r="AAC100" s="27"/>
      <c r="AAD100" s="27"/>
      <c r="AAE100" s="27"/>
      <c r="AAF100" s="27"/>
      <c r="AAG100" s="27"/>
      <c r="AAH100" s="27"/>
      <c r="AAI100" s="27"/>
      <c r="AAJ100" s="27"/>
      <c r="AAK100" s="27"/>
      <c r="AAL100" s="27"/>
      <c r="AAM100" s="27"/>
      <c r="AAN100" s="27"/>
      <c r="AAO100" s="27"/>
      <c r="AAP100" s="27"/>
      <c r="AAQ100" s="27"/>
      <c r="AAR100" s="27"/>
      <c r="AAS100" s="27"/>
      <c r="AAT100" s="27"/>
      <c r="AAU100" s="27"/>
      <c r="AAV100" s="27"/>
      <c r="AAW100" s="27"/>
      <c r="AAX100" s="27"/>
      <c r="AAY100" s="27"/>
      <c r="AAZ100" s="27"/>
      <c r="ABA100" s="27"/>
      <c r="ABB100" s="27"/>
      <c r="ABC100" s="27"/>
      <c r="ABD100" s="27"/>
      <c r="ABE100" s="27"/>
      <c r="ABF100" s="27"/>
      <c r="ABG100" s="27"/>
      <c r="ABH100" s="27"/>
      <c r="ABI100" s="27"/>
      <c r="ABJ100" s="27"/>
      <c r="ABK100" s="27"/>
      <c r="ABL100" s="27"/>
      <c r="ABM100" s="27"/>
      <c r="ABN100" s="27"/>
      <c r="ABO100" s="27"/>
      <c r="ABP100" s="27"/>
      <c r="ABQ100" s="27"/>
      <c r="ABR100" s="27"/>
      <c r="ABS100" s="27"/>
      <c r="ABT100" s="27"/>
      <c r="ABU100" s="27"/>
      <c r="ABV100" s="27"/>
      <c r="ABW100" s="27"/>
      <c r="ABX100" s="27"/>
      <c r="ABY100" s="27"/>
      <c r="ABZ100" s="27"/>
      <c r="ACA100" s="27"/>
      <c r="ACB100" s="27"/>
      <c r="ACC100" s="27"/>
      <c r="ACD100" s="27"/>
      <c r="ACE100" s="27"/>
      <c r="ACF100" s="27"/>
      <c r="ACG100" s="27"/>
      <c r="ACH100" s="27"/>
      <c r="ACI100" s="27"/>
      <c r="ACJ100" s="27"/>
      <c r="ACK100" s="27"/>
      <c r="ACL100" s="27"/>
      <c r="ACM100" s="27"/>
      <c r="ACN100" s="27"/>
      <c r="ACO100" s="27"/>
      <c r="ACP100" s="27"/>
      <c r="ACQ100" s="27"/>
      <c r="ACR100" s="27"/>
      <c r="ACS100" s="27"/>
      <c r="ACT100" s="27"/>
      <c r="ACU100" s="27"/>
      <c r="ACV100" s="27"/>
      <c r="ACW100" s="27"/>
      <c r="ACX100" s="27"/>
      <c r="ACY100" s="27"/>
      <c r="ACZ100" s="27"/>
      <c r="ADA100" s="27"/>
      <c r="ADB100" s="27"/>
      <c r="ADC100" s="27"/>
      <c r="ADD100" s="27"/>
      <c r="ADE100" s="27"/>
      <c r="ADF100" s="27"/>
      <c r="ADG100" s="27"/>
      <c r="ADH100" s="27"/>
      <c r="ADI100" s="27"/>
      <c r="ADJ100" s="27"/>
      <c r="ADK100" s="27"/>
      <c r="ADL100" s="27"/>
      <c r="ADM100" s="27"/>
      <c r="ADN100" s="27"/>
      <c r="ADO100" s="27"/>
      <c r="ADP100" s="27"/>
      <c r="ADQ100" s="27"/>
      <c r="ADR100" s="27"/>
      <c r="ADS100" s="27"/>
      <c r="ADT100" s="27"/>
      <c r="ADU100" s="27"/>
      <c r="ADV100" s="27"/>
      <c r="ADW100" s="27"/>
      <c r="ADX100" s="27"/>
      <c r="ADY100" s="27"/>
      <c r="ADZ100" s="27"/>
      <c r="AEA100" s="27"/>
      <c r="AEB100" s="27"/>
      <c r="AEC100" s="27"/>
      <c r="AED100" s="27"/>
      <c r="AEE100" s="27"/>
      <c r="AEF100" s="27"/>
      <c r="AEG100" s="27"/>
      <c r="AEH100" s="27"/>
      <c r="AEI100" s="27"/>
      <c r="AEJ100" s="27"/>
      <c r="AEK100" s="27"/>
      <c r="AEL100" s="27"/>
      <c r="AEM100" s="27"/>
      <c r="AEN100" s="27"/>
      <c r="AEO100" s="27"/>
      <c r="AEP100" s="27"/>
      <c r="AEQ100" s="27"/>
      <c r="AER100" s="27"/>
      <c r="AES100" s="27"/>
      <c r="AET100" s="27"/>
      <c r="AEU100" s="27"/>
      <c r="AEV100" s="27"/>
      <c r="AEW100" s="27"/>
      <c r="AEX100" s="27"/>
      <c r="AEY100" s="27"/>
      <c r="AEZ100" s="27"/>
      <c r="AFA100" s="27"/>
      <c r="AFB100" s="27"/>
      <c r="AFC100" s="27"/>
      <c r="AFD100" s="27"/>
      <c r="AFE100" s="27"/>
      <c r="AFF100" s="27"/>
      <c r="AFG100" s="27"/>
      <c r="AFH100" s="27"/>
      <c r="AFI100" s="27"/>
      <c r="AFJ100" s="27"/>
      <c r="AFK100" s="27"/>
      <c r="AFL100" s="27"/>
      <c r="AFM100" s="27"/>
      <c r="AFN100" s="27"/>
      <c r="AFO100" s="27"/>
      <c r="AFP100" s="27"/>
      <c r="AFQ100" s="27"/>
      <c r="AFR100" s="27"/>
      <c r="AFS100" s="27"/>
      <c r="AFT100" s="27"/>
      <c r="AFU100" s="27"/>
      <c r="AFV100" s="27"/>
      <c r="AFW100" s="27"/>
      <c r="AFX100" s="27"/>
      <c r="AFY100" s="27"/>
      <c r="AFZ100" s="27"/>
      <c r="AGA100" s="27"/>
      <c r="AGB100" s="27"/>
      <c r="AGC100" s="27"/>
      <c r="AGD100" s="27"/>
      <c r="AGE100" s="27"/>
      <c r="AGF100" s="27"/>
      <c r="AGG100" s="27"/>
      <c r="AGH100" s="27"/>
      <c r="AGI100" s="27"/>
      <c r="AGJ100" s="27"/>
      <c r="AGK100" s="27"/>
      <c r="AGL100" s="27"/>
      <c r="AGM100" s="27"/>
      <c r="AGN100" s="27"/>
      <c r="AGO100" s="27"/>
      <c r="AGP100" s="27"/>
      <c r="AGQ100" s="27"/>
      <c r="AGR100" s="27"/>
      <c r="AGS100" s="27"/>
      <c r="AGT100" s="27"/>
      <c r="AGU100" s="27"/>
      <c r="AGV100" s="27"/>
      <c r="AGW100" s="27"/>
      <c r="AGX100" s="27"/>
      <c r="AGY100" s="27"/>
      <c r="AGZ100" s="27"/>
      <c r="AHA100" s="27"/>
      <c r="AHB100" s="27"/>
      <c r="AHC100" s="27"/>
      <c r="AHD100" s="27"/>
      <c r="AHE100" s="27"/>
      <c r="AHF100" s="27"/>
      <c r="AHG100" s="27"/>
      <c r="AHH100" s="27"/>
      <c r="AHI100" s="27"/>
      <c r="AHJ100" s="27"/>
      <c r="AHK100" s="27"/>
      <c r="AHL100" s="27"/>
      <c r="AHM100" s="27"/>
      <c r="AHN100" s="27"/>
      <c r="AHO100" s="27"/>
      <c r="AHP100" s="27"/>
      <c r="AHQ100" s="27"/>
      <c r="AHR100" s="27"/>
      <c r="AHS100" s="27"/>
      <c r="AHT100" s="27"/>
      <c r="AHU100" s="27"/>
      <c r="AHV100" s="27"/>
      <c r="AHW100" s="27"/>
      <c r="AHX100" s="27"/>
      <c r="AHY100" s="27"/>
      <c r="AHZ100" s="27"/>
      <c r="AIA100" s="27"/>
      <c r="AIB100" s="27"/>
      <c r="AIC100" s="27"/>
      <c r="AID100" s="27"/>
      <c r="AIE100" s="27"/>
      <c r="AIF100" s="27"/>
      <c r="AIG100" s="27"/>
      <c r="AIH100" s="27"/>
      <c r="AII100" s="27"/>
      <c r="AIJ100" s="27"/>
      <c r="AIK100" s="27"/>
      <c r="AIL100" s="27"/>
      <c r="AIM100" s="27"/>
      <c r="AIN100" s="27"/>
      <c r="AIO100" s="27"/>
      <c r="AIP100" s="27"/>
      <c r="AIQ100" s="27"/>
      <c r="AIR100" s="27"/>
      <c r="AIS100" s="27"/>
      <c r="AIT100" s="27"/>
      <c r="AIU100" s="27"/>
      <c r="AIV100" s="27"/>
      <c r="AIW100" s="27"/>
      <c r="AIX100" s="27"/>
      <c r="AIY100" s="27"/>
      <c r="AIZ100" s="27"/>
      <c r="AJA100" s="27"/>
      <c r="AJB100" s="27"/>
      <c r="AJC100" s="27"/>
      <c r="AJD100" s="27"/>
      <c r="AJE100" s="27"/>
      <c r="AJF100" s="27"/>
      <c r="AJG100" s="27"/>
      <c r="AJH100" s="27"/>
      <c r="AJI100" s="27"/>
      <c r="AJJ100" s="27"/>
      <c r="AJK100" s="27"/>
      <c r="AJL100" s="27"/>
      <c r="AJM100" s="27"/>
      <c r="AJN100" s="27"/>
      <c r="AJO100" s="27"/>
      <c r="AJP100" s="27"/>
      <c r="AJQ100" s="27"/>
      <c r="AJR100" s="27"/>
      <c r="AJS100" s="27"/>
      <c r="AJT100" s="27"/>
      <c r="AJU100" s="27"/>
      <c r="AJV100" s="27"/>
      <c r="AJW100" s="27"/>
      <c r="AJX100" s="27"/>
      <c r="AJY100" s="27"/>
      <c r="AJZ100" s="27"/>
      <c r="AKA100" s="27"/>
      <c r="AKB100" s="27"/>
      <c r="AKC100" s="27"/>
      <c r="AKD100" s="27"/>
      <c r="AKE100" s="27"/>
      <c r="AKF100" s="27"/>
      <c r="AKG100" s="27"/>
      <c r="AKH100" s="27"/>
      <c r="AKI100" s="27"/>
      <c r="AKJ100" s="27"/>
      <c r="AKK100" s="27"/>
      <c r="AKL100" s="27"/>
      <c r="AKM100" s="27"/>
      <c r="AKN100" s="27"/>
      <c r="AKO100" s="27"/>
      <c r="AKP100" s="27"/>
      <c r="AKQ100" s="27"/>
      <c r="AKR100" s="27"/>
      <c r="AKS100" s="27"/>
      <c r="AKT100" s="27"/>
      <c r="AKU100" s="27"/>
      <c r="AKV100" s="27"/>
      <c r="AKW100" s="27"/>
      <c r="AKX100" s="27"/>
      <c r="AKY100" s="27"/>
      <c r="AKZ100" s="27"/>
      <c r="ALA100" s="27"/>
      <c r="ALB100" s="27"/>
      <c r="ALC100" s="27"/>
      <c r="ALD100" s="27"/>
      <c r="ALE100" s="27"/>
      <c r="ALF100" s="27"/>
      <c r="ALG100" s="27"/>
      <c r="ALH100" s="27"/>
      <c r="ALI100" s="27"/>
      <c r="ALJ100" s="27"/>
      <c r="ALK100" s="27"/>
      <c r="ALL100" s="27"/>
    </row>
    <row r="101" spans="1:1000" customFormat="1" ht="15" customHeight="1" x14ac:dyDescent="0.25">
      <c r="A101" s="55">
        <f ca="1">IF(_xll.TM1RPTELISCONSOLIDATED($C$91,$C101),IF(_xll.TM1RPTELLEV($C$91,$C101)&lt;=3,_xll.TM1RPTELLEV($C$91,$C101),"D"),"N")</f>
        <v>1</v>
      </c>
      <c r="B101" s="63"/>
      <c r="C101" s="117" t="s">
        <v>51</v>
      </c>
      <c r="D101" s="170" t="str">
        <f ca="1">_xll.DBRW("smartco:FcstMethod",$C101,"FcstMethod")</f>
        <v/>
      </c>
      <c r="E101" s="140">
        <f ca="1">_xll.DBRW($C$81,$D$85,$C$85,$E$85,E$89,$C101,$F$85)</f>
        <v>37981.380723045484</v>
      </c>
      <c r="F101" s="140">
        <f ca="1">_xll.DBRW($C$81,$D$85,$C$85,$E$85,F$89,$C101,$F$85)</f>
        <v>29134.049919272926</v>
      </c>
      <c r="G101" s="140">
        <f ca="1">_xll.DBRW($C$81,$D$85,$C$85,$E$85,G$89,$C101,$F$85)</f>
        <v>15807.738658182701</v>
      </c>
      <c r="H101" s="140">
        <f ca="1">_xll.DBRW($C$81,$D$85,$C$85,$E$85,H$89,$C101,$F$85)</f>
        <v>15015.661539899382</v>
      </c>
      <c r="I101" s="140">
        <f ca="1">_xll.DBRW($C$81,$D$85,$C$85,$E$85,I$89,$C101,$F$85)</f>
        <v>-6518.559124535017</v>
      </c>
      <c r="J101" s="140">
        <f ca="1">_xll.DBRW($C$81,$D$85,$C$85,$E$85,J$89,$C101,$F$85)</f>
        <v>-29822.146090925751</v>
      </c>
      <c r="K101" s="140">
        <f ca="1">_xll.DBRW($C$81,$D$85,$C$85,$E$85,K$89,$C101,$F$85)</f>
        <v>18894.504779924981</v>
      </c>
      <c r="L101" s="140">
        <f ca="1">_xll.DBRW($C$81,$D$85,$C$85,$E$85,L$89,$C101,$F$85)</f>
        <v>28214.294413374395</v>
      </c>
      <c r="M101" s="140">
        <f ca="1">_xll.DBRW($C$81,$D$85,$C$85,$E$85,M$89,$C101,$F$85)</f>
        <v>-79740.068375694929</v>
      </c>
      <c r="N101" s="140">
        <f ca="1">_xll.DBRW($C$81,$D$85,$C$85,$E$85,N$89,$C101,$F$85)</f>
        <v>-45699.84203291381</v>
      </c>
      <c r="O101" s="140">
        <f ca="1">_xll.DBRW($C$81,$D$85,$C$85,$E$85,O$89,$C101,$F$85)</f>
        <v>99286.475647486644</v>
      </c>
      <c r="P101" s="140">
        <f ca="1">_xll.DBRW($C$81,$D$85,$C$85,$E$85,P$89,$C101,$F$85)</f>
        <v>37690.937812133583</v>
      </c>
      <c r="Q101" s="165">
        <f ca="1">_xll.DBRW($C$81,$D$85,$C$85,$E$85,Q$89,$C101,$F$85)</f>
        <v>120244.42786925059</v>
      </c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27"/>
      <c r="DI101" s="27"/>
      <c r="DJ101" s="27"/>
      <c r="DK101" s="27"/>
      <c r="DL101" s="27"/>
      <c r="DM101" s="27"/>
      <c r="DN101" s="27"/>
      <c r="DO101" s="27"/>
      <c r="DP101" s="27"/>
      <c r="DQ101" s="27"/>
      <c r="DR101" s="27"/>
      <c r="DS101" s="27"/>
      <c r="DT101" s="27"/>
      <c r="DU101" s="27"/>
      <c r="DV101" s="27"/>
      <c r="DW101" s="27"/>
      <c r="DX101" s="27"/>
      <c r="DY101" s="27"/>
      <c r="DZ101" s="27"/>
      <c r="EA101" s="27"/>
      <c r="EB101" s="27"/>
      <c r="EC101" s="27"/>
      <c r="ED101" s="27"/>
      <c r="EE101" s="27"/>
      <c r="EF101" s="27"/>
      <c r="EG101" s="27"/>
      <c r="EH101" s="27"/>
      <c r="EI101" s="27"/>
      <c r="EJ101" s="27"/>
      <c r="EK101" s="27"/>
      <c r="EL101" s="27"/>
      <c r="EM101" s="27"/>
      <c r="EN101" s="27"/>
      <c r="EO101" s="27"/>
      <c r="EP101" s="27"/>
      <c r="EQ101" s="27"/>
      <c r="ER101" s="27"/>
      <c r="ES101" s="27"/>
      <c r="ET101" s="27"/>
      <c r="EU101" s="27"/>
      <c r="EV101" s="27"/>
      <c r="EW101" s="27"/>
      <c r="EX101" s="27"/>
      <c r="EY101" s="27"/>
      <c r="EZ101" s="27"/>
      <c r="FA101" s="27"/>
      <c r="FB101" s="27"/>
      <c r="FC101" s="27"/>
      <c r="FD101" s="27"/>
      <c r="FE101" s="27"/>
      <c r="FF101" s="27"/>
      <c r="FG101" s="27"/>
      <c r="FH101" s="27"/>
      <c r="FI101" s="27"/>
      <c r="FJ101" s="27"/>
      <c r="FK101" s="27"/>
      <c r="FL101" s="27"/>
      <c r="FM101" s="27"/>
      <c r="FN101" s="27"/>
      <c r="FO101" s="27"/>
      <c r="FP101" s="27"/>
      <c r="FQ101" s="27"/>
      <c r="FR101" s="27"/>
      <c r="FS101" s="27"/>
      <c r="FT101" s="27"/>
      <c r="FU101" s="27"/>
      <c r="FV101" s="27"/>
      <c r="FW101" s="27"/>
      <c r="FX101" s="27"/>
      <c r="FY101" s="27"/>
      <c r="FZ101" s="27"/>
      <c r="GA101" s="27"/>
      <c r="GB101" s="27"/>
      <c r="GC101" s="27"/>
      <c r="GD101" s="27"/>
      <c r="GE101" s="27"/>
      <c r="GF101" s="27"/>
      <c r="GG101" s="27"/>
      <c r="GH101" s="27"/>
      <c r="GI101" s="27"/>
      <c r="GJ101" s="27"/>
      <c r="GK101" s="27"/>
      <c r="GL101" s="27"/>
      <c r="GM101" s="27"/>
      <c r="GN101" s="27"/>
      <c r="GO101" s="27"/>
      <c r="GP101" s="27"/>
      <c r="GQ101" s="27"/>
      <c r="GR101" s="27"/>
      <c r="GS101" s="27"/>
      <c r="GT101" s="27"/>
      <c r="GU101" s="27"/>
      <c r="GV101" s="27"/>
      <c r="GW101" s="27"/>
      <c r="GX101" s="27"/>
      <c r="GY101" s="27"/>
      <c r="GZ101" s="27"/>
      <c r="HA101" s="27"/>
      <c r="HB101" s="27"/>
      <c r="HC101" s="27"/>
      <c r="HD101" s="27"/>
      <c r="HE101" s="27"/>
      <c r="HF101" s="27"/>
      <c r="HG101" s="27"/>
      <c r="HH101" s="27"/>
      <c r="HI101" s="27"/>
      <c r="HJ101" s="27"/>
      <c r="HK101" s="27"/>
      <c r="HL101" s="27"/>
      <c r="HM101" s="27"/>
      <c r="HN101" s="27"/>
      <c r="HO101" s="27"/>
      <c r="HP101" s="27"/>
      <c r="HQ101" s="27"/>
      <c r="HR101" s="27"/>
      <c r="HS101" s="27"/>
      <c r="HT101" s="27"/>
      <c r="HU101" s="27"/>
      <c r="HV101" s="27"/>
      <c r="HW101" s="27"/>
      <c r="HX101" s="27"/>
      <c r="HY101" s="27"/>
      <c r="HZ101" s="27"/>
      <c r="IA101" s="27"/>
      <c r="IB101" s="27"/>
      <c r="IC101" s="27"/>
      <c r="ID101" s="27"/>
      <c r="IE101" s="27"/>
      <c r="IF101" s="27"/>
      <c r="IG101" s="27"/>
      <c r="IH101" s="27"/>
      <c r="II101" s="27"/>
      <c r="IJ101" s="27"/>
      <c r="IK101" s="27"/>
      <c r="IL101" s="27"/>
      <c r="IM101" s="27"/>
      <c r="IN101" s="27"/>
      <c r="IO101" s="27"/>
      <c r="IP101" s="27"/>
      <c r="IQ101" s="27"/>
      <c r="IR101" s="27"/>
      <c r="IS101" s="27"/>
      <c r="IT101" s="27"/>
      <c r="IU101" s="27"/>
      <c r="IV101" s="27"/>
      <c r="IW101" s="27"/>
      <c r="IX101" s="27"/>
      <c r="IY101" s="27"/>
      <c r="IZ101" s="27"/>
      <c r="JA101" s="27"/>
      <c r="JB101" s="27"/>
      <c r="JC101" s="27"/>
      <c r="JD101" s="27"/>
      <c r="JE101" s="27"/>
      <c r="JF101" s="27"/>
      <c r="JG101" s="27"/>
      <c r="JH101" s="27"/>
      <c r="JI101" s="27"/>
      <c r="JJ101" s="27"/>
      <c r="JK101" s="27"/>
      <c r="JL101" s="27"/>
      <c r="JM101" s="27"/>
      <c r="JN101" s="27"/>
      <c r="JO101" s="27"/>
      <c r="JP101" s="27"/>
      <c r="JQ101" s="27"/>
      <c r="JR101" s="27"/>
      <c r="JS101" s="27"/>
      <c r="JT101" s="27"/>
      <c r="JU101" s="27"/>
      <c r="JV101" s="27"/>
      <c r="JW101" s="27"/>
      <c r="JX101" s="27"/>
      <c r="JY101" s="27"/>
      <c r="JZ101" s="27"/>
      <c r="KA101" s="27"/>
      <c r="KB101" s="27"/>
      <c r="KC101" s="27"/>
      <c r="KD101" s="27"/>
      <c r="KE101" s="27"/>
      <c r="KF101" s="27"/>
      <c r="KG101" s="27"/>
      <c r="KH101" s="27"/>
      <c r="KI101" s="27"/>
      <c r="KJ101" s="27"/>
      <c r="KK101" s="27"/>
      <c r="KL101" s="27"/>
      <c r="KM101" s="27"/>
      <c r="KN101" s="27"/>
      <c r="KO101" s="27"/>
      <c r="KP101" s="27"/>
      <c r="KQ101" s="27"/>
      <c r="KR101" s="27"/>
      <c r="KS101" s="27"/>
      <c r="KT101" s="27"/>
      <c r="KU101" s="27"/>
      <c r="KV101" s="27"/>
      <c r="KW101" s="27"/>
      <c r="KX101" s="27"/>
      <c r="KY101" s="27"/>
      <c r="KZ101" s="27"/>
      <c r="LA101" s="27"/>
      <c r="LB101" s="27"/>
      <c r="LC101" s="27"/>
      <c r="LD101" s="27"/>
      <c r="LE101" s="27"/>
      <c r="LF101" s="27"/>
      <c r="LG101" s="27"/>
      <c r="LH101" s="27"/>
      <c r="LI101" s="27"/>
      <c r="LJ101" s="27"/>
      <c r="LK101" s="27"/>
      <c r="LL101" s="27"/>
      <c r="LM101" s="27"/>
      <c r="LN101" s="27"/>
      <c r="LO101" s="27"/>
      <c r="LP101" s="27"/>
      <c r="LQ101" s="27"/>
      <c r="LR101" s="27"/>
      <c r="LS101" s="27"/>
      <c r="LT101" s="27"/>
      <c r="LU101" s="27"/>
      <c r="LV101" s="27"/>
      <c r="LW101" s="27"/>
      <c r="LX101" s="27"/>
      <c r="LY101" s="27"/>
      <c r="LZ101" s="27"/>
      <c r="MA101" s="27"/>
      <c r="MB101" s="27"/>
      <c r="MC101" s="27"/>
      <c r="MD101" s="27"/>
      <c r="ME101" s="27"/>
      <c r="MF101" s="27"/>
      <c r="MG101" s="27"/>
      <c r="MH101" s="27"/>
      <c r="MI101" s="27"/>
      <c r="MJ101" s="27"/>
      <c r="MK101" s="27"/>
      <c r="ML101" s="27"/>
      <c r="MM101" s="27"/>
      <c r="MN101" s="27"/>
      <c r="MO101" s="27"/>
      <c r="MP101" s="27"/>
      <c r="MQ101" s="27"/>
      <c r="MR101" s="27"/>
      <c r="MS101" s="27"/>
      <c r="MT101" s="27"/>
      <c r="MU101" s="27"/>
      <c r="MV101" s="27"/>
      <c r="MW101" s="27"/>
      <c r="MX101" s="27"/>
      <c r="MY101" s="27"/>
      <c r="MZ101" s="27"/>
      <c r="NA101" s="27"/>
      <c r="NB101" s="27"/>
      <c r="NC101" s="27"/>
      <c r="ND101" s="27"/>
      <c r="NE101" s="27"/>
      <c r="NF101" s="27"/>
      <c r="NG101" s="27"/>
      <c r="NH101" s="27"/>
      <c r="NI101" s="27"/>
      <c r="NJ101" s="27"/>
      <c r="NK101" s="27"/>
      <c r="NL101" s="27"/>
      <c r="NM101" s="27"/>
      <c r="NN101" s="27"/>
      <c r="NO101" s="27"/>
      <c r="NP101" s="27"/>
      <c r="NQ101" s="27"/>
      <c r="NR101" s="27"/>
      <c r="NS101" s="27"/>
      <c r="NT101" s="27"/>
      <c r="NU101" s="27"/>
      <c r="NV101" s="27"/>
      <c r="NW101" s="27"/>
      <c r="NX101" s="27"/>
      <c r="NY101" s="27"/>
      <c r="NZ101" s="27"/>
      <c r="OA101" s="27"/>
      <c r="OB101" s="27"/>
      <c r="OC101" s="27"/>
      <c r="OD101" s="27"/>
      <c r="OE101" s="27"/>
      <c r="OF101" s="27"/>
      <c r="OG101" s="27"/>
      <c r="OH101" s="27"/>
      <c r="OI101" s="27"/>
      <c r="OJ101" s="27"/>
      <c r="OK101" s="27"/>
      <c r="OL101" s="27"/>
      <c r="OM101" s="27"/>
      <c r="ON101" s="27"/>
      <c r="OO101" s="27"/>
      <c r="OP101" s="27"/>
      <c r="OQ101" s="27"/>
      <c r="OR101" s="27"/>
      <c r="OS101" s="27"/>
      <c r="OT101" s="27"/>
      <c r="OU101" s="27"/>
      <c r="OV101" s="27"/>
      <c r="OW101" s="27"/>
      <c r="OX101" s="27"/>
      <c r="OY101" s="27"/>
      <c r="OZ101" s="27"/>
      <c r="PA101" s="27"/>
      <c r="PB101" s="27"/>
      <c r="PC101" s="27"/>
      <c r="PD101" s="27"/>
      <c r="PE101" s="27"/>
      <c r="PF101" s="27"/>
      <c r="PG101" s="27"/>
      <c r="PH101" s="27"/>
      <c r="PI101" s="27"/>
      <c r="PJ101" s="27"/>
      <c r="PK101" s="27"/>
      <c r="PL101" s="27"/>
      <c r="PM101" s="27"/>
      <c r="PN101" s="27"/>
      <c r="PO101" s="27"/>
      <c r="PP101" s="27"/>
      <c r="PQ101" s="27"/>
      <c r="PR101" s="27"/>
      <c r="PS101" s="27"/>
      <c r="PT101" s="27"/>
      <c r="PU101" s="27"/>
      <c r="PV101" s="27"/>
      <c r="PW101" s="27"/>
      <c r="PX101" s="27"/>
      <c r="PY101" s="27"/>
      <c r="PZ101" s="27"/>
      <c r="QA101" s="27"/>
      <c r="QB101" s="27"/>
      <c r="QC101" s="27"/>
      <c r="QD101" s="27"/>
      <c r="QE101" s="27"/>
      <c r="QF101" s="27"/>
      <c r="QG101" s="27"/>
      <c r="QH101" s="27"/>
      <c r="QI101" s="27"/>
      <c r="QJ101" s="27"/>
      <c r="QK101" s="27"/>
      <c r="QL101" s="27"/>
      <c r="QM101" s="27"/>
      <c r="QN101" s="27"/>
      <c r="QO101" s="27"/>
      <c r="QP101" s="27"/>
      <c r="QQ101" s="27"/>
      <c r="QR101" s="27"/>
      <c r="QS101" s="27"/>
      <c r="QT101" s="27"/>
      <c r="QU101" s="27"/>
      <c r="QV101" s="27"/>
      <c r="QW101" s="27"/>
      <c r="QX101" s="27"/>
      <c r="QY101" s="27"/>
      <c r="QZ101" s="27"/>
      <c r="RA101" s="27"/>
      <c r="RB101" s="27"/>
      <c r="RC101" s="27"/>
      <c r="RD101" s="27"/>
      <c r="RE101" s="27"/>
      <c r="RF101" s="27"/>
      <c r="RG101" s="27"/>
      <c r="RH101" s="27"/>
      <c r="RI101" s="27"/>
      <c r="RJ101" s="27"/>
      <c r="RK101" s="27"/>
      <c r="RL101" s="27"/>
      <c r="RM101" s="27"/>
      <c r="RN101" s="27"/>
      <c r="RO101" s="27"/>
      <c r="RP101" s="27"/>
      <c r="RQ101" s="27"/>
      <c r="RR101" s="27"/>
      <c r="RS101" s="27"/>
      <c r="RT101" s="27"/>
      <c r="RU101" s="27"/>
      <c r="RV101" s="27"/>
      <c r="RW101" s="27"/>
      <c r="RX101" s="27"/>
      <c r="RY101" s="27"/>
      <c r="RZ101" s="27"/>
      <c r="SA101" s="27"/>
      <c r="SB101" s="27"/>
      <c r="SC101" s="27"/>
      <c r="SD101" s="27"/>
      <c r="SE101" s="27"/>
      <c r="SF101" s="27"/>
      <c r="SG101" s="27"/>
      <c r="SH101" s="27"/>
      <c r="SI101" s="27"/>
      <c r="SJ101" s="27"/>
      <c r="SK101" s="27"/>
      <c r="SL101" s="27"/>
      <c r="SM101" s="27"/>
      <c r="SN101" s="27"/>
      <c r="SO101" s="27"/>
      <c r="SP101" s="27"/>
      <c r="SQ101" s="27"/>
      <c r="SR101" s="27"/>
      <c r="SS101" s="27"/>
      <c r="ST101" s="27"/>
      <c r="SU101" s="27"/>
      <c r="SV101" s="27"/>
      <c r="SW101" s="27"/>
      <c r="SX101" s="27"/>
      <c r="SY101" s="27"/>
      <c r="SZ101" s="27"/>
      <c r="TA101" s="27"/>
      <c r="TB101" s="27"/>
      <c r="TC101" s="27"/>
      <c r="TD101" s="27"/>
      <c r="TE101" s="27"/>
      <c r="TF101" s="27"/>
      <c r="TG101" s="27"/>
      <c r="TH101" s="27"/>
      <c r="TI101" s="27"/>
      <c r="TJ101" s="27"/>
      <c r="TK101" s="27"/>
      <c r="TL101" s="27"/>
      <c r="TM101" s="27"/>
      <c r="TN101" s="27"/>
      <c r="TO101" s="27"/>
      <c r="TP101" s="27"/>
      <c r="TQ101" s="27"/>
      <c r="TR101" s="27"/>
      <c r="TS101" s="27"/>
      <c r="TT101" s="27"/>
      <c r="TU101" s="27"/>
      <c r="TV101" s="27"/>
      <c r="TW101" s="27"/>
      <c r="TX101" s="27"/>
      <c r="TY101" s="27"/>
      <c r="TZ101" s="27"/>
      <c r="UA101" s="27"/>
      <c r="UB101" s="27"/>
      <c r="UC101" s="27"/>
      <c r="UD101" s="27"/>
      <c r="UE101" s="27"/>
      <c r="UF101" s="27"/>
      <c r="UG101" s="27"/>
      <c r="UH101" s="27"/>
      <c r="UI101" s="27"/>
      <c r="UJ101" s="27"/>
      <c r="UK101" s="27"/>
      <c r="UL101" s="27"/>
      <c r="UM101" s="27"/>
      <c r="UN101" s="27"/>
      <c r="UO101" s="27"/>
      <c r="UP101" s="27"/>
      <c r="UQ101" s="27"/>
      <c r="UR101" s="27"/>
      <c r="US101" s="27"/>
      <c r="UT101" s="27"/>
      <c r="UU101" s="27"/>
      <c r="UV101" s="27"/>
      <c r="UW101" s="27"/>
      <c r="UX101" s="27"/>
      <c r="UY101" s="27"/>
      <c r="UZ101" s="27"/>
      <c r="VA101" s="27"/>
      <c r="VB101" s="27"/>
      <c r="VC101" s="27"/>
      <c r="VD101" s="27"/>
      <c r="VE101" s="27"/>
      <c r="VF101" s="27"/>
      <c r="VG101" s="27"/>
      <c r="VH101" s="27"/>
      <c r="VI101" s="27"/>
      <c r="VJ101" s="27"/>
      <c r="VK101" s="27"/>
      <c r="VL101" s="27"/>
      <c r="VM101" s="27"/>
      <c r="VN101" s="27"/>
      <c r="VO101" s="27"/>
      <c r="VP101" s="27"/>
      <c r="VQ101" s="27"/>
      <c r="VR101" s="27"/>
      <c r="VS101" s="27"/>
      <c r="VT101" s="27"/>
      <c r="VU101" s="27"/>
      <c r="VV101" s="27"/>
      <c r="VW101" s="27"/>
      <c r="VX101" s="27"/>
      <c r="VY101" s="27"/>
      <c r="VZ101" s="27"/>
      <c r="WA101" s="27"/>
      <c r="WB101" s="27"/>
      <c r="WC101" s="27"/>
      <c r="WD101" s="27"/>
      <c r="WE101" s="27"/>
      <c r="WF101" s="27"/>
      <c r="WG101" s="27"/>
      <c r="WH101" s="27"/>
      <c r="WI101" s="27"/>
      <c r="WJ101" s="27"/>
      <c r="WK101" s="27"/>
      <c r="WL101" s="27"/>
      <c r="WM101" s="27"/>
      <c r="WN101" s="27"/>
      <c r="WO101" s="27"/>
      <c r="WP101" s="27"/>
      <c r="WQ101" s="27"/>
      <c r="WR101" s="27"/>
      <c r="WS101" s="27"/>
      <c r="WT101" s="27"/>
      <c r="WU101" s="27"/>
      <c r="WV101" s="27"/>
      <c r="WW101" s="27"/>
      <c r="WX101" s="27"/>
      <c r="WY101" s="27"/>
      <c r="WZ101" s="27"/>
      <c r="XA101" s="27"/>
      <c r="XB101" s="27"/>
      <c r="XC101" s="27"/>
      <c r="XD101" s="27"/>
      <c r="XE101" s="27"/>
      <c r="XF101" s="27"/>
      <c r="XG101" s="27"/>
      <c r="XH101" s="27"/>
      <c r="XI101" s="27"/>
      <c r="XJ101" s="27"/>
      <c r="XK101" s="27"/>
      <c r="XL101" s="27"/>
      <c r="XM101" s="27"/>
      <c r="XN101" s="27"/>
      <c r="XO101" s="27"/>
      <c r="XP101" s="27"/>
      <c r="XQ101" s="27"/>
      <c r="XR101" s="27"/>
      <c r="XS101" s="27"/>
      <c r="XT101" s="27"/>
      <c r="XU101" s="27"/>
      <c r="XV101" s="27"/>
      <c r="XW101" s="27"/>
      <c r="XX101" s="27"/>
      <c r="XY101" s="27"/>
      <c r="XZ101" s="27"/>
      <c r="YA101" s="27"/>
      <c r="YB101" s="27"/>
      <c r="YC101" s="27"/>
      <c r="YD101" s="27"/>
      <c r="YE101" s="27"/>
      <c r="YF101" s="27"/>
      <c r="YG101" s="27"/>
      <c r="YH101" s="27"/>
      <c r="YI101" s="27"/>
      <c r="YJ101" s="27"/>
      <c r="YK101" s="27"/>
      <c r="YL101" s="27"/>
      <c r="YM101" s="27"/>
      <c r="YN101" s="27"/>
      <c r="YO101" s="27"/>
      <c r="YP101" s="27"/>
      <c r="YQ101" s="27"/>
      <c r="YR101" s="27"/>
      <c r="YS101" s="27"/>
      <c r="YT101" s="27"/>
      <c r="YU101" s="27"/>
      <c r="YV101" s="27"/>
      <c r="YW101" s="27"/>
      <c r="YX101" s="27"/>
      <c r="YY101" s="27"/>
      <c r="YZ101" s="27"/>
      <c r="ZA101" s="27"/>
      <c r="ZB101" s="27"/>
      <c r="ZC101" s="27"/>
      <c r="ZD101" s="27"/>
      <c r="ZE101" s="27"/>
      <c r="ZF101" s="27"/>
      <c r="ZG101" s="27"/>
      <c r="ZH101" s="27"/>
      <c r="ZI101" s="27"/>
      <c r="ZJ101" s="27"/>
      <c r="ZK101" s="27"/>
      <c r="ZL101" s="27"/>
      <c r="ZM101" s="27"/>
      <c r="ZN101" s="27"/>
      <c r="ZO101" s="27"/>
      <c r="ZP101" s="27"/>
      <c r="ZQ101" s="27"/>
      <c r="ZR101" s="27"/>
      <c r="ZS101" s="27"/>
      <c r="ZT101" s="27"/>
      <c r="ZU101" s="27"/>
      <c r="ZV101" s="27"/>
      <c r="ZW101" s="27"/>
      <c r="ZX101" s="27"/>
      <c r="ZY101" s="27"/>
      <c r="ZZ101" s="27"/>
      <c r="AAA101" s="27"/>
      <c r="AAB101" s="27"/>
      <c r="AAC101" s="27"/>
      <c r="AAD101" s="27"/>
      <c r="AAE101" s="27"/>
      <c r="AAF101" s="27"/>
      <c r="AAG101" s="27"/>
      <c r="AAH101" s="27"/>
      <c r="AAI101" s="27"/>
      <c r="AAJ101" s="27"/>
      <c r="AAK101" s="27"/>
      <c r="AAL101" s="27"/>
      <c r="AAM101" s="27"/>
      <c r="AAN101" s="27"/>
      <c r="AAO101" s="27"/>
      <c r="AAP101" s="27"/>
      <c r="AAQ101" s="27"/>
      <c r="AAR101" s="27"/>
      <c r="AAS101" s="27"/>
      <c r="AAT101" s="27"/>
      <c r="AAU101" s="27"/>
      <c r="AAV101" s="27"/>
      <c r="AAW101" s="27"/>
      <c r="AAX101" s="27"/>
      <c r="AAY101" s="27"/>
      <c r="AAZ101" s="27"/>
      <c r="ABA101" s="27"/>
      <c r="ABB101" s="27"/>
      <c r="ABC101" s="27"/>
      <c r="ABD101" s="27"/>
      <c r="ABE101" s="27"/>
      <c r="ABF101" s="27"/>
      <c r="ABG101" s="27"/>
      <c r="ABH101" s="27"/>
      <c r="ABI101" s="27"/>
      <c r="ABJ101" s="27"/>
      <c r="ABK101" s="27"/>
      <c r="ABL101" s="27"/>
      <c r="ABM101" s="27"/>
      <c r="ABN101" s="27"/>
      <c r="ABO101" s="27"/>
      <c r="ABP101" s="27"/>
      <c r="ABQ101" s="27"/>
      <c r="ABR101" s="27"/>
      <c r="ABS101" s="27"/>
      <c r="ABT101" s="27"/>
      <c r="ABU101" s="27"/>
      <c r="ABV101" s="27"/>
      <c r="ABW101" s="27"/>
      <c r="ABX101" s="27"/>
      <c r="ABY101" s="27"/>
      <c r="ABZ101" s="27"/>
      <c r="ACA101" s="27"/>
      <c r="ACB101" s="27"/>
      <c r="ACC101" s="27"/>
      <c r="ACD101" s="27"/>
      <c r="ACE101" s="27"/>
      <c r="ACF101" s="27"/>
      <c r="ACG101" s="27"/>
      <c r="ACH101" s="27"/>
      <c r="ACI101" s="27"/>
      <c r="ACJ101" s="27"/>
      <c r="ACK101" s="27"/>
      <c r="ACL101" s="27"/>
      <c r="ACM101" s="27"/>
      <c r="ACN101" s="27"/>
      <c r="ACO101" s="27"/>
      <c r="ACP101" s="27"/>
      <c r="ACQ101" s="27"/>
      <c r="ACR101" s="27"/>
      <c r="ACS101" s="27"/>
      <c r="ACT101" s="27"/>
      <c r="ACU101" s="27"/>
      <c r="ACV101" s="27"/>
      <c r="ACW101" s="27"/>
      <c r="ACX101" s="27"/>
      <c r="ACY101" s="27"/>
      <c r="ACZ101" s="27"/>
      <c r="ADA101" s="27"/>
      <c r="ADB101" s="27"/>
      <c r="ADC101" s="27"/>
      <c r="ADD101" s="27"/>
      <c r="ADE101" s="27"/>
      <c r="ADF101" s="27"/>
      <c r="ADG101" s="27"/>
      <c r="ADH101" s="27"/>
      <c r="ADI101" s="27"/>
      <c r="ADJ101" s="27"/>
      <c r="ADK101" s="27"/>
      <c r="ADL101" s="27"/>
      <c r="ADM101" s="27"/>
      <c r="ADN101" s="27"/>
      <c r="ADO101" s="27"/>
      <c r="ADP101" s="27"/>
      <c r="ADQ101" s="27"/>
      <c r="ADR101" s="27"/>
      <c r="ADS101" s="27"/>
      <c r="ADT101" s="27"/>
      <c r="ADU101" s="27"/>
      <c r="ADV101" s="27"/>
      <c r="ADW101" s="27"/>
      <c r="ADX101" s="27"/>
      <c r="ADY101" s="27"/>
      <c r="ADZ101" s="27"/>
      <c r="AEA101" s="27"/>
      <c r="AEB101" s="27"/>
      <c r="AEC101" s="27"/>
      <c r="AED101" s="27"/>
      <c r="AEE101" s="27"/>
      <c r="AEF101" s="27"/>
      <c r="AEG101" s="27"/>
      <c r="AEH101" s="27"/>
      <c r="AEI101" s="27"/>
      <c r="AEJ101" s="27"/>
      <c r="AEK101" s="27"/>
      <c r="AEL101" s="27"/>
      <c r="AEM101" s="27"/>
      <c r="AEN101" s="27"/>
      <c r="AEO101" s="27"/>
      <c r="AEP101" s="27"/>
      <c r="AEQ101" s="27"/>
      <c r="AER101" s="27"/>
      <c r="AES101" s="27"/>
      <c r="AET101" s="27"/>
      <c r="AEU101" s="27"/>
      <c r="AEV101" s="27"/>
      <c r="AEW101" s="27"/>
      <c r="AEX101" s="27"/>
      <c r="AEY101" s="27"/>
      <c r="AEZ101" s="27"/>
      <c r="AFA101" s="27"/>
      <c r="AFB101" s="27"/>
      <c r="AFC101" s="27"/>
      <c r="AFD101" s="27"/>
      <c r="AFE101" s="27"/>
      <c r="AFF101" s="27"/>
      <c r="AFG101" s="27"/>
      <c r="AFH101" s="27"/>
      <c r="AFI101" s="27"/>
      <c r="AFJ101" s="27"/>
      <c r="AFK101" s="27"/>
      <c r="AFL101" s="27"/>
      <c r="AFM101" s="27"/>
      <c r="AFN101" s="27"/>
      <c r="AFO101" s="27"/>
      <c r="AFP101" s="27"/>
      <c r="AFQ101" s="27"/>
      <c r="AFR101" s="27"/>
      <c r="AFS101" s="27"/>
      <c r="AFT101" s="27"/>
      <c r="AFU101" s="27"/>
      <c r="AFV101" s="27"/>
      <c r="AFW101" s="27"/>
      <c r="AFX101" s="27"/>
      <c r="AFY101" s="27"/>
      <c r="AFZ101" s="27"/>
      <c r="AGA101" s="27"/>
      <c r="AGB101" s="27"/>
      <c r="AGC101" s="27"/>
      <c r="AGD101" s="27"/>
      <c r="AGE101" s="27"/>
      <c r="AGF101" s="27"/>
      <c r="AGG101" s="27"/>
      <c r="AGH101" s="27"/>
      <c r="AGI101" s="27"/>
      <c r="AGJ101" s="27"/>
      <c r="AGK101" s="27"/>
      <c r="AGL101" s="27"/>
      <c r="AGM101" s="27"/>
      <c r="AGN101" s="27"/>
      <c r="AGO101" s="27"/>
      <c r="AGP101" s="27"/>
      <c r="AGQ101" s="27"/>
      <c r="AGR101" s="27"/>
      <c r="AGS101" s="27"/>
      <c r="AGT101" s="27"/>
      <c r="AGU101" s="27"/>
      <c r="AGV101" s="27"/>
      <c r="AGW101" s="27"/>
      <c r="AGX101" s="27"/>
      <c r="AGY101" s="27"/>
      <c r="AGZ101" s="27"/>
      <c r="AHA101" s="27"/>
      <c r="AHB101" s="27"/>
      <c r="AHC101" s="27"/>
      <c r="AHD101" s="27"/>
      <c r="AHE101" s="27"/>
      <c r="AHF101" s="27"/>
      <c r="AHG101" s="27"/>
      <c r="AHH101" s="27"/>
      <c r="AHI101" s="27"/>
      <c r="AHJ101" s="27"/>
      <c r="AHK101" s="27"/>
      <c r="AHL101" s="27"/>
      <c r="AHM101" s="27"/>
      <c r="AHN101" s="27"/>
      <c r="AHO101" s="27"/>
      <c r="AHP101" s="27"/>
      <c r="AHQ101" s="27"/>
      <c r="AHR101" s="27"/>
      <c r="AHS101" s="27"/>
      <c r="AHT101" s="27"/>
      <c r="AHU101" s="27"/>
      <c r="AHV101" s="27"/>
      <c r="AHW101" s="27"/>
      <c r="AHX101" s="27"/>
      <c r="AHY101" s="27"/>
      <c r="AHZ101" s="27"/>
      <c r="AIA101" s="27"/>
      <c r="AIB101" s="27"/>
      <c r="AIC101" s="27"/>
      <c r="AID101" s="27"/>
      <c r="AIE101" s="27"/>
      <c r="AIF101" s="27"/>
      <c r="AIG101" s="27"/>
      <c r="AIH101" s="27"/>
      <c r="AII101" s="27"/>
      <c r="AIJ101" s="27"/>
      <c r="AIK101" s="27"/>
      <c r="AIL101" s="27"/>
      <c r="AIM101" s="27"/>
      <c r="AIN101" s="27"/>
      <c r="AIO101" s="27"/>
      <c r="AIP101" s="27"/>
      <c r="AIQ101" s="27"/>
      <c r="AIR101" s="27"/>
      <c r="AIS101" s="27"/>
      <c r="AIT101" s="27"/>
      <c r="AIU101" s="27"/>
      <c r="AIV101" s="27"/>
      <c r="AIW101" s="27"/>
      <c r="AIX101" s="27"/>
      <c r="AIY101" s="27"/>
      <c r="AIZ101" s="27"/>
      <c r="AJA101" s="27"/>
      <c r="AJB101" s="27"/>
      <c r="AJC101" s="27"/>
      <c r="AJD101" s="27"/>
      <c r="AJE101" s="27"/>
      <c r="AJF101" s="27"/>
      <c r="AJG101" s="27"/>
      <c r="AJH101" s="27"/>
      <c r="AJI101" s="27"/>
      <c r="AJJ101" s="27"/>
      <c r="AJK101" s="27"/>
      <c r="AJL101" s="27"/>
      <c r="AJM101" s="27"/>
      <c r="AJN101" s="27"/>
      <c r="AJO101" s="27"/>
      <c r="AJP101" s="27"/>
      <c r="AJQ101" s="27"/>
      <c r="AJR101" s="27"/>
      <c r="AJS101" s="27"/>
      <c r="AJT101" s="27"/>
      <c r="AJU101" s="27"/>
      <c r="AJV101" s="27"/>
      <c r="AJW101" s="27"/>
      <c r="AJX101" s="27"/>
      <c r="AJY101" s="27"/>
      <c r="AJZ101" s="27"/>
      <c r="AKA101" s="27"/>
      <c r="AKB101" s="27"/>
      <c r="AKC101" s="27"/>
      <c r="AKD101" s="27"/>
      <c r="AKE101" s="27"/>
      <c r="AKF101" s="27"/>
      <c r="AKG101" s="27"/>
      <c r="AKH101" s="27"/>
      <c r="AKI101" s="27"/>
      <c r="AKJ101" s="27"/>
      <c r="AKK101" s="27"/>
      <c r="AKL101" s="27"/>
      <c r="AKM101" s="27"/>
      <c r="AKN101" s="27"/>
      <c r="AKO101" s="27"/>
      <c r="AKP101" s="27"/>
      <c r="AKQ101" s="27"/>
      <c r="AKR101" s="27"/>
      <c r="AKS101" s="27"/>
      <c r="AKT101" s="27"/>
      <c r="AKU101" s="27"/>
      <c r="AKV101" s="27"/>
      <c r="AKW101" s="27"/>
      <c r="AKX101" s="27"/>
      <c r="AKY101" s="27"/>
      <c r="AKZ101" s="27"/>
      <c r="ALA101" s="27"/>
      <c r="ALB101" s="27"/>
      <c r="ALC101" s="27"/>
      <c r="ALD101" s="27"/>
      <c r="ALE101" s="27"/>
      <c r="ALF101" s="27"/>
      <c r="ALG101" s="27"/>
      <c r="ALH101" s="27"/>
      <c r="ALI101" s="27"/>
      <c r="ALJ101" s="27"/>
      <c r="ALK101" s="27"/>
      <c r="ALL101" s="27"/>
    </row>
    <row r="102" spans="1:1000" customFormat="1" ht="15" customHeight="1" x14ac:dyDescent="0.25">
      <c r="A102" s="55">
        <f ca="1">IF(_xll.TM1RPTELISCONSOLIDATED($C$91,$C102),IF(_xll.TM1RPTELLEV($C$91,$C102)&lt;=3,_xll.TM1RPTELLEV($C$91,$C102),"D"),"N")</f>
        <v>1</v>
      </c>
      <c r="B102" s="63"/>
      <c r="C102" s="163" t="s">
        <v>52</v>
      </c>
      <c r="D102" s="170" t="str">
        <f ca="1">_xll.DBRW("smartco:FcstMethod",$C102,"FcstMethod")</f>
        <v/>
      </c>
      <c r="E102" s="140">
        <f ca="1">_xll.DBRW($C$81,$D$85,$C$85,$E$85,E$89,$C102,$F$85)</f>
        <v>677.8470021328294</v>
      </c>
      <c r="F102" s="140">
        <f ca="1">_xll.DBRW($C$81,$D$85,$C$85,$E$85,F$89,$C102,$F$85)</f>
        <v>1717.6703629694084</v>
      </c>
      <c r="G102" s="140">
        <f ca="1">_xll.DBRW($C$81,$D$85,$C$85,$E$85,G$89,$C102,$F$85)</f>
        <v>2708.443612975324</v>
      </c>
      <c r="H102" s="140">
        <f ca="1">_xll.DBRW($C$81,$D$85,$C$85,$E$85,H$89,$C102,$F$85)</f>
        <v>2607.8518969989918</v>
      </c>
      <c r="I102" s="140">
        <f ca="1">_xll.DBRW($C$81,$D$85,$C$85,$E$85,I$89,$C102,$F$85)</f>
        <v>2477.4438833433032</v>
      </c>
      <c r="J102" s="140">
        <f ca="1">_xll.DBRW($C$81,$D$85,$C$85,$E$85,J$89,$C102,$F$85)</f>
        <v>2521.8225815681553</v>
      </c>
      <c r="K102" s="140">
        <f ca="1">_xll.DBRW($C$81,$D$85,$C$85,$E$85,K$89,$C102,$F$85)</f>
        <v>2477.4438833433032</v>
      </c>
      <c r="L102" s="140">
        <f ca="1">_xll.DBRW($C$81,$D$85,$C$85,$E$85,L$89,$C102,$F$85)</f>
        <v>2477.4438833433032</v>
      </c>
      <c r="M102" s="140">
        <f ca="1">_xll.DBRW($C$81,$D$85,$C$85,$E$85,M$89,$C102,$F$85)</f>
        <v>2521.8225815681553</v>
      </c>
      <c r="N102" s="140">
        <f ca="1">_xll.DBRW($C$81,$D$85,$C$85,$E$85,N$89,$C102,$F$85)</f>
        <v>2578.0355993196345</v>
      </c>
      <c r="O102" s="140">
        <f ca="1">_xll.DBRW($C$81,$D$85,$C$85,$E$85,O$89,$C102,$F$85)</f>
        <v>2746.7604086768742</v>
      </c>
      <c r="P102" s="140">
        <f ca="1">_xll.DBRW($C$81,$D$85,$C$85,$E$85,P$89,$C102,$F$85)</f>
        <v>2794.3386814687901</v>
      </c>
      <c r="Q102" s="165">
        <f ca="1">_xll.DBRW($C$81,$D$85,$C$85,$E$85,Q$89,$C102,$F$85)</f>
        <v>28306.924377708074</v>
      </c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27"/>
      <c r="DJ102" s="27"/>
      <c r="DK102" s="27"/>
      <c r="DL102" s="27"/>
      <c r="DM102" s="27"/>
      <c r="DN102" s="27"/>
      <c r="DO102" s="27"/>
      <c r="DP102" s="27"/>
      <c r="DQ102" s="27"/>
      <c r="DR102" s="27"/>
      <c r="DS102" s="27"/>
      <c r="DT102" s="27"/>
      <c r="DU102" s="27"/>
      <c r="DV102" s="27"/>
      <c r="DW102" s="27"/>
      <c r="DX102" s="27"/>
      <c r="DY102" s="27"/>
      <c r="DZ102" s="27"/>
      <c r="EA102" s="27"/>
      <c r="EB102" s="27"/>
      <c r="EC102" s="27"/>
      <c r="ED102" s="27"/>
      <c r="EE102" s="27"/>
      <c r="EF102" s="27"/>
      <c r="EG102" s="27"/>
      <c r="EH102" s="27"/>
      <c r="EI102" s="27"/>
      <c r="EJ102" s="27"/>
      <c r="EK102" s="27"/>
      <c r="EL102" s="27"/>
      <c r="EM102" s="27"/>
      <c r="EN102" s="27"/>
      <c r="EO102" s="27"/>
      <c r="EP102" s="27"/>
      <c r="EQ102" s="27"/>
      <c r="ER102" s="27"/>
      <c r="ES102" s="27"/>
      <c r="ET102" s="27"/>
      <c r="EU102" s="27"/>
      <c r="EV102" s="27"/>
      <c r="EW102" s="27"/>
      <c r="EX102" s="27"/>
      <c r="EY102" s="27"/>
      <c r="EZ102" s="27"/>
      <c r="FA102" s="27"/>
      <c r="FB102" s="27"/>
      <c r="FC102" s="27"/>
      <c r="FD102" s="27"/>
      <c r="FE102" s="27"/>
      <c r="FF102" s="27"/>
      <c r="FG102" s="27"/>
      <c r="FH102" s="27"/>
      <c r="FI102" s="27"/>
      <c r="FJ102" s="27"/>
      <c r="FK102" s="27"/>
      <c r="FL102" s="27"/>
      <c r="FM102" s="27"/>
      <c r="FN102" s="27"/>
      <c r="FO102" s="27"/>
      <c r="FP102" s="27"/>
      <c r="FQ102" s="27"/>
      <c r="FR102" s="27"/>
      <c r="FS102" s="27"/>
      <c r="FT102" s="27"/>
      <c r="FU102" s="27"/>
      <c r="FV102" s="27"/>
      <c r="FW102" s="27"/>
      <c r="FX102" s="27"/>
      <c r="FY102" s="27"/>
      <c r="FZ102" s="27"/>
      <c r="GA102" s="27"/>
      <c r="GB102" s="27"/>
      <c r="GC102" s="27"/>
      <c r="GD102" s="27"/>
      <c r="GE102" s="27"/>
      <c r="GF102" s="27"/>
      <c r="GG102" s="27"/>
      <c r="GH102" s="27"/>
      <c r="GI102" s="27"/>
      <c r="GJ102" s="27"/>
      <c r="GK102" s="27"/>
      <c r="GL102" s="27"/>
      <c r="GM102" s="27"/>
      <c r="GN102" s="27"/>
      <c r="GO102" s="27"/>
      <c r="GP102" s="27"/>
      <c r="GQ102" s="27"/>
      <c r="GR102" s="27"/>
      <c r="GS102" s="27"/>
      <c r="GT102" s="27"/>
      <c r="GU102" s="27"/>
      <c r="GV102" s="27"/>
      <c r="GW102" s="27"/>
      <c r="GX102" s="27"/>
      <c r="GY102" s="27"/>
      <c r="GZ102" s="27"/>
      <c r="HA102" s="27"/>
      <c r="HB102" s="27"/>
      <c r="HC102" s="27"/>
      <c r="HD102" s="27"/>
      <c r="HE102" s="27"/>
      <c r="HF102" s="27"/>
      <c r="HG102" s="27"/>
      <c r="HH102" s="27"/>
      <c r="HI102" s="27"/>
      <c r="HJ102" s="27"/>
      <c r="HK102" s="27"/>
      <c r="HL102" s="27"/>
      <c r="HM102" s="27"/>
      <c r="HN102" s="27"/>
      <c r="HO102" s="27"/>
      <c r="HP102" s="27"/>
      <c r="HQ102" s="27"/>
      <c r="HR102" s="27"/>
      <c r="HS102" s="27"/>
      <c r="HT102" s="27"/>
      <c r="HU102" s="27"/>
      <c r="HV102" s="27"/>
      <c r="HW102" s="27"/>
      <c r="HX102" s="27"/>
      <c r="HY102" s="27"/>
      <c r="HZ102" s="27"/>
      <c r="IA102" s="27"/>
      <c r="IB102" s="27"/>
      <c r="IC102" s="27"/>
      <c r="ID102" s="27"/>
      <c r="IE102" s="27"/>
      <c r="IF102" s="27"/>
      <c r="IG102" s="27"/>
      <c r="IH102" s="27"/>
      <c r="II102" s="27"/>
      <c r="IJ102" s="27"/>
      <c r="IK102" s="27"/>
      <c r="IL102" s="27"/>
      <c r="IM102" s="27"/>
      <c r="IN102" s="27"/>
      <c r="IO102" s="27"/>
      <c r="IP102" s="27"/>
      <c r="IQ102" s="27"/>
      <c r="IR102" s="27"/>
      <c r="IS102" s="27"/>
      <c r="IT102" s="27"/>
      <c r="IU102" s="27"/>
      <c r="IV102" s="27"/>
      <c r="IW102" s="27"/>
      <c r="IX102" s="27"/>
      <c r="IY102" s="27"/>
      <c r="IZ102" s="27"/>
      <c r="JA102" s="27"/>
      <c r="JB102" s="27"/>
      <c r="JC102" s="27"/>
      <c r="JD102" s="27"/>
      <c r="JE102" s="27"/>
      <c r="JF102" s="27"/>
      <c r="JG102" s="27"/>
      <c r="JH102" s="27"/>
      <c r="JI102" s="27"/>
      <c r="JJ102" s="27"/>
      <c r="JK102" s="27"/>
      <c r="JL102" s="27"/>
      <c r="JM102" s="27"/>
      <c r="JN102" s="27"/>
      <c r="JO102" s="27"/>
      <c r="JP102" s="27"/>
      <c r="JQ102" s="27"/>
      <c r="JR102" s="27"/>
      <c r="JS102" s="27"/>
      <c r="JT102" s="27"/>
      <c r="JU102" s="27"/>
      <c r="JV102" s="27"/>
      <c r="JW102" s="27"/>
      <c r="JX102" s="27"/>
      <c r="JY102" s="27"/>
      <c r="JZ102" s="27"/>
      <c r="KA102" s="27"/>
      <c r="KB102" s="27"/>
      <c r="KC102" s="27"/>
      <c r="KD102" s="27"/>
      <c r="KE102" s="27"/>
      <c r="KF102" s="27"/>
      <c r="KG102" s="27"/>
      <c r="KH102" s="27"/>
      <c r="KI102" s="27"/>
      <c r="KJ102" s="27"/>
      <c r="KK102" s="27"/>
      <c r="KL102" s="27"/>
      <c r="KM102" s="27"/>
      <c r="KN102" s="27"/>
      <c r="KO102" s="27"/>
      <c r="KP102" s="27"/>
      <c r="KQ102" s="27"/>
      <c r="KR102" s="27"/>
      <c r="KS102" s="27"/>
      <c r="KT102" s="27"/>
      <c r="KU102" s="27"/>
      <c r="KV102" s="27"/>
      <c r="KW102" s="27"/>
      <c r="KX102" s="27"/>
      <c r="KY102" s="27"/>
      <c r="KZ102" s="27"/>
      <c r="LA102" s="27"/>
      <c r="LB102" s="27"/>
      <c r="LC102" s="27"/>
      <c r="LD102" s="27"/>
      <c r="LE102" s="27"/>
      <c r="LF102" s="27"/>
      <c r="LG102" s="27"/>
      <c r="LH102" s="27"/>
      <c r="LI102" s="27"/>
      <c r="LJ102" s="27"/>
      <c r="LK102" s="27"/>
      <c r="LL102" s="27"/>
      <c r="LM102" s="27"/>
      <c r="LN102" s="27"/>
      <c r="LO102" s="27"/>
      <c r="LP102" s="27"/>
      <c r="LQ102" s="27"/>
      <c r="LR102" s="27"/>
      <c r="LS102" s="27"/>
      <c r="LT102" s="27"/>
      <c r="LU102" s="27"/>
      <c r="LV102" s="27"/>
      <c r="LW102" s="27"/>
      <c r="LX102" s="27"/>
      <c r="LY102" s="27"/>
      <c r="LZ102" s="27"/>
      <c r="MA102" s="27"/>
      <c r="MB102" s="27"/>
      <c r="MC102" s="27"/>
      <c r="MD102" s="27"/>
      <c r="ME102" s="27"/>
      <c r="MF102" s="27"/>
      <c r="MG102" s="27"/>
      <c r="MH102" s="27"/>
      <c r="MI102" s="27"/>
      <c r="MJ102" s="27"/>
      <c r="MK102" s="27"/>
      <c r="ML102" s="27"/>
      <c r="MM102" s="27"/>
      <c r="MN102" s="27"/>
      <c r="MO102" s="27"/>
      <c r="MP102" s="27"/>
      <c r="MQ102" s="27"/>
      <c r="MR102" s="27"/>
      <c r="MS102" s="27"/>
      <c r="MT102" s="27"/>
      <c r="MU102" s="27"/>
      <c r="MV102" s="27"/>
      <c r="MW102" s="27"/>
      <c r="MX102" s="27"/>
      <c r="MY102" s="27"/>
      <c r="MZ102" s="27"/>
      <c r="NA102" s="27"/>
      <c r="NB102" s="27"/>
      <c r="NC102" s="27"/>
      <c r="ND102" s="27"/>
      <c r="NE102" s="27"/>
      <c r="NF102" s="27"/>
      <c r="NG102" s="27"/>
      <c r="NH102" s="27"/>
      <c r="NI102" s="27"/>
      <c r="NJ102" s="27"/>
      <c r="NK102" s="27"/>
      <c r="NL102" s="27"/>
      <c r="NM102" s="27"/>
      <c r="NN102" s="27"/>
      <c r="NO102" s="27"/>
      <c r="NP102" s="27"/>
      <c r="NQ102" s="27"/>
      <c r="NR102" s="27"/>
      <c r="NS102" s="27"/>
      <c r="NT102" s="27"/>
      <c r="NU102" s="27"/>
      <c r="NV102" s="27"/>
      <c r="NW102" s="27"/>
      <c r="NX102" s="27"/>
      <c r="NY102" s="27"/>
      <c r="NZ102" s="27"/>
      <c r="OA102" s="27"/>
      <c r="OB102" s="27"/>
      <c r="OC102" s="27"/>
      <c r="OD102" s="27"/>
      <c r="OE102" s="27"/>
      <c r="OF102" s="27"/>
      <c r="OG102" s="27"/>
      <c r="OH102" s="27"/>
      <c r="OI102" s="27"/>
      <c r="OJ102" s="27"/>
      <c r="OK102" s="27"/>
      <c r="OL102" s="27"/>
      <c r="OM102" s="27"/>
      <c r="ON102" s="27"/>
      <c r="OO102" s="27"/>
      <c r="OP102" s="27"/>
      <c r="OQ102" s="27"/>
      <c r="OR102" s="27"/>
      <c r="OS102" s="27"/>
      <c r="OT102" s="27"/>
      <c r="OU102" s="27"/>
      <c r="OV102" s="27"/>
      <c r="OW102" s="27"/>
      <c r="OX102" s="27"/>
      <c r="OY102" s="27"/>
      <c r="OZ102" s="27"/>
      <c r="PA102" s="27"/>
      <c r="PB102" s="27"/>
      <c r="PC102" s="27"/>
      <c r="PD102" s="27"/>
      <c r="PE102" s="27"/>
      <c r="PF102" s="27"/>
      <c r="PG102" s="27"/>
      <c r="PH102" s="27"/>
      <c r="PI102" s="27"/>
      <c r="PJ102" s="27"/>
      <c r="PK102" s="27"/>
      <c r="PL102" s="27"/>
      <c r="PM102" s="27"/>
      <c r="PN102" s="27"/>
      <c r="PO102" s="27"/>
      <c r="PP102" s="27"/>
      <c r="PQ102" s="27"/>
      <c r="PR102" s="27"/>
      <c r="PS102" s="27"/>
      <c r="PT102" s="27"/>
      <c r="PU102" s="27"/>
      <c r="PV102" s="27"/>
      <c r="PW102" s="27"/>
      <c r="PX102" s="27"/>
      <c r="PY102" s="27"/>
      <c r="PZ102" s="27"/>
      <c r="QA102" s="27"/>
      <c r="QB102" s="27"/>
      <c r="QC102" s="27"/>
      <c r="QD102" s="27"/>
      <c r="QE102" s="27"/>
      <c r="QF102" s="27"/>
      <c r="QG102" s="27"/>
      <c r="QH102" s="27"/>
      <c r="QI102" s="27"/>
      <c r="QJ102" s="27"/>
      <c r="QK102" s="27"/>
      <c r="QL102" s="27"/>
      <c r="QM102" s="27"/>
      <c r="QN102" s="27"/>
      <c r="QO102" s="27"/>
      <c r="QP102" s="27"/>
      <c r="QQ102" s="27"/>
      <c r="QR102" s="27"/>
      <c r="QS102" s="27"/>
      <c r="QT102" s="27"/>
      <c r="QU102" s="27"/>
      <c r="QV102" s="27"/>
      <c r="QW102" s="27"/>
      <c r="QX102" s="27"/>
      <c r="QY102" s="27"/>
      <c r="QZ102" s="27"/>
      <c r="RA102" s="27"/>
      <c r="RB102" s="27"/>
      <c r="RC102" s="27"/>
      <c r="RD102" s="27"/>
      <c r="RE102" s="27"/>
      <c r="RF102" s="27"/>
      <c r="RG102" s="27"/>
      <c r="RH102" s="27"/>
      <c r="RI102" s="27"/>
      <c r="RJ102" s="27"/>
      <c r="RK102" s="27"/>
      <c r="RL102" s="27"/>
      <c r="RM102" s="27"/>
      <c r="RN102" s="27"/>
      <c r="RO102" s="27"/>
      <c r="RP102" s="27"/>
      <c r="RQ102" s="27"/>
      <c r="RR102" s="27"/>
      <c r="RS102" s="27"/>
      <c r="RT102" s="27"/>
      <c r="RU102" s="27"/>
      <c r="RV102" s="27"/>
      <c r="RW102" s="27"/>
      <c r="RX102" s="27"/>
      <c r="RY102" s="27"/>
      <c r="RZ102" s="27"/>
      <c r="SA102" s="27"/>
      <c r="SB102" s="27"/>
      <c r="SC102" s="27"/>
      <c r="SD102" s="27"/>
      <c r="SE102" s="27"/>
      <c r="SF102" s="27"/>
      <c r="SG102" s="27"/>
      <c r="SH102" s="27"/>
      <c r="SI102" s="27"/>
      <c r="SJ102" s="27"/>
      <c r="SK102" s="27"/>
      <c r="SL102" s="27"/>
      <c r="SM102" s="27"/>
      <c r="SN102" s="27"/>
      <c r="SO102" s="27"/>
      <c r="SP102" s="27"/>
      <c r="SQ102" s="27"/>
      <c r="SR102" s="27"/>
      <c r="SS102" s="27"/>
      <c r="ST102" s="27"/>
      <c r="SU102" s="27"/>
      <c r="SV102" s="27"/>
      <c r="SW102" s="27"/>
      <c r="SX102" s="27"/>
      <c r="SY102" s="27"/>
      <c r="SZ102" s="27"/>
      <c r="TA102" s="27"/>
      <c r="TB102" s="27"/>
      <c r="TC102" s="27"/>
      <c r="TD102" s="27"/>
      <c r="TE102" s="27"/>
      <c r="TF102" s="27"/>
      <c r="TG102" s="27"/>
      <c r="TH102" s="27"/>
      <c r="TI102" s="27"/>
      <c r="TJ102" s="27"/>
      <c r="TK102" s="27"/>
      <c r="TL102" s="27"/>
      <c r="TM102" s="27"/>
      <c r="TN102" s="27"/>
      <c r="TO102" s="27"/>
      <c r="TP102" s="27"/>
      <c r="TQ102" s="27"/>
      <c r="TR102" s="27"/>
      <c r="TS102" s="27"/>
      <c r="TT102" s="27"/>
      <c r="TU102" s="27"/>
      <c r="TV102" s="27"/>
      <c r="TW102" s="27"/>
      <c r="TX102" s="27"/>
      <c r="TY102" s="27"/>
      <c r="TZ102" s="27"/>
      <c r="UA102" s="27"/>
      <c r="UB102" s="27"/>
      <c r="UC102" s="27"/>
      <c r="UD102" s="27"/>
      <c r="UE102" s="27"/>
      <c r="UF102" s="27"/>
      <c r="UG102" s="27"/>
      <c r="UH102" s="27"/>
      <c r="UI102" s="27"/>
      <c r="UJ102" s="27"/>
      <c r="UK102" s="27"/>
      <c r="UL102" s="27"/>
      <c r="UM102" s="27"/>
      <c r="UN102" s="27"/>
      <c r="UO102" s="27"/>
      <c r="UP102" s="27"/>
      <c r="UQ102" s="27"/>
      <c r="UR102" s="27"/>
      <c r="US102" s="27"/>
      <c r="UT102" s="27"/>
      <c r="UU102" s="27"/>
      <c r="UV102" s="27"/>
      <c r="UW102" s="27"/>
      <c r="UX102" s="27"/>
      <c r="UY102" s="27"/>
      <c r="UZ102" s="27"/>
      <c r="VA102" s="27"/>
      <c r="VB102" s="27"/>
      <c r="VC102" s="27"/>
      <c r="VD102" s="27"/>
      <c r="VE102" s="27"/>
      <c r="VF102" s="27"/>
      <c r="VG102" s="27"/>
      <c r="VH102" s="27"/>
      <c r="VI102" s="27"/>
      <c r="VJ102" s="27"/>
      <c r="VK102" s="27"/>
      <c r="VL102" s="27"/>
      <c r="VM102" s="27"/>
      <c r="VN102" s="27"/>
      <c r="VO102" s="27"/>
      <c r="VP102" s="27"/>
      <c r="VQ102" s="27"/>
      <c r="VR102" s="27"/>
      <c r="VS102" s="27"/>
      <c r="VT102" s="27"/>
      <c r="VU102" s="27"/>
      <c r="VV102" s="27"/>
      <c r="VW102" s="27"/>
      <c r="VX102" s="27"/>
      <c r="VY102" s="27"/>
      <c r="VZ102" s="27"/>
      <c r="WA102" s="27"/>
      <c r="WB102" s="27"/>
      <c r="WC102" s="27"/>
      <c r="WD102" s="27"/>
      <c r="WE102" s="27"/>
      <c r="WF102" s="27"/>
      <c r="WG102" s="27"/>
      <c r="WH102" s="27"/>
      <c r="WI102" s="27"/>
      <c r="WJ102" s="27"/>
      <c r="WK102" s="27"/>
      <c r="WL102" s="27"/>
      <c r="WM102" s="27"/>
      <c r="WN102" s="27"/>
      <c r="WO102" s="27"/>
      <c r="WP102" s="27"/>
      <c r="WQ102" s="27"/>
      <c r="WR102" s="27"/>
      <c r="WS102" s="27"/>
      <c r="WT102" s="27"/>
      <c r="WU102" s="27"/>
      <c r="WV102" s="27"/>
      <c r="WW102" s="27"/>
      <c r="WX102" s="27"/>
      <c r="WY102" s="27"/>
      <c r="WZ102" s="27"/>
      <c r="XA102" s="27"/>
      <c r="XB102" s="27"/>
      <c r="XC102" s="27"/>
      <c r="XD102" s="27"/>
      <c r="XE102" s="27"/>
      <c r="XF102" s="27"/>
      <c r="XG102" s="27"/>
      <c r="XH102" s="27"/>
      <c r="XI102" s="27"/>
      <c r="XJ102" s="27"/>
      <c r="XK102" s="27"/>
      <c r="XL102" s="27"/>
      <c r="XM102" s="27"/>
      <c r="XN102" s="27"/>
      <c r="XO102" s="27"/>
      <c r="XP102" s="27"/>
      <c r="XQ102" s="27"/>
      <c r="XR102" s="27"/>
      <c r="XS102" s="27"/>
      <c r="XT102" s="27"/>
      <c r="XU102" s="27"/>
      <c r="XV102" s="27"/>
      <c r="XW102" s="27"/>
      <c r="XX102" s="27"/>
      <c r="XY102" s="27"/>
      <c r="XZ102" s="27"/>
      <c r="YA102" s="27"/>
      <c r="YB102" s="27"/>
      <c r="YC102" s="27"/>
      <c r="YD102" s="27"/>
      <c r="YE102" s="27"/>
      <c r="YF102" s="27"/>
      <c r="YG102" s="27"/>
      <c r="YH102" s="27"/>
      <c r="YI102" s="27"/>
      <c r="YJ102" s="27"/>
      <c r="YK102" s="27"/>
      <c r="YL102" s="27"/>
      <c r="YM102" s="27"/>
      <c r="YN102" s="27"/>
      <c r="YO102" s="27"/>
      <c r="YP102" s="27"/>
      <c r="YQ102" s="27"/>
      <c r="YR102" s="27"/>
      <c r="YS102" s="27"/>
      <c r="YT102" s="27"/>
      <c r="YU102" s="27"/>
      <c r="YV102" s="27"/>
      <c r="YW102" s="27"/>
      <c r="YX102" s="27"/>
      <c r="YY102" s="27"/>
      <c r="YZ102" s="27"/>
      <c r="ZA102" s="27"/>
      <c r="ZB102" s="27"/>
      <c r="ZC102" s="27"/>
      <c r="ZD102" s="27"/>
      <c r="ZE102" s="27"/>
      <c r="ZF102" s="27"/>
      <c r="ZG102" s="27"/>
      <c r="ZH102" s="27"/>
      <c r="ZI102" s="27"/>
      <c r="ZJ102" s="27"/>
      <c r="ZK102" s="27"/>
      <c r="ZL102" s="27"/>
      <c r="ZM102" s="27"/>
      <c r="ZN102" s="27"/>
      <c r="ZO102" s="27"/>
      <c r="ZP102" s="27"/>
      <c r="ZQ102" s="27"/>
      <c r="ZR102" s="27"/>
      <c r="ZS102" s="27"/>
      <c r="ZT102" s="27"/>
      <c r="ZU102" s="27"/>
      <c r="ZV102" s="27"/>
      <c r="ZW102" s="27"/>
      <c r="ZX102" s="27"/>
      <c r="ZY102" s="27"/>
      <c r="ZZ102" s="27"/>
      <c r="AAA102" s="27"/>
      <c r="AAB102" s="27"/>
      <c r="AAC102" s="27"/>
      <c r="AAD102" s="27"/>
      <c r="AAE102" s="27"/>
      <c r="AAF102" s="27"/>
      <c r="AAG102" s="27"/>
      <c r="AAH102" s="27"/>
      <c r="AAI102" s="27"/>
      <c r="AAJ102" s="27"/>
      <c r="AAK102" s="27"/>
      <c r="AAL102" s="27"/>
      <c r="AAM102" s="27"/>
      <c r="AAN102" s="27"/>
      <c r="AAO102" s="27"/>
      <c r="AAP102" s="27"/>
      <c r="AAQ102" s="27"/>
      <c r="AAR102" s="27"/>
      <c r="AAS102" s="27"/>
      <c r="AAT102" s="27"/>
      <c r="AAU102" s="27"/>
      <c r="AAV102" s="27"/>
      <c r="AAW102" s="27"/>
      <c r="AAX102" s="27"/>
      <c r="AAY102" s="27"/>
      <c r="AAZ102" s="27"/>
      <c r="ABA102" s="27"/>
      <c r="ABB102" s="27"/>
      <c r="ABC102" s="27"/>
      <c r="ABD102" s="27"/>
      <c r="ABE102" s="27"/>
      <c r="ABF102" s="27"/>
      <c r="ABG102" s="27"/>
      <c r="ABH102" s="27"/>
      <c r="ABI102" s="27"/>
      <c r="ABJ102" s="27"/>
      <c r="ABK102" s="27"/>
      <c r="ABL102" s="27"/>
      <c r="ABM102" s="27"/>
      <c r="ABN102" s="27"/>
      <c r="ABO102" s="27"/>
      <c r="ABP102" s="27"/>
      <c r="ABQ102" s="27"/>
      <c r="ABR102" s="27"/>
      <c r="ABS102" s="27"/>
      <c r="ABT102" s="27"/>
      <c r="ABU102" s="27"/>
      <c r="ABV102" s="27"/>
      <c r="ABW102" s="27"/>
      <c r="ABX102" s="27"/>
      <c r="ABY102" s="27"/>
      <c r="ABZ102" s="27"/>
      <c r="ACA102" s="27"/>
      <c r="ACB102" s="27"/>
      <c r="ACC102" s="27"/>
      <c r="ACD102" s="27"/>
      <c r="ACE102" s="27"/>
      <c r="ACF102" s="27"/>
      <c r="ACG102" s="27"/>
      <c r="ACH102" s="27"/>
      <c r="ACI102" s="27"/>
      <c r="ACJ102" s="27"/>
      <c r="ACK102" s="27"/>
      <c r="ACL102" s="27"/>
      <c r="ACM102" s="27"/>
      <c r="ACN102" s="27"/>
      <c r="ACO102" s="27"/>
      <c r="ACP102" s="27"/>
      <c r="ACQ102" s="27"/>
      <c r="ACR102" s="27"/>
      <c r="ACS102" s="27"/>
      <c r="ACT102" s="27"/>
      <c r="ACU102" s="27"/>
      <c r="ACV102" s="27"/>
      <c r="ACW102" s="27"/>
      <c r="ACX102" s="27"/>
      <c r="ACY102" s="27"/>
      <c r="ACZ102" s="27"/>
      <c r="ADA102" s="27"/>
      <c r="ADB102" s="27"/>
      <c r="ADC102" s="27"/>
      <c r="ADD102" s="27"/>
      <c r="ADE102" s="27"/>
      <c r="ADF102" s="27"/>
      <c r="ADG102" s="27"/>
      <c r="ADH102" s="27"/>
      <c r="ADI102" s="27"/>
      <c r="ADJ102" s="27"/>
      <c r="ADK102" s="27"/>
      <c r="ADL102" s="27"/>
      <c r="ADM102" s="27"/>
      <c r="ADN102" s="27"/>
      <c r="ADO102" s="27"/>
      <c r="ADP102" s="27"/>
      <c r="ADQ102" s="27"/>
      <c r="ADR102" s="27"/>
      <c r="ADS102" s="27"/>
      <c r="ADT102" s="27"/>
      <c r="ADU102" s="27"/>
      <c r="ADV102" s="27"/>
      <c r="ADW102" s="27"/>
      <c r="ADX102" s="27"/>
      <c r="ADY102" s="27"/>
      <c r="ADZ102" s="27"/>
      <c r="AEA102" s="27"/>
      <c r="AEB102" s="27"/>
      <c r="AEC102" s="27"/>
      <c r="AED102" s="27"/>
      <c r="AEE102" s="27"/>
      <c r="AEF102" s="27"/>
      <c r="AEG102" s="27"/>
      <c r="AEH102" s="27"/>
      <c r="AEI102" s="27"/>
      <c r="AEJ102" s="27"/>
      <c r="AEK102" s="27"/>
      <c r="AEL102" s="27"/>
      <c r="AEM102" s="27"/>
      <c r="AEN102" s="27"/>
      <c r="AEO102" s="27"/>
      <c r="AEP102" s="27"/>
      <c r="AEQ102" s="27"/>
      <c r="AER102" s="27"/>
      <c r="AES102" s="27"/>
      <c r="AET102" s="27"/>
      <c r="AEU102" s="27"/>
      <c r="AEV102" s="27"/>
      <c r="AEW102" s="27"/>
      <c r="AEX102" s="27"/>
      <c r="AEY102" s="27"/>
      <c r="AEZ102" s="27"/>
      <c r="AFA102" s="27"/>
      <c r="AFB102" s="27"/>
      <c r="AFC102" s="27"/>
      <c r="AFD102" s="27"/>
      <c r="AFE102" s="27"/>
      <c r="AFF102" s="27"/>
      <c r="AFG102" s="27"/>
      <c r="AFH102" s="27"/>
      <c r="AFI102" s="27"/>
      <c r="AFJ102" s="27"/>
      <c r="AFK102" s="27"/>
      <c r="AFL102" s="27"/>
      <c r="AFM102" s="27"/>
      <c r="AFN102" s="27"/>
      <c r="AFO102" s="27"/>
      <c r="AFP102" s="27"/>
      <c r="AFQ102" s="27"/>
      <c r="AFR102" s="27"/>
      <c r="AFS102" s="27"/>
      <c r="AFT102" s="27"/>
      <c r="AFU102" s="27"/>
      <c r="AFV102" s="27"/>
      <c r="AFW102" s="27"/>
      <c r="AFX102" s="27"/>
      <c r="AFY102" s="27"/>
      <c r="AFZ102" s="27"/>
      <c r="AGA102" s="27"/>
      <c r="AGB102" s="27"/>
      <c r="AGC102" s="27"/>
      <c r="AGD102" s="27"/>
      <c r="AGE102" s="27"/>
      <c r="AGF102" s="27"/>
      <c r="AGG102" s="27"/>
      <c r="AGH102" s="27"/>
      <c r="AGI102" s="27"/>
      <c r="AGJ102" s="27"/>
      <c r="AGK102" s="27"/>
      <c r="AGL102" s="27"/>
      <c r="AGM102" s="27"/>
      <c r="AGN102" s="27"/>
      <c r="AGO102" s="27"/>
      <c r="AGP102" s="27"/>
      <c r="AGQ102" s="27"/>
      <c r="AGR102" s="27"/>
      <c r="AGS102" s="27"/>
      <c r="AGT102" s="27"/>
      <c r="AGU102" s="27"/>
      <c r="AGV102" s="27"/>
      <c r="AGW102" s="27"/>
      <c r="AGX102" s="27"/>
      <c r="AGY102" s="27"/>
      <c r="AGZ102" s="27"/>
      <c r="AHA102" s="27"/>
      <c r="AHB102" s="27"/>
      <c r="AHC102" s="27"/>
      <c r="AHD102" s="27"/>
      <c r="AHE102" s="27"/>
      <c r="AHF102" s="27"/>
      <c r="AHG102" s="27"/>
      <c r="AHH102" s="27"/>
      <c r="AHI102" s="27"/>
      <c r="AHJ102" s="27"/>
      <c r="AHK102" s="27"/>
      <c r="AHL102" s="27"/>
      <c r="AHM102" s="27"/>
      <c r="AHN102" s="27"/>
      <c r="AHO102" s="27"/>
      <c r="AHP102" s="27"/>
      <c r="AHQ102" s="27"/>
      <c r="AHR102" s="27"/>
      <c r="AHS102" s="27"/>
      <c r="AHT102" s="27"/>
      <c r="AHU102" s="27"/>
      <c r="AHV102" s="27"/>
      <c r="AHW102" s="27"/>
      <c r="AHX102" s="27"/>
      <c r="AHY102" s="27"/>
      <c r="AHZ102" s="27"/>
      <c r="AIA102" s="27"/>
      <c r="AIB102" s="27"/>
      <c r="AIC102" s="27"/>
      <c r="AID102" s="27"/>
      <c r="AIE102" s="27"/>
      <c r="AIF102" s="27"/>
      <c r="AIG102" s="27"/>
      <c r="AIH102" s="27"/>
      <c r="AII102" s="27"/>
      <c r="AIJ102" s="27"/>
      <c r="AIK102" s="27"/>
      <c r="AIL102" s="27"/>
      <c r="AIM102" s="27"/>
      <c r="AIN102" s="27"/>
      <c r="AIO102" s="27"/>
      <c r="AIP102" s="27"/>
      <c r="AIQ102" s="27"/>
      <c r="AIR102" s="27"/>
      <c r="AIS102" s="27"/>
      <c r="AIT102" s="27"/>
      <c r="AIU102" s="27"/>
      <c r="AIV102" s="27"/>
      <c r="AIW102" s="27"/>
      <c r="AIX102" s="27"/>
      <c r="AIY102" s="27"/>
      <c r="AIZ102" s="27"/>
      <c r="AJA102" s="27"/>
      <c r="AJB102" s="27"/>
      <c r="AJC102" s="27"/>
      <c r="AJD102" s="27"/>
      <c r="AJE102" s="27"/>
      <c r="AJF102" s="27"/>
      <c r="AJG102" s="27"/>
      <c r="AJH102" s="27"/>
      <c r="AJI102" s="27"/>
      <c r="AJJ102" s="27"/>
      <c r="AJK102" s="27"/>
      <c r="AJL102" s="27"/>
      <c r="AJM102" s="27"/>
      <c r="AJN102" s="27"/>
      <c r="AJO102" s="27"/>
      <c r="AJP102" s="27"/>
      <c r="AJQ102" s="27"/>
      <c r="AJR102" s="27"/>
      <c r="AJS102" s="27"/>
      <c r="AJT102" s="27"/>
      <c r="AJU102" s="27"/>
      <c r="AJV102" s="27"/>
      <c r="AJW102" s="27"/>
      <c r="AJX102" s="27"/>
      <c r="AJY102" s="27"/>
      <c r="AJZ102" s="27"/>
      <c r="AKA102" s="27"/>
      <c r="AKB102" s="27"/>
      <c r="AKC102" s="27"/>
      <c r="AKD102" s="27"/>
      <c r="AKE102" s="27"/>
      <c r="AKF102" s="27"/>
      <c r="AKG102" s="27"/>
      <c r="AKH102" s="27"/>
      <c r="AKI102" s="27"/>
      <c r="AKJ102" s="27"/>
      <c r="AKK102" s="27"/>
      <c r="AKL102" s="27"/>
      <c r="AKM102" s="27"/>
      <c r="AKN102" s="27"/>
      <c r="AKO102" s="27"/>
      <c r="AKP102" s="27"/>
      <c r="AKQ102" s="27"/>
      <c r="AKR102" s="27"/>
      <c r="AKS102" s="27"/>
      <c r="AKT102" s="27"/>
      <c r="AKU102" s="27"/>
      <c r="AKV102" s="27"/>
      <c r="AKW102" s="27"/>
      <c r="AKX102" s="27"/>
      <c r="AKY102" s="27"/>
      <c r="AKZ102" s="27"/>
      <c r="ALA102" s="27"/>
      <c r="ALB102" s="27"/>
      <c r="ALC102" s="27"/>
      <c r="ALD102" s="27"/>
      <c r="ALE102" s="27"/>
      <c r="ALF102" s="27"/>
      <c r="ALG102" s="27"/>
      <c r="ALH102" s="27"/>
      <c r="ALI102" s="27"/>
      <c r="ALJ102" s="27"/>
      <c r="ALK102" s="27"/>
      <c r="ALL102" s="27"/>
    </row>
    <row r="103" spans="1:1000" customFormat="1" ht="15" customHeight="1" x14ac:dyDescent="0.25">
      <c r="A103" s="55">
        <f ca="1">IF(_xll.TM1RPTELISCONSOLIDATED($C$91,$C103),IF(_xll.TM1RPTELLEV($C$91,$C103)&lt;=3,_xll.TM1RPTELLEV($C$91,$C103),"D"),"N")</f>
        <v>0</v>
      </c>
      <c r="B103" s="63"/>
      <c r="C103" s="118" t="s">
        <v>53</v>
      </c>
      <c r="D103" s="170" t="str">
        <f ca="1">_xll.DBRW("smartco:FcstMethod",$C103,"FcstMethod")</f>
        <v/>
      </c>
      <c r="E103" s="140">
        <f ca="1">_xll.DBRW($C$81,$D$85,$C$85,$E$85,E$89,$C103,$F$85)</f>
        <v>37303.533720912652</v>
      </c>
      <c r="F103" s="140">
        <f ca="1">_xll.DBRW($C$81,$D$85,$C$85,$E$85,F$89,$C103,$F$85)</f>
        <v>27416.379556303516</v>
      </c>
      <c r="G103" s="140">
        <f ca="1">_xll.DBRW($C$81,$D$85,$C$85,$E$85,G$89,$C103,$F$85)</f>
        <v>13099.295045207378</v>
      </c>
      <c r="H103" s="140">
        <f ca="1">_xll.DBRW($C$81,$D$85,$C$85,$E$85,H$89,$C103,$F$85)</f>
        <v>12407.809642900389</v>
      </c>
      <c r="I103" s="140">
        <f ca="1">_xll.DBRW($C$81,$D$85,$C$85,$E$85,I$89,$C103,$F$85)</f>
        <v>-8996.0030078783202</v>
      </c>
      <c r="J103" s="140">
        <f ca="1">_xll.DBRW($C$81,$D$85,$C$85,$E$85,J$89,$C103,$F$85)</f>
        <v>-32343.968672493909</v>
      </c>
      <c r="K103" s="140">
        <f ca="1">_xll.DBRW($C$81,$D$85,$C$85,$E$85,K$89,$C103,$F$85)</f>
        <v>16417.060896581679</v>
      </c>
      <c r="L103" s="140">
        <f ca="1">_xll.DBRW($C$81,$D$85,$C$85,$E$85,L$89,$C103,$F$85)</f>
        <v>25736.850530031094</v>
      </c>
      <c r="M103" s="140">
        <f ca="1">_xll.DBRW($C$81,$D$85,$C$85,$E$85,M$89,$C103,$F$85)</f>
        <v>-82261.89095726308</v>
      </c>
      <c r="N103" s="140">
        <f ca="1">_xll.DBRW($C$81,$D$85,$C$85,$E$85,N$89,$C103,$F$85)</f>
        <v>-48277.877632233438</v>
      </c>
      <c r="O103" s="140">
        <f ca="1">_xll.DBRW($C$81,$D$85,$C$85,$E$85,O$89,$C103,$F$85)</f>
        <v>96539.715238809775</v>
      </c>
      <c r="P103" s="140">
        <f ca="1">_xll.DBRW($C$81,$D$85,$C$85,$E$85,P$89,$C103,$F$85)</f>
        <v>34896.599130664792</v>
      </c>
      <c r="Q103" s="165">
        <f ca="1">_xll.DBRW($C$81,$D$85,$C$85,$E$85,Q$89,$C103,$F$85)</f>
        <v>91937.503491542535</v>
      </c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27"/>
      <c r="DI103" s="27"/>
      <c r="DJ103" s="27"/>
      <c r="DK103" s="27"/>
      <c r="DL103" s="27"/>
      <c r="DM103" s="27"/>
      <c r="DN103" s="27"/>
      <c r="DO103" s="27"/>
      <c r="DP103" s="27"/>
      <c r="DQ103" s="27"/>
      <c r="DR103" s="27"/>
      <c r="DS103" s="27"/>
      <c r="DT103" s="27"/>
      <c r="DU103" s="27"/>
      <c r="DV103" s="27"/>
      <c r="DW103" s="27"/>
      <c r="DX103" s="27"/>
      <c r="DY103" s="27"/>
      <c r="DZ103" s="27"/>
      <c r="EA103" s="27"/>
      <c r="EB103" s="27"/>
      <c r="EC103" s="27"/>
      <c r="ED103" s="27"/>
      <c r="EE103" s="27"/>
      <c r="EF103" s="27"/>
      <c r="EG103" s="27"/>
      <c r="EH103" s="27"/>
      <c r="EI103" s="27"/>
      <c r="EJ103" s="27"/>
      <c r="EK103" s="27"/>
      <c r="EL103" s="27"/>
      <c r="EM103" s="27"/>
      <c r="EN103" s="27"/>
      <c r="EO103" s="27"/>
      <c r="EP103" s="27"/>
      <c r="EQ103" s="27"/>
      <c r="ER103" s="27"/>
      <c r="ES103" s="27"/>
      <c r="ET103" s="27"/>
      <c r="EU103" s="27"/>
      <c r="EV103" s="27"/>
      <c r="EW103" s="27"/>
      <c r="EX103" s="27"/>
      <c r="EY103" s="27"/>
      <c r="EZ103" s="27"/>
      <c r="FA103" s="27"/>
      <c r="FB103" s="27"/>
      <c r="FC103" s="27"/>
      <c r="FD103" s="27"/>
      <c r="FE103" s="27"/>
      <c r="FF103" s="27"/>
      <c r="FG103" s="27"/>
      <c r="FH103" s="27"/>
      <c r="FI103" s="27"/>
      <c r="FJ103" s="27"/>
      <c r="FK103" s="27"/>
      <c r="FL103" s="27"/>
      <c r="FM103" s="27"/>
      <c r="FN103" s="27"/>
      <c r="FO103" s="27"/>
      <c r="FP103" s="27"/>
      <c r="FQ103" s="27"/>
      <c r="FR103" s="27"/>
      <c r="FS103" s="27"/>
      <c r="FT103" s="27"/>
      <c r="FU103" s="27"/>
      <c r="FV103" s="27"/>
      <c r="FW103" s="27"/>
      <c r="FX103" s="27"/>
      <c r="FY103" s="27"/>
      <c r="FZ103" s="27"/>
      <c r="GA103" s="27"/>
      <c r="GB103" s="27"/>
      <c r="GC103" s="27"/>
      <c r="GD103" s="27"/>
      <c r="GE103" s="27"/>
      <c r="GF103" s="27"/>
      <c r="GG103" s="27"/>
      <c r="GH103" s="27"/>
      <c r="GI103" s="27"/>
      <c r="GJ103" s="27"/>
      <c r="GK103" s="27"/>
      <c r="GL103" s="27"/>
      <c r="GM103" s="27"/>
      <c r="GN103" s="27"/>
      <c r="GO103" s="27"/>
      <c r="GP103" s="27"/>
      <c r="GQ103" s="27"/>
      <c r="GR103" s="27"/>
      <c r="GS103" s="27"/>
      <c r="GT103" s="27"/>
      <c r="GU103" s="27"/>
      <c r="GV103" s="27"/>
      <c r="GW103" s="27"/>
      <c r="GX103" s="27"/>
      <c r="GY103" s="27"/>
      <c r="GZ103" s="27"/>
      <c r="HA103" s="27"/>
      <c r="HB103" s="27"/>
      <c r="HC103" s="27"/>
      <c r="HD103" s="27"/>
      <c r="HE103" s="27"/>
      <c r="HF103" s="27"/>
      <c r="HG103" s="27"/>
      <c r="HH103" s="27"/>
      <c r="HI103" s="27"/>
      <c r="HJ103" s="27"/>
      <c r="HK103" s="27"/>
      <c r="HL103" s="27"/>
      <c r="HM103" s="27"/>
      <c r="HN103" s="27"/>
      <c r="HO103" s="27"/>
      <c r="HP103" s="27"/>
      <c r="HQ103" s="27"/>
      <c r="HR103" s="27"/>
      <c r="HS103" s="27"/>
      <c r="HT103" s="27"/>
      <c r="HU103" s="27"/>
      <c r="HV103" s="27"/>
      <c r="HW103" s="27"/>
      <c r="HX103" s="27"/>
      <c r="HY103" s="27"/>
      <c r="HZ103" s="27"/>
      <c r="IA103" s="27"/>
      <c r="IB103" s="27"/>
      <c r="IC103" s="27"/>
      <c r="ID103" s="27"/>
      <c r="IE103" s="27"/>
      <c r="IF103" s="27"/>
      <c r="IG103" s="27"/>
      <c r="IH103" s="27"/>
      <c r="II103" s="27"/>
      <c r="IJ103" s="27"/>
      <c r="IK103" s="27"/>
      <c r="IL103" s="27"/>
      <c r="IM103" s="27"/>
      <c r="IN103" s="27"/>
      <c r="IO103" s="27"/>
      <c r="IP103" s="27"/>
      <c r="IQ103" s="27"/>
      <c r="IR103" s="27"/>
      <c r="IS103" s="27"/>
      <c r="IT103" s="27"/>
      <c r="IU103" s="27"/>
      <c r="IV103" s="27"/>
      <c r="IW103" s="27"/>
      <c r="IX103" s="27"/>
      <c r="IY103" s="27"/>
      <c r="IZ103" s="27"/>
      <c r="JA103" s="27"/>
      <c r="JB103" s="27"/>
      <c r="JC103" s="27"/>
      <c r="JD103" s="27"/>
      <c r="JE103" s="27"/>
      <c r="JF103" s="27"/>
      <c r="JG103" s="27"/>
      <c r="JH103" s="27"/>
      <c r="JI103" s="27"/>
      <c r="JJ103" s="27"/>
      <c r="JK103" s="27"/>
      <c r="JL103" s="27"/>
      <c r="JM103" s="27"/>
      <c r="JN103" s="27"/>
      <c r="JO103" s="27"/>
      <c r="JP103" s="27"/>
      <c r="JQ103" s="27"/>
      <c r="JR103" s="27"/>
      <c r="JS103" s="27"/>
      <c r="JT103" s="27"/>
      <c r="JU103" s="27"/>
      <c r="JV103" s="27"/>
      <c r="JW103" s="27"/>
      <c r="JX103" s="27"/>
      <c r="JY103" s="27"/>
      <c r="JZ103" s="27"/>
      <c r="KA103" s="27"/>
      <c r="KB103" s="27"/>
      <c r="KC103" s="27"/>
      <c r="KD103" s="27"/>
      <c r="KE103" s="27"/>
      <c r="KF103" s="27"/>
      <c r="KG103" s="27"/>
      <c r="KH103" s="27"/>
      <c r="KI103" s="27"/>
      <c r="KJ103" s="27"/>
      <c r="KK103" s="27"/>
      <c r="KL103" s="27"/>
      <c r="KM103" s="27"/>
      <c r="KN103" s="27"/>
      <c r="KO103" s="27"/>
      <c r="KP103" s="27"/>
      <c r="KQ103" s="27"/>
      <c r="KR103" s="27"/>
      <c r="KS103" s="27"/>
      <c r="KT103" s="27"/>
      <c r="KU103" s="27"/>
      <c r="KV103" s="27"/>
      <c r="KW103" s="27"/>
      <c r="KX103" s="27"/>
      <c r="KY103" s="27"/>
      <c r="KZ103" s="27"/>
      <c r="LA103" s="27"/>
      <c r="LB103" s="27"/>
      <c r="LC103" s="27"/>
      <c r="LD103" s="27"/>
      <c r="LE103" s="27"/>
      <c r="LF103" s="27"/>
      <c r="LG103" s="27"/>
      <c r="LH103" s="27"/>
      <c r="LI103" s="27"/>
      <c r="LJ103" s="27"/>
      <c r="LK103" s="27"/>
      <c r="LL103" s="27"/>
      <c r="LM103" s="27"/>
      <c r="LN103" s="27"/>
      <c r="LO103" s="27"/>
      <c r="LP103" s="27"/>
      <c r="LQ103" s="27"/>
      <c r="LR103" s="27"/>
      <c r="LS103" s="27"/>
      <c r="LT103" s="27"/>
      <c r="LU103" s="27"/>
      <c r="LV103" s="27"/>
      <c r="LW103" s="27"/>
      <c r="LX103" s="27"/>
      <c r="LY103" s="27"/>
      <c r="LZ103" s="27"/>
      <c r="MA103" s="27"/>
      <c r="MB103" s="27"/>
      <c r="MC103" s="27"/>
      <c r="MD103" s="27"/>
      <c r="ME103" s="27"/>
      <c r="MF103" s="27"/>
      <c r="MG103" s="27"/>
      <c r="MH103" s="27"/>
      <c r="MI103" s="27"/>
      <c r="MJ103" s="27"/>
      <c r="MK103" s="27"/>
      <c r="ML103" s="27"/>
      <c r="MM103" s="27"/>
      <c r="MN103" s="27"/>
      <c r="MO103" s="27"/>
      <c r="MP103" s="27"/>
      <c r="MQ103" s="27"/>
      <c r="MR103" s="27"/>
      <c r="MS103" s="27"/>
      <c r="MT103" s="27"/>
      <c r="MU103" s="27"/>
      <c r="MV103" s="27"/>
      <c r="MW103" s="27"/>
      <c r="MX103" s="27"/>
      <c r="MY103" s="27"/>
      <c r="MZ103" s="27"/>
      <c r="NA103" s="27"/>
      <c r="NB103" s="27"/>
      <c r="NC103" s="27"/>
      <c r="ND103" s="27"/>
      <c r="NE103" s="27"/>
      <c r="NF103" s="27"/>
      <c r="NG103" s="27"/>
      <c r="NH103" s="27"/>
      <c r="NI103" s="27"/>
      <c r="NJ103" s="27"/>
      <c r="NK103" s="27"/>
      <c r="NL103" s="27"/>
      <c r="NM103" s="27"/>
      <c r="NN103" s="27"/>
      <c r="NO103" s="27"/>
      <c r="NP103" s="27"/>
      <c r="NQ103" s="27"/>
      <c r="NR103" s="27"/>
      <c r="NS103" s="27"/>
      <c r="NT103" s="27"/>
      <c r="NU103" s="27"/>
      <c r="NV103" s="27"/>
      <c r="NW103" s="27"/>
      <c r="NX103" s="27"/>
      <c r="NY103" s="27"/>
      <c r="NZ103" s="27"/>
      <c r="OA103" s="27"/>
      <c r="OB103" s="27"/>
      <c r="OC103" s="27"/>
      <c r="OD103" s="27"/>
      <c r="OE103" s="27"/>
      <c r="OF103" s="27"/>
      <c r="OG103" s="27"/>
      <c r="OH103" s="27"/>
      <c r="OI103" s="27"/>
      <c r="OJ103" s="27"/>
      <c r="OK103" s="27"/>
      <c r="OL103" s="27"/>
      <c r="OM103" s="27"/>
      <c r="ON103" s="27"/>
      <c r="OO103" s="27"/>
      <c r="OP103" s="27"/>
      <c r="OQ103" s="27"/>
      <c r="OR103" s="27"/>
      <c r="OS103" s="27"/>
      <c r="OT103" s="27"/>
      <c r="OU103" s="27"/>
      <c r="OV103" s="27"/>
      <c r="OW103" s="27"/>
      <c r="OX103" s="27"/>
      <c r="OY103" s="27"/>
      <c r="OZ103" s="27"/>
      <c r="PA103" s="27"/>
      <c r="PB103" s="27"/>
      <c r="PC103" s="27"/>
      <c r="PD103" s="27"/>
      <c r="PE103" s="27"/>
      <c r="PF103" s="27"/>
      <c r="PG103" s="27"/>
      <c r="PH103" s="27"/>
      <c r="PI103" s="27"/>
      <c r="PJ103" s="27"/>
      <c r="PK103" s="27"/>
      <c r="PL103" s="27"/>
      <c r="PM103" s="27"/>
      <c r="PN103" s="27"/>
      <c r="PO103" s="27"/>
      <c r="PP103" s="27"/>
      <c r="PQ103" s="27"/>
      <c r="PR103" s="27"/>
      <c r="PS103" s="27"/>
      <c r="PT103" s="27"/>
      <c r="PU103" s="27"/>
      <c r="PV103" s="27"/>
      <c r="PW103" s="27"/>
      <c r="PX103" s="27"/>
      <c r="PY103" s="27"/>
      <c r="PZ103" s="27"/>
      <c r="QA103" s="27"/>
      <c r="QB103" s="27"/>
      <c r="QC103" s="27"/>
      <c r="QD103" s="27"/>
      <c r="QE103" s="27"/>
      <c r="QF103" s="27"/>
      <c r="QG103" s="27"/>
      <c r="QH103" s="27"/>
      <c r="QI103" s="27"/>
      <c r="QJ103" s="27"/>
      <c r="QK103" s="27"/>
      <c r="QL103" s="27"/>
      <c r="QM103" s="27"/>
      <c r="QN103" s="27"/>
      <c r="QO103" s="27"/>
      <c r="QP103" s="27"/>
      <c r="QQ103" s="27"/>
      <c r="QR103" s="27"/>
      <c r="QS103" s="27"/>
      <c r="QT103" s="27"/>
      <c r="QU103" s="27"/>
      <c r="QV103" s="27"/>
      <c r="QW103" s="27"/>
      <c r="QX103" s="27"/>
      <c r="QY103" s="27"/>
      <c r="QZ103" s="27"/>
      <c r="RA103" s="27"/>
      <c r="RB103" s="27"/>
      <c r="RC103" s="27"/>
      <c r="RD103" s="27"/>
      <c r="RE103" s="27"/>
      <c r="RF103" s="27"/>
      <c r="RG103" s="27"/>
      <c r="RH103" s="27"/>
      <c r="RI103" s="27"/>
      <c r="RJ103" s="27"/>
      <c r="RK103" s="27"/>
      <c r="RL103" s="27"/>
      <c r="RM103" s="27"/>
      <c r="RN103" s="27"/>
      <c r="RO103" s="27"/>
      <c r="RP103" s="27"/>
      <c r="RQ103" s="27"/>
      <c r="RR103" s="27"/>
      <c r="RS103" s="27"/>
      <c r="RT103" s="27"/>
      <c r="RU103" s="27"/>
      <c r="RV103" s="27"/>
      <c r="RW103" s="27"/>
      <c r="RX103" s="27"/>
      <c r="RY103" s="27"/>
      <c r="RZ103" s="27"/>
      <c r="SA103" s="27"/>
      <c r="SB103" s="27"/>
      <c r="SC103" s="27"/>
      <c r="SD103" s="27"/>
      <c r="SE103" s="27"/>
      <c r="SF103" s="27"/>
      <c r="SG103" s="27"/>
      <c r="SH103" s="27"/>
      <c r="SI103" s="27"/>
      <c r="SJ103" s="27"/>
      <c r="SK103" s="27"/>
      <c r="SL103" s="27"/>
      <c r="SM103" s="27"/>
      <c r="SN103" s="27"/>
      <c r="SO103" s="27"/>
      <c r="SP103" s="27"/>
      <c r="SQ103" s="27"/>
      <c r="SR103" s="27"/>
      <c r="SS103" s="27"/>
      <c r="ST103" s="27"/>
      <c r="SU103" s="27"/>
      <c r="SV103" s="27"/>
      <c r="SW103" s="27"/>
      <c r="SX103" s="27"/>
      <c r="SY103" s="27"/>
      <c r="SZ103" s="27"/>
      <c r="TA103" s="27"/>
      <c r="TB103" s="27"/>
      <c r="TC103" s="27"/>
      <c r="TD103" s="27"/>
      <c r="TE103" s="27"/>
      <c r="TF103" s="27"/>
      <c r="TG103" s="27"/>
      <c r="TH103" s="27"/>
      <c r="TI103" s="27"/>
      <c r="TJ103" s="27"/>
      <c r="TK103" s="27"/>
      <c r="TL103" s="27"/>
      <c r="TM103" s="27"/>
      <c r="TN103" s="27"/>
      <c r="TO103" s="27"/>
      <c r="TP103" s="27"/>
      <c r="TQ103" s="27"/>
      <c r="TR103" s="27"/>
      <c r="TS103" s="27"/>
      <c r="TT103" s="27"/>
      <c r="TU103" s="27"/>
      <c r="TV103" s="27"/>
      <c r="TW103" s="27"/>
      <c r="TX103" s="27"/>
      <c r="TY103" s="27"/>
      <c r="TZ103" s="27"/>
      <c r="UA103" s="27"/>
      <c r="UB103" s="27"/>
      <c r="UC103" s="27"/>
      <c r="UD103" s="27"/>
      <c r="UE103" s="27"/>
      <c r="UF103" s="27"/>
      <c r="UG103" s="27"/>
      <c r="UH103" s="27"/>
      <c r="UI103" s="27"/>
      <c r="UJ103" s="27"/>
      <c r="UK103" s="27"/>
      <c r="UL103" s="27"/>
      <c r="UM103" s="27"/>
      <c r="UN103" s="27"/>
      <c r="UO103" s="27"/>
      <c r="UP103" s="27"/>
      <c r="UQ103" s="27"/>
      <c r="UR103" s="27"/>
      <c r="US103" s="27"/>
      <c r="UT103" s="27"/>
      <c r="UU103" s="27"/>
      <c r="UV103" s="27"/>
      <c r="UW103" s="27"/>
      <c r="UX103" s="27"/>
      <c r="UY103" s="27"/>
      <c r="UZ103" s="27"/>
      <c r="VA103" s="27"/>
      <c r="VB103" s="27"/>
      <c r="VC103" s="27"/>
      <c r="VD103" s="27"/>
      <c r="VE103" s="27"/>
      <c r="VF103" s="27"/>
      <c r="VG103" s="27"/>
      <c r="VH103" s="27"/>
      <c r="VI103" s="27"/>
      <c r="VJ103" s="27"/>
      <c r="VK103" s="27"/>
      <c r="VL103" s="27"/>
      <c r="VM103" s="27"/>
      <c r="VN103" s="27"/>
      <c r="VO103" s="27"/>
      <c r="VP103" s="27"/>
      <c r="VQ103" s="27"/>
      <c r="VR103" s="27"/>
      <c r="VS103" s="27"/>
      <c r="VT103" s="27"/>
      <c r="VU103" s="27"/>
      <c r="VV103" s="27"/>
      <c r="VW103" s="27"/>
      <c r="VX103" s="27"/>
      <c r="VY103" s="27"/>
      <c r="VZ103" s="27"/>
      <c r="WA103" s="27"/>
      <c r="WB103" s="27"/>
      <c r="WC103" s="27"/>
      <c r="WD103" s="27"/>
      <c r="WE103" s="27"/>
      <c r="WF103" s="27"/>
      <c r="WG103" s="27"/>
      <c r="WH103" s="27"/>
      <c r="WI103" s="27"/>
      <c r="WJ103" s="27"/>
      <c r="WK103" s="27"/>
      <c r="WL103" s="27"/>
      <c r="WM103" s="27"/>
      <c r="WN103" s="27"/>
      <c r="WO103" s="27"/>
      <c r="WP103" s="27"/>
      <c r="WQ103" s="27"/>
      <c r="WR103" s="27"/>
      <c r="WS103" s="27"/>
      <c r="WT103" s="27"/>
      <c r="WU103" s="27"/>
      <c r="WV103" s="27"/>
      <c r="WW103" s="27"/>
      <c r="WX103" s="27"/>
      <c r="WY103" s="27"/>
      <c r="WZ103" s="27"/>
      <c r="XA103" s="27"/>
      <c r="XB103" s="27"/>
      <c r="XC103" s="27"/>
      <c r="XD103" s="27"/>
      <c r="XE103" s="27"/>
      <c r="XF103" s="27"/>
      <c r="XG103" s="27"/>
      <c r="XH103" s="27"/>
      <c r="XI103" s="27"/>
      <c r="XJ103" s="27"/>
      <c r="XK103" s="27"/>
      <c r="XL103" s="27"/>
      <c r="XM103" s="27"/>
      <c r="XN103" s="27"/>
      <c r="XO103" s="27"/>
      <c r="XP103" s="27"/>
      <c r="XQ103" s="27"/>
      <c r="XR103" s="27"/>
      <c r="XS103" s="27"/>
      <c r="XT103" s="27"/>
      <c r="XU103" s="27"/>
      <c r="XV103" s="27"/>
      <c r="XW103" s="27"/>
      <c r="XX103" s="27"/>
      <c r="XY103" s="27"/>
      <c r="XZ103" s="27"/>
      <c r="YA103" s="27"/>
      <c r="YB103" s="27"/>
      <c r="YC103" s="27"/>
      <c r="YD103" s="27"/>
      <c r="YE103" s="27"/>
      <c r="YF103" s="27"/>
      <c r="YG103" s="27"/>
      <c r="YH103" s="27"/>
      <c r="YI103" s="27"/>
      <c r="YJ103" s="27"/>
      <c r="YK103" s="27"/>
      <c r="YL103" s="27"/>
      <c r="YM103" s="27"/>
      <c r="YN103" s="27"/>
      <c r="YO103" s="27"/>
      <c r="YP103" s="27"/>
      <c r="YQ103" s="27"/>
      <c r="YR103" s="27"/>
      <c r="YS103" s="27"/>
      <c r="YT103" s="27"/>
      <c r="YU103" s="27"/>
      <c r="YV103" s="27"/>
      <c r="YW103" s="27"/>
      <c r="YX103" s="27"/>
      <c r="YY103" s="27"/>
      <c r="YZ103" s="27"/>
      <c r="ZA103" s="27"/>
      <c r="ZB103" s="27"/>
      <c r="ZC103" s="27"/>
      <c r="ZD103" s="27"/>
      <c r="ZE103" s="27"/>
      <c r="ZF103" s="27"/>
      <c r="ZG103" s="27"/>
      <c r="ZH103" s="27"/>
      <c r="ZI103" s="27"/>
      <c r="ZJ103" s="27"/>
      <c r="ZK103" s="27"/>
      <c r="ZL103" s="27"/>
      <c r="ZM103" s="27"/>
      <c r="ZN103" s="27"/>
      <c r="ZO103" s="27"/>
      <c r="ZP103" s="27"/>
      <c r="ZQ103" s="27"/>
      <c r="ZR103" s="27"/>
      <c r="ZS103" s="27"/>
      <c r="ZT103" s="27"/>
      <c r="ZU103" s="27"/>
      <c r="ZV103" s="27"/>
      <c r="ZW103" s="27"/>
      <c r="ZX103" s="27"/>
      <c r="ZY103" s="27"/>
      <c r="ZZ103" s="27"/>
      <c r="AAA103" s="27"/>
      <c r="AAB103" s="27"/>
      <c r="AAC103" s="27"/>
      <c r="AAD103" s="27"/>
      <c r="AAE103" s="27"/>
      <c r="AAF103" s="27"/>
      <c r="AAG103" s="27"/>
      <c r="AAH103" s="27"/>
      <c r="AAI103" s="27"/>
      <c r="AAJ103" s="27"/>
      <c r="AAK103" s="27"/>
      <c r="AAL103" s="27"/>
      <c r="AAM103" s="27"/>
      <c r="AAN103" s="27"/>
      <c r="AAO103" s="27"/>
      <c r="AAP103" s="27"/>
      <c r="AAQ103" s="27"/>
      <c r="AAR103" s="27"/>
      <c r="AAS103" s="27"/>
      <c r="AAT103" s="27"/>
      <c r="AAU103" s="27"/>
      <c r="AAV103" s="27"/>
      <c r="AAW103" s="27"/>
      <c r="AAX103" s="27"/>
      <c r="AAY103" s="27"/>
      <c r="AAZ103" s="27"/>
      <c r="ABA103" s="27"/>
      <c r="ABB103" s="27"/>
      <c r="ABC103" s="27"/>
      <c r="ABD103" s="27"/>
      <c r="ABE103" s="27"/>
      <c r="ABF103" s="27"/>
      <c r="ABG103" s="27"/>
      <c r="ABH103" s="27"/>
      <c r="ABI103" s="27"/>
      <c r="ABJ103" s="27"/>
      <c r="ABK103" s="27"/>
      <c r="ABL103" s="27"/>
      <c r="ABM103" s="27"/>
      <c r="ABN103" s="27"/>
      <c r="ABO103" s="27"/>
      <c r="ABP103" s="27"/>
      <c r="ABQ103" s="27"/>
      <c r="ABR103" s="27"/>
      <c r="ABS103" s="27"/>
      <c r="ABT103" s="27"/>
      <c r="ABU103" s="27"/>
      <c r="ABV103" s="27"/>
      <c r="ABW103" s="27"/>
      <c r="ABX103" s="27"/>
      <c r="ABY103" s="27"/>
      <c r="ABZ103" s="27"/>
      <c r="ACA103" s="27"/>
      <c r="ACB103" s="27"/>
      <c r="ACC103" s="27"/>
      <c r="ACD103" s="27"/>
      <c r="ACE103" s="27"/>
      <c r="ACF103" s="27"/>
      <c r="ACG103" s="27"/>
      <c r="ACH103" s="27"/>
      <c r="ACI103" s="27"/>
      <c r="ACJ103" s="27"/>
      <c r="ACK103" s="27"/>
      <c r="ACL103" s="27"/>
      <c r="ACM103" s="27"/>
      <c r="ACN103" s="27"/>
      <c r="ACO103" s="27"/>
      <c r="ACP103" s="27"/>
      <c r="ACQ103" s="27"/>
      <c r="ACR103" s="27"/>
      <c r="ACS103" s="27"/>
      <c r="ACT103" s="27"/>
      <c r="ACU103" s="27"/>
      <c r="ACV103" s="27"/>
      <c r="ACW103" s="27"/>
      <c r="ACX103" s="27"/>
      <c r="ACY103" s="27"/>
      <c r="ACZ103" s="27"/>
      <c r="ADA103" s="27"/>
      <c r="ADB103" s="27"/>
      <c r="ADC103" s="27"/>
      <c r="ADD103" s="27"/>
      <c r="ADE103" s="27"/>
      <c r="ADF103" s="27"/>
      <c r="ADG103" s="27"/>
      <c r="ADH103" s="27"/>
      <c r="ADI103" s="27"/>
      <c r="ADJ103" s="27"/>
      <c r="ADK103" s="27"/>
      <c r="ADL103" s="27"/>
      <c r="ADM103" s="27"/>
      <c r="ADN103" s="27"/>
      <c r="ADO103" s="27"/>
      <c r="ADP103" s="27"/>
      <c r="ADQ103" s="27"/>
      <c r="ADR103" s="27"/>
      <c r="ADS103" s="27"/>
      <c r="ADT103" s="27"/>
      <c r="ADU103" s="27"/>
      <c r="ADV103" s="27"/>
      <c r="ADW103" s="27"/>
      <c r="ADX103" s="27"/>
      <c r="ADY103" s="27"/>
      <c r="ADZ103" s="27"/>
      <c r="AEA103" s="27"/>
      <c r="AEB103" s="27"/>
      <c r="AEC103" s="27"/>
      <c r="AED103" s="27"/>
      <c r="AEE103" s="27"/>
      <c r="AEF103" s="27"/>
      <c r="AEG103" s="27"/>
      <c r="AEH103" s="27"/>
      <c r="AEI103" s="27"/>
      <c r="AEJ103" s="27"/>
      <c r="AEK103" s="27"/>
      <c r="AEL103" s="27"/>
      <c r="AEM103" s="27"/>
      <c r="AEN103" s="27"/>
      <c r="AEO103" s="27"/>
      <c r="AEP103" s="27"/>
      <c r="AEQ103" s="27"/>
      <c r="AER103" s="27"/>
      <c r="AES103" s="27"/>
      <c r="AET103" s="27"/>
      <c r="AEU103" s="27"/>
      <c r="AEV103" s="27"/>
      <c r="AEW103" s="27"/>
      <c r="AEX103" s="27"/>
      <c r="AEY103" s="27"/>
      <c r="AEZ103" s="27"/>
      <c r="AFA103" s="27"/>
      <c r="AFB103" s="27"/>
      <c r="AFC103" s="27"/>
      <c r="AFD103" s="27"/>
      <c r="AFE103" s="27"/>
      <c r="AFF103" s="27"/>
      <c r="AFG103" s="27"/>
      <c r="AFH103" s="27"/>
      <c r="AFI103" s="27"/>
      <c r="AFJ103" s="27"/>
      <c r="AFK103" s="27"/>
      <c r="AFL103" s="27"/>
      <c r="AFM103" s="27"/>
      <c r="AFN103" s="27"/>
      <c r="AFO103" s="27"/>
      <c r="AFP103" s="27"/>
      <c r="AFQ103" s="27"/>
      <c r="AFR103" s="27"/>
      <c r="AFS103" s="27"/>
      <c r="AFT103" s="27"/>
      <c r="AFU103" s="27"/>
      <c r="AFV103" s="27"/>
      <c r="AFW103" s="27"/>
      <c r="AFX103" s="27"/>
      <c r="AFY103" s="27"/>
      <c r="AFZ103" s="27"/>
      <c r="AGA103" s="27"/>
      <c r="AGB103" s="27"/>
      <c r="AGC103" s="27"/>
      <c r="AGD103" s="27"/>
      <c r="AGE103" s="27"/>
      <c r="AGF103" s="27"/>
      <c r="AGG103" s="27"/>
      <c r="AGH103" s="27"/>
      <c r="AGI103" s="27"/>
      <c r="AGJ103" s="27"/>
      <c r="AGK103" s="27"/>
      <c r="AGL103" s="27"/>
      <c r="AGM103" s="27"/>
      <c r="AGN103" s="27"/>
      <c r="AGO103" s="27"/>
      <c r="AGP103" s="27"/>
      <c r="AGQ103" s="27"/>
      <c r="AGR103" s="27"/>
      <c r="AGS103" s="27"/>
      <c r="AGT103" s="27"/>
      <c r="AGU103" s="27"/>
      <c r="AGV103" s="27"/>
      <c r="AGW103" s="27"/>
      <c r="AGX103" s="27"/>
      <c r="AGY103" s="27"/>
      <c r="AGZ103" s="27"/>
      <c r="AHA103" s="27"/>
      <c r="AHB103" s="27"/>
      <c r="AHC103" s="27"/>
      <c r="AHD103" s="27"/>
      <c r="AHE103" s="27"/>
      <c r="AHF103" s="27"/>
      <c r="AHG103" s="27"/>
      <c r="AHH103" s="27"/>
      <c r="AHI103" s="27"/>
      <c r="AHJ103" s="27"/>
      <c r="AHK103" s="27"/>
      <c r="AHL103" s="27"/>
      <c r="AHM103" s="27"/>
      <c r="AHN103" s="27"/>
      <c r="AHO103" s="27"/>
      <c r="AHP103" s="27"/>
      <c r="AHQ103" s="27"/>
      <c r="AHR103" s="27"/>
      <c r="AHS103" s="27"/>
      <c r="AHT103" s="27"/>
      <c r="AHU103" s="27"/>
      <c r="AHV103" s="27"/>
      <c r="AHW103" s="27"/>
      <c r="AHX103" s="27"/>
      <c r="AHY103" s="27"/>
      <c r="AHZ103" s="27"/>
      <c r="AIA103" s="27"/>
      <c r="AIB103" s="27"/>
      <c r="AIC103" s="27"/>
      <c r="AID103" s="27"/>
      <c r="AIE103" s="27"/>
      <c r="AIF103" s="27"/>
      <c r="AIG103" s="27"/>
      <c r="AIH103" s="27"/>
      <c r="AII103" s="27"/>
      <c r="AIJ103" s="27"/>
      <c r="AIK103" s="27"/>
      <c r="AIL103" s="27"/>
      <c r="AIM103" s="27"/>
      <c r="AIN103" s="27"/>
      <c r="AIO103" s="27"/>
      <c r="AIP103" s="27"/>
      <c r="AIQ103" s="27"/>
      <c r="AIR103" s="27"/>
      <c r="AIS103" s="27"/>
      <c r="AIT103" s="27"/>
      <c r="AIU103" s="27"/>
      <c r="AIV103" s="27"/>
      <c r="AIW103" s="27"/>
      <c r="AIX103" s="27"/>
      <c r="AIY103" s="27"/>
      <c r="AIZ103" s="27"/>
      <c r="AJA103" s="27"/>
      <c r="AJB103" s="27"/>
      <c r="AJC103" s="27"/>
      <c r="AJD103" s="27"/>
      <c r="AJE103" s="27"/>
      <c r="AJF103" s="27"/>
      <c r="AJG103" s="27"/>
      <c r="AJH103" s="27"/>
      <c r="AJI103" s="27"/>
      <c r="AJJ103" s="27"/>
      <c r="AJK103" s="27"/>
      <c r="AJL103" s="27"/>
      <c r="AJM103" s="27"/>
      <c r="AJN103" s="27"/>
      <c r="AJO103" s="27"/>
      <c r="AJP103" s="27"/>
      <c r="AJQ103" s="27"/>
      <c r="AJR103" s="27"/>
      <c r="AJS103" s="27"/>
      <c r="AJT103" s="27"/>
      <c r="AJU103" s="27"/>
      <c r="AJV103" s="27"/>
      <c r="AJW103" s="27"/>
      <c r="AJX103" s="27"/>
      <c r="AJY103" s="27"/>
      <c r="AJZ103" s="27"/>
      <c r="AKA103" s="27"/>
      <c r="AKB103" s="27"/>
      <c r="AKC103" s="27"/>
      <c r="AKD103" s="27"/>
      <c r="AKE103" s="27"/>
      <c r="AKF103" s="27"/>
      <c r="AKG103" s="27"/>
      <c r="AKH103" s="27"/>
      <c r="AKI103" s="27"/>
      <c r="AKJ103" s="27"/>
      <c r="AKK103" s="27"/>
      <c r="AKL103" s="27"/>
      <c r="AKM103" s="27"/>
      <c r="AKN103" s="27"/>
      <c r="AKO103" s="27"/>
      <c r="AKP103" s="27"/>
      <c r="AKQ103" s="27"/>
      <c r="AKR103" s="27"/>
      <c r="AKS103" s="27"/>
      <c r="AKT103" s="27"/>
      <c r="AKU103" s="27"/>
      <c r="AKV103" s="27"/>
      <c r="AKW103" s="27"/>
      <c r="AKX103" s="27"/>
      <c r="AKY103" s="27"/>
      <c r="AKZ103" s="27"/>
      <c r="ALA103" s="27"/>
      <c r="ALB103" s="27"/>
      <c r="ALC103" s="27"/>
      <c r="ALD103" s="27"/>
      <c r="ALE103" s="27"/>
      <c r="ALF103" s="27"/>
      <c r="ALG103" s="27"/>
      <c r="ALH103" s="27"/>
      <c r="ALI103" s="27"/>
      <c r="ALJ103" s="27"/>
      <c r="ALK103" s="27"/>
      <c r="ALL103" s="27"/>
    </row>
  </sheetData>
  <mergeCells count="2">
    <mergeCell ref="F85:G85"/>
    <mergeCell ref="F84:G84"/>
  </mergeCells>
  <phoneticPr fontId="12" type="noConversion"/>
  <conditionalFormatting sqref="E89:H89 E87:H87">
    <cfRule type="expression" dxfId="5" priority="5" stopIfTrue="1">
      <formula>E$88="F"</formula>
    </cfRule>
  </conditionalFormatting>
  <conditionalFormatting sqref="E90:P90">
    <cfRule type="expression" dxfId="4" priority="1">
      <formula>E87="F"</formula>
    </cfRule>
    <cfRule type="expression" dxfId="3" priority="2">
      <formula>E87="A"</formula>
    </cfRule>
  </conditionalFormatting>
  <dataValidations count="1">
    <dataValidation allowBlank="1" showInputMessage="1" showErrorMessage="1" error="The value you entered is not valid._x000a_A user has restricted values that can be entered into this cell." sqref="E88:Q88"/>
  </dataValidation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Q14"/>
  <sheetViews>
    <sheetView showGridLines="0" showRowColHeaders="0" topLeftCell="A2" workbookViewId="0"/>
  </sheetViews>
  <sheetFormatPr defaultRowHeight="14.25" x14ac:dyDescent="0.2"/>
  <cols>
    <col min="1" max="1" width="1.28515625" style="27" customWidth="1"/>
    <col min="2" max="2" width="16.5703125" style="27" hidden="1" customWidth="1"/>
    <col min="3" max="3" width="9.5703125" style="27" hidden="1" customWidth="1"/>
    <col min="4" max="4" width="13.7109375" style="27" customWidth="1"/>
    <col min="5" max="16" width="9.140625" style="27"/>
    <col min="17" max="17" width="12" style="27" customWidth="1"/>
    <col min="18" max="16384" width="9.140625" style="27"/>
  </cols>
  <sheetData>
    <row r="1" spans="1:17" hidden="1" x14ac:dyDescent="0.2">
      <c r="D1" s="27" t="s">
        <v>61</v>
      </c>
      <c r="E1" s="27" t="str">
        <f ca="1">_xll.VIEW("smartco:Income Statement",$K$5,$D$5,$M$5,"!",$F$5,"!")</f>
        <v>smartco:Income Statement</v>
      </c>
    </row>
    <row r="2" spans="1:17" ht="28.5" customHeight="1" x14ac:dyDescent="0.2">
      <c r="A2" s="74"/>
      <c r="B2" s="22"/>
      <c r="C2" s="22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</row>
    <row r="3" spans="1:17" ht="7.5" customHeight="1" x14ac:dyDescent="0.2">
      <c r="N3" s="42"/>
      <c r="O3" s="42"/>
      <c r="P3" s="42"/>
      <c r="Q3" s="42"/>
    </row>
    <row r="4" spans="1:17" s="29" customFormat="1" ht="15" customHeight="1" x14ac:dyDescent="0.25">
      <c r="D4" s="198" t="s">
        <v>23</v>
      </c>
      <c r="E4" s="194"/>
      <c r="F4" s="193" t="s">
        <v>71</v>
      </c>
      <c r="G4" s="198"/>
      <c r="H4" s="194"/>
      <c r="I4" s="193" t="s">
        <v>70</v>
      </c>
      <c r="J4" s="194"/>
      <c r="K4" s="193" t="s">
        <v>116</v>
      </c>
      <c r="L4" s="194"/>
      <c r="M4" s="193" t="s">
        <v>0</v>
      </c>
      <c r="N4" s="194"/>
      <c r="O4" s="193" t="s">
        <v>198</v>
      </c>
      <c r="P4" s="194"/>
    </row>
    <row r="5" spans="1:17" s="29" customFormat="1" ht="15" customHeight="1" x14ac:dyDescent="0.25">
      <c r="D5" s="195" t="str">
        <f ca="1">_xll.SUBNM("smartco:organization","Workflow",Organization,"Caption_Default")</f>
        <v>Massachusetts</v>
      </c>
      <c r="E5" s="195"/>
      <c r="F5" s="195" t="str">
        <f ca="1">_xll.SUBNM("smartco:Account","","4999","Caption_Default")</f>
        <v>4999 Gross Revenue</v>
      </c>
      <c r="G5" s="195"/>
      <c r="H5" s="195"/>
      <c r="I5" s="195" t="str">
        <f ca="1">_xll.DBRW("smartco:FcstMethod",$F5,"FcstMethod")</f>
        <v>Remaining Budget</v>
      </c>
      <c r="J5" s="195"/>
      <c r="K5" s="195" t="str">
        <f ca="1">_xll.SUBNM("smartco:Currency Calc","Default","Local")</f>
        <v>Local</v>
      </c>
      <c r="L5" s="195"/>
      <c r="M5" s="195" t="str">
        <f ca="1">_xll.SUBNM("smartco:Year","Default","Y2","Caption_Default")</f>
        <v>2015</v>
      </c>
      <c r="N5" s="195"/>
      <c r="O5" s="195" t="str">
        <f ca="1">_xll.DBRW("smartco:calendar","Fcst Month","String")</f>
        <v>May</v>
      </c>
      <c r="P5" s="195"/>
    </row>
    <row r="6" spans="1:17" s="29" customFormat="1" ht="6.75" customHeight="1" x14ac:dyDescent="0.25"/>
    <row r="7" spans="1:17" s="29" customFormat="1" ht="15" customHeight="1" x14ac:dyDescent="0.25">
      <c r="C7" s="36"/>
      <c r="D7" s="23"/>
      <c r="E7" s="23" t="str">
        <f ca="1">E8</f>
        <v>A</v>
      </c>
      <c r="F7" s="23" t="str">
        <f t="shared" ref="F7:P7" ca="1" si="0">F8</f>
        <v>A</v>
      </c>
      <c r="G7" s="23" t="str">
        <f t="shared" ca="1" si="0"/>
        <v>A</v>
      </c>
      <c r="H7" s="23" t="str">
        <f t="shared" ca="1" si="0"/>
        <v>A</v>
      </c>
      <c r="I7" s="23" t="str">
        <f t="shared" ca="1" si="0"/>
        <v>F</v>
      </c>
      <c r="J7" s="23" t="str">
        <f t="shared" ca="1" si="0"/>
        <v>F</v>
      </c>
      <c r="K7" s="23" t="str">
        <f t="shared" ca="1" si="0"/>
        <v>F</v>
      </c>
      <c r="L7" s="23" t="str">
        <f t="shared" ca="1" si="0"/>
        <v>F</v>
      </c>
      <c r="M7" s="23" t="str">
        <f t="shared" ca="1" si="0"/>
        <v>F</v>
      </c>
      <c r="N7" s="23" t="str">
        <f t="shared" ca="1" si="0"/>
        <v>F</v>
      </c>
      <c r="O7" s="23" t="str">
        <f t="shared" ca="1" si="0"/>
        <v>F</v>
      </c>
      <c r="P7" s="23" t="str">
        <f t="shared" ca="1" si="0"/>
        <v>F</v>
      </c>
      <c r="Q7" s="23"/>
    </row>
    <row r="8" spans="1:17" s="29" customFormat="1" hidden="1" x14ac:dyDescent="0.25">
      <c r="D8" s="23"/>
      <c r="E8" s="23" t="str">
        <f ca="1">_xll.DBRW("smartco:Relative Time",$M$5,E$9,"ActFor")</f>
        <v>A</v>
      </c>
      <c r="F8" s="23" t="str">
        <f ca="1">_xll.DBRW("smartco:Relative Time",$M$5,F$9,"ActFor")</f>
        <v>A</v>
      </c>
      <c r="G8" s="23" t="str">
        <f ca="1">_xll.DBRW("smartco:Relative Time",$M$5,G$9,"ActFor")</f>
        <v>A</v>
      </c>
      <c r="H8" s="23" t="str">
        <f ca="1">_xll.DBRW("smartco:Relative Time",$M$5,H$9,"ActFor")</f>
        <v>A</v>
      </c>
      <c r="I8" s="23" t="str">
        <f ca="1">_xll.DBRW("smartco:Relative Time",$M$5,I$9,"ActFor")</f>
        <v>F</v>
      </c>
      <c r="J8" s="23" t="str">
        <f ca="1">_xll.DBRW("smartco:Relative Time",$M$5,J$9,"ActFor")</f>
        <v>F</v>
      </c>
      <c r="K8" s="23" t="str">
        <f ca="1">_xll.DBRW("smartco:Relative Time",$M$5,K$9,"ActFor")</f>
        <v>F</v>
      </c>
      <c r="L8" s="23" t="str">
        <f ca="1">_xll.DBRW("smartco:Relative Time",$M$5,L$9,"ActFor")</f>
        <v>F</v>
      </c>
      <c r="M8" s="23" t="str">
        <f ca="1">_xll.DBRW("smartco:Relative Time",$M$5,M$9,"ActFor")</f>
        <v>F</v>
      </c>
      <c r="N8" s="23" t="str">
        <f ca="1">_xll.DBRW("smartco:Relative Time",$M$5,N$9,"ActFor")</f>
        <v>F</v>
      </c>
      <c r="O8" s="23" t="str">
        <f ca="1">_xll.DBRW("smartco:Relative Time",$M$5,O$9,"ActFor")</f>
        <v>F</v>
      </c>
      <c r="P8" s="23" t="str">
        <f ca="1">_xll.DBRW("smartco:Relative Time",$M$5,P$9,"ActFor")</f>
        <v>F</v>
      </c>
      <c r="Q8" s="23"/>
    </row>
    <row r="9" spans="1:17" s="29" customFormat="1" x14ac:dyDescent="0.25">
      <c r="D9" s="174" t="s">
        <v>29</v>
      </c>
      <c r="E9" s="23" t="s">
        <v>30</v>
      </c>
      <c r="F9" s="23" t="s">
        <v>31</v>
      </c>
      <c r="G9" s="23" t="s">
        <v>32</v>
      </c>
      <c r="H9" s="23" t="s">
        <v>33</v>
      </c>
      <c r="I9" s="23" t="s">
        <v>34</v>
      </c>
      <c r="J9" s="23" t="s">
        <v>35</v>
      </c>
      <c r="K9" s="23" t="s">
        <v>36</v>
      </c>
      <c r="L9" s="23" t="s">
        <v>37</v>
      </c>
      <c r="M9" s="23" t="s">
        <v>38</v>
      </c>
      <c r="N9" s="23" t="s">
        <v>39</v>
      </c>
      <c r="O9" s="23" t="s">
        <v>40</v>
      </c>
      <c r="P9" s="23" t="s">
        <v>41</v>
      </c>
      <c r="Q9" s="23" t="s">
        <v>0</v>
      </c>
    </row>
    <row r="10" spans="1:17" s="29" customFormat="1" ht="2.4500000000000002" customHeight="1" x14ac:dyDescent="0.25"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</row>
    <row r="11" spans="1:17" s="83" customFormat="1" ht="15" customHeight="1" x14ac:dyDescent="0.2">
      <c r="B11" s="173" t="s">
        <v>99</v>
      </c>
      <c r="C11" s="173" t="s">
        <v>56</v>
      </c>
      <c r="D11" s="178" t="s">
        <v>56</v>
      </c>
      <c r="E11" s="147">
        <f ca="1">_xll.DBRW($E$1,$K$5,$D$5,$M$5,E$9,$F$5,$C11)</f>
        <v>588178.22175879776</v>
      </c>
      <c r="F11" s="147">
        <f ca="1">_xll.DBRW($E$1,$K$5,$D$5,$M$5,F$9,$F$5,$C11)</f>
        <v>596984.93711879756</v>
      </c>
      <c r="G11" s="147">
        <f ca="1">_xll.DBRW($E$1,$K$5,$D$5,$M$5,G$9,$F$5,$C11)</f>
        <v>591691.12847349187</v>
      </c>
      <c r="H11" s="147">
        <f ca="1">_xll.DBRW($E$1,$K$5,$D$5,$M$5,H$9,$F$5,$C11)</f>
        <v>599715.19278564618</v>
      </c>
      <c r="I11" s="147">
        <f ca="1">_xll.DBRW($E$1,$K$5,$D$5,$M$5,I$9,$F$5,$C11)</f>
        <v>581645.91333455045</v>
      </c>
      <c r="J11" s="147">
        <f ca="1">_xll.DBRW($E$1,$K$5,$D$5,$M$5,J$9,$F$5,$C11)</f>
        <v>582626.31893209368</v>
      </c>
      <c r="K11" s="147">
        <f ca="1">_xll.DBRW($E$1,$K$5,$D$5,$M$5,K$9,$F$5,$C11)</f>
        <v>577080.0222898334</v>
      </c>
      <c r="L11" s="147">
        <f ca="1">_xll.DBRW($E$1,$K$5,$D$5,$M$5,L$9,$F$5,$C11)</f>
        <v>591945.64683970378</v>
      </c>
      <c r="M11" s="147">
        <f ca="1">_xll.DBRW($E$1,$K$5,$D$5,$M$5,M$9,$F$5,$C11)</f>
        <v>553918.48707477003</v>
      </c>
      <c r="N11" s="147">
        <f ca="1">_xll.DBRW($E$1,$K$5,$D$5,$M$5,N$9,$F$5,$C11)</f>
        <v>574758.21924510621</v>
      </c>
      <c r="O11" s="147">
        <f ca="1">_xll.DBRW($E$1,$K$5,$D$5,$M$5,O$9,$F$5,$C11)</f>
        <v>626314.32506813994</v>
      </c>
      <c r="P11" s="147">
        <f ca="1">_xll.DBRW($E$1,$K$5,$D$5,$M$5,P$9,$F$5,$C11)</f>
        <v>716897.77240225172</v>
      </c>
      <c r="Q11" s="159">
        <f ca="1">_xll.DBRW($E$1,$K$5,$D$5,$M$5,Q$9,$F$5,$C11)</f>
        <v>7181756.1853231834</v>
      </c>
    </row>
    <row r="12" spans="1:17" s="83" customFormat="1" ht="15" customHeight="1" x14ac:dyDescent="0.2">
      <c r="B12" s="173" t="str">
        <f ca="1">_xll.SUBNM("smartco:Version","Current",_xll.DBR("smartco:Calendar","Current Version","String"),"Caption_Default")</f>
        <v>Budget</v>
      </c>
      <c r="C12" s="173" t="s">
        <v>78</v>
      </c>
      <c r="D12" s="178" t="str">
        <f ca="1">_xll.SUBNM("smartco:Version","Current",_xll.DBR("smartco:Calendar","Current Version","String"),"Caption_Default")</f>
        <v>Budget</v>
      </c>
      <c r="E12" s="147">
        <f ca="1">_xll.DBRW($E$1,$K$5,$D$5,$M$5,E$9,$F$5,$B12)</f>
        <v>731736.34713323996</v>
      </c>
      <c r="F12" s="147">
        <f ca="1">_xll.DBRW($E$1,$K$5,$D$5,$M$5,F$9,$F$5,$B12)</f>
        <v>679390.38065915206</v>
      </c>
      <c r="G12" s="147">
        <f ca="1">_xll.DBRW($E$1,$K$5,$D$5,$M$5,G$9,$F$5,$B12)</f>
        <v>676029.07036118803</v>
      </c>
      <c r="H12" s="147">
        <f ca="1">_xll.DBRW($E$1,$K$5,$D$5,$M$5,H$9,$F$5,$B12)</f>
        <v>699671.56032435794</v>
      </c>
      <c r="I12" s="147">
        <f ca="1">_xll.DBRW($E$1,$K$5,$D$5,$M$5,I$9,$F$5,$B12)</f>
        <v>671087.74701157399</v>
      </c>
      <c r="J12" s="147">
        <f ca="1">_xll.DBRW($E$1,$K$5,$D$5,$M$5,J$9,$F$5,$B12)</f>
        <v>676938.97231434891</v>
      </c>
      <c r="K12" s="147">
        <f ca="1">_xll.DBRW($E$1,$K$5,$D$5,$M$5,K$9,$F$5,$B12)</f>
        <v>695206.62099801889</v>
      </c>
      <c r="L12" s="147">
        <f ca="1">_xll.DBRW($E$1,$K$5,$D$5,$M$5,L$9,$F$5,$B12)</f>
        <v>704231.90001316485</v>
      </c>
      <c r="M12" s="147">
        <f ca="1">_xll.DBRW($E$1,$K$5,$D$5,$M$5,M$9,$F$5,$B12)</f>
        <v>681669.37538481608</v>
      </c>
      <c r="N12" s="147">
        <f ca="1">_xll.DBRW($E$1,$K$5,$D$5,$M$5,N$9,$F$5,$B12)</f>
        <v>697143.09461253835</v>
      </c>
      <c r="O12" s="147">
        <f ca="1">_xll.DBRW($E$1,$K$5,$D$5,$M$5,O$9,$F$5,$B12)</f>
        <v>838449.89788458333</v>
      </c>
      <c r="P12" s="147">
        <f ca="1">_xll.DBRW($E$1,$K$5,$D$5,$M$5,P$9,$F$5,$B12)</f>
        <v>882904.62361265905</v>
      </c>
      <c r="Q12" s="159">
        <f ca="1">_xll.DBRW($E$1,$K$5,$D$5,$M$5,Q$9,$F$5,$B12)</f>
        <v>8634459.5903096404</v>
      </c>
    </row>
    <row r="13" spans="1:17" s="83" customFormat="1" ht="15" customHeight="1" x14ac:dyDescent="0.2">
      <c r="B13" s="173" t="s">
        <v>72</v>
      </c>
      <c r="C13" s="173" t="s">
        <v>72</v>
      </c>
      <c r="D13" s="178" t="s">
        <v>72</v>
      </c>
      <c r="E13" s="147">
        <f ca="1">_xll.DBRW($E$1,$K$5,$D$5,$M$5,E$9,$F$5,$C13)</f>
        <v>588178.22175879776</v>
      </c>
      <c r="F13" s="147">
        <f ca="1">_xll.DBRW($E$1,$K$5,$D$5,$M$5,F$9,$F$5,$C13)</f>
        <v>596984.93711879756</v>
      </c>
      <c r="G13" s="147">
        <f ca="1">_xll.DBRW($E$1,$K$5,$D$5,$M$5,G$9,$F$5,$C13)</f>
        <v>591691.12847349187</v>
      </c>
      <c r="H13" s="147">
        <f ca="1">_xll.DBRW($E$1,$K$5,$D$5,$M$5,H$9,$F$5,$C13)</f>
        <v>599715.19278564618</v>
      </c>
      <c r="I13" s="147">
        <f ca="1">_xll.DBRW($E$1,$K$5,$D$5,$M$5,I$9,$F$5,$C13)</f>
        <v>718169.88630396023</v>
      </c>
      <c r="J13" s="147">
        <f ca="1">_xll.DBRW($E$1,$K$5,$D$5,$M$5,J$9,$F$5,$C13)</f>
        <v>724431.62156756083</v>
      </c>
      <c r="K13" s="147">
        <f ca="1">_xll.DBRW($E$1,$K$5,$D$5,$M$5,K$9,$F$5,$C13)</f>
        <v>743980.89099859062</v>
      </c>
      <c r="L13" s="147">
        <f ca="1">_xll.DBRW($E$1,$K$5,$D$5,$M$5,L$9,$F$5,$C13)</f>
        <v>753639.36507002544</v>
      </c>
      <c r="M13" s="147">
        <f ca="1">_xll.DBRW($E$1,$K$5,$D$5,$M$5,M$9,$F$5,$C13)</f>
        <v>729493.90001090534</v>
      </c>
      <c r="N13" s="147">
        <f ca="1">_xll.DBRW($E$1,$K$5,$D$5,$M$5,N$9,$F$5,$C13)</f>
        <v>746053.22362835926</v>
      </c>
      <c r="O13" s="147">
        <f ca="1">_xll.DBRW($E$1,$K$5,$D$5,$M$5,O$9,$F$5,$C13)</f>
        <v>897273.82226359309</v>
      </c>
      <c r="P13" s="147">
        <f ca="1">_xll.DBRW($E$1,$K$5,$D$5,$M$5,P$9,$F$5,$C13)</f>
        <v>944847.40032991301</v>
      </c>
      <c r="Q13" s="159">
        <f ca="1">_xll.DBRW($E$1,$K$5,$D$5,$M$5,Q$9,$F$5,$C13)</f>
        <v>8634459.5903096404</v>
      </c>
    </row>
    <row r="14" spans="1:17" s="83" customFormat="1" ht="15" customHeight="1" x14ac:dyDescent="0.2">
      <c r="D14" s="178" t="s">
        <v>197</v>
      </c>
      <c r="E14" s="147">
        <f ca="1">E13-E12</f>
        <v>-143558.1253744422</v>
      </c>
      <c r="F14" s="147">
        <f t="shared" ref="F14:Q14" ca="1" si="1">F13-F12</f>
        <v>-82405.443540354492</v>
      </c>
      <c r="G14" s="147">
        <f t="shared" ca="1" si="1"/>
        <v>-84337.941887696157</v>
      </c>
      <c r="H14" s="147">
        <f t="shared" ca="1" si="1"/>
        <v>-99956.367538711755</v>
      </c>
      <c r="I14" s="147">
        <f t="shared" ca="1" si="1"/>
        <v>47082.139292386244</v>
      </c>
      <c r="J14" s="147">
        <f t="shared" ca="1" si="1"/>
        <v>47492.649253211915</v>
      </c>
      <c r="K14" s="147">
        <f t="shared" ca="1" si="1"/>
        <v>48774.270000571734</v>
      </c>
      <c r="L14" s="147">
        <f t="shared" ca="1" si="1"/>
        <v>49407.465056860587</v>
      </c>
      <c r="M14" s="147">
        <f t="shared" ca="1" si="1"/>
        <v>47824.52462608926</v>
      </c>
      <c r="N14" s="147">
        <f t="shared" ca="1" si="1"/>
        <v>48910.129015820916</v>
      </c>
      <c r="O14" s="147">
        <f t="shared" ca="1" si="1"/>
        <v>58823.924379009753</v>
      </c>
      <c r="P14" s="147">
        <f t="shared" ca="1" si="1"/>
        <v>61942.776717253961</v>
      </c>
      <c r="Q14" s="159">
        <f t="shared" ca="1" si="1"/>
        <v>0</v>
      </c>
    </row>
  </sheetData>
  <mergeCells count="12">
    <mergeCell ref="D5:E5"/>
    <mergeCell ref="F5:H5"/>
    <mergeCell ref="D4:E4"/>
    <mergeCell ref="F4:H4"/>
    <mergeCell ref="O4:P4"/>
    <mergeCell ref="O5:P5"/>
    <mergeCell ref="M5:N5"/>
    <mergeCell ref="M4:N4"/>
    <mergeCell ref="I4:J4"/>
    <mergeCell ref="K4:L4"/>
    <mergeCell ref="I5:J5"/>
    <mergeCell ref="K5:L5"/>
  </mergeCells>
  <phoneticPr fontId="12" type="noConversion"/>
  <conditionalFormatting sqref="Q11:Q13">
    <cfRule type="expression" dxfId="2" priority="10" stopIfTrue="1">
      <formula>Q$8="A"</formula>
    </cfRule>
  </conditionalFormatting>
  <conditionalFormatting sqref="E10:P10">
    <cfRule type="expression" dxfId="1" priority="1">
      <formula>E7="F"</formula>
    </cfRule>
    <cfRule type="expression" dxfId="0" priority="2">
      <formula>E7="A"</formula>
    </cfRule>
  </conditionalFormatting>
  <dataValidations count="1">
    <dataValidation allowBlank="1" showInputMessage="1" showErrorMessage="1" error="The value you entered is not valid._x000a_A user has restricted values that can be entered into this cell." sqref="E8:P8"/>
  </dataValidation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LL41"/>
  <sheetViews>
    <sheetView showGridLines="0" showRowColHeaders="0" topLeftCell="B10" workbookViewId="0">
      <selection activeCell="C26" sqref="C26"/>
    </sheetView>
  </sheetViews>
  <sheetFormatPr defaultRowHeight="14.25" x14ac:dyDescent="0.2"/>
  <cols>
    <col min="1" max="1" width="2.42578125" style="27" hidden="1" customWidth="1"/>
    <col min="2" max="2" width="1" style="27" customWidth="1"/>
    <col min="3" max="3" width="28.85546875" style="27" customWidth="1"/>
    <col min="4" max="8" width="12.42578125" style="27" customWidth="1"/>
    <col min="9" max="16384" width="9.140625" style="27"/>
  </cols>
  <sheetData>
    <row r="1" spans="1:8" ht="26.25" hidden="1" customHeight="1" x14ac:dyDescent="0.2">
      <c r="A1" s="27" t="s">
        <v>11</v>
      </c>
    </row>
    <row r="2" spans="1:8" hidden="1" x14ac:dyDescent="0.2">
      <c r="A2" s="27">
        <f>0</f>
        <v>0</v>
      </c>
      <c r="C2" s="176"/>
      <c r="D2" s="175"/>
      <c r="E2" s="175"/>
      <c r="F2" s="175"/>
      <c r="G2" s="175"/>
      <c r="H2" s="175"/>
    </row>
    <row r="3" spans="1:8" hidden="1" x14ac:dyDescent="0.2">
      <c r="A3" s="27">
        <f>1</f>
        <v>1</v>
      </c>
      <c r="C3" s="116"/>
      <c r="D3" s="111"/>
      <c r="E3" s="111"/>
      <c r="F3" s="111"/>
      <c r="G3" s="111"/>
      <c r="H3" s="111"/>
    </row>
    <row r="4" spans="1:8" hidden="1" x14ac:dyDescent="0.2">
      <c r="A4" s="27">
        <f>2</f>
        <v>2</v>
      </c>
      <c r="C4" s="116"/>
      <c r="D4" s="111"/>
      <c r="E4" s="111"/>
      <c r="F4" s="111"/>
      <c r="G4" s="111"/>
      <c r="H4" s="111"/>
    </row>
    <row r="5" spans="1:8" hidden="1" x14ac:dyDescent="0.2">
      <c r="A5" s="27">
        <f>3</f>
        <v>3</v>
      </c>
      <c r="C5" s="116"/>
      <c r="D5" s="111"/>
      <c r="E5" s="111"/>
      <c r="F5" s="111"/>
      <c r="G5" s="111"/>
      <c r="H5" s="111"/>
    </row>
    <row r="6" spans="1:8" hidden="1" x14ac:dyDescent="0.2">
      <c r="A6" s="27" t="s">
        <v>9</v>
      </c>
      <c r="C6" s="116"/>
      <c r="D6" s="147"/>
      <c r="E6" s="147"/>
      <c r="F6" s="147"/>
      <c r="G6" s="147"/>
      <c r="H6" s="147"/>
    </row>
    <row r="7" spans="1:8" hidden="1" x14ac:dyDescent="0.2">
      <c r="A7" s="27" t="s">
        <v>10</v>
      </c>
      <c r="C7" s="116"/>
      <c r="D7" s="147"/>
      <c r="E7" s="147"/>
      <c r="F7" s="147"/>
      <c r="G7" s="147"/>
      <c r="H7" s="147"/>
    </row>
    <row r="8" spans="1:8" hidden="1" x14ac:dyDescent="0.2">
      <c r="A8" s="27" t="s">
        <v>12</v>
      </c>
      <c r="G8" s="27">
        <f>VLOOKUP($D$16,Lookup!$D$2:$E$3,2,0)</f>
        <v>0</v>
      </c>
      <c r="H8" s="27" t="str">
        <f>IF(C16&lt;&gt;"","{TM1FILTERBYPATTERN( {TM1SUBSETALL( [Account] )}, """&amp;$C$16&amp;""")}","")</f>
        <v/>
      </c>
    </row>
    <row r="9" spans="1:8" ht="21.75" hidden="1" customHeight="1" x14ac:dyDescent="0.2">
      <c r="C9" s="27" t="str">
        <f ca="1">_xll.TM1RPTVIEW("smartco:Income Statement:1", $G$8, _xll.TM1RPTTITLE("smartco:Currency Calc",$D$13), _xll.TM1RPTTITLE("smartco:organization",$C$13), _xll.TM1RPTTITLE("smartco:Year",$F$13), _xll.TM1RPTTITLE("smartco:Month",$G$13),TM1RPTFMTRNG,TM1RPTFMTIDCOL)</f>
        <v>smartco:Income Statement:1</v>
      </c>
    </row>
    <row r="10" spans="1:8" ht="37.5" customHeight="1" thickBot="1" x14ac:dyDescent="0.25">
      <c r="A10" s="28"/>
      <c r="B10" s="74"/>
      <c r="C10" s="74"/>
      <c r="D10" s="74"/>
      <c r="E10" s="74"/>
      <c r="F10" s="74"/>
      <c r="G10" s="74"/>
      <c r="H10" s="74"/>
    </row>
    <row r="11" spans="1:8" ht="7.5" customHeight="1" x14ac:dyDescent="0.2"/>
    <row r="12" spans="1:8" s="29" customFormat="1" ht="15" customHeight="1" x14ac:dyDescent="0.25">
      <c r="C12" s="21" t="s">
        <v>23</v>
      </c>
      <c r="D12" s="193" t="s">
        <v>116</v>
      </c>
      <c r="E12" s="194"/>
      <c r="F12" s="21" t="s">
        <v>0</v>
      </c>
      <c r="G12" s="21" t="s">
        <v>54</v>
      </c>
      <c r="H12" s="21" t="s">
        <v>24</v>
      </c>
    </row>
    <row r="13" spans="1:8" s="29" customFormat="1" ht="15" customHeight="1" x14ac:dyDescent="0.25">
      <c r="C13" s="77" t="str">
        <f ca="1">_xll.SUBNM("smartco:organization","Workflow",Organization,"Caption_Default")</f>
        <v>Massachusetts</v>
      </c>
      <c r="D13" s="195" t="str">
        <f ca="1">_xll.SUBNM("smartco:Currency Calc","Default","Base")</f>
        <v>Base</v>
      </c>
      <c r="E13" s="195"/>
      <c r="F13" s="77" t="str">
        <f ca="1">_xll.SUBNM("smartco:Year","Default","Y2","Caption_Default")</f>
        <v>2015</v>
      </c>
      <c r="G13" s="77" t="str">
        <f ca="1">_xll.SUBNM("smartco:Month","MY","Year")</f>
        <v>Year</v>
      </c>
      <c r="H13" s="77" t="str">
        <f ca="1">_xll.SUBNM("smartco:OpExSubset_Picklist","Default","OpEx")</f>
        <v>OpEx</v>
      </c>
    </row>
    <row r="14" spans="1:8" s="29" customFormat="1" ht="7.5" customHeight="1" x14ac:dyDescent="0.25">
      <c r="C14" s="50"/>
      <c r="D14" s="50"/>
      <c r="E14" s="50"/>
      <c r="F14" s="50"/>
      <c r="G14" s="50"/>
      <c r="H14" s="50"/>
    </row>
    <row r="15" spans="1:8" s="29" customFormat="1" ht="15" customHeight="1" x14ac:dyDescent="0.25">
      <c r="C15" s="21" t="s">
        <v>26</v>
      </c>
      <c r="D15" s="193" t="s">
        <v>27</v>
      </c>
      <c r="E15" s="194"/>
      <c r="F15" s="21" t="s">
        <v>116</v>
      </c>
      <c r="G15" s="50"/>
      <c r="H15" s="50"/>
    </row>
    <row r="16" spans="1:8" s="29" customFormat="1" ht="15" customHeight="1" x14ac:dyDescent="0.25">
      <c r="C16" s="77"/>
      <c r="D16" s="195" t="s">
        <v>55</v>
      </c>
      <c r="E16" s="195"/>
      <c r="F16" s="77" t="str">
        <f ca="1">_xll.DBRW("smartco:}ElementAttributes_organization",$C$13,"Currency")</f>
        <v>USD</v>
      </c>
      <c r="G16" s="50"/>
      <c r="H16" s="50"/>
    </row>
    <row r="17" spans="1:1000" ht="7.5" customHeight="1" x14ac:dyDescent="0.2">
      <c r="C17" s="51"/>
      <c r="D17" s="51"/>
      <c r="E17" s="51"/>
      <c r="F17" s="51"/>
      <c r="G17" s="51"/>
      <c r="H17" s="51"/>
    </row>
    <row r="18" spans="1:1000" ht="15" thickBot="1" x14ac:dyDescent="0.25">
      <c r="C18" s="101"/>
      <c r="D18" s="101" t="s">
        <v>56</v>
      </c>
      <c r="E18" s="101" t="str">
        <f ca="1">_xll.SUBNM("smartco:Version","Current",_xll.DBR("smartco:Calendar","Current Version","String"),"Caption_Default")</f>
        <v>Budget</v>
      </c>
      <c r="F18" s="101" t="s">
        <v>74</v>
      </c>
      <c r="G18" s="101" t="s">
        <v>75</v>
      </c>
      <c r="H18" s="101" t="s">
        <v>76</v>
      </c>
    </row>
    <row r="19" spans="1:1000" hidden="1" x14ac:dyDescent="0.2">
      <c r="D19" s="99" t="s">
        <v>56</v>
      </c>
      <c r="E19" s="99" t="str">
        <f ca="1">_xll.SUBNM("smartco:Version","Current",_xll.DBR("smartco:Calendar","Current Version","String"),"Caption_Default")</f>
        <v>Budget</v>
      </c>
      <c r="F19" s="99" t="s">
        <v>79</v>
      </c>
      <c r="G19" s="99" t="s">
        <v>80</v>
      </c>
      <c r="H19" s="99" t="s">
        <v>58</v>
      </c>
    </row>
    <row r="20" spans="1:1000" ht="15" customHeight="1" thickTop="1" x14ac:dyDescent="0.2">
      <c r="A20" s="27">
        <f ca="1">IF(_xll.TM1RPTELISCONSOLIDATED($C$20,$C20),IF(_xll.TM1RPTELLEV($C$20,$C20)&lt;=3,_xll.TM1RPTELLEV($C$20,$C20),"D"),"N")</f>
        <v>1</v>
      </c>
      <c r="C20" s="169" t="str">
        <f ca="1">_xll.TM1RPTROW($C$9,"smartco:Account",$H$13,,"Caption_Default",1,$G$8)</f>
        <v>6099 PAYROLL</v>
      </c>
      <c r="D20" s="111">
        <f ca="1">_xll.DBRW($C$9,$D$13,$C$13,$F$13,$G$13,$C20,D$19)</f>
        <v>680718.23136487207</v>
      </c>
      <c r="E20" s="111">
        <f ca="1">_xll.DBRW($C$9,$D$13,$C$13,$F$13,$G$13,$C20,E$19)</f>
        <v>669755.39337687381</v>
      </c>
      <c r="F20" s="111">
        <f ca="1">_xll.DBRW($C$9,$D$13,$C$13,$F$13,$G$13,$C20,$F$19)</f>
        <v>-10962.837987998268</v>
      </c>
      <c r="G20" s="111">
        <f ca="1">_xll.DBRW($C$9,$D$13,$C$13,$F$13,$G$13,$C20,$G$19)</f>
        <v>0</v>
      </c>
      <c r="H20" s="111">
        <f ca="1">F20+G20</f>
        <v>-10962.837987998268</v>
      </c>
      <c r="J20" s="52"/>
    </row>
    <row r="21" spans="1:1000" customFormat="1" ht="15" customHeight="1" x14ac:dyDescent="0.25">
      <c r="A21" s="27">
        <f ca="1">IF(_xll.TM1RPTELISCONSOLIDATED($C$20,$C21),IF(_xll.TM1RPTELLEV($C$20,$C21)&lt;=3,_xll.TM1RPTELLEV($C$20,$C21),"D"),"N")</f>
        <v>1</v>
      </c>
      <c r="B21" s="27"/>
      <c r="C21" s="169" t="s">
        <v>45</v>
      </c>
      <c r="D21" s="111">
        <f ca="1">_xll.DBRW($C$9,$D$13,$C$13,$F$13,$G$13,$C21,D$19)</f>
        <v>65904</v>
      </c>
      <c r="E21" s="111">
        <f ca="1">_xll.DBRW($C$9,$D$13,$C$13,$F$13,$G$13,$C21,E$19)</f>
        <v>66994.75999999998</v>
      </c>
      <c r="F21" s="111">
        <f ca="1">_xll.DBRW($C$9,$D$13,$C$13,$F$13,$G$13,$C21,$F$19)</f>
        <v>1090.7599999999802</v>
      </c>
      <c r="G21" s="111">
        <f ca="1">_xll.DBRW($C$9,$D$13,$C$13,$F$13,$G$13,$C21,$G$19)</f>
        <v>0</v>
      </c>
      <c r="H21" s="111">
        <f t="shared" ref="H21:H26" ca="1" si="0">F21+G21</f>
        <v>1090.7599999999802</v>
      </c>
      <c r="I21" s="27"/>
      <c r="J21" s="52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  <c r="GI21" s="27"/>
      <c r="GJ21" s="27"/>
      <c r="GK21" s="27"/>
      <c r="GL21" s="27"/>
      <c r="GM21" s="27"/>
      <c r="GN21" s="27"/>
      <c r="GO21" s="27"/>
      <c r="GP21" s="27"/>
      <c r="GQ21" s="27"/>
      <c r="GR21" s="27"/>
      <c r="GS21" s="27"/>
      <c r="GT21" s="27"/>
      <c r="GU21" s="27"/>
      <c r="GV21" s="27"/>
      <c r="GW21" s="27"/>
      <c r="GX21" s="27"/>
      <c r="GY21" s="27"/>
      <c r="GZ21" s="27"/>
      <c r="HA21" s="27"/>
      <c r="HB21" s="27"/>
      <c r="HC21" s="27"/>
      <c r="HD21" s="27"/>
      <c r="HE21" s="27"/>
      <c r="HF21" s="27"/>
      <c r="HG21" s="27"/>
      <c r="HH21" s="27"/>
      <c r="HI21" s="27"/>
      <c r="HJ21" s="27"/>
      <c r="HK21" s="27"/>
      <c r="HL21" s="27"/>
      <c r="HM21" s="27"/>
      <c r="HN21" s="27"/>
      <c r="HO21" s="27"/>
      <c r="HP21" s="27"/>
      <c r="HQ21" s="27"/>
      <c r="HR21" s="27"/>
      <c r="HS21" s="27"/>
      <c r="HT21" s="27"/>
      <c r="HU21" s="27"/>
      <c r="HV21" s="27"/>
      <c r="HW21" s="27"/>
      <c r="HX21" s="27"/>
      <c r="HY21" s="27"/>
      <c r="HZ21" s="27"/>
      <c r="IA21" s="27"/>
      <c r="IB21" s="27"/>
      <c r="IC21" s="27"/>
      <c r="ID21" s="27"/>
      <c r="IE21" s="27"/>
      <c r="IF21" s="27"/>
      <c r="IG21" s="27"/>
      <c r="IH21" s="27"/>
      <c r="II21" s="27"/>
      <c r="IJ21" s="27"/>
      <c r="IK21" s="27"/>
      <c r="IL21" s="27"/>
      <c r="IM21" s="27"/>
      <c r="IN21" s="27"/>
      <c r="IO21" s="27"/>
      <c r="IP21" s="27"/>
      <c r="IQ21" s="27"/>
      <c r="IR21" s="27"/>
      <c r="IS21" s="27"/>
      <c r="IT21" s="27"/>
      <c r="IU21" s="27"/>
      <c r="IV21" s="27"/>
      <c r="IW21" s="27"/>
      <c r="IX21" s="27"/>
      <c r="IY21" s="27"/>
      <c r="IZ21" s="27"/>
      <c r="JA21" s="27"/>
      <c r="JB21" s="27"/>
      <c r="JC21" s="27"/>
      <c r="JD21" s="27"/>
      <c r="JE21" s="27"/>
      <c r="JF21" s="27"/>
      <c r="JG21" s="27"/>
      <c r="JH21" s="27"/>
      <c r="JI21" s="27"/>
      <c r="JJ21" s="27"/>
      <c r="JK21" s="27"/>
      <c r="JL21" s="27"/>
      <c r="JM21" s="27"/>
      <c r="JN21" s="27"/>
      <c r="JO21" s="27"/>
      <c r="JP21" s="27"/>
      <c r="JQ21" s="27"/>
      <c r="JR21" s="27"/>
      <c r="JS21" s="27"/>
      <c r="JT21" s="27"/>
      <c r="JU21" s="27"/>
      <c r="JV21" s="27"/>
      <c r="JW21" s="27"/>
      <c r="JX21" s="27"/>
      <c r="JY21" s="27"/>
      <c r="JZ21" s="27"/>
      <c r="KA21" s="27"/>
      <c r="KB21" s="27"/>
      <c r="KC21" s="27"/>
      <c r="KD21" s="27"/>
      <c r="KE21" s="27"/>
      <c r="KF21" s="27"/>
      <c r="KG21" s="27"/>
      <c r="KH21" s="27"/>
      <c r="KI21" s="27"/>
      <c r="KJ21" s="27"/>
      <c r="KK21" s="27"/>
      <c r="KL21" s="27"/>
      <c r="KM21" s="27"/>
      <c r="KN21" s="27"/>
      <c r="KO21" s="27"/>
      <c r="KP21" s="27"/>
      <c r="KQ21" s="27"/>
      <c r="KR21" s="27"/>
      <c r="KS21" s="27"/>
      <c r="KT21" s="27"/>
      <c r="KU21" s="27"/>
      <c r="KV21" s="27"/>
      <c r="KW21" s="27"/>
      <c r="KX21" s="27"/>
      <c r="KY21" s="27"/>
      <c r="KZ21" s="27"/>
      <c r="LA21" s="27"/>
      <c r="LB21" s="27"/>
      <c r="LC21" s="27"/>
      <c r="LD21" s="27"/>
      <c r="LE21" s="27"/>
      <c r="LF21" s="27"/>
      <c r="LG21" s="27"/>
      <c r="LH21" s="27"/>
      <c r="LI21" s="27"/>
      <c r="LJ21" s="27"/>
      <c r="LK21" s="27"/>
      <c r="LL21" s="27"/>
      <c r="LM21" s="27"/>
      <c r="LN21" s="27"/>
      <c r="LO21" s="27"/>
      <c r="LP21" s="27"/>
      <c r="LQ21" s="27"/>
      <c r="LR21" s="27"/>
      <c r="LS21" s="27"/>
      <c r="LT21" s="27"/>
      <c r="LU21" s="27"/>
      <c r="LV21" s="27"/>
      <c r="LW21" s="27"/>
      <c r="LX21" s="27"/>
      <c r="LY21" s="27"/>
      <c r="LZ21" s="27"/>
      <c r="MA21" s="27"/>
      <c r="MB21" s="27"/>
      <c r="MC21" s="27"/>
      <c r="MD21" s="27"/>
      <c r="ME21" s="27"/>
      <c r="MF21" s="27"/>
      <c r="MG21" s="27"/>
      <c r="MH21" s="27"/>
      <c r="MI21" s="27"/>
      <c r="MJ21" s="27"/>
      <c r="MK21" s="27"/>
      <c r="ML21" s="27"/>
      <c r="MM21" s="27"/>
      <c r="MN21" s="27"/>
      <c r="MO21" s="27"/>
      <c r="MP21" s="27"/>
      <c r="MQ21" s="27"/>
      <c r="MR21" s="27"/>
      <c r="MS21" s="27"/>
      <c r="MT21" s="27"/>
      <c r="MU21" s="27"/>
      <c r="MV21" s="27"/>
      <c r="MW21" s="27"/>
      <c r="MX21" s="27"/>
      <c r="MY21" s="27"/>
      <c r="MZ21" s="27"/>
      <c r="NA21" s="27"/>
      <c r="NB21" s="27"/>
      <c r="NC21" s="27"/>
      <c r="ND21" s="27"/>
      <c r="NE21" s="27"/>
      <c r="NF21" s="27"/>
      <c r="NG21" s="27"/>
      <c r="NH21" s="27"/>
      <c r="NI21" s="27"/>
      <c r="NJ21" s="27"/>
      <c r="NK21" s="27"/>
      <c r="NL21" s="27"/>
      <c r="NM21" s="27"/>
      <c r="NN21" s="27"/>
      <c r="NO21" s="27"/>
      <c r="NP21" s="27"/>
      <c r="NQ21" s="27"/>
      <c r="NR21" s="27"/>
      <c r="NS21" s="27"/>
      <c r="NT21" s="27"/>
      <c r="NU21" s="27"/>
      <c r="NV21" s="27"/>
      <c r="NW21" s="27"/>
      <c r="NX21" s="27"/>
      <c r="NY21" s="27"/>
      <c r="NZ21" s="27"/>
      <c r="OA21" s="27"/>
      <c r="OB21" s="27"/>
      <c r="OC21" s="27"/>
      <c r="OD21" s="27"/>
      <c r="OE21" s="27"/>
      <c r="OF21" s="27"/>
      <c r="OG21" s="27"/>
      <c r="OH21" s="27"/>
      <c r="OI21" s="27"/>
      <c r="OJ21" s="27"/>
      <c r="OK21" s="27"/>
      <c r="OL21" s="27"/>
      <c r="OM21" s="27"/>
      <c r="ON21" s="27"/>
      <c r="OO21" s="27"/>
      <c r="OP21" s="27"/>
      <c r="OQ21" s="27"/>
      <c r="OR21" s="27"/>
      <c r="OS21" s="27"/>
      <c r="OT21" s="27"/>
      <c r="OU21" s="27"/>
      <c r="OV21" s="27"/>
      <c r="OW21" s="27"/>
      <c r="OX21" s="27"/>
      <c r="OY21" s="27"/>
      <c r="OZ21" s="27"/>
      <c r="PA21" s="27"/>
      <c r="PB21" s="27"/>
      <c r="PC21" s="27"/>
      <c r="PD21" s="27"/>
      <c r="PE21" s="27"/>
      <c r="PF21" s="27"/>
      <c r="PG21" s="27"/>
      <c r="PH21" s="27"/>
      <c r="PI21" s="27"/>
      <c r="PJ21" s="27"/>
      <c r="PK21" s="27"/>
      <c r="PL21" s="27"/>
      <c r="PM21" s="27"/>
      <c r="PN21" s="27"/>
      <c r="PO21" s="27"/>
      <c r="PP21" s="27"/>
      <c r="PQ21" s="27"/>
      <c r="PR21" s="27"/>
      <c r="PS21" s="27"/>
      <c r="PT21" s="27"/>
      <c r="PU21" s="27"/>
      <c r="PV21" s="27"/>
      <c r="PW21" s="27"/>
      <c r="PX21" s="27"/>
      <c r="PY21" s="27"/>
      <c r="PZ21" s="27"/>
      <c r="QA21" s="27"/>
      <c r="QB21" s="27"/>
      <c r="QC21" s="27"/>
      <c r="QD21" s="27"/>
      <c r="QE21" s="27"/>
      <c r="QF21" s="27"/>
      <c r="QG21" s="27"/>
      <c r="QH21" s="27"/>
      <c r="QI21" s="27"/>
      <c r="QJ21" s="27"/>
      <c r="QK21" s="27"/>
      <c r="QL21" s="27"/>
      <c r="QM21" s="27"/>
      <c r="QN21" s="27"/>
      <c r="QO21" s="27"/>
      <c r="QP21" s="27"/>
      <c r="QQ21" s="27"/>
      <c r="QR21" s="27"/>
      <c r="QS21" s="27"/>
      <c r="QT21" s="27"/>
      <c r="QU21" s="27"/>
      <c r="QV21" s="27"/>
      <c r="QW21" s="27"/>
      <c r="QX21" s="27"/>
      <c r="QY21" s="27"/>
      <c r="QZ21" s="27"/>
      <c r="RA21" s="27"/>
      <c r="RB21" s="27"/>
      <c r="RC21" s="27"/>
      <c r="RD21" s="27"/>
      <c r="RE21" s="27"/>
      <c r="RF21" s="27"/>
      <c r="RG21" s="27"/>
      <c r="RH21" s="27"/>
      <c r="RI21" s="27"/>
      <c r="RJ21" s="27"/>
      <c r="RK21" s="27"/>
      <c r="RL21" s="27"/>
      <c r="RM21" s="27"/>
      <c r="RN21" s="27"/>
      <c r="RO21" s="27"/>
      <c r="RP21" s="27"/>
      <c r="RQ21" s="27"/>
      <c r="RR21" s="27"/>
      <c r="RS21" s="27"/>
      <c r="RT21" s="27"/>
      <c r="RU21" s="27"/>
      <c r="RV21" s="27"/>
      <c r="RW21" s="27"/>
      <c r="RX21" s="27"/>
      <c r="RY21" s="27"/>
      <c r="RZ21" s="27"/>
      <c r="SA21" s="27"/>
      <c r="SB21" s="27"/>
      <c r="SC21" s="27"/>
      <c r="SD21" s="27"/>
      <c r="SE21" s="27"/>
      <c r="SF21" s="27"/>
      <c r="SG21" s="27"/>
      <c r="SH21" s="27"/>
      <c r="SI21" s="27"/>
      <c r="SJ21" s="27"/>
      <c r="SK21" s="27"/>
      <c r="SL21" s="27"/>
      <c r="SM21" s="27"/>
      <c r="SN21" s="27"/>
      <c r="SO21" s="27"/>
      <c r="SP21" s="27"/>
      <c r="SQ21" s="27"/>
      <c r="SR21" s="27"/>
      <c r="SS21" s="27"/>
      <c r="ST21" s="27"/>
      <c r="SU21" s="27"/>
      <c r="SV21" s="27"/>
      <c r="SW21" s="27"/>
      <c r="SX21" s="27"/>
      <c r="SY21" s="27"/>
      <c r="SZ21" s="27"/>
      <c r="TA21" s="27"/>
      <c r="TB21" s="27"/>
      <c r="TC21" s="27"/>
      <c r="TD21" s="27"/>
      <c r="TE21" s="27"/>
      <c r="TF21" s="27"/>
      <c r="TG21" s="27"/>
      <c r="TH21" s="27"/>
      <c r="TI21" s="27"/>
      <c r="TJ21" s="27"/>
      <c r="TK21" s="27"/>
      <c r="TL21" s="27"/>
      <c r="TM21" s="27"/>
      <c r="TN21" s="27"/>
      <c r="TO21" s="27"/>
      <c r="TP21" s="27"/>
      <c r="TQ21" s="27"/>
      <c r="TR21" s="27"/>
      <c r="TS21" s="27"/>
      <c r="TT21" s="27"/>
      <c r="TU21" s="27"/>
      <c r="TV21" s="27"/>
      <c r="TW21" s="27"/>
      <c r="TX21" s="27"/>
      <c r="TY21" s="27"/>
      <c r="TZ21" s="27"/>
      <c r="UA21" s="27"/>
      <c r="UB21" s="27"/>
      <c r="UC21" s="27"/>
      <c r="UD21" s="27"/>
      <c r="UE21" s="27"/>
      <c r="UF21" s="27"/>
      <c r="UG21" s="27"/>
      <c r="UH21" s="27"/>
      <c r="UI21" s="27"/>
      <c r="UJ21" s="27"/>
      <c r="UK21" s="27"/>
      <c r="UL21" s="27"/>
      <c r="UM21" s="27"/>
      <c r="UN21" s="27"/>
      <c r="UO21" s="27"/>
      <c r="UP21" s="27"/>
      <c r="UQ21" s="27"/>
      <c r="UR21" s="27"/>
      <c r="US21" s="27"/>
      <c r="UT21" s="27"/>
      <c r="UU21" s="27"/>
      <c r="UV21" s="27"/>
      <c r="UW21" s="27"/>
      <c r="UX21" s="27"/>
      <c r="UY21" s="27"/>
      <c r="UZ21" s="27"/>
      <c r="VA21" s="27"/>
      <c r="VB21" s="27"/>
      <c r="VC21" s="27"/>
      <c r="VD21" s="27"/>
      <c r="VE21" s="27"/>
      <c r="VF21" s="27"/>
      <c r="VG21" s="27"/>
      <c r="VH21" s="27"/>
      <c r="VI21" s="27"/>
      <c r="VJ21" s="27"/>
      <c r="VK21" s="27"/>
      <c r="VL21" s="27"/>
      <c r="VM21" s="27"/>
      <c r="VN21" s="27"/>
      <c r="VO21" s="27"/>
      <c r="VP21" s="27"/>
      <c r="VQ21" s="27"/>
      <c r="VR21" s="27"/>
      <c r="VS21" s="27"/>
      <c r="VT21" s="27"/>
      <c r="VU21" s="27"/>
      <c r="VV21" s="27"/>
      <c r="VW21" s="27"/>
      <c r="VX21" s="27"/>
      <c r="VY21" s="27"/>
      <c r="VZ21" s="27"/>
      <c r="WA21" s="27"/>
      <c r="WB21" s="27"/>
      <c r="WC21" s="27"/>
      <c r="WD21" s="27"/>
      <c r="WE21" s="27"/>
      <c r="WF21" s="27"/>
      <c r="WG21" s="27"/>
      <c r="WH21" s="27"/>
      <c r="WI21" s="27"/>
      <c r="WJ21" s="27"/>
      <c r="WK21" s="27"/>
      <c r="WL21" s="27"/>
      <c r="WM21" s="27"/>
      <c r="WN21" s="27"/>
      <c r="WO21" s="27"/>
      <c r="WP21" s="27"/>
      <c r="WQ21" s="27"/>
      <c r="WR21" s="27"/>
      <c r="WS21" s="27"/>
      <c r="WT21" s="27"/>
      <c r="WU21" s="27"/>
      <c r="WV21" s="27"/>
      <c r="WW21" s="27"/>
      <c r="WX21" s="27"/>
      <c r="WY21" s="27"/>
      <c r="WZ21" s="27"/>
      <c r="XA21" s="27"/>
      <c r="XB21" s="27"/>
      <c r="XC21" s="27"/>
      <c r="XD21" s="27"/>
      <c r="XE21" s="27"/>
      <c r="XF21" s="27"/>
      <c r="XG21" s="27"/>
      <c r="XH21" s="27"/>
      <c r="XI21" s="27"/>
      <c r="XJ21" s="27"/>
      <c r="XK21" s="27"/>
      <c r="XL21" s="27"/>
      <c r="XM21" s="27"/>
      <c r="XN21" s="27"/>
      <c r="XO21" s="27"/>
      <c r="XP21" s="27"/>
      <c r="XQ21" s="27"/>
      <c r="XR21" s="27"/>
      <c r="XS21" s="27"/>
      <c r="XT21" s="27"/>
      <c r="XU21" s="27"/>
      <c r="XV21" s="27"/>
      <c r="XW21" s="27"/>
      <c r="XX21" s="27"/>
      <c r="XY21" s="27"/>
      <c r="XZ21" s="27"/>
      <c r="YA21" s="27"/>
      <c r="YB21" s="27"/>
      <c r="YC21" s="27"/>
      <c r="YD21" s="27"/>
      <c r="YE21" s="27"/>
      <c r="YF21" s="27"/>
      <c r="YG21" s="27"/>
      <c r="YH21" s="27"/>
      <c r="YI21" s="27"/>
      <c r="YJ21" s="27"/>
      <c r="YK21" s="27"/>
      <c r="YL21" s="27"/>
      <c r="YM21" s="27"/>
      <c r="YN21" s="27"/>
      <c r="YO21" s="27"/>
      <c r="YP21" s="27"/>
      <c r="YQ21" s="27"/>
      <c r="YR21" s="27"/>
      <c r="YS21" s="27"/>
      <c r="YT21" s="27"/>
      <c r="YU21" s="27"/>
      <c r="YV21" s="27"/>
      <c r="YW21" s="27"/>
      <c r="YX21" s="27"/>
      <c r="YY21" s="27"/>
      <c r="YZ21" s="27"/>
      <c r="ZA21" s="27"/>
      <c r="ZB21" s="27"/>
      <c r="ZC21" s="27"/>
      <c r="ZD21" s="27"/>
      <c r="ZE21" s="27"/>
      <c r="ZF21" s="27"/>
      <c r="ZG21" s="27"/>
      <c r="ZH21" s="27"/>
      <c r="ZI21" s="27"/>
      <c r="ZJ21" s="27"/>
      <c r="ZK21" s="27"/>
      <c r="ZL21" s="27"/>
      <c r="ZM21" s="27"/>
      <c r="ZN21" s="27"/>
      <c r="ZO21" s="27"/>
      <c r="ZP21" s="27"/>
      <c r="ZQ21" s="27"/>
      <c r="ZR21" s="27"/>
      <c r="ZS21" s="27"/>
      <c r="ZT21" s="27"/>
      <c r="ZU21" s="27"/>
      <c r="ZV21" s="27"/>
      <c r="ZW21" s="27"/>
      <c r="ZX21" s="27"/>
      <c r="ZY21" s="27"/>
      <c r="ZZ21" s="27"/>
      <c r="AAA21" s="27"/>
      <c r="AAB21" s="27"/>
      <c r="AAC21" s="27"/>
      <c r="AAD21" s="27"/>
      <c r="AAE21" s="27"/>
      <c r="AAF21" s="27"/>
      <c r="AAG21" s="27"/>
      <c r="AAH21" s="27"/>
      <c r="AAI21" s="27"/>
      <c r="AAJ21" s="27"/>
      <c r="AAK21" s="27"/>
      <c r="AAL21" s="27"/>
      <c r="AAM21" s="27"/>
      <c r="AAN21" s="27"/>
      <c r="AAO21" s="27"/>
      <c r="AAP21" s="27"/>
      <c r="AAQ21" s="27"/>
      <c r="AAR21" s="27"/>
      <c r="AAS21" s="27"/>
      <c r="AAT21" s="27"/>
      <c r="AAU21" s="27"/>
      <c r="AAV21" s="27"/>
      <c r="AAW21" s="27"/>
      <c r="AAX21" s="27"/>
      <c r="AAY21" s="27"/>
      <c r="AAZ21" s="27"/>
      <c r="ABA21" s="27"/>
      <c r="ABB21" s="27"/>
      <c r="ABC21" s="27"/>
      <c r="ABD21" s="27"/>
      <c r="ABE21" s="27"/>
      <c r="ABF21" s="27"/>
      <c r="ABG21" s="27"/>
      <c r="ABH21" s="27"/>
      <c r="ABI21" s="27"/>
      <c r="ABJ21" s="27"/>
      <c r="ABK21" s="27"/>
      <c r="ABL21" s="27"/>
      <c r="ABM21" s="27"/>
      <c r="ABN21" s="27"/>
      <c r="ABO21" s="27"/>
      <c r="ABP21" s="27"/>
      <c r="ABQ21" s="27"/>
      <c r="ABR21" s="27"/>
      <c r="ABS21" s="27"/>
      <c r="ABT21" s="27"/>
      <c r="ABU21" s="27"/>
      <c r="ABV21" s="27"/>
      <c r="ABW21" s="27"/>
      <c r="ABX21" s="27"/>
      <c r="ABY21" s="27"/>
      <c r="ABZ21" s="27"/>
      <c r="ACA21" s="27"/>
      <c r="ACB21" s="27"/>
      <c r="ACC21" s="27"/>
      <c r="ACD21" s="27"/>
      <c r="ACE21" s="27"/>
      <c r="ACF21" s="27"/>
      <c r="ACG21" s="27"/>
      <c r="ACH21" s="27"/>
      <c r="ACI21" s="27"/>
      <c r="ACJ21" s="27"/>
      <c r="ACK21" s="27"/>
      <c r="ACL21" s="27"/>
      <c r="ACM21" s="27"/>
      <c r="ACN21" s="27"/>
      <c r="ACO21" s="27"/>
      <c r="ACP21" s="27"/>
      <c r="ACQ21" s="27"/>
      <c r="ACR21" s="27"/>
      <c r="ACS21" s="27"/>
      <c r="ACT21" s="27"/>
      <c r="ACU21" s="27"/>
      <c r="ACV21" s="27"/>
      <c r="ACW21" s="27"/>
      <c r="ACX21" s="27"/>
      <c r="ACY21" s="27"/>
      <c r="ACZ21" s="27"/>
      <c r="ADA21" s="27"/>
      <c r="ADB21" s="27"/>
      <c r="ADC21" s="27"/>
      <c r="ADD21" s="27"/>
      <c r="ADE21" s="27"/>
      <c r="ADF21" s="27"/>
      <c r="ADG21" s="27"/>
      <c r="ADH21" s="27"/>
      <c r="ADI21" s="27"/>
      <c r="ADJ21" s="27"/>
      <c r="ADK21" s="27"/>
      <c r="ADL21" s="27"/>
      <c r="ADM21" s="27"/>
      <c r="ADN21" s="27"/>
      <c r="ADO21" s="27"/>
      <c r="ADP21" s="27"/>
      <c r="ADQ21" s="27"/>
      <c r="ADR21" s="27"/>
      <c r="ADS21" s="27"/>
      <c r="ADT21" s="27"/>
      <c r="ADU21" s="27"/>
      <c r="ADV21" s="27"/>
      <c r="ADW21" s="27"/>
      <c r="ADX21" s="27"/>
      <c r="ADY21" s="27"/>
      <c r="ADZ21" s="27"/>
      <c r="AEA21" s="27"/>
      <c r="AEB21" s="27"/>
      <c r="AEC21" s="27"/>
      <c r="AED21" s="27"/>
      <c r="AEE21" s="27"/>
      <c r="AEF21" s="27"/>
      <c r="AEG21" s="27"/>
      <c r="AEH21" s="27"/>
      <c r="AEI21" s="27"/>
      <c r="AEJ21" s="27"/>
      <c r="AEK21" s="27"/>
      <c r="AEL21" s="27"/>
      <c r="AEM21" s="27"/>
      <c r="AEN21" s="27"/>
      <c r="AEO21" s="27"/>
      <c r="AEP21" s="27"/>
      <c r="AEQ21" s="27"/>
      <c r="AER21" s="27"/>
      <c r="AES21" s="27"/>
      <c r="AET21" s="27"/>
      <c r="AEU21" s="27"/>
      <c r="AEV21" s="27"/>
      <c r="AEW21" s="27"/>
      <c r="AEX21" s="27"/>
      <c r="AEY21" s="27"/>
      <c r="AEZ21" s="27"/>
      <c r="AFA21" s="27"/>
      <c r="AFB21" s="27"/>
      <c r="AFC21" s="27"/>
      <c r="AFD21" s="27"/>
      <c r="AFE21" s="27"/>
      <c r="AFF21" s="27"/>
      <c r="AFG21" s="27"/>
      <c r="AFH21" s="27"/>
      <c r="AFI21" s="27"/>
      <c r="AFJ21" s="27"/>
      <c r="AFK21" s="27"/>
      <c r="AFL21" s="27"/>
      <c r="AFM21" s="27"/>
      <c r="AFN21" s="27"/>
      <c r="AFO21" s="27"/>
      <c r="AFP21" s="27"/>
      <c r="AFQ21" s="27"/>
      <c r="AFR21" s="27"/>
      <c r="AFS21" s="27"/>
      <c r="AFT21" s="27"/>
      <c r="AFU21" s="27"/>
      <c r="AFV21" s="27"/>
      <c r="AFW21" s="27"/>
      <c r="AFX21" s="27"/>
      <c r="AFY21" s="27"/>
      <c r="AFZ21" s="27"/>
      <c r="AGA21" s="27"/>
      <c r="AGB21" s="27"/>
      <c r="AGC21" s="27"/>
      <c r="AGD21" s="27"/>
      <c r="AGE21" s="27"/>
      <c r="AGF21" s="27"/>
      <c r="AGG21" s="27"/>
      <c r="AGH21" s="27"/>
      <c r="AGI21" s="27"/>
      <c r="AGJ21" s="27"/>
      <c r="AGK21" s="27"/>
      <c r="AGL21" s="27"/>
      <c r="AGM21" s="27"/>
      <c r="AGN21" s="27"/>
      <c r="AGO21" s="27"/>
      <c r="AGP21" s="27"/>
      <c r="AGQ21" s="27"/>
      <c r="AGR21" s="27"/>
      <c r="AGS21" s="27"/>
      <c r="AGT21" s="27"/>
      <c r="AGU21" s="27"/>
      <c r="AGV21" s="27"/>
      <c r="AGW21" s="27"/>
      <c r="AGX21" s="27"/>
      <c r="AGY21" s="27"/>
      <c r="AGZ21" s="27"/>
      <c r="AHA21" s="27"/>
      <c r="AHB21" s="27"/>
      <c r="AHC21" s="27"/>
      <c r="AHD21" s="27"/>
      <c r="AHE21" s="27"/>
      <c r="AHF21" s="27"/>
      <c r="AHG21" s="27"/>
      <c r="AHH21" s="27"/>
      <c r="AHI21" s="27"/>
      <c r="AHJ21" s="27"/>
      <c r="AHK21" s="27"/>
      <c r="AHL21" s="27"/>
      <c r="AHM21" s="27"/>
      <c r="AHN21" s="27"/>
      <c r="AHO21" s="27"/>
      <c r="AHP21" s="27"/>
      <c r="AHQ21" s="27"/>
      <c r="AHR21" s="27"/>
      <c r="AHS21" s="27"/>
      <c r="AHT21" s="27"/>
      <c r="AHU21" s="27"/>
      <c r="AHV21" s="27"/>
      <c r="AHW21" s="27"/>
      <c r="AHX21" s="27"/>
      <c r="AHY21" s="27"/>
      <c r="AHZ21" s="27"/>
      <c r="AIA21" s="27"/>
      <c r="AIB21" s="27"/>
      <c r="AIC21" s="27"/>
      <c r="AID21" s="27"/>
      <c r="AIE21" s="27"/>
      <c r="AIF21" s="27"/>
      <c r="AIG21" s="27"/>
      <c r="AIH21" s="27"/>
      <c r="AII21" s="27"/>
      <c r="AIJ21" s="27"/>
      <c r="AIK21" s="27"/>
      <c r="AIL21" s="27"/>
      <c r="AIM21" s="27"/>
      <c r="AIN21" s="27"/>
      <c r="AIO21" s="27"/>
      <c r="AIP21" s="27"/>
      <c r="AIQ21" s="27"/>
      <c r="AIR21" s="27"/>
      <c r="AIS21" s="27"/>
      <c r="AIT21" s="27"/>
      <c r="AIU21" s="27"/>
      <c r="AIV21" s="27"/>
      <c r="AIW21" s="27"/>
      <c r="AIX21" s="27"/>
      <c r="AIY21" s="27"/>
      <c r="AIZ21" s="27"/>
      <c r="AJA21" s="27"/>
      <c r="AJB21" s="27"/>
      <c r="AJC21" s="27"/>
      <c r="AJD21" s="27"/>
      <c r="AJE21" s="27"/>
      <c r="AJF21" s="27"/>
      <c r="AJG21" s="27"/>
      <c r="AJH21" s="27"/>
      <c r="AJI21" s="27"/>
      <c r="AJJ21" s="27"/>
      <c r="AJK21" s="27"/>
      <c r="AJL21" s="27"/>
      <c r="AJM21" s="27"/>
      <c r="AJN21" s="27"/>
      <c r="AJO21" s="27"/>
      <c r="AJP21" s="27"/>
      <c r="AJQ21" s="27"/>
      <c r="AJR21" s="27"/>
      <c r="AJS21" s="27"/>
      <c r="AJT21" s="27"/>
      <c r="AJU21" s="27"/>
      <c r="AJV21" s="27"/>
      <c r="AJW21" s="27"/>
      <c r="AJX21" s="27"/>
      <c r="AJY21" s="27"/>
      <c r="AJZ21" s="27"/>
      <c r="AKA21" s="27"/>
      <c r="AKB21" s="27"/>
      <c r="AKC21" s="27"/>
      <c r="AKD21" s="27"/>
      <c r="AKE21" s="27"/>
      <c r="AKF21" s="27"/>
      <c r="AKG21" s="27"/>
      <c r="AKH21" s="27"/>
      <c r="AKI21" s="27"/>
      <c r="AKJ21" s="27"/>
      <c r="AKK21" s="27"/>
      <c r="AKL21" s="27"/>
      <c r="AKM21" s="27"/>
      <c r="AKN21" s="27"/>
      <c r="AKO21" s="27"/>
      <c r="AKP21" s="27"/>
      <c r="AKQ21" s="27"/>
      <c r="AKR21" s="27"/>
      <c r="AKS21" s="27"/>
      <c r="AKT21" s="27"/>
      <c r="AKU21" s="27"/>
      <c r="AKV21" s="27"/>
      <c r="AKW21" s="27"/>
      <c r="AKX21" s="27"/>
      <c r="AKY21" s="27"/>
      <c r="AKZ21" s="27"/>
      <c r="ALA21" s="27"/>
      <c r="ALB21" s="27"/>
      <c r="ALC21" s="27"/>
      <c r="ALD21" s="27"/>
      <c r="ALE21" s="27"/>
      <c r="ALF21" s="27"/>
      <c r="ALG21" s="27"/>
      <c r="ALH21" s="27"/>
      <c r="ALI21" s="27"/>
      <c r="ALJ21" s="27"/>
      <c r="ALK21" s="27"/>
      <c r="ALL21" s="27"/>
    </row>
    <row r="22" spans="1:1000" customFormat="1" ht="15" customHeight="1" x14ac:dyDescent="0.25">
      <c r="A22" s="27">
        <f ca="1">IF(_xll.TM1RPTELISCONSOLIDATED($C$20,$C22),IF(_xll.TM1RPTELLEV($C$20,$C22)&lt;=3,_xll.TM1RPTELLEV($C$20,$C22),"D"),"N")</f>
        <v>1</v>
      </c>
      <c r="B22" s="27"/>
      <c r="C22" s="169" t="s">
        <v>46</v>
      </c>
      <c r="D22" s="111">
        <f ca="1">_xll.DBRW($C$9,$D$13,$C$13,$F$13,$G$13,$C22,D$19)</f>
        <v>42948</v>
      </c>
      <c r="E22" s="111">
        <f ca="1">_xll.DBRW($C$9,$D$13,$C$13,$F$13,$G$13,$C22,E$19)</f>
        <v>45228</v>
      </c>
      <c r="F22" s="111">
        <f ca="1">_xll.DBRW($C$9,$D$13,$C$13,$F$13,$G$13,$C22,$F$19)</f>
        <v>2280</v>
      </c>
      <c r="G22" s="111">
        <f ca="1">_xll.DBRW($C$9,$D$13,$C$13,$F$13,$G$13,$C22,$G$19)</f>
        <v>0</v>
      </c>
      <c r="H22" s="111">
        <f t="shared" ca="1" si="0"/>
        <v>2280</v>
      </c>
      <c r="I22" s="27"/>
      <c r="J22" s="52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7"/>
      <c r="EQ22" s="27"/>
      <c r="ER22" s="27"/>
      <c r="ES22" s="27"/>
      <c r="ET22" s="27"/>
      <c r="EU22" s="27"/>
      <c r="EV22" s="27"/>
      <c r="EW22" s="27"/>
      <c r="EX22" s="27"/>
      <c r="EY22" s="27"/>
      <c r="EZ22" s="27"/>
      <c r="FA22" s="27"/>
      <c r="FB22" s="27"/>
      <c r="FC22" s="27"/>
      <c r="FD22" s="27"/>
      <c r="FE22" s="27"/>
      <c r="FF22" s="27"/>
      <c r="FG22" s="27"/>
      <c r="FH22" s="27"/>
      <c r="FI22" s="27"/>
      <c r="FJ22" s="27"/>
      <c r="FK22" s="27"/>
      <c r="FL22" s="27"/>
      <c r="FM22" s="27"/>
      <c r="FN22" s="27"/>
      <c r="FO22" s="27"/>
      <c r="FP22" s="27"/>
      <c r="FQ22" s="27"/>
      <c r="FR22" s="27"/>
      <c r="FS22" s="27"/>
      <c r="FT22" s="27"/>
      <c r="FU22" s="27"/>
      <c r="FV22" s="27"/>
      <c r="FW22" s="27"/>
      <c r="FX22" s="27"/>
      <c r="FY22" s="27"/>
      <c r="FZ22" s="27"/>
      <c r="GA22" s="27"/>
      <c r="GB22" s="27"/>
      <c r="GC22" s="27"/>
      <c r="GD22" s="27"/>
      <c r="GE22" s="27"/>
      <c r="GF22" s="27"/>
      <c r="GG22" s="27"/>
      <c r="GH22" s="27"/>
      <c r="GI22" s="27"/>
      <c r="GJ22" s="27"/>
      <c r="GK22" s="27"/>
      <c r="GL22" s="27"/>
      <c r="GM22" s="27"/>
      <c r="GN22" s="27"/>
      <c r="GO22" s="27"/>
      <c r="GP22" s="27"/>
      <c r="GQ22" s="27"/>
      <c r="GR22" s="27"/>
      <c r="GS22" s="27"/>
      <c r="GT22" s="27"/>
      <c r="GU22" s="27"/>
      <c r="GV22" s="27"/>
      <c r="GW22" s="27"/>
      <c r="GX22" s="27"/>
      <c r="GY22" s="27"/>
      <c r="GZ22" s="27"/>
      <c r="HA22" s="27"/>
      <c r="HB22" s="27"/>
      <c r="HC22" s="27"/>
      <c r="HD22" s="27"/>
      <c r="HE22" s="27"/>
      <c r="HF22" s="27"/>
      <c r="HG22" s="27"/>
      <c r="HH22" s="27"/>
      <c r="HI22" s="27"/>
      <c r="HJ22" s="27"/>
      <c r="HK22" s="27"/>
      <c r="HL22" s="27"/>
      <c r="HM22" s="27"/>
      <c r="HN22" s="27"/>
      <c r="HO22" s="27"/>
      <c r="HP22" s="27"/>
      <c r="HQ22" s="27"/>
      <c r="HR22" s="27"/>
      <c r="HS22" s="27"/>
      <c r="HT22" s="27"/>
      <c r="HU22" s="27"/>
      <c r="HV22" s="27"/>
      <c r="HW22" s="27"/>
      <c r="HX22" s="27"/>
      <c r="HY22" s="27"/>
      <c r="HZ22" s="27"/>
      <c r="IA22" s="27"/>
      <c r="IB22" s="27"/>
      <c r="IC22" s="27"/>
      <c r="ID22" s="27"/>
      <c r="IE22" s="27"/>
      <c r="IF22" s="27"/>
      <c r="IG22" s="27"/>
      <c r="IH22" s="27"/>
      <c r="II22" s="27"/>
      <c r="IJ22" s="27"/>
      <c r="IK22" s="27"/>
      <c r="IL22" s="27"/>
      <c r="IM22" s="27"/>
      <c r="IN22" s="27"/>
      <c r="IO22" s="27"/>
      <c r="IP22" s="27"/>
      <c r="IQ22" s="27"/>
      <c r="IR22" s="27"/>
      <c r="IS22" s="27"/>
      <c r="IT22" s="27"/>
      <c r="IU22" s="27"/>
      <c r="IV22" s="27"/>
      <c r="IW22" s="27"/>
      <c r="IX22" s="27"/>
      <c r="IY22" s="27"/>
      <c r="IZ22" s="27"/>
      <c r="JA22" s="27"/>
      <c r="JB22" s="27"/>
      <c r="JC22" s="27"/>
      <c r="JD22" s="27"/>
      <c r="JE22" s="27"/>
      <c r="JF22" s="27"/>
      <c r="JG22" s="27"/>
      <c r="JH22" s="27"/>
      <c r="JI22" s="27"/>
      <c r="JJ22" s="27"/>
      <c r="JK22" s="27"/>
      <c r="JL22" s="27"/>
      <c r="JM22" s="27"/>
      <c r="JN22" s="27"/>
      <c r="JO22" s="27"/>
      <c r="JP22" s="27"/>
      <c r="JQ22" s="27"/>
      <c r="JR22" s="27"/>
      <c r="JS22" s="27"/>
      <c r="JT22" s="27"/>
      <c r="JU22" s="27"/>
      <c r="JV22" s="27"/>
      <c r="JW22" s="27"/>
      <c r="JX22" s="27"/>
      <c r="JY22" s="27"/>
      <c r="JZ22" s="27"/>
      <c r="KA22" s="27"/>
      <c r="KB22" s="27"/>
      <c r="KC22" s="27"/>
      <c r="KD22" s="27"/>
      <c r="KE22" s="27"/>
      <c r="KF22" s="27"/>
      <c r="KG22" s="27"/>
      <c r="KH22" s="27"/>
      <c r="KI22" s="27"/>
      <c r="KJ22" s="27"/>
      <c r="KK22" s="27"/>
      <c r="KL22" s="27"/>
      <c r="KM22" s="27"/>
      <c r="KN22" s="27"/>
      <c r="KO22" s="27"/>
      <c r="KP22" s="27"/>
      <c r="KQ22" s="27"/>
      <c r="KR22" s="27"/>
      <c r="KS22" s="27"/>
      <c r="KT22" s="27"/>
      <c r="KU22" s="27"/>
      <c r="KV22" s="27"/>
      <c r="KW22" s="27"/>
      <c r="KX22" s="27"/>
      <c r="KY22" s="27"/>
      <c r="KZ22" s="27"/>
      <c r="LA22" s="27"/>
      <c r="LB22" s="27"/>
      <c r="LC22" s="27"/>
      <c r="LD22" s="27"/>
      <c r="LE22" s="27"/>
      <c r="LF22" s="27"/>
      <c r="LG22" s="27"/>
      <c r="LH22" s="27"/>
      <c r="LI22" s="27"/>
      <c r="LJ22" s="27"/>
      <c r="LK22" s="27"/>
      <c r="LL22" s="27"/>
      <c r="LM22" s="27"/>
      <c r="LN22" s="27"/>
      <c r="LO22" s="27"/>
      <c r="LP22" s="27"/>
      <c r="LQ22" s="27"/>
      <c r="LR22" s="27"/>
      <c r="LS22" s="27"/>
      <c r="LT22" s="27"/>
      <c r="LU22" s="27"/>
      <c r="LV22" s="27"/>
      <c r="LW22" s="27"/>
      <c r="LX22" s="27"/>
      <c r="LY22" s="27"/>
      <c r="LZ22" s="27"/>
      <c r="MA22" s="27"/>
      <c r="MB22" s="27"/>
      <c r="MC22" s="27"/>
      <c r="MD22" s="27"/>
      <c r="ME22" s="27"/>
      <c r="MF22" s="27"/>
      <c r="MG22" s="27"/>
      <c r="MH22" s="27"/>
      <c r="MI22" s="27"/>
      <c r="MJ22" s="27"/>
      <c r="MK22" s="27"/>
      <c r="ML22" s="27"/>
      <c r="MM22" s="27"/>
      <c r="MN22" s="27"/>
      <c r="MO22" s="27"/>
      <c r="MP22" s="27"/>
      <c r="MQ22" s="27"/>
      <c r="MR22" s="27"/>
      <c r="MS22" s="27"/>
      <c r="MT22" s="27"/>
      <c r="MU22" s="27"/>
      <c r="MV22" s="27"/>
      <c r="MW22" s="27"/>
      <c r="MX22" s="27"/>
      <c r="MY22" s="27"/>
      <c r="MZ22" s="27"/>
      <c r="NA22" s="27"/>
      <c r="NB22" s="27"/>
      <c r="NC22" s="27"/>
      <c r="ND22" s="27"/>
      <c r="NE22" s="27"/>
      <c r="NF22" s="27"/>
      <c r="NG22" s="27"/>
      <c r="NH22" s="27"/>
      <c r="NI22" s="27"/>
      <c r="NJ22" s="27"/>
      <c r="NK22" s="27"/>
      <c r="NL22" s="27"/>
      <c r="NM22" s="27"/>
      <c r="NN22" s="27"/>
      <c r="NO22" s="27"/>
      <c r="NP22" s="27"/>
      <c r="NQ22" s="27"/>
      <c r="NR22" s="27"/>
      <c r="NS22" s="27"/>
      <c r="NT22" s="27"/>
      <c r="NU22" s="27"/>
      <c r="NV22" s="27"/>
      <c r="NW22" s="27"/>
      <c r="NX22" s="27"/>
      <c r="NY22" s="27"/>
      <c r="NZ22" s="27"/>
      <c r="OA22" s="27"/>
      <c r="OB22" s="27"/>
      <c r="OC22" s="27"/>
      <c r="OD22" s="27"/>
      <c r="OE22" s="27"/>
      <c r="OF22" s="27"/>
      <c r="OG22" s="27"/>
      <c r="OH22" s="27"/>
      <c r="OI22" s="27"/>
      <c r="OJ22" s="27"/>
      <c r="OK22" s="27"/>
      <c r="OL22" s="27"/>
      <c r="OM22" s="27"/>
      <c r="ON22" s="27"/>
      <c r="OO22" s="27"/>
      <c r="OP22" s="27"/>
      <c r="OQ22" s="27"/>
      <c r="OR22" s="27"/>
      <c r="OS22" s="27"/>
      <c r="OT22" s="27"/>
      <c r="OU22" s="27"/>
      <c r="OV22" s="27"/>
      <c r="OW22" s="27"/>
      <c r="OX22" s="27"/>
      <c r="OY22" s="27"/>
      <c r="OZ22" s="27"/>
      <c r="PA22" s="27"/>
      <c r="PB22" s="27"/>
      <c r="PC22" s="27"/>
      <c r="PD22" s="27"/>
      <c r="PE22" s="27"/>
      <c r="PF22" s="27"/>
      <c r="PG22" s="27"/>
      <c r="PH22" s="27"/>
      <c r="PI22" s="27"/>
      <c r="PJ22" s="27"/>
      <c r="PK22" s="27"/>
      <c r="PL22" s="27"/>
      <c r="PM22" s="27"/>
      <c r="PN22" s="27"/>
      <c r="PO22" s="27"/>
      <c r="PP22" s="27"/>
      <c r="PQ22" s="27"/>
      <c r="PR22" s="27"/>
      <c r="PS22" s="27"/>
      <c r="PT22" s="27"/>
      <c r="PU22" s="27"/>
      <c r="PV22" s="27"/>
      <c r="PW22" s="27"/>
      <c r="PX22" s="27"/>
      <c r="PY22" s="27"/>
      <c r="PZ22" s="27"/>
      <c r="QA22" s="27"/>
      <c r="QB22" s="27"/>
      <c r="QC22" s="27"/>
      <c r="QD22" s="27"/>
      <c r="QE22" s="27"/>
      <c r="QF22" s="27"/>
      <c r="QG22" s="27"/>
      <c r="QH22" s="27"/>
      <c r="QI22" s="27"/>
      <c r="QJ22" s="27"/>
      <c r="QK22" s="27"/>
      <c r="QL22" s="27"/>
      <c r="QM22" s="27"/>
      <c r="QN22" s="27"/>
      <c r="QO22" s="27"/>
      <c r="QP22" s="27"/>
      <c r="QQ22" s="27"/>
      <c r="QR22" s="27"/>
      <c r="QS22" s="27"/>
      <c r="QT22" s="27"/>
      <c r="QU22" s="27"/>
      <c r="QV22" s="27"/>
      <c r="QW22" s="27"/>
      <c r="QX22" s="27"/>
      <c r="QY22" s="27"/>
      <c r="QZ22" s="27"/>
      <c r="RA22" s="27"/>
      <c r="RB22" s="27"/>
      <c r="RC22" s="27"/>
      <c r="RD22" s="27"/>
      <c r="RE22" s="27"/>
      <c r="RF22" s="27"/>
      <c r="RG22" s="27"/>
      <c r="RH22" s="27"/>
      <c r="RI22" s="27"/>
      <c r="RJ22" s="27"/>
      <c r="RK22" s="27"/>
      <c r="RL22" s="27"/>
      <c r="RM22" s="27"/>
      <c r="RN22" s="27"/>
      <c r="RO22" s="27"/>
      <c r="RP22" s="27"/>
      <c r="RQ22" s="27"/>
      <c r="RR22" s="27"/>
      <c r="RS22" s="27"/>
      <c r="RT22" s="27"/>
      <c r="RU22" s="27"/>
      <c r="RV22" s="27"/>
      <c r="RW22" s="27"/>
      <c r="RX22" s="27"/>
      <c r="RY22" s="27"/>
      <c r="RZ22" s="27"/>
      <c r="SA22" s="27"/>
      <c r="SB22" s="27"/>
      <c r="SC22" s="27"/>
      <c r="SD22" s="27"/>
      <c r="SE22" s="27"/>
      <c r="SF22" s="27"/>
      <c r="SG22" s="27"/>
      <c r="SH22" s="27"/>
      <c r="SI22" s="27"/>
      <c r="SJ22" s="27"/>
      <c r="SK22" s="27"/>
      <c r="SL22" s="27"/>
      <c r="SM22" s="27"/>
      <c r="SN22" s="27"/>
      <c r="SO22" s="27"/>
      <c r="SP22" s="27"/>
      <c r="SQ22" s="27"/>
      <c r="SR22" s="27"/>
      <c r="SS22" s="27"/>
      <c r="ST22" s="27"/>
      <c r="SU22" s="27"/>
      <c r="SV22" s="27"/>
      <c r="SW22" s="27"/>
      <c r="SX22" s="27"/>
      <c r="SY22" s="27"/>
      <c r="SZ22" s="27"/>
      <c r="TA22" s="27"/>
      <c r="TB22" s="27"/>
      <c r="TC22" s="27"/>
      <c r="TD22" s="27"/>
      <c r="TE22" s="27"/>
      <c r="TF22" s="27"/>
      <c r="TG22" s="27"/>
      <c r="TH22" s="27"/>
      <c r="TI22" s="27"/>
      <c r="TJ22" s="27"/>
      <c r="TK22" s="27"/>
      <c r="TL22" s="27"/>
      <c r="TM22" s="27"/>
      <c r="TN22" s="27"/>
      <c r="TO22" s="27"/>
      <c r="TP22" s="27"/>
      <c r="TQ22" s="27"/>
      <c r="TR22" s="27"/>
      <c r="TS22" s="27"/>
      <c r="TT22" s="27"/>
      <c r="TU22" s="27"/>
      <c r="TV22" s="27"/>
      <c r="TW22" s="27"/>
      <c r="TX22" s="27"/>
      <c r="TY22" s="27"/>
      <c r="TZ22" s="27"/>
      <c r="UA22" s="27"/>
      <c r="UB22" s="27"/>
      <c r="UC22" s="27"/>
      <c r="UD22" s="27"/>
      <c r="UE22" s="27"/>
      <c r="UF22" s="27"/>
      <c r="UG22" s="27"/>
      <c r="UH22" s="27"/>
      <c r="UI22" s="27"/>
      <c r="UJ22" s="27"/>
      <c r="UK22" s="27"/>
      <c r="UL22" s="27"/>
      <c r="UM22" s="27"/>
      <c r="UN22" s="27"/>
      <c r="UO22" s="27"/>
      <c r="UP22" s="27"/>
      <c r="UQ22" s="27"/>
      <c r="UR22" s="27"/>
      <c r="US22" s="27"/>
      <c r="UT22" s="27"/>
      <c r="UU22" s="27"/>
      <c r="UV22" s="27"/>
      <c r="UW22" s="27"/>
      <c r="UX22" s="27"/>
      <c r="UY22" s="27"/>
      <c r="UZ22" s="27"/>
      <c r="VA22" s="27"/>
      <c r="VB22" s="27"/>
      <c r="VC22" s="27"/>
      <c r="VD22" s="27"/>
      <c r="VE22" s="27"/>
      <c r="VF22" s="27"/>
      <c r="VG22" s="27"/>
      <c r="VH22" s="27"/>
      <c r="VI22" s="27"/>
      <c r="VJ22" s="27"/>
      <c r="VK22" s="27"/>
      <c r="VL22" s="27"/>
      <c r="VM22" s="27"/>
      <c r="VN22" s="27"/>
      <c r="VO22" s="27"/>
      <c r="VP22" s="27"/>
      <c r="VQ22" s="27"/>
      <c r="VR22" s="27"/>
      <c r="VS22" s="27"/>
      <c r="VT22" s="27"/>
      <c r="VU22" s="27"/>
      <c r="VV22" s="27"/>
      <c r="VW22" s="27"/>
      <c r="VX22" s="27"/>
      <c r="VY22" s="27"/>
      <c r="VZ22" s="27"/>
      <c r="WA22" s="27"/>
      <c r="WB22" s="27"/>
      <c r="WC22" s="27"/>
      <c r="WD22" s="27"/>
      <c r="WE22" s="27"/>
      <c r="WF22" s="27"/>
      <c r="WG22" s="27"/>
      <c r="WH22" s="27"/>
      <c r="WI22" s="27"/>
      <c r="WJ22" s="27"/>
      <c r="WK22" s="27"/>
      <c r="WL22" s="27"/>
      <c r="WM22" s="27"/>
      <c r="WN22" s="27"/>
      <c r="WO22" s="27"/>
      <c r="WP22" s="27"/>
      <c r="WQ22" s="27"/>
      <c r="WR22" s="27"/>
      <c r="WS22" s="27"/>
      <c r="WT22" s="27"/>
      <c r="WU22" s="27"/>
      <c r="WV22" s="27"/>
      <c r="WW22" s="27"/>
      <c r="WX22" s="27"/>
      <c r="WY22" s="27"/>
      <c r="WZ22" s="27"/>
      <c r="XA22" s="27"/>
      <c r="XB22" s="27"/>
      <c r="XC22" s="27"/>
      <c r="XD22" s="27"/>
      <c r="XE22" s="27"/>
      <c r="XF22" s="27"/>
      <c r="XG22" s="27"/>
      <c r="XH22" s="27"/>
      <c r="XI22" s="27"/>
      <c r="XJ22" s="27"/>
      <c r="XK22" s="27"/>
      <c r="XL22" s="27"/>
      <c r="XM22" s="27"/>
      <c r="XN22" s="27"/>
      <c r="XO22" s="27"/>
      <c r="XP22" s="27"/>
      <c r="XQ22" s="27"/>
      <c r="XR22" s="27"/>
      <c r="XS22" s="27"/>
      <c r="XT22" s="27"/>
      <c r="XU22" s="27"/>
      <c r="XV22" s="27"/>
      <c r="XW22" s="27"/>
      <c r="XX22" s="27"/>
      <c r="XY22" s="27"/>
      <c r="XZ22" s="27"/>
      <c r="YA22" s="27"/>
      <c r="YB22" s="27"/>
      <c r="YC22" s="27"/>
      <c r="YD22" s="27"/>
      <c r="YE22" s="27"/>
      <c r="YF22" s="27"/>
      <c r="YG22" s="27"/>
      <c r="YH22" s="27"/>
      <c r="YI22" s="27"/>
      <c r="YJ22" s="27"/>
      <c r="YK22" s="27"/>
      <c r="YL22" s="27"/>
      <c r="YM22" s="27"/>
      <c r="YN22" s="27"/>
      <c r="YO22" s="27"/>
      <c r="YP22" s="27"/>
      <c r="YQ22" s="27"/>
      <c r="YR22" s="27"/>
      <c r="YS22" s="27"/>
      <c r="YT22" s="27"/>
      <c r="YU22" s="27"/>
      <c r="YV22" s="27"/>
      <c r="YW22" s="27"/>
      <c r="YX22" s="27"/>
      <c r="YY22" s="27"/>
      <c r="YZ22" s="27"/>
      <c r="ZA22" s="27"/>
      <c r="ZB22" s="27"/>
      <c r="ZC22" s="27"/>
      <c r="ZD22" s="27"/>
      <c r="ZE22" s="27"/>
      <c r="ZF22" s="27"/>
      <c r="ZG22" s="27"/>
      <c r="ZH22" s="27"/>
      <c r="ZI22" s="27"/>
      <c r="ZJ22" s="27"/>
      <c r="ZK22" s="27"/>
      <c r="ZL22" s="27"/>
      <c r="ZM22" s="27"/>
      <c r="ZN22" s="27"/>
      <c r="ZO22" s="27"/>
      <c r="ZP22" s="27"/>
      <c r="ZQ22" s="27"/>
      <c r="ZR22" s="27"/>
      <c r="ZS22" s="27"/>
      <c r="ZT22" s="27"/>
      <c r="ZU22" s="27"/>
      <c r="ZV22" s="27"/>
      <c r="ZW22" s="27"/>
      <c r="ZX22" s="27"/>
      <c r="ZY22" s="27"/>
      <c r="ZZ22" s="27"/>
      <c r="AAA22" s="27"/>
      <c r="AAB22" s="27"/>
      <c r="AAC22" s="27"/>
      <c r="AAD22" s="27"/>
      <c r="AAE22" s="27"/>
      <c r="AAF22" s="27"/>
      <c r="AAG22" s="27"/>
      <c r="AAH22" s="27"/>
      <c r="AAI22" s="27"/>
      <c r="AAJ22" s="27"/>
      <c r="AAK22" s="27"/>
      <c r="AAL22" s="27"/>
      <c r="AAM22" s="27"/>
      <c r="AAN22" s="27"/>
      <c r="AAO22" s="27"/>
      <c r="AAP22" s="27"/>
      <c r="AAQ22" s="27"/>
      <c r="AAR22" s="27"/>
      <c r="AAS22" s="27"/>
      <c r="AAT22" s="27"/>
      <c r="AAU22" s="27"/>
      <c r="AAV22" s="27"/>
      <c r="AAW22" s="27"/>
      <c r="AAX22" s="27"/>
      <c r="AAY22" s="27"/>
      <c r="AAZ22" s="27"/>
      <c r="ABA22" s="27"/>
      <c r="ABB22" s="27"/>
      <c r="ABC22" s="27"/>
      <c r="ABD22" s="27"/>
      <c r="ABE22" s="27"/>
      <c r="ABF22" s="27"/>
      <c r="ABG22" s="27"/>
      <c r="ABH22" s="27"/>
      <c r="ABI22" s="27"/>
      <c r="ABJ22" s="27"/>
      <c r="ABK22" s="27"/>
      <c r="ABL22" s="27"/>
      <c r="ABM22" s="27"/>
      <c r="ABN22" s="27"/>
      <c r="ABO22" s="27"/>
      <c r="ABP22" s="27"/>
      <c r="ABQ22" s="27"/>
      <c r="ABR22" s="27"/>
      <c r="ABS22" s="27"/>
      <c r="ABT22" s="27"/>
      <c r="ABU22" s="27"/>
      <c r="ABV22" s="27"/>
      <c r="ABW22" s="27"/>
      <c r="ABX22" s="27"/>
      <c r="ABY22" s="27"/>
      <c r="ABZ22" s="27"/>
      <c r="ACA22" s="27"/>
      <c r="ACB22" s="27"/>
      <c r="ACC22" s="27"/>
      <c r="ACD22" s="27"/>
      <c r="ACE22" s="27"/>
      <c r="ACF22" s="27"/>
      <c r="ACG22" s="27"/>
      <c r="ACH22" s="27"/>
      <c r="ACI22" s="27"/>
      <c r="ACJ22" s="27"/>
      <c r="ACK22" s="27"/>
      <c r="ACL22" s="27"/>
      <c r="ACM22" s="27"/>
      <c r="ACN22" s="27"/>
      <c r="ACO22" s="27"/>
      <c r="ACP22" s="27"/>
      <c r="ACQ22" s="27"/>
      <c r="ACR22" s="27"/>
      <c r="ACS22" s="27"/>
      <c r="ACT22" s="27"/>
      <c r="ACU22" s="27"/>
      <c r="ACV22" s="27"/>
      <c r="ACW22" s="27"/>
      <c r="ACX22" s="27"/>
      <c r="ACY22" s="27"/>
      <c r="ACZ22" s="27"/>
      <c r="ADA22" s="27"/>
      <c r="ADB22" s="27"/>
      <c r="ADC22" s="27"/>
      <c r="ADD22" s="27"/>
      <c r="ADE22" s="27"/>
      <c r="ADF22" s="27"/>
      <c r="ADG22" s="27"/>
      <c r="ADH22" s="27"/>
      <c r="ADI22" s="27"/>
      <c r="ADJ22" s="27"/>
      <c r="ADK22" s="27"/>
      <c r="ADL22" s="27"/>
      <c r="ADM22" s="27"/>
      <c r="ADN22" s="27"/>
      <c r="ADO22" s="27"/>
      <c r="ADP22" s="27"/>
      <c r="ADQ22" s="27"/>
      <c r="ADR22" s="27"/>
      <c r="ADS22" s="27"/>
      <c r="ADT22" s="27"/>
      <c r="ADU22" s="27"/>
      <c r="ADV22" s="27"/>
      <c r="ADW22" s="27"/>
      <c r="ADX22" s="27"/>
      <c r="ADY22" s="27"/>
      <c r="ADZ22" s="27"/>
      <c r="AEA22" s="27"/>
      <c r="AEB22" s="27"/>
      <c r="AEC22" s="27"/>
      <c r="AED22" s="27"/>
      <c r="AEE22" s="27"/>
      <c r="AEF22" s="27"/>
      <c r="AEG22" s="27"/>
      <c r="AEH22" s="27"/>
      <c r="AEI22" s="27"/>
      <c r="AEJ22" s="27"/>
      <c r="AEK22" s="27"/>
      <c r="AEL22" s="27"/>
      <c r="AEM22" s="27"/>
      <c r="AEN22" s="27"/>
      <c r="AEO22" s="27"/>
      <c r="AEP22" s="27"/>
      <c r="AEQ22" s="27"/>
      <c r="AER22" s="27"/>
      <c r="AES22" s="27"/>
      <c r="AET22" s="27"/>
      <c r="AEU22" s="27"/>
      <c r="AEV22" s="27"/>
      <c r="AEW22" s="27"/>
      <c r="AEX22" s="27"/>
      <c r="AEY22" s="27"/>
      <c r="AEZ22" s="27"/>
      <c r="AFA22" s="27"/>
      <c r="AFB22" s="27"/>
      <c r="AFC22" s="27"/>
      <c r="AFD22" s="27"/>
      <c r="AFE22" s="27"/>
      <c r="AFF22" s="27"/>
      <c r="AFG22" s="27"/>
      <c r="AFH22" s="27"/>
      <c r="AFI22" s="27"/>
      <c r="AFJ22" s="27"/>
      <c r="AFK22" s="27"/>
      <c r="AFL22" s="27"/>
      <c r="AFM22" s="27"/>
      <c r="AFN22" s="27"/>
      <c r="AFO22" s="27"/>
      <c r="AFP22" s="27"/>
      <c r="AFQ22" s="27"/>
      <c r="AFR22" s="27"/>
      <c r="AFS22" s="27"/>
      <c r="AFT22" s="27"/>
      <c r="AFU22" s="27"/>
      <c r="AFV22" s="27"/>
      <c r="AFW22" s="27"/>
      <c r="AFX22" s="27"/>
      <c r="AFY22" s="27"/>
      <c r="AFZ22" s="27"/>
      <c r="AGA22" s="27"/>
      <c r="AGB22" s="27"/>
      <c r="AGC22" s="27"/>
      <c r="AGD22" s="27"/>
      <c r="AGE22" s="27"/>
      <c r="AGF22" s="27"/>
      <c r="AGG22" s="27"/>
      <c r="AGH22" s="27"/>
      <c r="AGI22" s="27"/>
      <c r="AGJ22" s="27"/>
      <c r="AGK22" s="27"/>
      <c r="AGL22" s="27"/>
      <c r="AGM22" s="27"/>
      <c r="AGN22" s="27"/>
      <c r="AGO22" s="27"/>
      <c r="AGP22" s="27"/>
      <c r="AGQ22" s="27"/>
      <c r="AGR22" s="27"/>
      <c r="AGS22" s="27"/>
      <c r="AGT22" s="27"/>
      <c r="AGU22" s="27"/>
      <c r="AGV22" s="27"/>
      <c r="AGW22" s="27"/>
      <c r="AGX22" s="27"/>
      <c r="AGY22" s="27"/>
      <c r="AGZ22" s="27"/>
      <c r="AHA22" s="27"/>
      <c r="AHB22" s="27"/>
      <c r="AHC22" s="27"/>
      <c r="AHD22" s="27"/>
      <c r="AHE22" s="27"/>
      <c r="AHF22" s="27"/>
      <c r="AHG22" s="27"/>
      <c r="AHH22" s="27"/>
      <c r="AHI22" s="27"/>
      <c r="AHJ22" s="27"/>
      <c r="AHK22" s="27"/>
      <c r="AHL22" s="27"/>
      <c r="AHM22" s="27"/>
      <c r="AHN22" s="27"/>
      <c r="AHO22" s="27"/>
      <c r="AHP22" s="27"/>
      <c r="AHQ22" s="27"/>
      <c r="AHR22" s="27"/>
      <c r="AHS22" s="27"/>
      <c r="AHT22" s="27"/>
      <c r="AHU22" s="27"/>
      <c r="AHV22" s="27"/>
      <c r="AHW22" s="27"/>
      <c r="AHX22" s="27"/>
      <c r="AHY22" s="27"/>
      <c r="AHZ22" s="27"/>
      <c r="AIA22" s="27"/>
      <c r="AIB22" s="27"/>
      <c r="AIC22" s="27"/>
      <c r="AID22" s="27"/>
      <c r="AIE22" s="27"/>
      <c r="AIF22" s="27"/>
      <c r="AIG22" s="27"/>
      <c r="AIH22" s="27"/>
      <c r="AII22" s="27"/>
      <c r="AIJ22" s="27"/>
      <c r="AIK22" s="27"/>
      <c r="AIL22" s="27"/>
      <c r="AIM22" s="27"/>
      <c r="AIN22" s="27"/>
      <c r="AIO22" s="27"/>
      <c r="AIP22" s="27"/>
      <c r="AIQ22" s="27"/>
      <c r="AIR22" s="27"/>
      <c r="AIS22" s="27"/>
      <c r="AIT22" s="27"/>
      <c r="AIU22" s="27"/>
      <c r="AIV22" s="27"/>
      <c r="AIW22" s="27"/>
      <c r="AIX22" s="27"/>
      <c r="AIY22" s="27"/>
      <c r="AIZ22" s="27"/>
      <c r="AJA22" s="27"/>
      <c r="AJB22" s="27"/>
      <c r="AJC22" s="27"/>
      <c r="AJD22" s="27"/>
      <c r="AJE22" s="27"/>
      <c r="AJF22" s="27"/>
      <c r="AJG22" s="27"/>
      <c r="AJH22" s="27"/>
      <c r="AJI22" s="27"/>
      <c r="AJJ22" s="27"/>
      <c r="AJK22" s="27"/>
      <c r="AJL22" s="27"/>
      <c r="AJM22" s="27"/>
      <c r="AJN22" s="27"/>
      <c r="AJO22" s="27"/>
      <c r="AJP22" s="27"/>
      <c r="AJQ22" s="27"/>
      <c r="AJR22" s="27"/>
      <c r="AJS22" s="27"/>
      <c r="AJT22" s="27"/>
      <c r="AJU22" s="27"/>
      <c r="AJV22" s="27"/>
      <c r="AJW22" s="27"/>
      <c r="AJX22" s="27"/>
      <c r="AJY22" s="27"/>
      <c r="AJZ22" s="27"/>
      <c r="AKA22" s="27"/>
      <c r="AKB22" s="27"/>
      <c r="AKC22" s="27"/>
      <c r="AKD22" s="27"/>
      <c r="AKE22" s="27"/>
      <c r="AKF22" s="27"/>
      <c r="AKG22" s="27"/>
      <c r="AKH22" s="27"/>
      <c r="AKI22" s="27"/>
      <c r="AKJ22" s="27"/>
      <c r="AKK22" s="27"/>
      <c r="AKL22" s="27"/>
      <c r="AKM22" s="27"/>
      <c r="AKN22" s="27"/>
      <c r="AKO22" s="27"/>
      <c r="AKP22" s="27"/>
      <c r="AKQ22" s="27"/>
      <c r="AKR22" s="27"/>
      <c r="AKS22" s="27"/>
      <c r="AKT22" s="27"/>
      <c r="AKU22" s="27"/>
      <c r="AKV22" s="27"/>
      <c r="AKW22" s="27"/>
      <c r="AKX22" s="27"/>
      <c r="AKY22" s="27"/>
      <c r="AKZ22" s="27"/>
      <c r="ALA22" s="27"/>
      <c r="ALB22" s="27"/>
      <c r="ALC22" s="27"/>
      <c r="ALD22" s="27"/>
      <c r="ALE22" s="27"/>
      <c r="ALF22" s="27"/>
      <c r="ALG22" s="27"/>
      <c r="ALH22" s="27"/>
      <c r="ALI22" s="27"/>
      <c r="ALJ22" s="27"/>
      <c r="ALK22" s="27"/>
      <c r="ALL22" s="27"/>
    </row>
    <row r="23" spans="1:1000" customFormat="1" ht="15" customHeight="1" x14ac:dyDescent="0.25">
      <c r="A23" s="27">
        <f ca="1">IF(_xll.TM1RPTELISCONSOLIDATED($C$20,$C23),IF(_xll.TM1RPTELLEV($C$20,$C23)&lt;=3,_xll.TM1RPTELLEV($C$20,$C23),"D"),"N")</f>
        <v>1</v>
      </c>
      <c r="B23" s="27"/>
      <c r="C23" s="169" t="s">
        <v>47</v>
      </c>
      <c r="D23" s="111">
        <f ca="1">_xll.DBRW($C$9,$D$13,$C$13,$F$13,$G$13,$C23,D$19)</f>
        <v>505797</v>
      </c>
      <c r="E23" s="111">
        <f ca="1">_xll.DBRW($C$9,$D$13,$C$13,$F$13,$G$13,$C23,E$19)</f>
        <v>319999.99999999994</v>
      </c>
      <c r="F23" s="111">
        <f ca="1">_xll.DBRW($C$9,$D$13,$C$13,$F$13,$G$13,$C23,$F$19)</f>
        <v>-185797.00000000006</v>
      </c>
      <c r="G23" s="111">
        <f ca="1">_xll.DBRW($C$9,$D$13,$C$13,$F$13,$G$13,$C23,$G$19)</f>
        <v>0</v>
      </c>
      <c r="H23" s="111">
        <f t="shared" ca="1" si="0"/>
        <v>-185797.00000000006</v>
      </c>
      <c r="I23" s="27"/>
      <c r="J23" s="52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  <c r="EP23" s="27"/>
      <c r="EQ23" s="27"/>
      <c r="ER23" s="27"/>
      <c r="ES23" s="27"/>
      <c r="ET23" s="27"/>
      <c r="EU23" s="27"/>
      <c r="EV23" s="27"/>
      <c r="EW23" s="27"/>
      <c r="EX23" s="27"/>
      <c r="EY23" s="27"/>
      <c r="EZ23" s="27"/>
      <c r="FA23" s="27"/>
      <c r="FB23" s="27"/>
      <c r="FC23" s="27"/>
      <c r="FD23" s="27"/>
      <c r="FE23" s="27"/>
      <c r="FF23" s="27"/>
      <c r="FG23" s="27"/>
      <c r="FH23" s="27"/>
      <c r="FI23" s="27"/>
      <c r="FJ23" s="27"/>
      <c r="FK23" s="27"/>
      <c r="FL23" s="27"/>
      <c r="FM23" s="27"/>
      <c r="FN23" s="27"/>
      <c r="FO23" s="27"/>
      <c r="FP23" s="27"/>
      <c r="FQ23" s="27"/>
      <c r="FR23" s="27"/>
      <c r="FS23" s="27"/>
      <c r="FT23" s="27"/>
      <c r="FU23" s="27"/>
      <c r="FV23" s="27"/>
      <c r="FW23" s="27"/>
      <c r="FX23" s="27"/>
      <c r="FY23" s="27"/>
      <c r="FZ23" s="27"/>
      <c r="GA23" s="27"/>
      <c r="GB23" s="27"/>
      <c r="GC23" s="27"/>
      <c r="GD23" s="27"/>
      <c r="GE23" s="27"/>
      <c r="GF23" s="27"/>
      <c r="GG23" s="27"/>
      <c r="GH23" s="27"/>
      <c r="GI23" s="27"/>
      <c r="GJ23" s="27"/>
      <c r="GK23" s="27"/>
      <c r="GL23" s="27"/>
      <c r="GM23" s="27"/>
      <c r="GN23" s="27"/>
      <c r="GO23" s="27"/>
      <c r="GP23" s="27"/>
      <c r="GQ23" s="27"/>
      <c r="GR23" s="27"/>
      <c r="GS23" s="27"/>
      <c r="GT23" s="27"/>
      <c r="GU23" s="27"/>
      <c r="GV23" s="27"/>
      <c r="GW23" s="27"/>
      <c r="GX23" s="27"/>
      <c r="GY23" s="27"/>
      <c r="GZ23" s="27"/>
      <c r="HA23" s="27"/>
      <c r="HB23" s="27"/>
      <c r="HC23" s="27"/>
      <c r="HD23" s="27"/>
      <c r="HE23" s="27"/>
      <c r="HF23" s="27"/>
      <c r="HG23" s="27"/>
      <c r="HH23" s="27"/>
      <c r="HI23" s="27"/>
      <c r="HJ23" s="27"/>
      <c r="HK23" s="27"/>
      <c r="HL23" s="27"/>
      <c r="HM23" s="27"/>
      <c r="HN23" s="27"/>
      <c r="HO23" s="27"/>
      <c r="HP23" s="27"/>
      <c r="HQ23" s="27"/>
      <c r="HR23" s="27"/>
      <c r="HS23" s="27"/>
      <c r="HT23" s="27"/>
      <c r="HU23" s="27"/>
      <c r="HV23" s="27"/>
      <c r="HW23" s="27"/>
      <c r="HX23" s="27"/>
      <c r="HY23" s="27"/>
      <c r="HZ23" s="27"/>
      <c r="IA23" s="27"/>
      <c r="IB23" s="27"/>
      <c r="IC23" s="27"/>
      <c r="ID23" s="27"/>
      <c r="IE23" s="27"/>
      <c r="IF23" s="27"/>
      <c r="IG23" s="27"/>
      <c r="IH23" s="27"/>
      <c r="II23" s="27"/>
      <c r="IJ23" s="27"/>
      <c r="IK23" s="27"/>
      <c r="IL23" s="27"/>
      <c r="IM23" s="27"/>
      <c r="IN23" s="27"/>
      <c r="IO23" s="27"/>
      <c r="IP23" s="27"/>
      <c r="IQ23" s="27"/>
      <c r="IR23" s="27"/>
      <c r="IS23" s="27"/>
      <c r="IT23" s="27"/>
      <c r="IU23" s="27"/>
      <c r="IV23" s="27"/>
      <c r="IW23" s="27"/>
      <c r="IX23" s="27"/>
      <c r="IY23" s="27"/>
      <c r="IZ23" s="27"/>
      <c r="JA23" s="27"/>
      <c r="JB23" s="27"/>
      <c r="JC23" s="27"/>
      <c r="JD23" s="27"/>
      <c r="JE23" s="27"/>
      <c r="JF23" s="27"/>
      <c r="JG23" s="27"/>
      <c r="JH23" s="27"/>
      <c r="JI23" s="27"/>
      <c r="JJ23" s="27"/>
      <c r="JK23" s="27"/>
      <c r="JL23" s="27"/>
      <c r="JM23" s="27"/>
      <c r="JN23" s="27"/>
      <c r="JO23" s="27"/>
      <c r="JP23" s="27"/>
      <c r="JQ23" s="27"/>
      <c r="JR23" s="27"/>
      <c r="JS23" s="27"/>
      <c r="JT23" s="27"/>
      <c r="JU23" s="27"/>
      <c r="JV23" s="27"/>
      <c r="JW23" s="27"/>
      <c r="JX23" s="27"/>
      <c r="JY23" s="27"/>
      <c r="JZ23" s="27"/>
      <c r="KA23" s="27"/>
      <c r="KB23" s="27"/>
      <c r="KC23" s="27"/>
      <c r="KD23" s="27"/>
      <c r="KE23" s="27"/>
      <c r="KF23" s="27"/>
      <c r="KG23" s="27"/>
      <c r="KH23" s="27"/>
      <c r="KI23" s="27"/>
      <c r="KJ23" s="27"/>
      <c r="KK23" s="27"/>
      <c r="KL23" s="27"/>
      <c r="KM23" s="27"/>
      <c r="KN23" s="27"/>
      <c r="KO23" s="27"/>
      <c r="KP23" s="27"/>
      <c r="KQ23" s="27"/>
      <c r="KR23" s="27"/>
      <c r="KS23" s="27"/>
      <c r="KT23" s="27"/>
      <c r="KU23" s="27"/>
      <c r="KV23" s="27"/>
      <c r="KW23" s="27"/>
      <c r="KX23" s="27"/>
      <c r="KY23" s="27"/>
      <c r="KZ23" s="27"/>
      <c r="LA23" s="27"/>
      <c r="LB23" s="27"/>
      <c r="LC23" s="27"/>
      <c r="LD23" s="27"/>
      <c r="LE23" s="27"/>
      <c r="LF23" s="27"/>
      <c r="LG23" s="27"/>
      <c r="LH23" s="27"/>
      <c r="LI23" s="27"/>
      <c r="LJ23" s="27"/>
      <c r="LK23" s="27"/>
      <c r="LL23" s="27"/>
      <c r="LM23" s="27"/>
      <c r="LN23" s="27"/>
      <c r="LO23" s="27"/>
      <c r="LP23" s="27"/>
      <c r="LQ23" s="27"/>
      <c r="LR23" s="27"/>
      <c r="LS23" s="27"/>
      <c r="LT23" s="27"/>
      <c r="LU23" s="27"/>
      <c r="LV23" s="27"/>
      <c r="LW23" s="27"/>
      <c r="LX23" s="27"/>
      <c r="LY23" s="27"/>
      <c r="LZ23" s="27"/>
      <c r="MA23" s="27"/>
      <c r="MB23" s="27"/>
      <c r="MC23" s="27"/>
      <c r="MD23" s="27"/>
      <c r="ME23" s="27"/>
      <c r="MF23" s="27"/>
      <c r="MG23" s="27"/>
      <c r="MH23" s="27"/>
      <c r="MI23" s="27"/>
      <c r="MJ23" s="27"/>
      <c r="MK23" s="27"/>
      <c r="ML23" s="27"/>
      <c r="MM23" s="27"/>
      <c r="MN23" s="27"/>
      <c r="MO23" s="27"/>
      <c r="MP23" s="27"/>
      <c r="MQ23" s="27"/>
      <c r="MR23" s="27"/>
      <c r="MS23" s="27"/>
      <c r="MT23" s="27"/>
      <c r="MU23" s="27"/>
      <c r="MV23" s="27"/>
      <c r="MW23" s="27"/>
      <c r="MX23" s="27"/>
      <c r="MY23" s="27"/>
      <c r="MZ23" s="27"/>
      <c r="NA23" s="27"/>
      <c r="NB23" s="27"/>
      <c r="NC23" s="27"/>
      <c r="ND23" s="27"/>
      <c r="NE23" s="27"/>
      <c r="NF23" s="27"/>
      <c r="NG23" s="27"/>
      <c r="NH23" s="27"/>
      <c r="NI23" s="27"/>
      <c r="NJ23" s="27"/>
      <c r="NK23" s="27"/>
      <c r="NL23" s="27"/>
      <c r="NM23" s="27"/>
      <c r="NN23" s="27"/>
      <c r="NO23" s="27"/>
      <c r="NP23" s="27"/>
      <c r="NQ23" s="27"/>
      <c r="NR23" s="27"/>
      <c r="NS23" s="27"/>
      <c r="NT23" s="27"/>
      <c r="NU23" s="27"/>
      <c r="NV23" s="27"/>
      <c r="NW23" s="27"/>
      <c r="NX23" s="27"/>
      <c r="NY23" s="27"/>
      <c r="NZ23" s="27"/>
      <c r="OA23" s="27"/>
      <c r="OB23" s="27"/>
      <c r="OC23" s="27"/>
      <c r="OD23" s="27"/>
      <c r="OE23" s="27"/>
      <c r="OF23" s="27"/>
      <c r="OG23" s="27"/>
      <c r="OH23" s="27"/>
      <c r="OI23" s="27"/>
      <c r="OJ23" s="27"/>
      <c r="OK23" s="27"/>
      <c r="OL23" s="27"/>
      <c r="OM23" s="27"/>
      <c r="ON23" s="27"/>
      <c r="OO23" s="27"/>
      <c r="OP23" s="27"/>
      <c r="OQ23" s="27"/>
      <c r="OR23" s="27"/>
      <c r="OS23" s="27"/>
      <c r="OT23" s="27"/>
      <c r="OU23" s="27"/>
      <c r="OV23" s="27"/>
      <c r="OW23" s="27"/>
      <c r="OX23" s="27"/>
      <c r="OY23" s="27"/>
      <c r="OZ23" s="27"/>
      <c r="PA23" s="27"/>
      <c r="PB23" s="27"/>
      <c r="PC23" s="27"/>
      <c r="PD23" s="27"/>
      <c r="PE23" s="27"/>
      <c r="PF23" s="27"/>
      <c r="PG23" s="27"/>
      <c r="PH23" s="27"/>
      <c r="PI23" s="27"/>
      <c r="PJ23" s="27"/>
      <c r="PK23" s="27"/>
      <c r="PL23" s="27"/>
      <c r="PM23" s="27"/>
      <c r="PN23" s="27"/>
      <c r="PO23" s="27"/>
      <c r="PP23" s="27"/>
      <c r="PQ23" s="27"/>
      <c r="PR23" s="27"/>
      <c r="PS23" s="27"/>
      <c r="PT23" s="27"/>
      <c r="PU23" s="27"/>
      <c r="PV23" s="27"/>
      <c r="PW23" s="27"/>
      <c r="PX23" s="27"/>
      <c r="PY23" s="27"/>
      <c r="PZ23" s="27"/>
      <c r="QA23" s="27"/>
      <c r="QB23" s="27"/>
      <c r="QC23" s="27"/>
      <c r="QD23" s="27"/>
      <c r="QE23" s="27"/>
      <c r="QF23" s="27"/>
      <c r="QG23" s="27"/>
      <c r="QH23" s="27"/>
      <c r="QI23" s="27"/>
      <c r="QJ23" s="27"/>
      <c r="QK23" s="27"/>
      <c r="QL23" s="27"/>
      <c r="QM23" s="27"/>
      <c r="QN23" s="27"/>
      <c r="QO23" s="27"/>
      <c r="QP23" s="27"/>
      <c r="QQ23" s="27"/>
      <c r="QR23" s="27"/>
      <c r="QS23" s="27"/>
      <c r="QT23" s="27"/>
      <c r="QU23" s="27"/>
      <c r="QV23" s="27"/>
      <c r="QW23" s="27"/>
      <c r="QX23" s="27"/>
      <c r="QY23" s="27"/>
      <c r="QZ23" s="27"/>
      <c r="RA23" s="27"/>
      <c r="RB23" s="27"/>
      <c r="RC23" s="27"/>
      <c r="RD23" s="27"/>
      <c r="RE23" s="27"/>
      <c r="RF23" s="27"/>
      <c r="RG23" s="27"/>
      <c r="RH23" s="27"/>
      <c r="RI23" s="27"/>
      <c r="RJ23" s="27"/>
      <c r="RK23" s="27"/>
      <c r="RL23" s="27"/>
      <c r="RM23" s="27"/>
      <c r="RN23" s="27"/>
      <c r="RO23" s="27"/>
      <c r="RP23" s="27"/>
      <c r="RQ23" s="27"/>
      <c r="RR23" s="27"/>
      <c r="RS23" s="27"/>
      <c r="RT23" s="27"/>
      <c r="RU23" s="27"/>
      <c r="RV23" s="27"/>
      <c r="RW23" s="27"/>
      <c r="RX23" s="27"/>
      <c r="RY23" s="27"/>
      <c r="RZ23" s="27"/>
      <c r="SA23" s="27"/>
      <c r="SB23" s="27"/>
      <c r="SC23" s="27"/>
      <c r="SD23" s="27"/>
      <c r="SE23" s="27"/>
      <c r="SF23" s="27"/>
      <c r="SG23" s="27"/>
      <c r="SH23" s="27"/>
      <c r="SI23" s="27"/>
      <c r="SJ23" s="27"/>
      <c r="SK23" s="27"/>
      <c r="SL23" s="27"/>
      <c r="SM23" s="27"/>
      <c r="SN23" s="27"/>
      <c r="SO23" s="27"/>
      <c r="SP23" s="27"/>
      <c r="SQ23" s="27"/>
      <c r="SR23" s="27"/>
      <c r="SS23" s="27"/>
      <c r="ST23" s="27"/>
      <c r="SU23" s="27"/>
      <c r="SV23" s="27"/>
      <c r="SW23" s="27"/>
      <c r="SX23" s="27"/>
      <c r="SY23" s="27"/>
      <c r="SZ23" s="27"/>
      <c r="TA23" s="27"/>
      <c r="TB23" s="27"/>
      <c r="TC23" s="27"/>
      <c r="TD23" s="27"/>
      <c r="TE23" s="27"/>
      <c r="TF23" s="27"/>
      <c r="TG23" s="27"/>
      <c r="TH23" s="27"/>
      <c r="TI23" s="27"/>
      <c r="TJ23" s="27"/>
      <c r="TK23" s="27"/>
      <c r="TL23" s="27"/>
      <c r="TM23" s="27"/>
      <c r="TN23" s="27"/>
      <c r="TO23" s="27"/>
      <c r="TP23" s="27"/>
      <c r="TQ23" s="27"/>
      <c r="TR23" s="27"/>
      <c r="TS23" s="27"/>
      <c r="TT23" s="27"/>
      <c r="TU23" s="27"/>
      <c r="TV23" s="27"/>
      <c r="TW23" s="27"/>
      <c r="TX23" s="27"/>
      <c r="TY23" s="27"/>
      <c r="TZ23" s="27"/>
      <c r="UA23" s="27"/>
      <c r="UB23" s="27"/>
      <c r="UC23" s="27"/>
      <c r="UD23" s="27"/>
      <c r="UE23" s="27"/>
      <c r="UF23" s="27"/>
      <c r="UG23" s="27"/>
      <c r="UH23" s="27"/>
      <c r="UI23" s="27"/>
      <c r="UJ23" s="27"/>
      <c r="UK23" s="27"/>
      <c r="UL23" s="27"/>
      <c r="UM23" s="27"/>
      <c r="UN23" s="27"/>
      <c r="UO23" s="27"/>
      <c r="UP23" s="27"/>
      <c r="UQ23" s="27"/>
      <c r="UR23" s="27"/>
      <c r="US23" s="27"/>
      <c r="UT23" s="27"/>
      <c r="UU23" s="27"/>
      <c r="UV23" s="27"/>
      <c r="UW23" s="27"/>
      <c r="UX23" s="27"/>
      <c r="UY23" s="27"/>
      <c r="UZ23" s="27"/>
      <c r="VA23" s="27"/>
      <c r="VB23" s="27"/>
      <c r="VC23" s="27"/>
      <c r="VD23" s="27"/>
      <c r="VE23" s="27"/>
      <c r="VF23" s="27"/>
      <c r="VG23" s="27"/>
      <c r="VH23" s="27"/>
      <c r="VI23" s="27"/>
      <c r="VJ23" s="27"/>
      <c r="VK23" s="27"/>
      <c r="VL23" s="27"/>
      <c r="VM23" s="27"/>
      <c r="VN23" s="27"/>
      <c r="VO23" s="27"/>
      <c r="VP23" s="27"/>
      <c r="VQ23" s="27"/>
      <c r="VR23" s="27"/>
      <c r="VS23" s="27"/>
      <c r="VT23" s="27"/>
      <c r="VU23" s="27"/>
      <c r="VV23" s="27"/>
      <c r="VW23" s="27"/>
      <c r="VX23" s="27"/>
      <c r="VY23" s="27"/>
      <c r="VZ23" s="27"/>
      <c r="WA23" s="27"/>
      <c r="WB23" s="27"/>
      <c r="WC23" s="27"/>
      <c r="WD23" s="27"/>
      <c r="WE23" s="27"/>
      <c r="WF23" s="27"/>
      <c r="WG23" s="27"/>
      <c r="WH23" s="27"/>
      <c r="WI23" s="27"/>
      <c r="WJ23" s="27"/>
      <c r="WK23" s="27"/>
      <c r="WL23" s="27"/>
      <c r="WM23" s="27"/>
      <c r="WN23" s="27"/>
      <c r="WO23" s="27"/>
      <c r="WP23" s="27"/>
      <c r="WQ23" s="27"/>
      <c r="WR23" s="27"/>
      <c r="WS23" s="27"/>
      <c r="WT23" s="27"/>
      <c r="WU23" s="27"/>
      <c r="WV23" s="27"/>
      <c r="WW23" s="27"/>
      <c r="WX23" s="27"/>
      <c r="WY23" s="27"/>
      <c r="WZ23" s="27"/>
      <c r="XA23" s="27"/>
      <c r="XB23" s="27"/>
      <c r="XC23" s="27"/>
      <c r="XD23" s="27"/>
      <c r="XE23" s="27"/>
      <c r="XF23" s="27"/>
      <c r="XG23" s="27"/>
      <c r="XH23" s="27"/>
      <c r="XI23" s="27"/>
      <c r="XJ23" s="27"/>
      <c r="XK23" s="27"/>
      <c r="XL23" s="27"/>
      <c r="XM23" s="27"/>
      <c r="XN23" s="27"/>
      <c r="XO23" s="27"/>
      <c r="XP23" s="27"/>
      <c r="XQ23" s="27"/>
      <c r="XR23" s="27"/>
      <c r="XS23" s="27"/>
      <c r="XT23" s="27"/>
      <c r="XU23" s="27"/>
      <c r="XV23" s="27"/>
      <c r="XW23" s="27"/>
      <c r="XX23" s="27"/>
      <c r="XY23" s="27"/>
      <c r="XZ23" s="27"/>
      <c r="YA23" s="27"/>
      <c r="YB23" s="27"/>
      <c r="YC23" s="27"/>
      <c r="YD23" s="27"/>
      <c r="YE23" s="27"/>
      <c r="YF23" s="27"/>
      <c r="YG23" s="27"/>
      <c r="YH23" s="27"/>
      <c r="YI23" s="27"/>
      <c r="YJ23" s="27"/>
      <c r="YK23" s="27"/>
      <c r="YL23" s="27"/>
      <c r="YM23" s="27"/>
      <c r="YN23" s="27"/>
      <c r="YO23" s="27"/>
      <c r="YP23" s="27"/>
      <c r="YQ23" s="27"/>
      <c r="YR23" s="27"/>
      <c r="YS23" s="27"/>
      <c r="YT23" s="27"/>
      <c r="YU23" s="27"/>
      <c r="YV23" s="27"/>
      <c r="YW23" s="27"/>
      <c r="YX23" s="27"/>
      <c r="YY23" s="27"/>
      <c r="YZ23" s="27"/>
      <c r="ZA23" s="27"/>
      <c r="ZB23" s="27"/>
      <c r="ZC23" s="27"/>
      <c r="ZD23" s="27"/>
      <c r="ZE23" s="27"/>
      <c r="ZF23" s="27"/>
      <c r="ZG23" s="27"/>
      <c r="ZH23" s="27"/>
      <c r="ZI23" s="27"/>
      <c r="ZJ23" s="27"/>
      <c r="ZK23" s="27"/>
      <c r="ZL23" s="27"/>
      <c r="ZM23" s="27"/>
      <c r="ZN23" s="27"/>
      <c r="ZO23" s="27"/>
      <c r="ZP23" s="27"/>
      <c r="ZQ23" s="27"/>
      <c r="ZR23" s="27"/>
      <c r="ZS23" s="27"/>
      <c r="ZT23" s="27"/>
      <c r="ZU23" s="27"/>
      <c r="ZV23" s="27"/>
      <c r="ZW23" s="27"/>
      <c r="ZX23" s="27"/>
      <c r="ZY23" s="27"/>
      <c r="ZZ23" s="27"/>
      <c r="AAA23" s="27"/>
      <c r="AAB23" s="27"/>
      <c r="AAC23" s="27"/>
      <c r="AAD23" s="27"/>
      <c r="AAE23" s="27"/>
      <c r="AAF23" s="27"/>
      <c r="AAG23" s="27"/>
      <c r="AAH23" s="27"/>
      <c r="AAI23" s="27"/>
      <c r="AAJ23" s="27"/>
      <c r="AAK23" s="27"/>
      <c r="AAL23" s="27"/>
      <c r="AAM23" s="27"/>
      <c r="AAN23" s="27"/>
      <c r="AAO23" s="27"/>
      <c r="AAP23" s="27"/>
      <c r="AAQ23" s="27"/>
      <c r="AAR23" s="27"/>
      <c r="AAS23" s="27"/>
      <c r="AAT23" s="27"/>
      <c r="AAU23" s="27"/>
      <c r="AAV23" s="27"/>
      <c r="AAW23" s="27"/>
      <c r="AAX23" s="27"/>
      <c r="AAY23" s="27"/>
      <c r="AAZ23" s="27"/>
      <c r="ABA23" s="27"/>
      <c r="ABB23" s="27"/>
      <c r="ABC23" s="27"/>
      <c r="ABD23" s="27"/>
      <c r="ABE23" s="27"/>
      <c r="ABF23" s="27"/>
      <c r="ABG23" s="27"/>
      <c r="ABH23" s="27"/>
      <c r="ABI23" s="27"/>
      <c r="ABJ23" s="27"/>
      <c r="ABK23" s="27"/>
      <c r="ABL23" s="27"/>
      <c r="ABM23" s="27"/>
      <c r="ABN23" s="27"/>
      <c r="ABO23" s="27"/>
      <c r="ABP23" s="27"/>
      <c r="ABQ23" s="27"/>
      <c r="ABR23" s="27"/>
      <c r="ABS23" s="27"/>
      <c r="ABT23" s="27"/>
      <c r="ABU23" s="27"/>
      <c r="ABV23" s="27"/>
      <c r="ABW23" s="27"/>
      <c r="ABX23" s="27"/>
      <c r="ABY23" s="27"/>
      <c r="ABZ23" s="27"/>
      <c r="ACA23" s="27"/>
      <c r="ACB23" s="27"/>
      <c r="ACC23" s="27"/>
      <c r="ACD23" s="27"/>
      <c r="ACE23" s="27"/>
      <c r="ACF23" s="27"/>
      <c r="ACG23" s="27"/>
      <c r="ACH23" s="27"/>
      <c r="ACI23" s="27"/>
      <c r="ACJ23" s="27"/>
      <c r="ACK23" s="27"/>
      <c r="ACL23" s="27"/>
      <c r="ACM23" s="27"/>
      <c r="ACN23" s="27"/>
      <c r="ACO23" s="27"/>
      <c r="ACP23" s="27"/>
      <c r="ACQ23" s="27"/>
      <c r="ACR23" s="27"/>
      <c r="ACS23" s="27"/>
      <c r="ACT23" s="27"/>
      <c r="ACU23" s="27"/>
      <c r="ACV23" s="27"/>
      <c r="ACW23" s="27"/>
      <c r="ACX23" s="27"/>
      <c r="ACY23" s="27"/>
      <c r="ACZ23" s="27"/>
      <c r="ADA23" s="27"/>
      <c r="ADB23" s="27"/>
      <c r="ADC23" s="27"/>
      <c r="ADD23" s="27"/>
      <c r="ADE23" s="27"/>
      <c r="ADF23" s="27"/>
      <c r="ADG23" s="27"/>
      <c r="ADH23" s="27"/>
      <c r="ADI23" s="27"/>
      <c r="ADJ23" s="27"/>
      <c r="ADK23" s="27"/>
      <c r="ADL23" s="27"/>
      <c r="ADM23" s="27"/>
      <c r="ADN23" s="27"/>
      <c r="ADO23" s="27"/>
      <c r="ADP23" s="27"/>
      <c r="ADQ23" s="27"/>
      <c r="ADR23" s="27"/>
      <c r="ADS23" s="27"/>
      <c r="ADT23" s="27"/>
      <c r="ADU23" s="27"/>
      <c r="ADV23" s="27"/>
      <c r="ADW23" s="27"/>
      <c r="ADX23" s="27"/>
      <c r="ADY23" s="27"/>
      <c r="ADZ23" s="27"/>
      <c r="AEA23" s="27"/>
      <c r="AEB23" s="27"/>
      <c r="AEC23" s="27"/>
      <c r="AED23" s="27"/>
      <c r="AEE23" s="27"/>
      <c r="AEF23" s="27"/>
      <c r="AEG23" s="27"/>
      <c r="AEH23" s="27"/>
      <c r="AEI23" s="27"/>
      <c r="AEJ23" s="27"/>
      <c r="AEK23" s="27"/>
      <c r="AEL23" s="27"/>
      <c r="AEM23" s="27"/>
      <c r="AEN23" s="27"/>
      <c r="AEO23" s="27"/>
      <c r="AEP23" s="27"/>
      <c r="AEQ23" s="27"/>
      <c r="AER23" s="27"/>
      <c r="AES23" s="27"/>
      <c r="AET23" s="27"/>
      <c r="AEU23" s="27"/>
      <c r="AEV23" s="27"/>
      <c r="AEW23" s="27"/>
      <c r="AEX23" s="27"/>
      <c r="AEY23" s="27"/>
      <c r="AEZ23" s="27"/>
      <c r="AFA23" s="27"/>
      <c r="AFB23" s="27"/>
      <c r="AFC23" s="27"/>
      <c r="AFD23" s="27"/>
      <c r="AFE23" s="27"/>
      <c r="AFF23" s="27"/>
      <c r="AFG23" s="27"/>
      <c r="AFH23" s="27"/>
      <c r="AFI23" s="27"/>
      <c r="AFJ23" s="27"/>
      <c r="AFK23" s="27"/>
      <c r="AFL23" s="27"/>
      <c r="AFM23" s="27"/>
      <c r="AFN23" s="27"/>
      <c r="AFO23" s="27"/>
      <c r="AFP23" s="27"/>
      <c r="AFQ23" s="27"/>
      <c r="AFR23" s="27"/>
      <c r="AFS23" s="27"/>
      <c r="AFT23" s="27"/>
      <c r="AFU23" s="27"/>
      <c r="AFV23" s="27"/>
      <c r="AFW23" s="27"/>
      <c r="AFX23" s="27"/>
      <c r="AFY23" s="27"/>
      <c r="AFZ23" s="27"/>
      <c r="AGA23" s="27"/>
      <c r="AGB23" s="27"/>
      <c r="AGC23" s="27"/>
      <c r="AGD23" s="27"/>
      <c r="AGE23" s="27"/>
      <c r="AGF23" s="27"/>
      <c r="AGG23" s="27"/>
      <c r="AGH23" s="27"/>
      <c r="AGI23" s="27"/>
      <c r="AGJ23" s="27"/>
      <c r="AGK23" s="27"/>
      <c r="AGL23" s="27"/>
      <c r="AGM23" s="27"/>
      <c r="AGN23" s="27"/>
      <c r="AGO23" s="27"/>
      <c r="AGP23" s="27"/>
      <c r="AGQ23" s="27"/>
      <c r="AGR23" s="27"/>
      <c r="AGS23" s="27"/>
      <c r="AGT23" s="27"/>
      <c r="AGU23" s="27"/>
      <c r="AGV23" s="27"/>
      <c r="AGW23" s="27"/>
      <c r="AGX23" s="27"/>
      <c r="AGY23" s="27"/>
      <c r="AGZ23" s="27"/>
      <c r="AHA23" s="27"/>
      <c r="AHB23" s="27"/>
      <c r="AHC23" s="27"/>
      <c r="AHD23" s="27"/>
      <c r="AHE23" s="27"/>
      <c r="AHF23" s="27"/>
      <c r="AHG23" s="27"/>
      <c r="AHH23" s="27"/>
      <c r="AHI23" s="27"/>
      <c r="AHJ23" s="27"/>
      <c r="AHK23" s="27"/>
      <c r="AHL23" s="27"/>
      <c r="AHM23" s="27"/>
      <c r="AHN23" s="27"/>
      <c r="AHO23" s="27"/>
      <c r="AHP23" s="27"/>
      <c r="AHQ23" s="27"/>
      <c r="AHR23" s="27"/>
      <c r="AHS23" s="27"/>
      <c r="AHT23" s="27"/>
      <c r="AHU23" s="27"/>
      <c r="AHV23" s="27"/>
      <c r="AHW23" s="27"/>
      <c r="AHX23" s="27"/>
      <c r="AHY23" s="27"/>
      <c r="AHZ23" s="27"/>
      <c r="AIA23" s="27"/>
      <c r="AIB23" s="27"/>
      <c r="AIC23" s="27"/>
      <c r="AID23" s="27"/>
      <c r="AIE23" s="27"/>
      <c r="AIF23" s="27"/>
      <c r="AIG23" s="27"/>
      <c r="AIH23" s="27"/>
      <c r="AII23" s="27"/>
      <c r="AIJ23" s="27"/>
      <c r="AIK23" s="27"/>
      <c r="AIL23" s="27"/>
      <c r="AIM23" s="27"/>
      <c r="AIN23" s="27"/>
      <c r="AIO23" s="27"/>
      <c r="AIP23" s="27"/>
      <c r="AIQ23" s="27"/>
      <c r="AIR23" s="27"/>
      <c r="AIS23" s="27"/>
      <c r="AIT23" s="27"/>
      <c r="AIU23" s="27"/>
      <c r="AIV23" s="27"/>
      <c r="AIW23" s="27"/>
      <c r="AIX23" s="27"/>
      <c r="AIY23" s="27"/>
      <c r="AIZ23" s="27"/>
      <c r="AJA23" s="27"/>
      <c r="AJB23" s="27"/>
      <c r="AJC23" s="27"/>
      <c r="AJD23" s="27"/>
      <c r="AJE23" s="27"/>
      <c r="AJF23" s="27"/>
      <c r="AJG23" s="27"/>
      <c r="AJH23" s="27"/>
      <c r="AJI23" s="27"/>
      <c r="AJJ23" s="27"/>
      <c r="AJK23" s="27"/>
      <c r="AJL23" s="27"/>
      <c r="AJM23" s="27"/>
      <c r="AJN23" s="27"/>
      <c r="AJO23" s="27"/>
      <c r="AJP23" s="27"/>
      <c r="AJQ23" s="27"/>
      <c r="AJR23" s="27"/>
      <c r="AJS23" s="27"/>
      <c r="AJT23" s="27"/>
      <c r="AJU23" s="27"/>
      <c r="AJV23" s="27"/>
      <c r="AJW23" s="27"/>
      <c r="AJX23" s="27"/>
      <c r="AJY23" s="27"/>
      <c r="AJZ23" s="27"/>
      <c r="AKA23" s="27"/>
      <c r="AKB23" s="27"/>
      <c r="AKC23" s="27"/>
      <c r="AKD23" s="27"/>
      <c r="AKE23" s="27"/>
      <c r="AKF23" s="27"/>
      <c r="AKG23" s="27"/>
      <c r="AKH23" s="27"/>
      <c r="AKI23" s="27"/>
      <c r="AKJ23" s="27"/>
      <c r="AKK23" s="27"/>
      <c r="AKL23" s="27"/>
      <c r="AKM23" s="27"/>
      <c r="AKN23" s="27"/>
      <c r="AKO23" s="27"/>
      <c r="AKP23" s="27"/>
      <c r="AKQ23" s="27"/>
      <c r="AKR23" s="27"/>
      <c r="AKS23" s="27"/>
      <c r="AKT23" s="27"/>
      <c r="AKU23" s="27"/>
      <c r="AKV23" s="27"/>
      <c r="AKW23" s="27"/>
      <c r="AKX23" s="27"/>
      <c r="AKY23" s="27"/>
      <c r="AKZ23" s="27"/>
      <c r="ALA23" s="27"/>
      <c r="ALB23" s="27"/>
      <c r="ALC23" s="27"/>
      <c r="ALD23" s="27"/>
      <c r="ALE23" s="27"/>
      <c r="ALF23" s="27"/>
      <c r="ALG23" s="27"/>
      <c r="ALH23" s="27"/>
      <c r="ALI23" s="27"/>
      <c r="ALJ23" s="27"/>
      <c r="ALK23" s="27"/>
      <c r="ALL23" s="27"/>
    </row>
    <row r="24" spans="1:1000" customFormat="1" ht="15" customHeight="1" x14ac:dyDescent="0.25">
      <c r="A24" s="27">
        <f ca="1">IF(_xll.TM1RPTELISCONSOLIDATED($C$20,$C24),IF(_xll.TM1RPTELLEV($C$20,$C24)&lt;=3,_xll.TM1RPTELLEV($C$20,$C24),"D"),"N")</f>
        <v>1</v>
      </c>
      <c r="B24" s="27"/>
      <c r="C24" s="169" t="s">
        <v>48</v>
      </c>
      <c r="D24" s="111">
        <f ca="1">_xll.DBRW($C$9,$D$13,$C$13,$F$13,$G$13,$C24,D$19)</f>
        <v>100224</v>
      </c>
      <c r="E24" s="111">
        <f ca="1">_xll.DBRW($C$9,$D$13,$C$13,$F$13,$G$13,$C24,E$19)</f>
        <v>137984.91999999998</v>
      </c>
      <c r="F24" s="111">
        <f ca="1">_xll.DBRW($C$9,$D$13,$C$13,$F$13,$G$13,$C24,$F$19)</f>
        <v>37760.919999999984</v>
      </c>
      <c r="G24" s="111">
        <f ca="1">_xll.DBRW($C$9,$D$13,$C$13,$F$13,$G$13,$C24,$G$19)</f>
        <v>0</v>
      </c>
      <c r="H24" s="111">
        <f t="shared" ca="1" si="0"/>
        <v>37760.919999999984</v>
      </c>
      <c r="I24" s="27"/>
      <c r="J24" s="52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  <c r="FB24" s="27"/>
      <c r="FC24" s="27"/>
      <c r="FD24" s="27"/>
      <c r="FE24" s="27"/>
      <c r="FF24" s="27"/>
      <c r="FG24" s="27"/>
      <c r="FH24" s="27"/>
      <c r="FI24" s="27"/>
      <c r="FJ24" s="27"/>
      <c r="FK24" s="27"/>
      <c r="FL24" s="27"/>
      <c r="FM24" s="27"/>
      <c r="FN24" s="27"/>
      <c r="FO24" s="27"/>
      <c r="FP24" s="27"/>
      <c r="FQ24" s="27"/>
      <c r="FR24" s="27"/>
      <c r="FS24" s="27"/>
      <c r="FT24" s="27"/>
      <c r="FU24" s="27"/>
      <c r="FV24" s="27"/>
      <c r="FW24" s="27"/>
      <c r="FX24" s="27"/>
      <c r="FY24" s="27"/>
      <c r="FZ24" s="27"/>
      <c r="GA24" s="27"/>
      <c r="GB24" s="27"/>
      <c r="GC24" s="27"/>
      <c r="GD24" s="27"/>
      <c r="GE24" s="27"/>
      <c r="GF24" s="27"/>
      <c r="GG24" s="27"/>
      <c r="GH24" s="27"/>
      <c r="GI24" s="27"/>
      <c r="GJ24" s="27"/>
      <c r="GK24" s="27"/>
      <c r="GL24" s="27"/>
      <c r="GM24" s="27"/>
      <c r="GN24" s="27"/>
      <c r="GO24" s="27"/>
      <c r="GP24" s="27"/>
      <c r="GQ24" s="27"/>
      <c r="GR24" s="27"/>
      <c r="GS24" s="27"/>
      <c r="GT24" s="27"/>
      <c r="GU24" s="27"/>
      <c r="GV24" s="27"/>
      <c r="GW24" s="27"/>
      <c r="GX24" s="27"/>
      <c r="GY24" s="27"/>
      <c r="GZ24" s="27"/>
      <c r="HA24" s="27"/>
      <c r="HB24" s="27"/>
      <c r="HC24" s="27"/>
      <c r="HD24" s="27"/>
      <c r="HE24" s="27"/>
      <c r="HF24" s="27"/>
      <c r="HG24" s="27"/>
      <c r="HH24" s="27"/>
      <c r="HI24" s="27"/>
      <c r="HJ24" s="27"/>
      <c r="HK24" s="27"/>
      <c r="HL24" s="27"/>
      <c r="HM24" s="27"/>
      <c r="HN24" s="27"/>
      <c r="HO24" s="27"/>
      <c r="HP24" s="27"/>
      <c r="HQ24" s="27"/>
      <c r="HR24" s="27"/>
      <c r="HS24" s="27"/>
      <c r="HT24" s="27"/>
      <c r="HU24" s="27"/>
      <c r="HV24" s="27"/>
      <c r="HW24" s="27"/>
      <c r="HX24" s="27"/>
      <c r="HY24" s="27"/>
      <c r="HZ24" s="27"/>
      <c r="IA24" s="27"/>
      <c r="IB24" s="27"/>
      <c r="IC24" s="27"/>
      <c r="ID24" s="27"/>
      <c r="IE24" s="27"/>
      <c r="IF24" s="27"/>
      <c r="IG24" s="27"/>
      <c r="IH24" s="27"/>
      <c r="II24" s="27"/>
      <c r="IJ24" s="27"/>
      <c r="IK24" s="27"/>
      <c r="IL24" s="27"/>
      <c r="IM24" s="27"/>
      <c r="IN24" s="27"/>
      <c r="IO24" s="27"/>
      <c r="IP24" s="27"/>
      <c r="IQ24" s="27"/>
      <c r="IR24" s="27"/>
      <c r="IS24" s="27"/>
      <c r="IT24" s="27"/>
      <c r="IU24" s="27"/>
      <c r="IV24" s="27"/>
      <c r="IW24" s="27"/>
      <c r="IX24" s="27"/>
      <c r="IY24" s="27"/>
      <c r="IZ24" s="27"/>
      <c r="JA24" s="27"/>
      <c r="JB24" s="27"/>
      <c r="JC24" s="27"/>
      <c r="JD24" s="27"/>
      <c r="JE24" s="27"/>
      <c r="JF24" s="27"/>
      <c r="JG24" s="27"/>
      <c r="JH24" s="27"/>
      <c r="JI24" s="27"/>
      <c r="JJ24" s="27"/>
      <c r="JK24" s="27"/>
      <c r="JL24" s="27"/>
      <c r="JM24" s="27"/>
      <c r="JN24" s="27"/>
      <c r="JO24" s="27"/>
      <c r="JP24" s="27"/>
      <c r="JQ24" s="27"/>
      <c r="JR24" s="27"/>
      <c r="JS24" s="27"/>
      <c r="JT24" s="27"/>
      <c r="JU24" s="27"/>
      <c r="JV24" s="27"/>
      <c r="JW24" s="27"/>
      <c r="JX24" s="27"/>
      <c r="JY24" s="27"/>
      <c r="JZ24" s="27"/>
      <c r="KA24" s="27"/>
      <c r="KB24" s="27"/>
      <c r="KC24" s="27"/>
      <c r="KD24" s="27"/>
      <c r="KE24" s="27"/>
      <c r="KF24" s="27"/>
      <c r="KG24" s="27"/>
      <c r="KH24" s="27"/>
      <c r="KI24" s="27"/>
      <c r="KJ24" s="27"/>
      <c r="KK24" s="27"/>
      <c r="KL24" s="27"/>
      <c r="KM24" s="27"/>
      <c r="KN24" s="27"/>
      <c r="KO24" s="27"/>
      <c r="KP24" s="27"/>
      <c r="KQ24" s="27"/>
      <c r="KR24" s="27"/>
      <c r="KS24" s="27"/>
      <c r="KT24" s="27"/>
      <c r="KU24" s="27"/>
      <c r="KV24" s="27"/>
      <c r="KW24" s="27"/>
      <c r="KX24" s="27"/>
      <c r="KY24" s="27"/>
      <c r="KZ24" s="27"/>
      <c r="LA24" s="27"/>
      <c r="LB24" s="27"/>
      <c r="LC24" s="27"/>
      <c r="LD24" s="27"/>
      <c r="LE24" s="27"/>
      <c r="LF24" s="27"/>
      <c r="LG24" s="27"/>
      <c r="LH24" s="27"/>
      <c r="LI24" s="27"/>
      <c r="LJ24" s="27"/>
      <c r="LK24" s="27"/>
      <c r="LL24" s="27"/>
      <c r="LM24" s="27"/>
      <c r="LN24" s="27"/>
      <c r="LO24" s="27"/>
      <c r="LP24" s="27"/>
      <c r="LQ24" s="27"/>
      <c r="LR24" s="27"/>
      <c r="LS24" s="27"/>
      <c r="LT24" s="27"/>
      <c r="LU24" s="27"/>
      <c r="LV24" s="27"/>
      <c r="LW24" s="27"/>
      <c r="LX24" s="27"/>
      <c r="LY24" s="27"/>
      <c r="LZ24" s="27"/>
      <c r="MA24" s="27"/>
      <c r="MB24" s="27"/>
      <c r="MC24" s="27"/>
      <c r="MD24" s="27"/>
      <c r="ME24" s="27"/>
      <c r="MF24" s="27"/>
      <c r="MG24" s="27"/>
      <c r="MH24" s="27"/>
      <c r="MI24" s="27"/>
      <c r="MJ24" s="27"/>
      <c r="MK24" s="27"/>
      <c r="ML24" s="27"/>
      <c r="MM24" s="27"/>
      <c r="MN24" s="27"/>
      <c r="MO24" s="27"/>
      <c r="MP24" s="27"/>
      <c r="MQ24" s="27"/>
      <c r="MR24" s="27"/>
      <c r="MS24" s="27"/>
      <c r="MT24" s="27"/>
      <c r="MU24" s="27"/>
      <c r="MV24" s="27"/>
      <c r="MW24" s="27"/>
      <c r="MX24" s="27"/>
      <c r="MY24" s="27"/>
      <c r="MZ24" s="27"/>
      <c r="NA24" s="27"/>
      <c r="NB24" s="27"/>
      <c r="NC24" s="27"/>
      <c r="ND24" s="27"/>
      <c r="NE24" s="27"/>
      <c r="NF24" s="27"/>
      <c r="NG24" s="27"/>
      <c r="NH24" s="27"/>
      <c r="NI24" s="27"/>
      <c r="NJ24" s="27"/>
      <c r="NK24" s="27"/>
      <c r="NL24" s="27"/>
      <c r="NM24" s="27"/>
      <c r="NN24" s="27"/>
      <c r="NO24" s="27"/>
      <c r="NP24" s="27"/>
      <c r="NQ24" s="27"/>
      <c r="NR24" s="27"/>
      <c r="NS24" s="27"/>
      <c r="NT24" s="27"/>
      <c r="NU24" s="27"/>
      <c r="NV24" s="27"/>
      <c r="NW24" s="27"/>
      <c r="NX24" s="27"/>
      <c r="NY24" s="27"/>
      <c r="NZ24" s="27"/>
      <c r="OA24" s="27"/>
      <c r="OB24" s="27"/>
      <c r="OC24" s="27"/>
      <c r="OD24" s="27"/>
      <c r="OE24" s="27"/>
      <c r="OF24" s="27"/>
      <c r="OG24" s="27"/>
      <c r="OH24" s="27"/>
      <c r="OI24" s="27"/>
      <c r="OJ24" s="27"/>
      <c r="OK24" s="27"/>
      <c r="OL24" s="27"/>
      <c r="OM24" s="27"/>
      <c r="ON24" s="27"/>
      <c r="OO24" s="27"/>
      <c r="OP24" s="27"/>
      <c r="OQ24" s="27"/>
      <c r="OR24" s="27"/>
      <c r="OS24" s="27"/>
      <c r="OT24" s="27"/>
      <c r="OU24" s="27"/>
      <c r="OV24" s="27"/>
      <c r="OW24" s="27"/>
      <c r="OX24" s="27"/>
      <c r="OY24" s="27"/>
      <c r="OZ24" s="27"/>
      <c r="PA24" s="27"/>
      <c r="PB24" s="27"/>
      <c r="PC24" s="27"/>
      <c r="PD24" s="27"/>
      <c r="PE24" s="27"/>
      <c r="PF24" s="27"/>
      <c r="PG24" s="27"/>
      <c r="PH24" s="27"/>
      <c r="PI24" s="27"/>
      <c r="PJ24" s="27"/>
      <c r="PK24" s="27"/>
      <c r="PL24" s="27"/>
      <c r="PM24" s="27"/>
      <c r="PN24" s="27"/>
      <c r="PO24" s="27"/>
      <c r="PP24" s="27"/>
      <c r="PQ24" s="27"/>
      <c r="PR24" s="27"/>
      <c r="PS24" s="27"/>
      <c r="PT24" s="27"/>
      <c r="PU24" s="27"/>
      <c r="PV24" s="27"/>
      <c r="PW24" s="27"/>
      <c r="PX24" s="27"/>
      <c r="PY24" s="27"/>
      <c r="PZ24" s="27"/>
      <c r="QA24" s="27"/>
      <c r="QB24" s="27"/>
      <c r="QC24" s="27"/>
      <c r="QD24" s="27"/>
      <c r="QE24" s="27"/>
      <c r="QF24" s="27"/>
      <c r="QG24" s="27"/>
      <c r="QH24" s="27"/>
      <c r="QI24" s="27"/>
      <c r="QJ24" s="27"/>
      <c r="QK24" s="27"/>
      <c r="QL24" s="27"/>
      <c r="QM24" s="27"/>
      <c r="QN24" s="27"/>
      <c r="QO24" s="27"/>
      <c r="QP24" s="27"/>
      <c r="QQ24" s="27"/>
      <c r="QR24" s="27"/>
      <c r="QS24" s="27"/>
      <c r="QT24" s="27"/>
      <c r="QU24" s="27"/>
      <c r="QV24" s="27"/>
      <c r="QW24" s="27"/>
      <c r="QX24" s="27"/>
      <c r="QY24" s="27"/>
      <c r="QZ24" s="27"/>
      <c r="RA24" s="27"/>
      <c r="RB24" s="27"/>
      <c r="RC24" s="27"/>
      <c r="RD24" s="27"/>
      <c r="RE24" s="27"/>
      <c r="RF24" s="27"/>
      <c r="RG24" s="27"/>
      <c r="RH24" s="27"/>
      <c r="RI24" s="27"/>
      <c r="RJ24" s="27"/>
      <c r="RK24" s="27"/>
      <c r="RL24" s="27"/>
      <c r="RM24" s="27"/>
      <c r="RN24" s="27"/>
      <c r="RO24" s="27"/>
      <c r="RP24" s="27"/>
      <c r="RQ24" s="27"/>
      <c r="RR24" s="27"/>
      <c r="RS24" s="27"/>
      <c r="RT24" s="27"/>
      <c r="RU24" s="27"/>
      <c r="RV24" s="27"/>
      <c r="RW24" s="27"/>
      <c r="RX24" s="27"/>
      <c r="RY24" s="27"/>
      <c r="RZ24" s="27"/>
      <c r="SA24" s="27"/>
      <c r="SB24" s="27"/>
      <c r="SC24" s="27"/>
      <c r="SD24" s="27"/>
      <c r="SE24" s="27"/>
      <c r="SF24" s="27"/>
      <c r="SG24" s="27"/>
      <c r="SH24" s="27"/>
      <c r="SI24" s="27"/>
      <c r="SJ24" s="27"/>
      <c r="SK24" s="27"/>
      <c r="SL24" s="27"/>
      <c r="SM24" s="27"/>
      <c r="SN24" s="27"/>
      <c r="SO24" s="27"/>
      <c r="SP24" s="27"/>
      <c r="SQ24" s="27"/>
      <c r="SR24" s="27"/>
      <c r="SS24" s="27"/>
      <c r="ST24" s="27"/>
      <c r="SU24" s="27"/>
      <c r="SV24" s="27"/>
      <c r="SW24" s="27"/>
      <c r="SX24" s="27"/>
      <c r="SY24" s="27"/>
      <c r="SZ24" s="27"/>
      <c r="TA24" s="27"/>
      <c r="TB24" s="27"/>
      <c r="TC24" s="27"/>
      <c r="TD24" s="27"/>
      <c r="TE24" s="27"/>
      <c r="TF24" s="27"/>
      <c r="TG24" s="27"/>
      <c r="TH24" s="27"/>
      <c r="TI24" s="27"/>
      <c r="TJ24" s="27"/>
      <c r="TK24" s="27"/>
      <c r="TL24" s="27"/>
      <c r="TM24" s="27"/>
      <c r="TN24" s="27"/>
      <c r="TO24" s="27"/>
      <c r="TP24" s="27"/>
      <c r="TQ24" s="27"/>
      <c r="TR24" s="27"/>
      <c r="TS24" s="27"/>
      <c r="TT24" s="27"/>
      <c r="TU24" s="27"/>
      <c r="TV24" s="27"/>
      <c r="TW24" s="27"/>
      <c r="TX24" s="27"/>
      <c r="TY24" s="27"/>
      <c r="TZ24" s="27"/>
      <c r="UA24" s="27"/>
      <c r="UB24" s="27"/>
      <c r="UC24" s="27"/>
      <c r="UD24" s="27"/>
      <c r="UE24" s="27"/>
      <c r="UF24" s="27"/>
      <c r="UG24" s="27"/>
      <c r="UH24" s="27"/>
      <c r="UI24" s="27"/>
      <c r="UJ24" s="27"/>
      <c r="UK24" s="27"/>
      <c r="UL24" s="27"/>
      <c r="UM24" s="27"/>
      <c r="UN24" s="27"/>
      <c r="UO24" s="27"/>
      <c r="UP24" s="27"/>
      <c r="UQ24" s="27"/>
      <c r="UR24" s="27"/>
      <c r="US24" s="27"/>
      <c r="UT24" s="27"/>
      <c r="UU24" s="27"/>
      <c r="UV24" s="27"/>
      <c r="UW24" s="27"/>
      <c r="UX24" s="27"/>
      <c r="UY24" s="27"/>
      <c r="UZ24" s="27"/>
      <c r="VA24" s="27"/>
      <c r="VB24" s="27"/>
      <c r="VC24" s="27"/>
      <c r="VD24" s="27"/>
      <c r="VE24" s="27"/>
      <c r="VF24" s="27"/>
      <c r="VG24" s="27"/>
      <c r="VH24" s="27"/>
      <c r="VI24" s="27"/>
      <c r="VJ24" s="27"/>
      <c r="VK24" s="27"/>
      <c r="VL24" s="27"/>
      <c r="VM24" s="27"/>
      <c r="VN24" s="27"/>
      <c r="VO24" s="27"/>
      <c r="VP24" s="27"/>
      <c r="VQ24" s="27"/>
      <c r="VR24" s="27"/>
      <c r="VS24" s="27"/>
      <c r="VT24" s="27"/>
      <c r="VU24" s="27"/>
      <c r="VV24" s="27"/>
      <c r="VW24" s="27"/>
      <c r="VX24" s="27"/>
      <c r="VY24" s="27"/>
      <c r="VZ24" s="27"/>
      <c r="WA24" s="27"/>
      <c r="WB24" s="27"/>
      <c r="WC24" s="27"/>
      <c r="WD24" s="27"/>
      <c r="WE24" s="27"/>
      <c r="WF24" s="27"/>
      <c r="WG24" s="27"/>
      <c r="WH24" s="27"/>
      <c r="WI24" s="27"/>
      <c r="WJ24" s="27"/>
      <c r="WK24" s="27"/>
      <c r="WL24" s="27"/>
      <c r="WM24" s="27"/>
      <c r="WN24" s="27"/>
      <c r="WO24" s="27"/>
      <c r="WP24" s="27"/>
      <c r="WQ24" s="27"/>
      <c r="WR24" s="27"/>
      <c r="WS24" s="27"/>
      <c r="WT24" s="27"/>
      <c r="WU24" s="27"/>
      <c r="WV24" s="27"/>
      <c r="WW24" s="27"/>
      <c r="WX24" s="27"/>
      <c r="WY24" s="27"/>
      <c r="WZ24" s="27"/>
      <c r="XA24" s="27"/>
      <c r="XB24" s="27"/>
      <c r="XC24" s="27"/>
      <c r="XD24" s="27"/>
      <c r="XE24" s="27"/>
      <c r="XF24" s="27"/>
      <c r="XG24" s="27"/>
      <c r="XH24" s="27"/>
      <c r="XI24" s="27"/>
      <c r="XJ24" s="27"/>
      <c r="XK24" s="27"/>
      <c r="XL24" s="27"/>
      <c r="XM24" s="27"/>
      <c r="XN24" s="27"/>
      <c r="XO24" s="27"/>
      <c r="XP24" s="27"/>
      <c r="XQ24" s="27"/>
      <c r="XR24" s="27"/>
      <c r="XS24" s="27"/>
      <c r="XT24" s="27"/>
      <c r="XU24" s="27"/>
      <c r="XV24" s="27"/>
      <c r="XW24" s="27"/>
      <c r="XX24" s="27"/>
      <c r="XY24" s="27"/>
      <c r="XZ24" s="27"/>
      <c r="YA24" s="27"/>
      <c r="YB24" s="27"/>
      <c r="YC24" s="27"/>
      <c r="YD24" s="27"/>
      <c r="YE24" s="27"/>
      <c r="YF24" s="27"/>
      <c r="YG24" s="27"/>
      <c r="YH24" s="27"/>
      <c r="YI24" s="27"/>
      <c r="YJ24" s="27"/>
      <c r="YK24" s="27"/>
      <c r="YL24" s="27"/>
      <c r="YM24" s="27"/>
      <c r="YN24" s="27"/>
      <c r="YO24" s="27"/>
      <c r="YP24" s="27"/>
      <c r="YQ24" s="27"/>
      <c r="YR24" s="27"/>
      <c r="YS24" s="27"/>
      <c r="YT24" s="27"/>
      <c r="YU24" s="27"/>
      <c r="YV24" s="27"/>
      <c r="YW24" s="27"/>
      <c r="YX24" s="27"/>
      <c r="YY24" s="27"/>
      <c r="YZ24" s="27"/>
      <c r="ZA24" s="27"/>
      <c r="ZB24" s="27"/>
      <c r="ZC24" s="27"/>
      <c r="ZD24" s="27"/>
      <c r="ZE24" s="27"/>
      <c r="ZF24" s="27"/>
      <c r="ZG24" s="27"/>
      <c r="ZH24" s="27"/>
      <c r="ZI24" s="27"/>
      <c r="ZJ24" s="27"/>
      <c r="ZK24" s="27"/>
      <c r="ZL24" s="27"/>
      <c r="ZM24" s="27"/>
      <c r="ZN24" s="27"/>
      <c r="ZO24" s="27"/>
      <c r="ZP24" s="27"/>
      <c r="ZQ24" s="27"/>
      <c r="ZR24" s="27"/>
      <c r="ZS24" s="27"/>
      <c r="ZT24" s="27"/>
      <c r="ZU24" s="27"/>
      <c r="ZV24" s="27"/>
      <c r="ZW24" s="27"/>
      <c r="ZX24" s="27"/>
      <c r="ZY24" s="27"/>
      <c r="ZZ24" s="27"/>
      <c r="AAA24" s="27"/>
      <c r="AAB24" s="27"/>
      <c r="AAC24" s="27"/>
      <c r="AAD24" s="27"/>
      <c r="AAE24" s="27"/>
      <c r="AAF24" s="27"/>
      <c r="AAG24" s="27"/>
      <c r="AAH24" s="27"/>
      <c r="AAI24" s="27"/>
      <c r="AAJ24" s="27"/>
      <c r="AAK24" s="27"/>
      <c r="AAL24" s="27"/>
      <c r="AAM24" s="27"/>
      <c r="AAN24" s="27"/>
      <c r="AAO24" s="27"/>
      <c r="AAP24" s="27"/>
      <c r="AAQ24" s="27"/>
      <c r="AAR24" s="27"/>
      <c r="AAS24" s="27"/>
      <c r="AAT24" s="27"/>
      <c r="AAU24" s="27"/>
      <c r="AAV24" s="27"/>
      <c r="AAW24" s="27"/>
      <c r="AAX24" s="27"/>
      <c r="AAY24" s="27"/>
      <c r="AAZ24" s="27"/>
      <c r="ABA24" s="27"/>
      <c r="ABB24" s="27"/>
      <c r="ABC24" s="27"/>
      <c r="ABD24" s="27"/>
      <c r="ABE24" s="27"/>
      <c r="ABF24" s="27"/>
      <c r="ABG24" s="27"/>
      <c r="ABH24" s="27"/>
      <c r="ABI24" s="27"/>
      <c r="ABJ24" s="27"/>
      <c r="ABK24" s="27"/>
      <c r="ABL24" s="27"/>
      <c r="ABM24" s="27"/>
      <c r="ABN24" s="27"/>
      <c r="ABO24" s="27"/>
      <c r="ABP24" s="27"/>
      <c r="ABQ24" s="27"/>
      <c r="ABR24" s="27"/>
      <c r="ABS24" s="27"/>
      <c r="ABT24" s="27"/>
      <c r="ABU24" s="27"/>
      <c r="ABV24" s="27"/>
      <c r="ABW24" s="27"/>
      <c r="ABX24" s="27"/>
      <c r="ABY24" s="27"/>
      <c r="ABZ24" s="27"/>
      <c r="ACA24" s="27"/>
      <c r="ACB24" s="27"/>
      <c r="ACC24" s="27"/>
      <c r="ACD24" s="27"/>
      <c r="ACE24" s="27"/>
      <c r="ACF24" s="27"/>
      <c r="ACG24" s="27"/>
      <c r="ACH24" s="27"/>
      <c r="ACI24" s="27"/>
      <c r="ACJ24" s="27"/>
      <c r="ACK24" s="27"/>
      <c r="ACL24" s="27"/>
      <c r="ACM24" s="27"/>
      <c r="ACN24" s="27"/>
      <c r="ACO24" s="27"/>
      <c r="ACP24" s="27"/>
      <c r="ACQ24" s="27"/>
      <c r="ACR24" s="27"/>
      <c r="ACS24" s="27"/>
      <c r="ACT24" s="27"/>
      <c r="ACU24" s="27"/>
      <c r="ACV24" s="27"/>
      <c r="ACW24" s="27"/>
      <c r="ACX24" s="27"/>
      <c r="ACY24" s="27"/>
      <c r="ACZ24" s="27"/>
      <c r="ADA24" s="27"/>
      <c r="ADB24" s="27"/>
      <c r="ADC24" s="27"/>
      <c r="ADD24" s="27"/>
      <c r="ADE24" s="27"/>
      <c r="ADF24" s="27"/>
      <c r="ADG24" s="27"/>
      <c r="ADH24" s="27"/>
      <c r="ADI24" s="27"/>
      <c r="ADJ24" s="27"/>
      <c r="ADK24" s="27"/>
      <c r="ADL24" s="27"/>
      <c r="ADM24" s="27"/>
      <c r="ADN24" s="27"/>
      <c r="ADO24" s="27"/>
      <c r="ADP24" s="27"/>
      <c r="ADQ24" s="27"/>
      <c r="ADR24" s="27"/>
      <c r="ADS24" s="27"/>
      <c r="ADT24" s="27"/>
      <c r="ADU24" s="27"/>
      <c r="ADV24" s="27"/>
      <c r="ADW24" s="27"/>
      <c r="ADX24" s="27"/>
      <c r="ADY24" s="27"/>
      <c r="ADZ24" s="27"/>
      <c r="AEA24" s="27"/>
      <c r="AEB24" s="27"/>
      <c r="AEC24" s="27"/>
      <c r="AED24" s="27"/>
      <c r="AEE24" s="27"/>
      <c r="AEF24" s="27"/>
      <c r="AEG24" s="27"/>
      <c r="AEH24" s="27"/>
      <c r="AEI24" s="27"/>
      <c r="AEJ24" s="27"/>
      <c r="AEK24" s="27"/>
      <c r="AEL24" s="27"/>
      <c r="AEM24" s="27"/>
      <c r="AEN24" s="27"/>
      <c r="AEO24" s="27"/>
      <c r="AEP24" s="27"/>
      <c r="AEQ24" s="27"/>
      <c r="AER24" s="27"/>
      <c r="AES24" s="27"/>
      <c r="AET24" s="27"/>
      <c r="AEU24" s="27"/>
      <c r="AEV24" s="27"/>
      <c r="AEW24" s="27"/>
      <c r="AEX24" s="27"/>
      <c r="AEY24" s="27"/>
      <c r="AEZ24" s="27"/>
      <c r="AFA24" s="27"/>
      <c r="AFB24" s="27"/>
      <c r="AFC24" s="27"/>
      <c r="AFD24" s="27"/>
      <c r="AFE24" s="27"/>
      <c r="AFF24" s="27"/>
      <c r="AFG24" s="27"/>
      <c r="AFH24" s="27"/>
      <c r="AFI24" s="27"/>
      <c r="AFJ24" s="27"/>
      <c r="AFK24" s="27"/>
      <c r="AFL24" s="27"/>
      <c r="AFM24" s="27"/>
      <c r="AFN24" s="27"/>
      <c r="AFO24" s="27"/>
      <c r="AFP24" s="27"/>
      <c r="AFQ24" s="27"/>
      <c r="AFR24" s="27"/>
      <c r="AFS24" s="27"/>
      <c r="AFT24" s="27"/>
      <c r="AFU24" s="27"/>
      <c r="AFV24" s="27"/>
      <c r="AFW24" s="27"/>
      <c r="AFX24" s="27"/>
      <c r="AFY24" s="27"/>
      <c r="AFZ24" s="27"/>
      <c r="AGA24" s="27"/>
      <c r="AGB24" s="27"/>
      <c r="AGC24" s="27"/>
      <c r="AGD24" s="27"/>
      <c r="AGE24" s="27"/>
      <c r="AGF24" s="27"/>
      <c r="AGG24" s="27"/>
      <c r="AGH24" s="27"/>
      <c r="AGI24" s="27"/>
      <c r="AGJ24" s="27"/>
      <c r="AGK24" s="27"/>
      <c r="AGL24" s="27"/>
      <c r="AGM24" s="27"/>
      <c r="AGN24" s="27"/>
      <c r="AGO24" s="27"/>
      <c r="AGP24" s="27"/>
      <c r="AGQ24" s="27"/>
      <c r="AGR24" s="27"/>
      <c r="AGS24" s="27"/>
      <c r="AGT24" s="27"/>
      <c r="AGU24" s="27"/>
      <c r="AGV24" s="27"/>
      <c r="AGW24" s="27"/>
      <c r="AGX24" s="27"/>
      <c r="AGY24" s="27"/>
      <c r="AGZ24" s="27"/>
      <c r="AHA24" s="27"/>
      <c r="AHB24" s="27"/>
      <c r="AHC24" s="27"/>
      <c r="AHD24" s="27"/>
      <c r="AHE24" s="27"/>
      <c r="AHF24" s="27"/>
      <c r="AHG24" s="27"/>
      <c r="AHH24" s="27"/>
      <c r="AHI24" s="27"/>
      <c r="AHJ24" s="27"/>
      <c r="AHK24" s="27"/>
      <c r="AHL24" s="27"/>
      <c r="AHM24" s="27"/>
      <c r="AHN24" s="27"/>
      <c r="AHO24" s="27"/>
      <c r="AHP24" s="27"/>
      <c r="AHQ24" s="27"/>
      <c r="AHR24" s="27"/>
      <c r="AHS24" s="27"/>
      <c r="AHT24" s="27"/>
      <c r="AHU24" s="27"/>
      <c r="AHV24" s="27"/>
      <c r="AHW24" s="27"/>
      <c r="AHX24" s="27"/>
      <c r="AHY24" s="27"/>
      <c r="AHZ24" s="27"/>
      <c r="AIA24" s="27"/>
      <c r="AIB24" s="27"/>
      <c r="AIC24" s="27"/>
      <c r="AID24" s="27"/>
      <c r="AIE24" s="27"/>
      <c r="AIF24" s="27"/>
      <c r="AIG24" s="27"/>
      <c r="AIH24" s="27"/>
      <c r="AII24" s="27"/>
      <c r="AIJ24" s="27"/>
      <c r="AIK24" s="27"/>
      <c r="AIL24" s="27"/>
      <c r="AIM24" s="27"/>
      <c r="AIN24" s="27"/>
      <c r="AIO24" s="27"/>
      <c r="AIP24" s="27"/>
      <c r="AIQ24" s="27"/>
      <c r="AIR24" s="27"/>
      <c r="AIS24" s="27"/>
      <c r="AIT24" s="27"/>
      <c r="AIU24" s="27"/>
      <c r="AIV24" s="27"/>
      <c r="AIW24" s="27"/>
      <c r="AIX24" s="27"/>
      <c r="AIY24" s="27"/>
      <c r="AIZ24" s="27"/>
      <c r="AJA24" s="27"/>
      <c r="AJB24" s="27"/>
      <c r="AJC24" s="27"/>
      <c r="AJD24" s="27"/>
      <c r="AJE24" s="27"/>
      <c r="AJF24" s="27"/>
      <c r="AJG24" s="27"/>
      <c r="AJH24" s="27"/>
      <c r="AJI24" s="27"/>
      <c r="AJJ24" s="27"/>
      <c r="AJK24" s="27"/>
      <c r="AJL24" s="27"/>
      <c r="AJM24" s="27"/>
      <c r="AJN24" s="27"/>
      <c r="AJO24" s="27"/>
      <c r="AJP24" s="27"/>
      <c r="AJQ24" s="27"/>
      <c r="AJR24" s="27"/>
      <c r="AJS24" s="27"/>
      <c r="AJT24" s="27"/>
      <c r="AJU24" s="27"/>
      <c r="AJV24" s="27"/>
      <c r="AJW24" s="27"/>
      <c r="AJX24" s="27"/>
      <c r="AJY24" s="27"/>
      <c r="AJZ24" s="27"/>
      <c r="AKA24" s="27"/>
      <c r="AKB24" s="27"/>
      <c r="AKC24" s="27"/>
      <c r="AKD24" s="27"/>
      <c r="AKE24" s="27"/>
      <c r="AKF24" s="27"/>
      <c r="AKG24" s="27"/>
      <c r="AKH24" s="27"/>
      <c r="AKI24" s="27"/>
      <c r="AKJ24" s="27"/>
      <c r="AKK24" s="27"/>
      <c r="AKL24" s="27"/>
      <c r="AKM24" s="27"/>
      <c r="AKN24" s="27"/>
      <c r="AKO24" s="27"/>
      <c r="AKP24" s="27"/>
      <c r="AKQ24" s="27"/>
      <c r="AKR24" s="27"/>
      <c r="AKS24" s="27"/>
      <c r="AKT24" s="27"/>
      <c r="AKU24" s="27"/>
      <c r="AKV24" s="27"/>
      <c r="AKW24" s="27"/>
      <c r="AKX24" s="27"/>
      <c r="AKY24" s="27"/>
      <c r="AKZ24" s="27"/>
      <c r="ALA24" s="27"/>
      <c r="ALB24" s="27"/>
      <c r="ALC24" s="27"/>
      <c r="ALD24" s="27"/>
      <c r="ALE24" s="27"/>
      <c r="ALF24" s="27"/>
      <c r="ALG24" s="27"/>
      <c r="ALH24" s="27"/>
      <c r="ALI24" s="27"/>
      <c r="ALJ24" s="27"/>
      <c r="ALK24" s="27"/>
      <c r="ALL24" s="27"/>
    </row>
    <row r="25" spans="1:1000" customFormat="1" ht="15" customHeight="1" x14ac:dyDescent="0.25">
      <c r="A25" s="27">
        <f ca="1">IF(_xll.TM1RPTELISCONSOLIDATED($C$20,$C25),IF(_xll.TM1RPTELLEV($C$20,$C25)&lt;=3,_xll.TM1RPTELLEV($C$20,$C25),"D"),"N")</f>
        <v>1</v>
      </c>
      <c r="B25" s="27"/>
      <c r="C25" s="169" t="s">
        <v>49</v>
      </c>
      <c r="D25" s="111">
        <f ca="1">_xll.DBRW($C$9,$D$13,$C$13,$F$13,$G$13,$C25,D$19)</f>
        <v>144000</v>
      </c>
      <c r="E25" s="111">
        <f ca="1">_xll.DBRW($C$9,$D$13,$C$13,$F$13,$G$13,$C25,E$19)</f>
        <v>85000</v>
      </c>
      <c r="F25" s="111">
        <f ca="1">_xll.DBRW($C$9,$D$13,$C$13,$F$13,$G$13,$C25,$F$19)</f>
        <v>-59000</v>
      </c>
      <c r="G25" s="111">
        <f ca="1">_xll.DBRW($C$9,$D$13,$C$13,$F$13,$G$13,$C25,$G$19)</f>
        <v>0</v>
      </c>
      <c r="H25" s="111">
        <f t="shared" ca="1" si="0"/>
        <v>-59000</v>
      </c>
      <c r="I25" s="27"/>
      <c r="J25" s="52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  <c r="FB25" s="27"/>
      <c r="FC25" s="27"/>
      <c r="FD25" s="27"/>
      <c r="FE25" s="27"/>
      <c r="FF25" s="27"/>
      <c r="FG25" s="27"/>
      <c r="FH25" s="27"/>
      <c r="FI25" s="27"/>
      <c r="FJ25" s="27"/>
      <c r="FK25" s="27"/>
      <c r="FL25" s="27"/>
      <c r="FM25" s="27"/>
      <c r="FN25" s="27"/>
      <c r="FO25" s="27"/>
      <c r="FP25" s="27"/>
      <c r="FQ25" s="27"/>
      <c r="FR25" s="27"/>
      <c r="FS25" s="27"/>
      <c r="FT25" s="27"/>
      <c r="FU25" s="27"/>
      <c r="FV25" s="27"/>
      <c r="FW25" s="27"/>
      <c r="FX25" s="27"/>
      <c r="FY25" s="27"/>
      <c r="FZ25" s="27"/>
      <c r="GA25" s="27"/>
      <c r="GB25" s="27"/>
      <c r="GC25" s="27"/>
      <c r="GD25" s="27"/>
      <c r="GE25" s="27"/>
      <c r="GF25" s="27"/>
      <c r="GG25" s="27"/>
      <c r="GH25" s="27"/>
      <c r="GI25" s="27"/>
      <c r="GJ25" s="27"/>
      <c r="GK25" s="27"/>
      <c r="GL25" s="27"/>
      <c r="GM25" s="27"/>
      <c r="GN25" s="27"/>
      <c r="GO25" s="27"/>
      <c r="GP25" s="27"/>
      <c r="GQ25" s="27"/>
      <c r="GR25" s="27"/>
      <c r="GS25" s="27"/>
      <c r="GT25" s="27"/>
      <c r="GU25" s="27"/>
      <c r="GV25" s="27"/>
      <c r="GW25" s="27"/>
      <c r="GX25" s="27"/>
      <c r="GY25" s="27"/>
      <c r="GZ25" s="27"/>
      <c r="HA25" s="27"/>
      <c r="HB25" s="27"/>
      <c r="HC25" s="27"/>
      <c r="HD25" s="27"/>
      <c r="HE25" s="27"/>
      <c r="HF25" s="27"/>
      <c r="HG25" s="27"/>
      <c r="HH25" s="27"/>
      <c r="HI25" s="27"/>
      <c r="HJ25" s="27"/>
      <c r="HK25" s="27"/>
      <c r="HL25" s="27"/>
      <c r="HM25" s="27"/>
      <c r="HN25" s="27"/>
      <c r="HO25" s="27"/>
      <c r="HP25" s="27"/>
      <c r="HQ25" s="27"/>
      <c r="HR25" s="27"/>
      <c r="HS25" s="27"/>
      <c r="HT25" s="27"/>
      <c r="HU25" s="27"/>
      <c r="HV25" s="27"/>
      <c r="HW25" s="27"/>
      <c r="HX25" s="27"/>
      <c r="HY25" s="27"/>
      <c r="HZ25" s="27"/>
      <c r="IA25" s="27"/>
      <c r="IB25" s="27"/>
      <c r="IC25" s="27"/>
      <c r="ID25" s="27"/>
      <c r="IE25" s="27"/>
      <c r="IF25" s="27"/>
      <c r="IG25" s="27"/>
      <c r="IH25" s="27"/>
      <c r="II25" s="27"/>
      <c r="IJ25" s="27"/>
      <c r="IK25" s="27"/>
      <c r="IL25" s="27"/>
      <c r="IM25" s="27"/>
      <c r="IN25" s="27"/>
      <c r="IO25" s="27"/>
      <c r="IP25" s="27"/>
      <c r="IQ25" s="27"/>
      <c r="IR25" s="27"/>
      <c r="IS25" s="27"/>
      <c r="IT25" s="27"/>
      <c r="IU25" s="27"/>
      <c r="IV25" s="27"/>
      <c r="IW25" s="27"/>
      <c r="IX25" s="27"/>
      <c r="IY25" s="27"/>
      <c r="IZ25" s="27"/>
      <c r="JA25" s="27"/>
      <c r="JB25" s="27"/>
      <c r="JC25" s="27"/>
      <c r="JD25" s="27"/>
      <c r="JE25" s="27"/>
      <c r="JF25" s="27"/>
      <c r="JG25" s="27"/>
      <c r="JH25" s="27"/>
      <c r="JI25" s="27"/>
      <c r="JJ25" s="27"/>
      <c r="JK25" s="27"/>
      <c r="JL25" s="27"/>
      <c r="JM25" s="27"/>
      <c r="JN25" s="27"/>
      <c r="JO25" s="27"/>
      <c r="JP25" s="27"/>
      <c r="JQ25" s="27"/>
      <c r="JR25" s="27"/>
      <c r="JS25" s="27"/>
      <c r="JT25" s="27"/>
      <c r="JU25" s="27"/>
      <c r="JV25" s="27"/>
      <c r="JW25" s="27"/>
      <c r="JX25" s="27"/>
      <c r="JY25" s="27"/>
      <c r="JZ25" s="27"/>
      <c r="KA25" s="27"/>
      <c r="KB25" s="27"/>
      <c r="KC25" s="27"/>
      <c r="KD25" s="27"/>
      <c r="KE25" s="27"/>
      <c r="KF25" s="27"/>
      <c r="KG25" s="27"/>
      <c r="KH25" s="27"/>
      <c r="KI25" s="27"/>
      <c r="KJ25" s="27"/>
      <c r="KK25" s="27"/>
      <c r="KL25" s="27"/>
      <c r="KM25" s="27"/>
      <c r="KN25" s="27"/>
      <c r="KO25" s="27"/>
      <c r="KP25" s="27"/>
      <c r="KQ25" s="27"/>
      <c r="KR25" s="27"/>
      <c r="KS25" s="27"/>
      <c r="KT25" s="27"/>
      <c r="KU25" s="27"/>
      <c r="KV25" s="27"/>
      <c r="KW25" s="27"/>
      <c r="KX25" s="27"/>
      <c r="KY25" s="27"/>
      <c r="KZ25" s="27"/>
      <c r="LA25" s="27"/>
      <c r="LB25" s="27"/>
      <c r="LC25" s="27"/>
      <c r="LD25" s="27"/>
      <c r="LE25" s="27"/>
      <c r="LF25" s="27"/>
      <c r="LG25" s="27"/>
      <c r="LH25" s="27"/>
      <c r="LI25" s="27"/>
      <c r="LJ25" s="27"/>
      <c r="LK25" s="27"/>
      <c r="LL25" s="27"/>
      <c r="LM25" s="27"/>
      <c r="LN25" s="27"/>
      <c r="LO25" s="27"/>
      <c r="LP25" s="27"/>
      <c r="LQ25" s="27"/>
      <c r="LR25" s="27"/>
      <c r="LS25" s="27"/>
      <c r="LT25" s="27"/>
      <c r="LU25" s="27"/>
      <c r="LV25" s="27"/>
      <c r="LW25" s="27"/>
      <c r="LX25" s="27"/>
      <c r="LY25" s="27"/>
      <c r="LZ25" s="27"/>
      <c r="MA25" s="27"/>
      <c r="MB25" s="27"/>
      <c r="MC25" s="27"/>
      <c r="MD25" s="27"/>
      <c r="ME25" s="27"/>
      <c r="MF25" s="27"/>
      <c r="MG25" s="27"/>
      <c r="MH25" s="27"/>
      <c r="MI25" s="27"/>
      <c r="MJ25" s="27"/>
      <c r="MK25" s="27"/>
      <c r="ML25" s="27"/>
      <c r="MM25" s="27"/>
      <c r="MN25" s="27"/>
      <c r="MO25" s="27"/>
      <c r="MP25" s="27"/>
      <c r="MQ25" s="27"/>
      <c r="MR25" s="27"/>
      <c r="MS25" s="27"/>
      <c r="MT25" s="27"/>
      <c r="MU25" s="27"/>
      <c r="MV25" s="27"/>
      <c r="MW25" s="27"/>
      <c r="MX25" s="27"/>
      <c r="MY25" s="27"/>
      <c r="MZ25" s="27"/>
      <c r="NA25" s="27"/>
      <c r="NB25" s="27"/>
      <c r="NC25" s="27"/>
      <c r="ND25" s="27"/>
      <c r="NE25" s="27"/>
      <c r="NF25" s="27"/>
      <c r="NG25" s="27"/>
      <c r="NH25" s="27"/>
      <c r="NI25" s="27"/>
      <c r="NJ25" s="27"/>
      <c r="NK25" s="27"/>
      <c r="NL25" s="27"/>
      <c r="NM25" s="27"/>
      <c r="NN25" s="27"/>
      <c r="NO25" s="27"/>
      <c r="NP25" s="27"/>
      <c r="NQ25" s="27"/>
      <c r="NR25" s="27"/>
      <c r="NS25" s="27"/>
      <c r="NT25" s="27"/>
      <c r="NU25" s="27"/>
      <c r="NV25" s="27"/>
      <c r="NW25" s="27"/>
      <c r="NX25" s="27"/>
      <c r="NY25" s="27"/>
      <c r="NZ25" s="27"/>
      <c r="OA25" s="27"/>
      <c r="OB25" s="27"/>
      <c r="OC25" s="27"/>
      <c r="OD25" s="27"/>
      <c r="OE25" s="27"/>
      <c r="OF25" s="27"/>
      <c r="OG25" s="27"/>
      <c r="OH25" s="27"/>
      <c r="OI25" s="27"/>
      <c r="OJ25" s="27"/>
      <c r="OK25" s="27"/>
      <c r="OL25" s="27"/>
      <c r="OM25" s="27"/>
      <c r="ON25" s="27"/>
      <c r="OO25" s="27"/>
      <c r="OP25" s="27"/>
      <c r="OQ25" s="27"/>
      <c r="OR25" s="27"/>
      <c r="OS25" s="27"/>
      <c r="OT25" s="27"/>
      <c r="OU25" s="27"/>
      <c r="OV25" s="27"/>
      <c r="OW25" s="27"/>
      <c r="OX25" s="27"/>
      <c r="OY25" s="27"/>
      <c r="OZ25" s="27"/>
      <c r="PA25" s="27"/>
      <c r="PB25" s="27"/>
      <c r="PC25" s="27"/>
      <c r="PD25" s="27"/>
      <c r="PE25" s="27"/>
      <c r="PF25" s="27"/>
      <c r="PG25" s="27"/>
      <c r="PH25" s="27"/>
      <c r="PI25" s="27"/>
      <c r="PJ25" s="27"/>
      <c r="PK25" s="27"/>
      <c r="PL25" s="27"/>
      <c r="PM25" s="27"/>
      <c r="PN25" s="27"/>
      <c r="PO25" s="27"/>
      <c r="PP25" s="27"/>
      <c r="PQ25" s="27"/>
      <c r="PR25" s="27"/>
      <c r="PS25" s="27"/>
      <c r="PT25" s="27"/>
      <c r="PU25" s="27"/>
      <c r="PV25" s="27"/>
      <c r="PW25" s="27"/>
      <c r="PX25" s="27"/>
      <c r="PY25" s="27"/>
      <c r="PZ25" s="27"/>
      <c r="QA25" s="27"/>
      <c r="QB25" s="27"/>
      <c r="QC25" s="27"/>
      <c r="QD25" s="27"/>
      <c r="QE25" s="27"/>
      <c r="QF25" s="27"/>
      <c r="QG25" s="27"/>
      <c r="QH25" s="27"/>
      <c r="QI25" s="27"/>
      <c r="QJ25" s="27"/>
      <c r="QK25" s="27"/>
      <c r="QL25" s="27"/>
      <c r="QM25" s="27"/>
      <c r="QN25" s="27"/>
      <c r="QO25" s="27"/>
      <c r="QP25" s="27"/>
      <c r="QQ25" s="27"/>
      <c r="QR25" s="27"/>
      <c r="QS25" s="27"/>
      <c r="QT25" s="27"/>
      <c r="QU25" s="27"/>
      <c r="QV25" s="27"/>
      <c r="QW25" s="27"/>
      <c r="QX25" s="27"/>
      <c r="QY25" s="27"/>
      <c r="QZ25" s="27"/>
      <c r="RA25" s="27"/>
      <c r="RB25" s="27"/>
      <c r="RC25" s="27"/>
      <c r="RD25" s="27"/>
      <c r="RE25" s="27"/>
      <c r="RF25" s="27"/>
      <c r="RG25" s="27"/>
      <c r="RH25" s="27"/>
      <c r="RI25" s="27"/>
      <c r="RJ25" s="27"/>
      <c r="RK25" s="27"/>
      <c r="RL25" s="27"/>
      <c r="RM25" s="27"/>
      <c r="RN25" s="27"/>
      <c r="RO25" s="27"/>
      <c r="RP25" s="27"/>
      <c r="RQ25" s="27"/>
      <c r="RR25" s="27"/>
      <c r="RS25" s="27"/>
      <c r="RT25" s="27"/>
      <c r="RU25" s="27"/>
      <c r="RV25" s="27"/>
      <c r="RW25" s="27"/>
      <c r="RX25" s="27"/>
      <c r="RY25" s="27"/>
      <c r="RZ25" s="27"/>
      <c r="SA25" s="27"/>
      <c r="SB25" s="27"/>
      <c r="SC25" s="27"/>
      <c r="SD25" s="27"/>
      <c r="SE25" s="27"/>
      <c r="SF25" s="27"/>
      <c r="SG25" s="27"/>
      <c r="SH25" s="27"/>
      <c r="SI25" s="27"/>
      <c r="SJ25" s="27"/>
      <c r="SK25" s="27"/>
      <c r="SL25" s="27"/>
      <c r="SM25" s="27"/>
      <c r="SN25" s="27"/>
      <c r="SO25" s="27"/>
      <c r="SP25" s="27"/>
      <c r="SQ25" s="27"/>
      <c r="SR25" s="27"/>
      <c r="SS25" s="27"/>
      <c r="ST25" s="27"/>
      <c r="SU25" s="27"/>
      <c r="SV25" s="27"/>
      <c r="SW25" s="27"/>
      <c r="SX25" s="27"/>
      <c r="SY25" s="27"/>
      <c r="SZ25" s="27"/>
      <c r="TA25" s="27"/>
      <c r="TB25" s="27"/>
      <c r="TC25" s="27"/>
      <c r="TD25" s="27"/>
      <c r="TE25" s="27"/>
      <c r="TF25" s="27"/>
      <c r="TG25" s="27"/>
      <c r="TH25" s="27"/>
      <c r="TI25" s="27"/>
      <c r="TJ25" s="27"/>
      <c r="TK25" s="27"/>
      <c r="TL25" s="27"/>
      <c r="TM25" s="27"/>
      <c r="TN25" s="27"/>
      <c r="TO25" s="27"/>
      <c r="TP25" s="27"/>
      <c r="TQ25" s="27"/>
      <c r="TR25" s="27"/>
      <c r="TS25" s="27"/>
      <c r="TT25" s="27"/>
      <c r="TU25" s="27"/>
      <c r="TV25" s="27"/>
      <c r="TW25" s="27"/>
      <c r="TX25" s="27"/>
      <c r="TY25" s="27"/>
      <c r="TZ25" s="27"/>
      <c r="UA25" s="27"/>
      <c r="UB25" s="27"/>
      <c r="UC25" s="27"/>
      <c r="UD25" s="27"/>
      <c r="UE25" s="27"/>
      <c r="UF25" s="27"/>
      <c r="UG25" s="27"/>
      <c r="UH25" s="27"/>
      <c r="UI25" s="27"/>
      <c r="UJ25" s="27"/>
      <c r="UK25" s="27"/>
      <c r="UL25" s="27"/>
      <c r="UM25" s="27"/>
      <c r="UN25" s="27"/>
      <c r="UO25" s="27"/>
      <c r="UP25" s="27"/>
      <c r="UQ25" s="27"/>
      <c r="UR25" s="27"/>
      <c r="US25" s="27"/>
      <c r="UT25" s="27"/>
      <c r="UU25" s="27"/>
      <c r="UV25" s="27"/>
      <c r="UW25" s="27"/>
      <c r="UX25" s="27"/>
      <c r="UY25" s="27"/>
      <c r="UZ25" s="27"/>
      <c r="VA25" s="27"/>
      <c r="VB25" s="27"/>
      <c r="VC25" s="27"/>
      <c r="VD25" s="27"/>
      <c r="VE25" s="27"/>
      <c r="VF25" s="27"/>
      <c r="VG25" s="27"/>
      <c r="VH25" s="27"/>
      <c r="VI25" s="27"/>
      <c r="VJ25" s="27"/>
      <c r="VK25" s="27"/>
      <c r="VL25" s="27"/>
      <c r="VM25" s="27"/>
      <c r="VN25" s="27"/>
      <c r="VO25" s="27"/>
      <c r="VP25" s="27"/>
      <c r="VQ25" s="27"/>
      <c r="VR25" s="27"/>
      <c r="VS25" s="27"/>
      <c r="VT25" s="27"/>
      <c r="VU25" s="27"/>
      <c r="VV25" s="27"/>
      <c r="VW25" s="27"/>
      <c r="VX25" s="27"/>
      <c r="VY25" s="27"/>
      <c r="VZ25" s="27"/>
      <c r="WA25" s="27"/>
      <c r="WB25" s="27"/>
      <c r="WC25" s="27"/>
      <c r="WD25" s="27"/>
      <c r="WE25" s="27"/>
      <c r="WF25" s="27"/>
      <c r="WG25" s="27"/>
      <c r="WH25" s="27"/>
      <c r="WI25" s="27"/>
      <c r="WJ25" s="27"/>
      <c r="WK25" s="27"/>
      <c r="WL25" s="27"/>
      <c r="WM25" s="27"/>
      <c r="WN25" s="27"/>
      <c r="WO25" s="27"/>
      <c r="WP25" s="27"/>
      <c r="WQ25" s="27"/>
      <c r="WR25" s="27"/>
      <c r="WS25" s="27"/>
      <c r="WT25" s="27"/>
      <c r="WU25" s="27"/>
      <c r="WV25" s="27"/>
      <c r="WW25" s="27"/>
      <c r="WX25" s="27"/>
      <c r="WY25" s="27"/>
      <c r="WZ25" s="27"/>
      <c r="XA25" s="27"/>
      <c r="XB25" s="27"/>
      <c r="XC25" s="27"/>
      <c r="XD25" s="27"/>
      <c r="XE25" s="27"/>
      <c r="XF25" s="27"/>
      <c r="XG25" s="27"/>
      <c r="XH25" s="27"/>
      <c r="XI25" s="27"/>
      <c r="XJ25" s="27"/>
      <c r="XK25" s="27"/>
      <c r="XL25" s="27"/>
      <c r="XM25" s="27"/>
      <c r="XN25" s="27"/>
      <c r="XO25" s="27"/>
      <c r="XP25" s="27"/>
      <c r="XQ25" s="27"/>
      <c r="XR25" s="27"/>
      <c r="XS25" s="27"/>
      <c r="XT25" s="27"/>
      <c r="XU25" s="27"/>
      <c r="XV25" s="27"/>
      <c r="XW25" s="27"/>
      <c r="XX25" s="27"/>
      <c r="XY25" s="27"/>
      <c r="XZ25" s="27"/>
      <c r="YA25" s="27"/>
      <c r="YB25" s="27"/>
      <c r="YC25" s="27"/>
      <c r="YD25" s="27"/>
      <c r="YE25" s="27"/>
      <c r="YF25" s="27"/>
      <c r="YG25" s="27"/>
      <c r="YH25" s="27"/>
      <c r="YI25" s="27"/>
      <c r="YJ25" s="27"/>
      <c r="YK25" s="27"/>
      <c r="YL25" s="27"/>
      <c r="YM25" s="27"/>
      <c r="YN25" s="27"/>
      <c r="YO25" s="27"/>
      <c r="YP25" s="27"/>
      <c r="YQ25" s="27"/>
      <c r="YR25" s="27"/>
      <c r="YS25" s="27"/>
      <c r="YT25" s="27"/>
      <c r="YU25" s="27"/>
      <c r="YV25" s="27"/>
      <c r="YW25" s="27"/>
      <c r="YX25" s="27"/>
      <c r="YY25" s="27"/>
      <c r="YZ25" s="27"/>
      <c r="ZA25" s="27"/>
      <c r="ZB25" s="27"/>
      <c r="ZC25" s="27"/>
      <c r="ZD25" s="27"/>
      <c r="ZE25" s="27"/>
      <c r="ZF25" s="27"/>
      <c r="ZG25" s="27"/>
      <c r="ZH25" s="27"/>
      <c r="ZI25" s="27"/>
      <c r="ZJ25" s="27"/>
      <c r="ZK25" s="27"/>
      <c r="ZL25" s="27"/>
      <c r="ZM25" s="27"/>
      <c r="ZN25" s="27"/>
      <c r="ZO25" s="27"/>
      <c r="ZP25" s="27"/>
      <c r="ZQ25" s="27"/>
      <c r="ZR25" s="27"/>
      <c r="ZS25" s="27"/>
      <c r="ZT25" s="27"/>
      <c r="ZU25" s="27"/>
      <c r="ZV25" s="27"/>
      <c r="ZW25" s="27"/>
      <c r="ZX25" s="27"/>
      <c r="ZY25" s="27"/>
      <c r="ZZ25" s="27"/>
      <c r="AAA25" s="27"/>
      <c r="AAB25" s="27"/>
      <c r="AAC25" s="27"/>
      <c r="AAD25" s="27"/>
      <c r="AAE25" s="27"/>
      <c r="AAF25" s="27"/>
      <c r="AAG25" s="27"/>
      <c r="AAH25" s="27"/>
      <c r="AAI25" s="27"/>
      <c r="AAJ25" s="27"/>
      <c r="AAK25" s="27"/>
      <c r="AAL25" s="27"/>
      <c r="AAM25" s="27"/>
      <c r="AAN25" s="27"/>
      <c r="AAO25" s="27"/>
      <c r="AAP25" s="27"/>
      <c r="AAQ25" s="27"/>
      <c r="AAR25" s="27"/>
      <c r="AAS25" s="27"/>
      <c r="AAT25" s="27"/>
      <c r="AAU25" s="27"/>
      <c r="AAV25" s="27"/>
      <c r="AAW25" s="27"/>
      <c r="AAX25" s="27"/>
      <c r="AAY25" s="27"/>
      <c r="AAZ25" s="27"/>
      <c r="ABA25" s="27"/>
      <c r="ABB25" s="27"/>
      <c r="ABC25" s="27"/>
      <c r="ABD25" s="27"/>
      <c r="ABE25" s="27"/>
      <c r="ABF25" s="27"/>
      <c r="ABG25" s="27"/>
      <c r="ABH25" s="27"/>
      <c r="ABI25" s="27"/>
      <c r="ABJ25" s="27"/>
      <c r="ABK25" s="27"/>
      <c r="ABL25" s="27"/>
      <c r="ABM25" s="27"/>
      <c r="ABN25" s="27"/>
      <c r="ABO25" s="27"/>
      <c r="ABP25" s="27"/>
      <c r="ABQ25" s="27"/>
      <c r="ABR25" s="27"/>
      <c r="ABS25" s="27"/>
      <c r="ABT25" s="27"/>
      <c r="ABU25" s="27"/>
      <c r="ABV25" s="27"/>
      <c r="ABW25" s="27"/>
      <c r="ABX25" s="27"/>
      <c r="ABY25" s="27"/>
      <c r="ABZ25" s="27"/>
      <c r="ACA25" s="27"/>
      <c r="ACB25" s="27"/>
      <c r="ACC25" s="27"/>
      <c r="ACD25" s="27"/>
      <c r="ACE25" s="27"/>
      <c r="ACF25" s="27"/>
      <c r="ACG25" s="27"/>
      <c r="ACH25" s="27"/>
      <c r="ACI25" s="27"/>
      <c r="ACJ25" s="27"/>
      <c r="ACK25" s="27"/>
      <c r="ACL25" s="27"/>
      <c r="ACM25" s="27"/>
      <c r="ACN25" s="27"/>
      <c r="ACO25" s="27"/>
      <c r="ACP25" s="27"/>
      <c r="ACQ25" s="27"/>
      <c r="ACR25" s="27"/>
      <c r="ACS25" s="27"/>
      <c r="ACT25" s="27"/>
      <c r="ACU25" s="27"/>
      <c r="ACV25" s="27"/>
      <c r="ACW25" s="27"/>
      <c r="ACX25" s="27"/>
      <c r="ACY25" s="27"/>
      <c r="ACZ25" s="27"/>
      <c r="ADA25" s="27"/>
      <c r="ADB25" s="27"/>
      <c r="ADC25" s="27"/>
      <c r="ADD25" s="27"/>
      <c r="ADE25" s="27"/>
      <c r="ADF25" s="27"/>
      <c r="ADG25" s="27"/>
      <c r="ADH25" s="27"/>
      <c r="ADI25" s="27"/>
      <c r="ADJ25" s="27"/>
      <c r="ADK25" s="27"/>
      <c r="ADL25" s="27"/>
      <c r="ADM25" s="27"/>
      <c r="ADN25" s="27"/>
      <c r="ADO25" s="27"/>
      <c r="ADP25" s="27"/>
      <c r="ADQ25" s="27"/>
      <c r="ADR25" s="27"/>
      <c r="ADS25" s="27"/>
      <c r="ADT25" s="27"/>
      <c r="ADU25" s="27"/>
      <c r="ADV25" s="27"/>
      <c r="ADW25" s="27"/>
      <c r="ADX25" s="27"/>
      <c r="ADY25" s="27"/>
      <c r="ADZ25" s="27"/>
      <c r="AEA25" s="27"/>
      <c r="AEB25" s="27"/>
      <c r="AEC25" s="27"/>
      <c r="AED25" s="27"/>
      <c r="AEE25" s="27"/>
      <c r="AEF25" s="27"/>
      <c r="AEG25" s="27"/>
      <c r="AEH25" s="27"/>
      <c r="AEI25" s="27"/>
      <c r="AEJ25" s="27"/>
      <c r="AEK25" s="27"/>
      <c r="AEL25" s="27"/>
      <c r="AEM25" s="27"/>
      <c r="AEN25" s="27"/>
      <c r="AEO25" s="27"/>
      <c r="AEP25" s="27"/>
      <c r="AEQ25" s="27"/>
      <c r="AER25" s="27"/>
      <c r="AES25" s="27"/>
      <c r="AET25" s="27"/>
      <c r="AEU25" s="27"/>
      <c r="AEV25" s="27"/>
      <c r="AEW25" s="27"/>
      <c r="AEX25" s="27"/>
      <c r="AEY25" s="27"/>
      <c r="AEZ25" s="27"/>
      <c r="AFA25" s="27"/>
      <c r="AFB25" s="27"/>
      <c r="AFC25" s="27"/>
      <c r="AFD25" s="27"/>
      <c r="AFE25" s="27"/>
      <c r="AFF25" s="27"/>
      <c r="AFG25" s="27"/>
      <c r="AFH25" s="27"/>
      <c r="AFI25" s="27"/>
      <c r="AFJ25" s="27"/>
      <c r="AFK25" s="27"/>
      <c r="AFL25" s="27"/>
      <c r="AFM25" s="27"/>
      <c r="AFN25" s="27"/>
      <c r="AFO25" s="27"/>
      <c r="AFP25" s="27"/>
      <c r="AFQ25" s="27"/>
      <c r="AFR25" s="27"/>
      <c r="AFS25" s="27"/>
      <c r="AFT25" s="27"/>
      <c r="AFU25" s="27"/>
      <c r="AFV25" s="27"/>
      <c r="AFW25" s="27"/>
      <c r="AFX25" s="27"/>
      <c r="AFY25" s="27"/>
      <c r="AFZ25" s="27"/>
      <c r="AGA25" s="27"/>
      <c r="AGB25" s="27"/>
      <c r="AGC25" s="27"/>
      <c r="AGD25" s="27"/>
      <c r="AGE25" s="27"/>
      <c r="AGF25" s="27"/>
      <c r="AGG25" s="27"/>
      <c r="AGH25" s="27"/>
      <c r="AGI25" s="27"/>
      <c r="AGJ25" s="27"/>
      <c r="AGK25" s="27"/>
      <c r="AGL25" s="27"/>
      <c r="AGM25" s="27"/>
      <c r="AGN25" s="27"/>
      <c r="AGO25" s="27"/>
      <c r="AGP25" s="27"/>
      <c r="AGQ25" s="27"/>
      <c r="AGR25" s="27"/>
      <c r="AGS25" s="27"/>
      <c r="AGT25" s="27"/>
      <c r="AGU25" s="27"/>
      <c r="AGV25" s="27"/>
      <c r="AGW25" s="27"/>
      <c r="AGX25" s="27"/>
      <c r="AGY25" s="27"/>
      <c r="AGZ25" s="27"/>
      <c r="AHA25" s="27"/>
      <c r="AHB25" s="27"/>
      <c r="AHC25" s="27"/>
      <c r="AHD25" s="27"/>
      <c r="AHE25" s="27"/>
      <c r="AHF25" s="27"/>
      <c r="AHG25" s="27"/>
      <c r="AHH25" s="27"/>
      <c r="AHI25" s="27"/>
      <c r="AHJ25" s="27"/>
      <c r="AHK25" s="27"/>
      <c r="AHL25" s="27"/>
      <c r="AHM25" s="27"/>
      <c r="AHN25" s="27"/>
      <c r="AHO25" s="27"/>
      <c r="AHP25" s="27"/>
      <c r="AHQ25" s="27"/>
      <c r="AHR25" s="27"/>
      <c r="AHS25" s="27"/>
      <c r="AHT25" s="27"/>
      <c r="AHU25" s="27"/>
      <c r="AHV25" s="27"/>
      <c r="AHW25" s="27"/>
      <c r="AHX25" s="27"/>
      <c r="AHY25" s="27"/>
      <c r="AHZ25" s="27"/>
      <c r="AIA25" s="27"/>
      <c r="AIB25" s="27"/>
      <c r="AIC25" s="27"/>
      <c r="AID25" s="27"/>
      <c r="AIE25" s="27"/>
      <c r="AIF25" s="27"/>
      <c r="AIG25" s="27"/>
      <c r="AIH25" s="27"/>
      <c r="AII25" s="27"/>
      <c r="AIJ25" s="27"/>
      <c r="AIK25" s="27"/>
      <c r="AIL25" s="27"/>
      <c r="AIM25" s="27"/>
      <c r="AIN25" s="27"/>
      <c r="AIO25" s="27"/>
      <c r="AIP25" s="27"/>
      <c r="AIQ25" s="27"/>
      <c r="AIR25" s="27"/>
      <c r="AIS25" s="27"/>
      <c r="AIT25" s="27"/>
      <c r="AIU25" s="27"/>
      <c r="AIV25" s="27"/>
      <c r="AIW25" s="27"/>
      <c r="AIX25" s="27"/>
      <c r="AIY25" s="27"/>
      <c r="AIZ25" s="27"/>
      <c r="AJA25" s="27"/>
      <c r="AJB25" s="27"/>
      <c r="AJC25" s="27"/>
      <c r="AJD25" s="27"/>
      <c r="AJE25" s="27"/>
      <c r="AJF25" s="27"/>
      <c r="AJG25" s="27"/>
      <c r="AJH25" s="27"/>
      <c r="AJI25" s="27"/>
      <c r="AJJ25" s="27"/>
      <c r="AJK25" s="27"/>
      <c r="AJL25" s="27"/>
      <c r="AJM25" s="27"/>
      <c r="AJN25" s="27"/>
      <c r="AJO25" s="27"/>
      <c r="AJP25" s="27"/>
      <c r="AJQ25" s="27"/>
      <c r="AJR25" s="27"/>
      <c r="AJS25" s="27"/>
      <c r="AJT25" s="27"/>
      <c r="AJU25" s="27"/>
      <c r="AJV25" s="27"/>
      <c r="AJW25" s="27"/>
      <c r="AJX25" s="27"/>
      <c r="AJY25" s="27"/>
      <c r="AJZ25" s="27"/>
      <c r="AKA25" s="27"/>
      <c r="AKB25" s="27"/>
      <c r="AKC25" s="27"/>
      <c r="AKD25" s="27"/>
      <c r="AKE25" s="27"/>
      <c r="AKF25" s="27"/>
      <c r="AKG25" s="27"/>
      <c r="AKH25" s="27"/>
      <c r="AKI25" s="27"/>
      <c r="AKJ25" s="27"/>
      <c r="AKK25" s="27"/>
      <c r="AKL25" s="27"/>
      <c r="AKM25" s="27"/>
      <c r="AKN25" s="27"/>
      <c r="AKO25" s="27"/>
      <c r="AKP25" s="27"/>
      <c r="AKQ25" s="27"/>
      <c r="AKR25" s="27"/>
      <c r="AKS25" s="27"/>
      <c r="AKT25" s="27"/>
      <c r="AKU25" s="27"/>
      <c r="AKV25" s="27"/>
      <c r="AKW25" s="27"/>
      <c r="AKX25" s="27"/>
      <c r="AKY25" s="27"/>
      <c r="AKZ25" s="27"/>
      <c r="ALA25" s="27"/>
      <c r="ALB25" s="27"/>
      <c r="ALC25" s="27"/>
      <c r="ALD25" s="27"/>
      <c r="ALE25" s="27"/>
      <c r="ALF25" s="27"/>
      <c r="ALG25" s="27"/>
      <c r="ALH25" s="27"/>
      <c r="ALI25" s="27"/>
      <c r="ALJ25" s="27"/>
      <c r="ALK25" s="27"/>
      <c r="ALL25" s="27"/>
    </row>
    <row r="26" spans="1:1000" customFormat="1" ht="15" customHeight="1" x14ac:dyDescent="0.25">
      <c r="A26" s="27">
        <f ca="1">IF(_xll.TM1RPTELISCONSOLIDATED($C$20,$C26),IF(_xll.TM1RPTELLEV($C$20,$C26)&lt;=3,_xll.TM1RPTELLEV($C$20,$C26),"D"),"N")</f>
        <v>0</v>
      </c>
      <c r="B26" s="27"/>
      <c r="C26" s="177" t="s">
        <v>50</v>
      </c>
      <c r="D26" s="175">
        <f ca="1">_xll.DBRW($C$9,$D$13,$C$13,$F$13,$G$13,$C26,D$19)</f>
        <v>1539591.2313648721</v>
      </c>
      <c r="E26" s="175">
        <f ca="1">_xll.DBRW($C$9,$D$13,$C$13,$F$13,$G$13,$C26,E$19)</f>
        <v>1324963.0733768737</v>
      </c>
      <c r="F26" s="175">
        <f ca="1">_xll.DBRW($C$9,$D$13,$C$13,$F$13,$G$13,$C26,$F$19)</f>
        <v>-214628.15798799833</v>
      </c>
      <c r="G26" s="175">
        <f ca="1">_xll.DBRW($C$9,$D$13,$C$13,$F$13,$G$13,$C26,$G$19)</f>
        <v>0</v>
      </c>
      <c r="H26" s="175">
        <f t="shared" ca="1" si="0"/>
        <v>-214628.15798799833</v>
      </c>
      <c r="I26" s="27"/>
      <c r="J26" s="52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  <c r="FB26" s="27"/>
      <c r="FC26" s="27"/>
      <c r="FD26" s="27"/>
      <c r="FE26" s="27"/>
      <c r="FF26" s="27"/>
      <c r="FG26" s="27"/>
      <c r="FH26" s="27"/>
      <c r="FI26" s="27"/>
      <c r="FJ26" s="27"/>
      <c r="FK26" s="27"/>
      <c r="FL26" s="27"/>
      <c r="FM26" s="27"/>
      <c r="FN26" s="27"/>
      <c r="FO26" s="27"/>
      <c r="FP26" s="27"/>
      <c r="FQ26" s="27"/>
      <c r="FR26" s="27"/>
      <c r="FS26" s="27"/>
      <c r="FT26" s="27"/>
      <c r="FU26" s="27"/>
      <c r="FV26" s="27"/>
      <c r="FW26" s="27"/>
      <c r="FX26" s="27"/>
      <c r="FY26" s="27"/>
      <c r="FZ26" s="27"/>
      <c r="GA26" s="27"/>
      <c r="GB26" s="27"/>
      <c r="GC26" s="27"/>
      <c r="GD26" s="27"/>
      <c r="GE26" s="27"/>
      <c r="GF26" s="27"/>
      <c r="GG26" s="27"/>
      <c r="GH26" s="27"/>
      <c r="GI26" s="27"/>
      <c r="GJ26" s="27"/>
      <c r="GK26" s="27"/>
      <c r="GL26" s="27"/>
      <c r="GM26" s="27"/>
      <c r="GN26" s="27"/>
      <c r="GO26" s="27"/>
      <c r="GP26" s="27"/>
      <c r="GQ26" s="27"/>
      <c r="GR26" s="27"/>
      <c r="GS26" s="27"/>
      <c r="GT26" s="27"/>
      <c r="GU26" s="27"/>
      <c r="GV26" s="27"/>
      <c r="GW26" s="27"/>
      <c r="GX26" s="27"/>
      <c r="GY26" s="27"/>
      <c r="GZ26" s="27"/>
      <c r="HA26" s="27"/>
      <c r="HB26" s="27"/>
      <c r="HC26" s="27"/>
      <c r="HD26" s="27"/>
      <c r="HE26" s="27"/>
      <c r="HF26" s="27"/>
      <c r="HG26" s="27"/>
      <c r="HH26" s="27"/>
      <c r="HI26" s="27"/>
      <c r="HJ26" s="27"/>
      <c r="HK26" s="27"/>
      <c r="HL26" s="27"/>
      <c r="HM26" s="27"/>
      <c r="HN26" s="27"/>
      <c r="HO26" s="27"/>
      <c r="HP26" s="27"/>
      <c r="HQ26" s="27"/>
      <c r="HR26" s="27"/>
      <c r="HS26" s="27"/>
      <c r="HT26" s="27"/>
      <c r="HU26" s="27"/>
      <c r="HV26" s="27"/>
      <c r="HW26" s="27"/>
      <c r="HX26" s="27"/>
      <c r="HY26" s="27"/>
      <c r="HZ26" s="27"/>
      <c r="IA26" s="27"/>
      <c r="IB26" s="27"/>
      <c r="IC26" s="27"/>
      <c r="ID26" s="27"/>
      <c r="IE26" s="27"/>
      <c r="IF26" s="27"/>
      <c r="IG26" s="27"/>
      <c r="IH26" s="27"/>
      <c r="II26" s="27"/>
      <c r="IJ26" s="27"/>
      <c r="IK26" s="27"/>
      <c r="IL26" s="27"/>
      <c r="IM26" s="27"/>
      <c r="IN26" s="27"/>
      <c r="IO26" s="27"/>
      <c r="IP26" s="27"/>
      <c r="IQ26" s="27"/>
      <c r="IR26" s="27"/>
      <c r="IS26" s="27"/>
      <c r="IT26" s="27"/>
      <c r="IU26" s="27"/>
      <c r="IV26" s="27"/>
      <c r="IW26" s="27"/>
      <c r="IX26" s="27"/>
      <c r="IY26" s="27"/>
      <c r="IZ26" s="27"/>
      <c r="JA26" s="27"/>
      <c r="JB26" s="27"/>
      <c r="JC26" s="27"/>
      <c r="JD26" s="27"/>
      <c r="JE26" s="27"/>
      <c r="JF26" s="27"/>
      <c r="JG26" s="27"/>
      <c r="JH26" s="27"/>
      <c r="JI26" s="27"/>
      <c r="JJ26" s="27"/>
      <c r="JK26" s="27"/>
      <c r="JL26" s="27"/>
      <c r="JM26" s="27"/>
      <c r="JN26" s="27"/>
      <c r="JO26" s="27"/>
      <c r="JP26" s="27"/>
      <c r="JQ26" s="27"/>
      <c r="JR26" s="27"/>
      <c r="JS26" s="27"/>
      <c r="JT26" s="27"/>
      <c r="JU26" s="27"/>
      <c r="JV26" s="27"/>
      <c r="JW26" s="27"/>
      <c r="JX26" s="27"/>
      <c r="JY26" s="27"/>
      <c r="JZ26" s="27"/>
      <c r="KA26" s="27"/>
      <c r="KB26" s="27"/>
      <c r="KC26" s="27"/>
      <c r="KD26" s="27"/>
      <c r="KE26" s="27"/>
      <c r="KF26" s="27"/>
      <c r="KG26" s="27"/>
      <c r="KH26" s="27"/>
      <c r="KI26" s="27"/>
      <c r="KJ26" s="27"/>
      <c r="KK26" s="27"/>
      <c r="KL26" s="27"/>
      <c r="KM26" s="27"/>
      <c r="KN26" s="27"/>
      <c r="KO26" s="27"/>
      <c r="KP26" s="27"/>
      <c r="KQ26" s="27"/>
      <c r="KR26" s="27"/>
      <c r="KS26" s="27"/>
      <c r="KT26" s="27"/>
      <c r="KU26" s="27"/>
      <c r="KV26" s="27"/>
      <c r="KW26" s="27"/>
      <c r="KX26" s="27"/>
      <c r="KY26" s="27"/>
      <c r="KZ26" s="27"/>
      <c r="LA26" s="27"/>
      <c r="LB26" s="27"/>
      <c r="LC26" s="27"/>
      <c r="LD26" s="27"/>
      <c r="LE26" s="27"/>
      <c r="LF26" s="27"/>
      <c r="LG26" s="27"/>
      <c r="LH26" s="27"/>
      <c r="LI26" s="27"/>
      <c r="LJ26" s="27"/>
      <c r="LK26" s="27"/>
      <c r="LL26" s="27"/>
      <c r="LM26" s="27"/>
      <c r="LN26" s="27"/>
      <c r="LO26" s="27"/>
      <c r="LP26" s="27"/>
      <c r="LQ26" s="27"/>
      <c r="LR26" s="27"/>
      <c r="LS26" s="27"/>
      <c r="LT26" s="27"/>
      <c r="LU26" s="27"/>
      <c r="LV26" s="27"/>
      <c r="LW26" s="27"/>
      <c r="LX26" s="27"/>
      <c r="LY26" s="27"/>
      <c r="LZ26" s="27"/>
      <c r="MA26" s="27"/>
      <c r="MB26" s="27"/>
      <c r="MC26" s="27"/>
      <c r="MD26" s="27"/>
      <c r="ME26" s="27"/>
      <c r="MF26" s="27"/>
      <c r="MG26" s="27"/>
      <c r="MH26" s="27"/>
      <c r="MI26" s="27"/>
      <c r="MJ26" s="27"/>
      <c r="MK26" s="27"/>
      <c r="ML26" s="27"/>
      <c r="MM26" s="27"/>
      <c r="MN26" s="27"/>
      <c r="MO26" s="27"/>
      <c r="MP26" s="27"/>
      <c r="MQ26" s="27"/>
      <c r="MR26" s="27"/>
      <c r="MS26" s="27"/>
      <c r="MT26" s="27"/>
      <c r="MU26" s="27"/>
      <c r="MV26" s="27"/>
      <c r="MW26" s="27"/>
      <c r="MX26" s="27"/>
      <c r="MY26" s="27"/>
      <c r="MZ26" s="27"/>
      <c r="NA26" s="27"/>
      <c r="NB26" s="27"/>
      <c r="NC26" s="27"/>
      <c r="ND26" s="27"/>
      <c r="NE26" s="27"/>
      <c r="NF26" s="27"/>
      <c r="NG26" s="27"/>
      <c r="NH26" s="27"/>
      <c r="NI26" s="27"/>
      <c r="NJ26" s="27"/>
      <c r="NK26" s="27"/>
      <c r="NL26" s="27"/>
      <c r="NM26" s="27"/>
      <c r="NN26" s="27"/>
      <c r="NO26" s="27"/>
      <c r="NP26" s="27"/>
      <c r="NQ26" s="27"/>
      <c r="NR26" s="27"/>
      <c r="NS26" s="27"/>
      <c r="NT26" s="27"/>
      <c r="NU26" s="27"/>
      <c r="NV26" s="27"/>
      <c r="NW26" s="27"/>
      <c r="NX26" s="27"/>
      <c r="NY26" s="27"/>
      <c r="NZ26" s="27"/>
      <c r="OA26" s="27"/>
      <c r="OB26" s="27"/>
      <c r="OC26" s="27"/>
      <c r="OD26" s="27"/>
      <c r="OE26" s="27"/>
      <c r="OF26" s="27"/>
      <c r="OG26" s="27"/>
      <c r="OH26" s="27"/>
      <c r="OI26" s="27"/>
      <c r="OJ26" s="27"/>
      <c r="OK26" s="27"/>
      <c r="OL26" s="27"/>
      <c r="OM26" s="27"/>
      <c r="ON26" s="27"/>
      <c r="OO26" s="27"/>
      <c r="OP26" s="27"/>
      <c r="OQ26" s="27"/>
      <c r="OR26" s="27"/>
      <c r="OS26" s="27"/>
      <c r="OT26" s="27"/>
      <c r="OU26" s="27"/>
      <c r="OV26" s="27"/>
      <c r="OW26" s="27"/>
      <c r="OX26" s="27"/>
      <c r="OY26" s="27"/>
      <c r="OZ26" s="27"/>
      <c r="PA26" s="27"/>
      <c r="PB26" s="27"/>
      <c r="PC26" s="27"/>
      <c r="PD26" s="27"/>
      <c r="PE26" s="27"/>
      <c r="PF26" s="27"/>
      <c r="PG26" s="27"/>
      <c r="PH26" s="27"/>
      <c r="PI26" s="27"/>
      <c r="PJ26" s="27"/>
      <c r="PK26" s="27"/>
      <c r="PL26" s="27"/>
      <c r="PM26" s="27"/>
      <c r="PN26" s="27"/>
      <c r="PO26" s="27"/>
      <c r="PP26" s="27"/>
      <c r="PQ26" s="27"/>
      <c r="PR26" s="27"/>
      <c r="PS26" s="27"/>
      <c r="PT26" s="27"/>
      <c r="PU26" s="27"/>
      <c r="PV26" s="27"/>
      <c r="PW26" s="27"/>
      <c r="PX26" s="27"/>
      <c r="PY26" s="27"/>
      <c r="PZ26" s="27"/>
      <c r="QA26" s="27"/>
      <c r="QB26" s="27"/>
      <c r="QC26" s="27"/>
      <c r="QD26" s="27"/>
      <c r="QE26" s="27"/>
      <c r="QF26" s="27"/>
      <c r="QG26" s="27"/>
      <c r="QH26" s="27"/>
      <c r="QI26" s="27"/>
      <c r="QJ26" s="27"/>
      <c r="QK26" s="27"/>
      <c r="QL26" s="27"/>
      <c r="QM26" s="27"/>
      <c r="QN26" s="27"/>
      <c r="QO26" s="27"/>
      <c r="QP26" s="27"/>
      <c r="QQ26" s="27"/>
      <c r="QR26" s="27"/>
      <c r="QS26" s="27"/>
      <c r="QT26" s="27"/>
      <c r="QU26" s="27"/>
      <c r="QV26" s="27"/>
      <c r="QW26" s="27"/>
      <c r="QX26" s="27"/>
      <c r="QY26" s="27"/>
      <c r="QZ26" s="27"/>
      <c r="RA26" s="27"/>
      <c r="RB26" s="27"/>
      <c r="RC26" s="27"/>
      <c r="RD26" s="27"/>
      <c r="RE26" s="27"/>
      <c r="RF26" s="27"/>
      <c r="RG26" s="27"/>
      <c r="RH26" s="27"/>
      <c r="RI26" s="27"/>
      <c r="RJ26" s="27"/>
      <c r="RK26" s="27"/>
      <c r="RL26" s="27"/>
      <c r="RM26" s="27"/>
      <c r="RN26" s="27"/>
      <c r="RO26" s="27"/>
      <c r="RP26" s="27"/>
      <c r="RQ26" s="27"/>
      <c r="RR26" s="27"/>
      <c r="RS26" s="27"/>
      <c r="RT26" s="27"/>
      <c r="RU26" s="27"/>
      <c r="RV26" s="27"/>
      <c r="RW26" s="27"/>
      <c r="RX26" s="27"/>
      <c r="RY26" s="27"/>
      <c r="RZ26" s="27"/>
      <c r="SA26" s="27"/>
      <c r="SB26" s="27"/>
      <c r="SC26" s="27"/>
      <c r="SD26" s="27"/>
      <c r="SE26" s="27"/>
      <c r="SF26" s="27"/>
      <c r="SG26" s="27"/>
      <c r="SH26" s="27"/>
      <c r="SI26" s="27"/>
      <c r="SJ26" s="27"/>
      <c r="SK26" s="27"/>
      <c r="SL26" s="27"/>
      <c r="SM26" s="27"/>
      <c r="SN26" s="27"/>
      <c r="SO26" s="27"/>
      <c r="SP26" s="27"/>
      <c r="SQ26" s="27"/>
      <c r="SR26" s="27"/>
      <c r="SS26" s="27"/>
      <c r="ST26" s="27"/>
      <c r="SU26" s="27"/>
      <c r="SV26" s="27"/>
      <c r="SW26" s="27"/>
      <c r="SX26" s="27"/>
      <c r="SY26" s="27"/>
      <c r="SZ26" s="27"/>
      <c r="TA26" s="27"/>
      <c r="TB26" s="27"/>
      <c r="TC26" s="27"/>
      <c r="TD26" s="27"/>
      <c r="TE26" s="27"/>
      <c r="TF26" s="27"/>
      <c r="TG26" s="27"/>
      <c r="TH26" s="27"/>
      <c r="TI26" s="27"/>
      <c r="TJ26" s="27"/>
      <c r="TK26" s="27"/>
      <c r="TL26" s="27"/>
      <c r="TM26" s="27"/>
      <c r="TN26" s="27"/>
      <c r="TO26" s="27"/>
      <c r="TP26" s="27"/>
      <c r="TQ26" s="27"/>
      <c r="TR26" s="27"/>
      <c r="TS26" s="27"/>
      <c r="TT26" s="27"/>
      <c r="TU26" s="27"/>
      <c r="TV26" s="27"/>
      <c r="TW26" s="27"/>
      <c r="TX26" s="27"/>
      <c r="TY26" s="27"/>
      <c r="TZ26" s="27"/>
      <c r="UA26" s="27"/>
      <c r="UB26" s="27"/>
      <c r="UC26" s="27"/>
      <c r="UD26" s="27"/>
      <c r="UE26" s="27"/>
      <c r="UF26" s="27"/>
      <c r="UG26" s="27"/>
      <c r="UH26" s="27"/>
      <c r="UI26" s="27"/>
      <c r="UJ26" s="27"/>
      <c r="UK26" s="27"/>
      <c r="UL26" s="27"/>
      <c r="UM26" s="27"/>
      <c r="UN26" s="27"/>
      <c r="UO26" s="27"/>
      <c r="UP26" s="27"/>
      <c r="UQ26" s="27"/>
      <c r="UR26" s="27"/>
      <c r="US26" s="27"/>
      <c r="UT26" s="27"/>
      <c r="UU26" s="27"/>
      <c r="UV26" s="27"/>
      <c r="UW26" s="27"/>
      <c r="UX26" s="27"/>
      <c r="UY26" s="27"/>
      <c r="UZ26" s="27"/>
      <c r="VA26" s="27"/>
      <c r="VB26" s="27"/>
      <c r="VC26" s="27"/>
      <c r="VD26" s="27"/>
      <c r="VE26" s="27"/>
      <c r="VF26" s="27"/>
      <c r="VG26" s="27"/>
      <c r="VH26" s="27"/>
      <c r="VI26" s="27"/>
      <c r="VJ26" s="27"/>
      <c r="VK26" s="27"/>
      <c r="VL26" s="27"/>
      <c r="VM26" s="27"/>
      <c r="VN26" s="27"/>
      <c r="VO26" s="27"/>
      <c r="VP26" s="27"/>
      <c r="VQ26" s="27"/>
      <c r="VR26" s="27"/>
      <c r="VS26" s="27"/>
      <c r="VT26" s="27"/>
      <c r="VU26" s="27"/>
      <c r="VV26" s="27"/>
      <c r="VW26" s="27"/>
      <c r="VX26" s="27"/>
      <c r="VY26" s="27"/>
      <c r="VZ26" s="27"/>
      <c r="WA26" s="27"/>
      <c r="WB26" s="27"/>
      <c r="WC26" s="27"/>
      <c r="WD26" s="27"/>
      <c r="WE26" s="27"/>
      <c r="WF26" s="27"/>
      <c r="WG26" s="27"/>
      <c r="WH26" s="27"/>
      <c r="WI26" s="27"/>
      <c r="WJ26" s="27"/>
      <c r="WK26" s="27"/>
      <c r="WL26" s="27"/>
      <c r="WM26" s="27"/>
      <c r="WN26" s="27"/>
      <c r="WO26" s="27"/>
      <c r="WP26" s="27"/>
      <c r="WQ26" s="27"/>
      <c r="WR26" s="27"/>
      <c r="WS26" s="27"/>
      <c r="WT26" s="27"/>
      <c r="WU26" s="27"/>
      <c r="WV26" s="27"/>
      <c r="WW26" s="27"/>
      <c r="WX26" s="27"/>
      <c r="WY26" s="27"/>
      <c r="WZ26" s="27"/>
      <c r="XA26" s="27"/>
      <c r="XB26" s="27"/>
      <c r="XC26" s="27"/>
      <c r="XD26" s="27"/>
      <c r="XE26" s="27"/>
      <c r="XF26" s="27"/>
      <c r="XG26" s="27"/>
      <c r="XH26" s="27"/>
      <c r="XI26" s="27"/>
      <c r="XJ26" s="27"/>
      <c r="XK26" s="27"/>
      <c r="XL26" s="27"/>
      <c r="XM26" s="27"/>
      <c r="XN26" s="27"/>
      <c r="XO26" s="27"/>
      <c r="XP26" s="27"/>
      <c r="XQ26" s="27"/>
      <c r="XR26" s="27"/>
      <c r="XS26" s="27"/>
      <c r="XT26" s="27"/>
      <c r="XU26" s="27"/>
      <c r="XV26" s="27"/>
      <c r="XW26" s="27"/>
      <c r="XX26" s="27"/>
      <c r="XY26" s="27"/>
      <c r="XZ26" s="27"/>
      <c r="YA26" s="27"/>
      <c r="YB26" s="27"/>
      <c r="YC26" s="27"/>
      <c r="YD26" s="27"/>
      <c r="YE26" s="27"/>
      <c r="YF26" s="27"/>
      <c r="YG26" s="27"/>
      <c r="YH26" s="27"/>
      <c r="YI26" s="27"/>
      <c r="YJ26" s="27"/>
      <c r="YK26" s="27"/>
      <c r="YL26" s="27"/>
      <c r="YM26" s="27"/>
      <c r="YN26" s="27"/>
      <c r="YO26" s="27"/>
      <c r="YP26" s="27"/>
      <c r="YQ26" s="27"/>
      <c r="YR26" s="27"/>
      <c r="YS26" s="27"/>
      <c r="YT26" s="27"/>
      <c r="YU26" s="27"/>
      <c r="YV26" s="27"/>
      <c r="YW26" s="27"/>
      <c r="YX26" s="27"/>
      <c r="YY26" s="27"/>
      <c r="YZ26" s="27"/>
      <c r="ZA26" s="27"/>
      <c r="ZB26" s="27"/>
      <c r="ZC26" s="27"/>
      <c r="ZD26" s="27"/>
      <c r="ZE26" s="27"/>
      <c r="ZF26" s="27"/>
      <c r="ZG26" s="27"/>
      <c r="ZH26" s="27"/>
      <c r="ZI26" s="27"/>
      <c r="ZJ26" s="27"/>
      <c r="ZK26" s="27"/>
      <c r="ZL26" s="27"/>
      <c r="ZM26" s="27"/>
      <c r="ZN26" s="27"/>
      <c r="ZO26" s="27"/>
      <c r="ZP26" s="27"/>
      <c r="ZQ26" s="27"/>
      <c r="ZR26" s="27"/>
      <c r="ZS26" s="27"/>
      <c r="ZT26" s="27"/>
      <c r="ZU26" s="27"/>
      <c r="ZV26" s="27"/>
      <c r="ZW26" s="27"/>
      <c r="ZX26" s="27"/>
      <c r="ZY26" s="27"/>
      <c r="ZZ26" s="27"/>
      <c r="AAA26" s="27"/>
      <c r="AAB26" s="27"/>
      <c r="AAC26" s="27"/>
      <c r="AAD26" s="27"/>
      <c r="AAE26" s="27"/>
      <c r="AAF26" s="27"/>
      <c r="AAG26" s="27"/>
      <c r="AAH26" s="27"/>
      <c r="AAI26" s="27"/>
      <c r="AAJ26" s="27"/>
      <c r="AAK26" s="27"/>
      <c r="AAL26" s="27"/>
      <c r="AAM26" s="27"/>
      <c r="AAN26" s="27"/>
      <c r="AAO26" s="27"/>
      <c r="AAP26" s="27"/>
      <c r="AAQ26" s="27"/>
      <c r="AAR26" s="27"/>
      <c r="AAS26" s="27"/>
      <c r="AAT26" s="27"/>
      <c r="AAU26" s="27"/>
      <c r="AAV26" s="27"/>
      <c r="AAW26" s="27"/>
      <c r="AAX26" s="27"/>
      <c r="AAY26" s="27"/>
      <c r="AAZ26" s="27"/>
      <c r="ABA26" s="27"/>
      <c r="ABB26" s="27"/>
      <c r="ABC26" s="27"/>
      <c r="ABD26" s="27"/>
      <c r="ABE26" s="27"/>
      <c r="ABF26" s="27"/>
      <c r="ABG26" s="27"/>
      <c r="ABH26" s="27"/>
      <c r="ABI26" s="27"/>
      <c r="ABJ26" s="27"/>
      <c r="ABK26" s="27"/>
      <c r="ABL26" s="27"/>
      <c r="ABM26" s="27"/>
      <c r="ABN26" s="27"/>
      <c r="ABO26" s="27"/>
      <c r="ABP26" s="27"/>
      <c r="ABQ26" s="27"/>
      <c r="ABR26" s="27"/>
      <c r="ABS26" s="27"/>
      <c r="ABT26" s="27"/>
      <c r="ABU26" s="27"/>
      <c r="ABV26" s="27"/>
      <c r="ABW26" s="27"/>
      <c r="ABX26" s="27"/>
      <c r="ABY26" s="27"/>
      <c r="ABZ26" s="27"/>
      <c r="ACA26" s="27"/>
      <c r="ACB26" s="27"/>
      <c r="ACC26" s="27"/>
      <c r="ACD26" s="27"/>
      <c r="ACE26" s="27"/>
      <c r="ACF26" s="27"/>
      <c r="ACG26" s="27"/>
      <c r="ACH26" s="27"/>
      <c r="ACI26" s="27"/>
      <c r="ACJ26" s="27"/>
      <c r="ACK26" s="27"/>
      <c r="ACL26" s="27"/>
      <c r="ACM26" s="27"/>
      <c r="ACN26" s="27"/>
      <c r="ACO26" s="27"/>
      <c r="ACP26" s="27"/>
      <c r="ACQ26" s="27"/>
      <c r="ACR26" s="27"/>
      <c r="ACS26" s="27"/>
      <c r="ACT26" s="27"/>
      <c r="ACU26" s="27"/>
      <c r="ACV26" s="27"/>
      <c r="ACW26" s="27"/>
      <c r="ACX26" s="27"/>
      <c r="ACY26" s="27"/>
      <c r="ACZ26" s="27"/>
      <c r="ADA26" s="27"/>
      <c r="ADB26" s="27"/>
      <c r="ADC26" s="27"/>
      <c r="ADD26" s="27"/>
      <c r="ADE26" s="27"/>
      <c r="ADF26" s="27"/>
      <c r="ADG26" s="27"/>
      <c r="ADH26" s="27"/>
      <c r="ADI26" s="27"/>
      <c r="ADJ26" s="27"/>
      <c r="ADK26" s="27"/>
      <c r="ADL26" s="27"/>
      <c r="ADM26" s="27"/>
      <c r="ADN26" s="27"/>
      <c r="ADO26" s="27"/>
      <c r="ADP26" s="27"/>
      <c r="ADQ26" s="27"/>
      <c r="ADR26" s="27"/>
      <c r="ADS26" s="27"/>
      <c r="ADT26" s="27"/>
      <c r="ADU26" s="27"/>
      <c r="ADV26" s="27"/>
      <c r="ADW26" s="27"/>
      <c r="ADX26" s="27"/>
      <c r="ADY26" s="27"/>
      <c r="ADZ26" s="27"/>
      <c r="AEA26" s="27"/>
      <c r="AEB26" s="27"/>
      <c r="AEC26" s="27"/>
      <c r="AED26" s="27"/>
      <c r="AEE26" s="27"/>
      <c r="AEF26" s="27"/>
      <c r="AEG26" s="27"/>
      <c r="AEH26" s="27"/>
      <c r="AEI26" s="27"/>
      <c r="AEJ26" s="27"/>
      <c r="AEK26" s="27"/>
      <c r="AEL26" s="27"/>
      <c r="AEM26" s="27"/>
      <c r="AEN26" s="27"/>
      <c r="AEO26" s="27"/>
      <c r="AEP26" s="27"/>
      <c r="AEQ26" s="27"/>
      <c r="AER26" s="27"/>
      <c r="AES26" s="27"/>
      <c r="AET26" s="27"/>
      <c r="AEU26" s="27"/>
      <c r="AEV26" s="27"/>
      <c r="AEW26" s="27"/>
      <c r="AEX26" s="27"/>
      <c r="AEY26" s="27"/>
      <c r="AEZ26" s="27"/>
      <c r="AFA26" s="27"/>
      <c r="AFB26" s="27"/>
      <c r="AFC26" s="27"/>
      <c r="AFD26" s="27"/>
      <c r="AFE26" s="27"/>
      <c r="AFF26" s="27"/>
      <c r="AFG26" s="27"/>
      <c r="AFH26" s="27"/>
      <c r="AFI26" s="27"/>
      <c r="AFJ26" s="27"/>
      <c r="AFK26" s="27"/>
      <c r="AFL26" s="27"/>
      <c r="AFM26" s="27"/>
      <c r="AFN26" s="27"/>
      <c r="AFO26" s="27"/>
      <c r="AFP26" s="27"/>
      <c r="AFQ26" s="27"/>
      <c r="AFR26" s="27"/>
      <c r="AFS26" s="27"/>
      <c r="AFT26" s="27"/>
      <c r="AFU26" s="27"/>
      <c r="AFV26" s="27"/>
      <c r="AFW26" s="27"/>
      <c r="AFX26" s="27"/>
      <c r="AFY26" s="27"/>
      <c r="AFZ26" s="27"/>
      <c r="AGA26" s="27"/>
      <c r="AGB26" s="27"/>
      <c r="AGC26" s="27"/>
      <c r="AGD26" s="27"/>
      <c r="AGE26" s="27"/>
      <c r="AGF26" s="27"/>
      <c r="AGG26" s="27"/>
      <c r="AGH26" s="27"/>
      <c r="AGI26" s="27"/>
      <c r="AGJ26" s="27"/>
      <c r="AGK26" s="27"/>
      <c r="AGL26" s="27"/>
      <c r="AGM26" s="27"/>
      <c r="AGN26" s="27"/>
      <c r="AGO26" s="27"/>
      <c r="AGP26" s="27"/>
      <c r="AGQ26" s="27"/>
      <c r="AGR26" s="27"/>
      <c r="AGS26" s="27"/>
      <c r="AGT26" s="27"/>
      <c r="AGU26" s="27"/>
      <c r="AGV26" s="27"/>
      <c r="AGW26" s="27"/>
      <c r="AGX26" s="27"/>
      <c r="AGY26" s="27"/>
      <c r="AGZ26" s="27"/>
      <c r="AHA26" s="27"/>
      <c r="AHB26" s="27"/>
      <c r="AHC26" s="27"/>
      <c r="AHD26" s="27"/>
      <c r="AHE26" s="27"/>
      <c r="AHF26" s="27"/>
      <c r="AHG26" s="27"/>
      <c r="AHH26" s="27"/>
      <c r="AHI26" s="27"/>
      <c r="AHJ26" s="27"/>
      <c r="AHK26" s="27"/>
      <c r="AHL26" s="27"/>
      <c r="AHM26" s="27"/>
      <c r="AHN26" s="27"/>
      <c r="AHO26" s="27"/>
      <c r="AHP26" s="27"/>
      <c r="AHQ26" s="27"/>
      <c r="AHR26" s="27"/>
      <c r="AHS26" s="27"/>
      <c r="AHT26" s="27"/>
      <c r="AHU26" s="27"/>
      <c r="AHV26" s="27"/>
      <c r="AHW26" s="27"/>
      <c r="AHX26" s="27"/>
      <c r="AHY26" s="27"/>
      <c r="AHZ26" s="27"/>
      <c r="AIA26" s="27"/>
      <c r="AIB26" s="27"/>
      <c r="AIC26" s="27"/>
      <c r="AID26" s="27"/>
      <c r="AIE26" s="27"/>
      <c r="AIF26" s="27"/>
      <c r="AIG26" s="27"/>
      <c r="AIH26" s="27"/>
      <c r="AII26" s="27"/>
      <c r="AIJ26" s="27"/>
      <c r="AIK26" s="27"/>
      <c r="AIL26" s="27"/>
      <c r="AIM26" s="27"/>
      <c r="AIN26" s="27"/>
      <c r="AIO26" s="27"/>
      <c r="AIP26" s="27"/>
      <c r="AIQ26" s="27"/>
      <c r="AIR26" s="27"/>
      <c r="AIS26" s="27"/>
      <c r="AIT26" s="27"/>
      <c r="AIU26" s="27"/>
      <c r="AIV26" s="27"/>
      <c r="AIW26" s="27"/>
      <c r="AIX26" s="27"/>
      <c r="AIY26" s="27"/>
      <c r="AIZ26" s="27"/>
      <c r="AJA26" s="27"/>
      <c r="AJB26" s="27"/>
      <c r="AJC26" s="27"/>
      <c r="AJD26" s="27"/>
      <c r="AJE26" s="27"/>
      <c r="AJF26" s="27"/>
      <c r="AJG26" s="27"/>
      <c r="AJH26" s="27"/>
      <c r="AJI26" s="27"/>
      <c r="AJJ26" s="27"/>
      <c r="AJK26" s="27"/>
      <c r="AJL26" s="27"/>
      <c r="AJM26" s="27"/>
      <c r="AJN26" s="27"/>
      <c r="AJO26" s="27"/>
      <c r="AJP26" s="27"/>
      <c r="AJQ26" s="27"/>
      <c r="AJR26" s="27"/>
      <c r="AJS26" s="27"/>
      <c r="AJT26" s="27"/>
      <c r="AJU26" s="27"/>
      <c r="AJV26" s="27"/>
      <c r="AJW26" s="27"/>
      <c r="AJX26" s="27"/>
      <c r="AJY26" s="27"/>
      <c r="AJZ26" s="27"/>
      <c r="AKA26" s="27"/>
      <c r="AKB26" s="27"/>
      <c r="AKC26" s="27"/>
      <c r="AKD26" s="27"/>
      <c r="AKE26" s="27"/>
      <c r="AKF26" s="27"/>
      <c r="AKG26" s="27"/>
      <c r="AKH26" s="27"/>
      <c r="AKI26" s="27"/>
      <c r="AKJ26" s="27"/>
      <c r="AKK26" s="27"/>
      <c r="AKL26" s="27"/>
      <c r="AKM26" s="27"/>
      <c r="AKN26" s="27"/>
      <c r="AKO26" s="27"/>
      <c r="AKP26" s="27"/>
      <c r="AKQ26" s="27"/>
      <c r="AKR26" s="27"/>
      <c r="AKS26" s="27"/>
      <c r="AKT26" s="27"/>
      <c r="AKU26" s="27"/>
      <c r="AKV26" s="27"/>
      <c r="AKW26" s="27"/>
      <c r="AKX26" s="27"/>
      <c r="AKY26" s="27"/>
      <c r="AKZ26" s="27"/>
      <c r="ALA26" s="27"/>
      <c r="ALB26" s="27"/>
      <c r="ALC26" s="27"/>
      <c r="ALD26" s="27"/>
      <c r="ALE26" s="27"/>
      <c r="ALF26" s="27"/>
      <c r="ALG26" s="27"/>
      <c r="ALH26" s="27"/>
      <c r="ALI26" s="27"/>
      <c r="ALJ26" s="27"/>
      <c r="ALK26" s="27"/>
      <c r="ALL26" s="27"/>
    </row>
    <row r="27" spans="1:1000" ht="15" customHeight="1" x14ac:dyDescent="0.2"/>
    <row r="28" spans="1:1000" ht="15" customHeight="1" x14ac:dyDescent="0.2"/>
    <row r="29" spans="1:1000" ht="15" customHeight="1" x14ac:dyDescent="0.2"/>
    <row r="30" spans="1:1000" ht="15" customHeight="1" x14ac:dyDescent="0.2"/>
    <row r="31" spans="1:1000" ht="15" customHeight="1" x14ac:dyDescent="0.2"/>
    <row r="32" spans="1:1000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</sheetData>
  <mergeCells count="4">
    <mergeCell ref="D16:E16"/>
    <mergeCell ref="D12:E12"/>
    <mergeCell ref="D13:E13"/>
    <mergeCell ref="D15:E15"/>
  </mergeCells>
  <phoneticPr fontId="12" type="noConversion"/>
  <dataValidations count="1">
    <dataValidation type="list" allowBlank="1" showInputMessage="1" showErrorMessage="1" sqref="D16">
      <formula1>SelectYesNo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25</vt:i4>
      </vt:variant>
    </vt:vector>
  </HeadingPairs>
  <TitlesOfParts>
    <vt:vector size="39" baseType="lpstr">
      <vt:lpstr>TgtVar</vt:lpstr>
      <vt:lpstr>PL</vt:lpstr>
      <vt:lpstr>AllocDefintion</vt:lpstr>
      <vt:lpstr>AllocDetail</vt:lpstr>
      <vt:lpstr>AllocSummary</vt:lpstr>
      <vt:lpstr>PLReport</vt:lpstr>
      <vt:lpstr>Fcst</vt:lpstr>
      <vt:lpstr>FcstDetail</vt:lpstr>
      <vt:lpstr>FxVar</vt:lpstr>
      <vt:lpstr>FxRates</vt:lpstr>
      <vt:lpstr>{PL}PickLst</vt:lpstr>
      <vt:lpstr>Lookup</vt:lpstr>
      <vt:lpstr>AllocationIn</vt:lpstr>
      <vt:lpstr>{AR}01</vt:lpstr>
      <vt:lpstr>FcstMethods</vt:lpstr>
      <vt:lpstr>AllocDefintion!OpExSubsets</vt:lpstr>
      <vt:lpstr>OpExSubsets</vt:lpstr>
      <vt:lpstr>Organization</vt:lpstr>
      <vt:lpstr>RowFilter</vt:lpstr>
      <vt:lpstr>AllocDefintion!SelectYesNo</vt:lpstr>
      <vt:lpstr>SelectYesNo</vt:lpstr>
      <vt:lpstr>AllocDefintion!TM1RPTDATARNG1</vt:lpstr>
      <vt:lpstr>FxVar!TM1RPTDATARNG1</vt:lpstr>
      <vt:lpstr>TgtVar!TM1RPTDATARNG1</vt:lpstr>
      <vt:lpstr>AllocDetail!TM1RPTDATARNG2</vt:lpstr>
      <vt:lpstr>Fcst!TM1RPTDATARNG3</vt:lpstr>
      <vt:lpstr>PL!TM1RPTDATARNG3</vt:lpstr>
      <vt:lpstr>AllocDefintion!TM1RPTFMTIDCOL</vt:lpstr>
      <vt:lpstr>AllocDetail!TM1RPTFMTIDCOL</vt:lpstr>
      <vt:lpstr>Fcst!TM1RPTFMTIDCOL</vt:lpstr>
      <vt:lpstr>FxVar!TM1RPTFMTIDCOL</vt:lpstr>
      <vt:lpstr>PL!TM1RPTFMTIDCOL</vt:lpstr>
      <vt:lpstr>TgtVar!TM1RPTFMTIDCOL</vt:lpstr>
      <vt:lpstr>AllocDefintion!TM1RPTFMTRNG</vt:lpstr>
      <vt:lpstr>AllocDetail!TM1RPTFMTRNG</vt:lpstr>
      <vt:lpstr>Fcst!TM1RPTFMTRNG</vt:lpstr>
      <vt:lpstr>FxVar!TM1RPTFMTRNG</vt:lpstr>
      <vt:lpstr>PL!TM1RPTFMTRNG</vt:lpstr>
      <vt:lpstr>TgtVar!TM1RPTFMTRNG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ibmuser</dc:creator>
  <cp:lastModifiedBy>db2admin</cp:lastModifiedBy>
  <dcterms:created xsi:type="dcterms:W3CDTF">2012-02-09T13:42:08Z</dcterms:created>
  <dcterms:modified xsi:type="dcterms:W3CDTF">2015-03-12T13:44:51Z</dcterms:modified>
</cp:coreProperties>
</file>