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4910" windowHeight="7410"/>
  </bookViews>
  <sheets>
    <sheet name="Sheet1" sheetId="1" r:id="rId1"/>
    <sheet name="Sheet2" sheetId="2" state="hidden" r:id="rId2"/>
    <sheet name="Sheet3" sheetId="3" state="hidden" r:id="rId3"/>
  </sheets>
  <definedNames>
    <definedName name="Months">Sheet1!$AL$3:$AL$16</definedName>
    <definedName name="TM1REBUILDOPTION">1</definedName>
  </definedNames>
  <calcPr calcId="144525" calcMode="manual"/>
</workbook>
</file>

<file path=xl/calcChain.xml><?xml version="1.0" encoding="utf-8"?>
<calcChain xmlns="http://schemas.openxmlformats.org/spreadsheetml/2006/main">
  <c r="J6" i="1" l="1"/>
  <c r="M6" i="1"/>
  <c r="J4" i="1"/>
  <c r="C25" i="1"/>
  <c r="C21" i="1"/>
  <c r="C17" i="1"/>
  <c r="C13" i="1"/>
  <c r="M4" i="1"/>
  <c r="J11" i="1"/>
  <c r="C24" i="1"/>
  <c r="C20" i="1"/>
  <c r="C16" i="1"/>
  <c r="D1" i="1"/>
  <c r="U18" i="1"/>
  <c r="C19" i="1"/>
  <c r="M13" i="1"/>
  <c r="L16" i="1"/>
  <c r="M19" i="1"/>
  <c r="K21" i="1"/>
  <c r="L24" i="1"/>
  <c r="G25" i="1"/>
  <c r="G21" i="1"/>
  <c r="G17" i="1"/>
  <c r="G13" i="1"/>
  <c r="E19" i="1"/>
  <c r="R34" i="1"/>
  <c r="G34" i="1"/>
  <c r="P33" i="1"/>
  <c r="F33" i="1"/>
  <c r="P32" i="1"/>
  <c r="E32" i="1"/>
  <c r="O31" i="1"/>
  <c r="S30" i="1"/>
  <c r="G30" i="1"/>
  <c r="R29" i="1"/>
  <c r="G29" i="1"/>
  <c r="P28" i="1"/>
  <c r="F28" i="1"/>
  <c r="P27" i="1"/>
  <c r="S26" i="1"/>
  <c r="F26" i="1"/>
  <c r="P25" i="1"/>
  <c r="P21" i="1"/>
  <c r="S19" i="1"/>
  <c r="P17" i="1"/>
  <c r="P13" i="1"/>
  <c r="U25" i="1"/>
  <c r="U17" i="1"/>
  <c r="C18" i="1"/>
  <c r="R18" i="1" s="1"/>
  <c r="I11" i="1"/>
  <c r="M16" i="1"/>
  <c r="K18" i="1"/>
  <c r="L21" i="1"/>
  <c r="M24" i="1"/>
  <c r="F25" i="1"/>
  <c r="F21" i="1"/>
  <c r="F17" i="1"/>
  <c r="F13" i="1"/>
  <c r="E20" i="1"/>
  <c r="D16" i="1"/>
  <c r="D24" i="1"/>
  <c r="P34" i="1"/>
  <c r="E34" i="1"/>
  <c r="O33" i="1"/>
  <c r="E33" i="1"/>
  <c r="M32" i="1"/>
  <c r="D32" i="1"/>
  <c r="G31" i="1"/>
  <c r="P30" i="1"/>
  <c r="F30" i="1"/>
  <c r="P29" i="1"/>
  <c r="E29" i="1"/>
  <c r="O28" i="1"/>
  <c r="E28" i="1"/>
  <c r="G27" i="1"/>
  <c r="R26" i="1"/>
  <c r="E26" i="1"/>
  <c r="S24" i="1"/>
  <c r="S20" i="1"/>
  <c r="R19" i="1"/>
  <c r="P18" i="1"/>
  <c r="S16" i="1"/>
  <c r="U22" i="1"/>
  <c r="U14" i="1"/>
  <c r="C23" i="1"/>
  <c r="C15" i="1"/>
  <c r="M15" i="1"/>
  <c r="K17" i="1"/>
  <c r="L20" i="1"/>
  <c r="M23" i="1"/>
  <c r="K25" i="1"/>
  <c r="G23" i="1"/>
  <c r="G19" i="1"/>
  <c r="G15" i="1"/>
  <c r="E15" i="1"/>
  <c r="E23" i="1"/>
  <c r="D19" i="1"/>
  <c r="M34" i="1"/>
  <c r="D34" i="1"/>
  <c r="M33" i="1"/>
  <c r="S32" i="1"/>
  <c r="L32" i="1"/>
  <c r="S31" i="1"/>
  <c r="E31" i="1"/>
  <c r="O30" i="1"/>
  <c r="E30" i="1"/>
  <c r="M29" i="1"/>
  <c r="D29" i="1"/>
  <c r="M28" i="1"/>
  <c r="S27" i="1"/>
  <c r="F27" i="1"/>
  <c r="P26" i="1"/>
  <c r="S25" i="1"/>
  <c r="R24" i="1"/>
  <c r="P23" i="1"/>
  <c r="S21" i="1"/>
  <c r="R20" i="1"/>
  <c r="P19" i="1"/>
  <c r="S17" i="1"/>
  <c r="R16" i="1"/>
  <c r="P15" i="1"/>
  <c r="S13" i="1"/>
  <c r="U21" i="1"/>
  <c r="U13" i="1"/>
  <c r="C22" i="1"/>
  <c r="C14" i="1"/>
  <c r="K14" i="1"/>
  <c r="L17" i="1"/>
  <c r="M20" i="1"/>
  <c r="K22" i="1"/>
  <c r="L25" i="1"/>
  <c r="F23" i="1"/>
  <c r="F19" i="1"/>
  <c r="F15" i="1"/>
  <c r="E16" i="1"/>
  <c r="E24" i="1"/>
  <c r="D20" i="1"/>
  <c r="L34" i="1"/>
  <c r="S33" i="1"/>
  <c r="G33" i="1"/>
  <c r="R32" i="1"/>
  <c r="G32" i="1"/>
  <c r="P31" i="1"/>
  <c r="D31" i="1"/>
  <c r="M30" i="1"/>
  <c r="S29" i="1"/>
  <c r="L29" i="1"/>
  <c r="S28" i="1"/>
  <c r="G28" i="1"/>
  <c r="R27" i="1"/>
  <c r="E27" i="1"/>
  <c r="G26" i="1"/>
  <c r="R25" i="1"/>
  <c r="P24" i="1"/>
  <c r="S22" i="1"/>
  <c r="R21" i="1"/>
  <c r="P20" i="1"/>
  <c r="S18" i="1"/>
  <c r="R17" i="1"/>
  <c r="P16" i="1"/>
  <c r="S14" i="1"/>
  <c r="R13" i="1"/>
  <c r="S34" i="1"/>
  <c r="D13" i="1"/>
  <c r="D22" i="1"/>
  <c r="D18" i="1"/>
  <c r="E13" i="1"/>
  <c r="E22" i="1"/>
  <c r="E18" i="1"/>
  <c r="E14" i="1"/>
  <c r="F14" i="1"/>
  <c r="F16" i="1"/>
  <c r="F18" i="1"/>
  <c r="F20" i="1"/>
  <c r="F22" i="1"/>
  <c r="F24" i="1"/>
  <c r="K24" i="1"/>
  <c r="L23" i="1"/>
  <c r="M22" i="1"/>
  <c r="K20" i="1"/>
  <c r="L19" i="1"/>
  <c r="M18" i="1"/>
  <c r="K16" i="1"/>
  <c r="L15" i="1"/>
  <c r="M14" i="1"/>
  <c r="K13" i="1"/>
  <c r="U15" i="1"/>
  <c r="U19" i="1"/>
  <c r="U2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D26" i="1"/>
  <c r="O26" i="1"/>
  <c r="D27" i="1"/>
  <c r="O27" i="1"/>
  <c r="D28" i="1"/>
  <c r="L28" i="1"/>
  <c r="R28" i="1"/>
  <c r="F29" i="1"/>
  <c r="O29" i="1"/>
  <c r="D30" i="1"/>
  <c r="L30" i="1"/>
  <c r="R30" i="1"/>
  <c r="F31" i="1"/>
  <c r="R31" i="1"/>
  <c r="F32" i="1"/>
  <c r="O32" i="1"/>
  <c r="D33" i="1"/>
  <c r="L33" i="1"/>
  <c r="R33" i="1"/>
  <c r="F34" i="1"/>
  <c r="O34" i="1"/>
  <c r="D25" i="1"/>
  <c r="D21" i="1"/>
  <c r="D17" i="1"/>
  <c r="E25" i="1"/>
  <c r="E21" i="1"/>
  <c r="E17" i="1"/>
  <c r="D14" i="1"/>
  <c r="G14" i="1"/>
  <c r="G16" i="1"/>
  <c r="G18" i="1"/>
  <c r="G20" i="1"/>
  <c r="G22" i="1"/>
  <c r="G24" i="1"/>
  <c r="M25" i="1"/>
  <c r="K23" i="1"/>
  <c r="L22" i="1"/>
  <c r="M21" i="1"/>
  <c r="K19" i="1"/>
  <c r="L18" i="1"/>
  <c r="M17" i="1"/>
  <c r="K15" i="1"/>
  <c r="L14" i="1"/>
  <c r="L13" i="1"/>
  <c r="U16" i="1"/>
  <c r="U20" i="1"/>
  <c r="U24" i="1"/>
  <c r="R23" i="1"/>
  <c r="S23" i="1"/>
  <c r="D23" i="1"/>
  <c r="R15" i="1"/>
  <c r="S15" i="1"/>
  <c r="D15" i="1"/>
  <c r="P22" i="1"/>
  <c r="R22" i="1"/>
  <c r="P14" i="1"/>
  <c r="R14" i="1"/>
  <c r="I12" i="1" l="1"/>
  <c r="J12" i="1"/>
  <c r="I17" i="1"/>
  <c r="I21" i="1"/>
  <c r="I25" i="1"/>
  <c r="I29" i="1"/>
  <c r="I33" i="1"/>
  <c r="I14" i="1"/>
  <c r="I18" i="1"/>
  <c r="I22" i="1"/>
  <c r="I13" i="1"/>
  <c r="I28" i="1"/>
  <c r="I32" i="1"/>
  <c r="I34" i="1"/>
  <c r="I26" i="1"/>
  <c r="I24" i="1"/>
  <c r="I16" i="1"/>
  <c r="I31" i="1"/>
  <c r="I19" i="1"/>
  <c r="I30" i="1"/>
  <c r="I20" i="1"/>
  <c r="I27" i="1"/>
  <c r="I23" i="1"/>
  <c r="I15" i="1"/>
  <c r="J16" i="1"/>
  <c r="J20" i="1"/>
  <c r="J24" i="1"/>
  <c r="J28" i="1"/>
  <c r="J32" i="1"/>
  <c r="J17" i="1"/>
  <c r="J21" i="1"/>
  <c r="J25" i="1"/>
  <c r="J27" i="1"/>
  <c r="J31" i="1"/>
  <c r="J29" i="1"/>
  <c r="J19" i="1"/>
  <c r="J34" i="1"/>
  <c r="J26" i="1"/>
  <c r="J22" i="1"/>
  <c r="J14" i="1"/>
  <c r="J33" i="1"/>
  <c r="J23" i="1"/>
  <c r="J15" i="1"/>
  <c r="J13" i="1"/>
  <c r="J30" i="1"/>
  <c r="J18" i="1"/>
  <c r="K30" i="1" l="1"/>
  <c r="K33" i="1"/>
  <c r="K26" i="1"/>
  <c r="K34" i="1"/>
  <c r="K29" i="1"/>
  <c r="K31" i="1"/>
  <c r="K27" i="1"/>
  <c r="K32" i="1"/>
  <c r="K28" i="1"/>
</calcChain>
</file>

<file path=xl/sharedStrings.xml><?xml version="1.0" encoding="utf-8"?>
<sst xmlns="http://schemas.openxmlformats.org/spreadsheetml/2006/main" count="71" uniqueCount="50">
  <si>
    <t>CUBE:</t>
  </si>
  <si>
    <t>Channel</t>
  </si>
  <si>
    <t>Month</t>
  </si>
  <si>
    <t>Year</t>
  </si>
  <si>
    <t>Unit Price</t>
  </si>
  <si>
    <t>Units Sold</t>
  </si>
  <si>
    <t>Gross Revenue</t>
  </si>
  <si>
    <t>Cost of Sales</t>
  </si>
  <si>
    <t>Gross Margin</t>
  </si>
  <si>
    <t>Budget</t>
  </si>
  <si>
    <t>Actual</t>
  </si>
  <si>
    <t>Household Goods</t>
  </si>
  <si>
    <t>Kitchen Items</t>
  </si>
  <si>
    <t>100 count Paper Plates</t>
  </si>
  <si>
    <t>1000 count Napkins</t>
  </si>
  <si>
    <t>500 10 oz Drink Cups</t>
  </si>
  <si>
    <t>General Household</t>
  </si>
  <si>
    <t>Assorted size Battery pack</t>
  </si>
  <si>
    <t>4 pack Flash Lights</t>
  </si>
  <si>
    <t>8 pack 60 watt Light Bulbs</t>
  </si>
  <si>
    <t>Rate Variance</t>
  </si>
  <si>
    <t>Volume Variance</t>
  </si>
  <si>
    <t>Variance</t>
  </si>
  <si>
    <t>Organization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</si>
  <si>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</si>
  <si>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</si>
  <si>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</si>
  <si>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</si>
  <si>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</si>
  <si>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</si>
  <si>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</si>
  <si>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</si>
  <si>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</si>
  <si>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</si>
  <si>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</si>
  <si>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</si>
  <si>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Explanation</t>
  </si>
  <si>
    <t>30000</t>
  </si>
  <si>
    <t>31000</t>
  </si>
  <si>
    <t>31001</t>
  </si>
  <si>
    <t>31002</t>
  </si>
  <si>
    <t>31004</t>
  </si>
  <si>
    <t>32000</t>
  </si>
  <si>
    <t>32001</t>
  </si>
  <si>
    <t>32002</t>
  </si>
  <si>
    <t>32003</t>
  </si>
  <si>
    <t>33000</t>
  </si>
  <si>
    <t>33001</t>
  </si>
  <si>
    <t>33002</t>
  </si>
  <si>
    <t>33003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</si>
</sst>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#,##0;\(#,##0\)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7D2EC"/>
        <bgColor indexed="64"/>
      </patternFill>
    </fill>
    <fill>
      <patternFill patternType="solid">
        <fgColor rgb="FF0A589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AD2E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0" xfId="0" applyAlignment="1">
      <alignment horizontal="center"/>
    </xf>
    <xf numFmtId="43" fontId="3" fillId="0" borderId="0" xfId="1" applyFont="1"/>
    <xf numFmtId="166" fontId="3" fillId="0" borderId="0" xfId="1" applyNumberFormat="1" applyFont="1"/>
    <xf numFmtId="166" fontId="3" fillId="0" borderId="0" xfId="2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43" fontId="3" fillId="0" borderId="0" xfId="1" applyFont="1" applyBorder="1"/>
    <xf numFmtId="43" fontId="3" fillId="0" borderId="2" xfId="1" applyFont="1" applyBorder="1"/>
    <xf numFmtId="165" fontId="0" fillId="0" borderId="5" xfId="0" applyNumberFormat="1" applyBorder="1"/>
    <xf numFmtId="43" fontId="3" fillId="0" borderId="5" xfId="1" applyFont="1" applyBorder="1"/>
    <xf numFmtId="43" fontId="3" fillId="0" borderId="4" xfId="1" applyFon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0" xfId="0" applyAlignment="1">
      <alignment horizontal="center" wrapText="1"/>
    </xf>
    <xf numFmtId="0" fontId="5" fillId="0" borderId="0" xfId="0" applyFont="1"/>
    <xf numFmtId="166" fontId="6" fillId="0" borderId="0" xfId="1" applyNumberFormat="1" applyFont="1"/>
    <xf numFmtId="0" fontId="6" fillId="0" borderId="0" xfId="0" applyFont="1"/>
    <xf numFmtId="49" fontId="7" fillId="2" borderId="8" xfId="3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3" fontId="6" fillId="0" borderId="0" xfId="1" applyFont="1"/>
    <xf numFmtId="166" fontId="6" fillId="0" borderId="0" xfId="2" applyNumberFormat="1" applyFont="1"/>
    <xf numFmtId="0" fontId="5" fillId="0" borderId="0" xfId="0" applyFont="1" applyAlignment="1">
      <alignment horizontal="center"/>
    </xf>
    <xf numFmtId="49" fontId="2" fillId="0" borderId="0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7" fillId="2" borderId="8" xfId="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6" fontId="6" fillId="0" borderId="0" xfId="1" applyNumberFormat="1" applyFont="1" applyAlignment="1">
      <alignment horizontal="center" wrapText="1"/>
    </xf>
    <xf numFmtId="49" fontId="7" fillId="2" borderId="9" xfId="3" applyNumberFormat="1" applyFont="1" applyFill="1" applyBorder="1" applyAlignment="1">
      <alignment horizontal="center" vertical="center" wrapText="1"/>
    </xf>
    <xf numFmtId="166" fontId="6" fillId="0" borderId="0" xfId="2" applyNumberFormat="1" applyFont="1" applyAlignment="1">
      <alignment horizontal="center" wrapText="1"/>
    </xf>
    <xf numFmtId="49" fontId="2" fillId="3" borderId="8" xfId="3" applyNumberFormat="1" applyFont="1" applyFill="1" applyBorder="1" applyAlignment="1">
      <alignment horizontal="center" vertical="center" wrapText="1"/>
    </xf>
    <xf numFmtId="49" fontId="2" fillId="0" borderId="0" xfId="3" applyNumberFormat="1" applyFont="1" applyFill="1" applyBorder="1" applyAlignment="1">
      <alignment horizontal="center" vertical="center" wrapText="1"/>
    </xf>
    <xf numFmtId="165" fontId="6" fillId="0" borderId="0" xfId="0" applyNumberFormat="1" applyFont="1"/>
    <xf numFmtId="165" fontId="6" fillId="0" borderId="0" xfId="0" applyNumberFormat="1" applyFont="1" applyBorder="1"/>
    <xf numFmtId="165" fontId="6" fillId="0" borderId="1" xfId="0" applyNumberFormat="1" applyFont="1" applyBorder="1"/>
    <xf numFmtId="165" fontId="6" fillId="0" borderId="6" xfId="0" applyNumberFormat="1" applyFont="1" applyBorder="1"/>
    <xf numFmtId="165" fontId="6" fillId="0" borderId="2" xfId="0" applyNumberFormat="1" applyFont="1" applyBorder="1"/>
    <xf numFmtId="0" fontId="6" fillId="0" borderId="0" xfId="0" applyFont="1" applyAlignment="1">
      <alignment horizontal="left" indent="2"/>
    </xf>
    <xf numFmtId="165" fontId="6" fillId="0" borderId="3" xfId="0" applyNumberFormat="1" applyFont="1" applyBorder="1"/>
    <xf numFmtId="165" fontId="6" fillId="0" borderId="7" xfId="0" applyNumberFormat="1" applyFont="1" applyBorder="1"/>
    <xf numFmtId="0" fontId="5" fillId="4" borderId="0" xfId="0" applyFont="1" applyFill="1" applyAlignment="1">
      <alignment horizontal="left" indent="1"/>
    </xf>
    <xf numFmtId="166" fontId="6" fillId="4" borderId="0" xfId="1" applyNumberFormat="1" applyFont="1" applyFill="1"/>
    <xf numFmtId="165" fontId="6" fillId="4" borderId="1" xfId="0" applyNumberFormat="1" applyFont="1" applyFill="1" applyBorder="1"/>
    <xf numFmtId="165" fontId="6" fillId="4" borderId="6" xfId="0" applyNumberFormat="1" applyFont="1" applyFill="1" applyBorder="1"/>
    <xf numFmtId="165" fontId="6" fillId="4" borderId="0" xfId="0" applyNumberFormat="1" applyFont="1" applyFill="1"/>
    <xf numFmtId="166" fontId="6" fillId="4" borderId="0" xfId="2" applyNumberFormat="1" applyFont="1" applyFill="1"/>
    <xf numFmtId="165" fontId="6" fillId="4" borderId="2" xfId="0" applyNumberFormat="1" applyFont="1" applyFill="1" applyBorder="1"/>
    <xf numFmtId="43" fontId="6" fillId="4" borderId="6" xfId="1" applyFont="1" applyFill="1" applyBorder="1"/>
    <xf numFmtId="0" fontId="5" fillId="5" borderId="0" xfId="0" applyFont="1" applyFill="1" applyAlignment="1"/>
    <xf numFmtId="166" fontId="6" fillId="5" borderId="0" xfId="1" applyNumberFormat="1" applyFont="1" applyFill="1"/>
    <xf numFmtId="165" fontId="6" fillId="5" borderId="12" xfId="0" applyNumberFormat="1" applyFont="1" applyFill="1" applyBorder="1"/>
    <xf numFmtId="165" fontId="6" fillId="5" borderId="13" xfId="0" applyNumberFormat="1" applyFont="1" applyFill="1" applyBorder="1"/>
    <xf numFmtId="165" fontId="6" fillId="5" borderId="0" xfId="0" applyNumberFormat="1" applyFont="1" applyFill="1"/>
    <xf numFmtId="165" fontId="6" fillId="5" borderId="1" xfId="0" applyNumberFormat="1" applyFont="1" applyFill="1" applyBorder="1"/>
    <xf numFmtId="165" fontId="6" fillId="5" borderId="6" xfId="0" applyNumberFormat="1" applyFont="1" applyFill="1" applyBorder="1"/>
    <xf numFmtId="166" fontId="6" fillId="5" borderId="0" xfId="2" applyNumberFormat="1" applyFont="1" applyFill="1"/>
    <xf numFmtId="165" fontId="6" fillId="5" borderId="14" xfId="0" applyNumberFormat="1" applyFont="1" applyFill="1" applyBorder="1"/>
    <xf numFmtId="43" fontId="6" fillId="5" borderId="13" xfId="1" applyFont="1" applyFill="1" applyBorder="1"/>
    <xf numFmtId="165" fontId="6" fillId="6" borderId="0" xfId="0" applyNumberFormat="1" applyFont="1" applyFill="1"/>
    <xf numFmtId="165" fontId="6" fillId="6" borderId="0" xfId="0" applyNumberFormat="1" applyFont="1" applyFill="1" applyBorder="1"/>
    <xf numFmtId="0" fontId="0" fillId="0" borderId="0" xfId="0" quotePrefix="1"/>
    <xf numFmtId="49" fontId="7" fillId="2" borderId="8" xfId="3" applyNumberFormat="1" applyFont="1" applyFill="1" applyBorder="1" applyAlignment="1">
      <alignment horizontal="center" vertical="center"/>
    </xf>
    <xf numFmtId="49" fontId="7" fillId="2" borderId="10" xfId="3" applyNumberFormat="1" applyFont="1" applyFill="1" applyBorder="1" applyAlignment="1">
      <alignment horizontal="center" vertical="center"/>
    </xf>
    <xf numFmtId="49" fontId="7" fillId="2" borderId="11" xfId="3" applyNumberFormat="1" applyFont="1" applyFill="1" applyBorder="1" applyAlignment="1">
      <alignment horizontal="center" vertical="center"/>
    </xf>
    <xf numFmtId="49" fontId="2" fillId="3" borderId="8" xfId="3" applyNumberFormat="1" applyFont="1" applyFill="1" applyBorder="1" applyAlignment="1">
      <alignment horizontal="center" vertical="center"/>
    </xf>
    <xf numFmtId="49" fontId="2" fillId="3" borderId="10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5"/>
  <sheetViews>
    <sheetView showGridLines="0" tabSelected="1" topLeftCell="A2" workbookViewId="0">
      <selection activeCell="J6" sqref="J6"/>
    </sheetView>
  </sheetViews>
  <sheetFormatPr defaultRowHeight="15" x14ac:dyDescent="0.25"/>
  <cols>
    <col min="1" max="1" width="1.42578125" customWidth="1"/>
    <col min="2" max="2" width="15.140625" hidden="1" customWidth="1"/>
    <col min="3" max="3" width="11" customWidth="1"/>
    <col min="4" max="4" width="16.5703125" style="7" hidden="1" customWidth="1"/>
    <col min="5" max="5" width="9.5703125" style="7" hidden="1" customWidth="1"/>
    <col min="6" max="6" width="7.7109375" customWidth="1"/>
    <col min="7" max="7" width="8" customWidth="1"/>
    <col min="8" max="8" width="1.28515625" customWidth="1"/>
    <col min="9" max="9" width="13.5703125" customWidth="1"/>
    <col min="10" max="10" width="16.42578125" customWidth="1"/>
    <col min="11" max="11" width="10.85546875" hidden="1" customWidth="1"/>
    <col min="12" max="12" width="11.5703125" style="6" customWidth="1"/>
    <col min="13" max="13" width="13" style="6" customWidth="1"/>
    <col min="14" max="14" width="1.5703125" style="8" hidden="1" customWidth="1"/>
    <col min="15" max="16" width="12.140625" hidden="1" customWidth="1"/>
    <col min="17" max="17" width="2.7109375" hidden="1" customWidth="1"/>
    <col min="18" max="19" width="12.42578125" hidden="1" customWidth="1"/>
    <col min="20" max="20" width="0.85546875" customWidth="1"/>
    <col min="21" max="21" width="28.85546875" customWidth="1"/>
    <col min="22" max="22" width="14.5703125" bestFit="1" customWidth="1"/>
  </cols>
  <sheetData>
    <row r="1" spans="2:38" hidden="1" x14ac:dyDescent="0.25">
      <c r="C1" t="s">
        <v>0</v>
      </c>
      <c r="D1" s="7" t="str">
        <f ca="1">_xll.VIEW("smartco:Revenue Reporting",$J$4,$M$4,"!",$J$6,$M$6,"!","!")</f>
        <v>smartco:Revenue Reporting</v>
      </c>
    </row>
    <row r="2" spans="2:38" ht="6" customHeight="1" x14ac:dyDescent="0.25"/>
    <row r="3" spans="2:38" ht="8.25" customHeight="1" x14ac:dyDescent="0.25">
      <c r="AL3" t="s">
        <v>24</v>
      </c>
    </row>
    <row r="4" spans="2:38" x14ac:dyDescent="0.25">
      <c r="C4" s="22"/>
      <c r="D4" s="23"/>
      <c r="E4" s="23"/>
      <c r="F4" s="24"/>
      <c r="G4" s="24"/>
      <c r="H4" s="23"/>
      <c r="I4" s="25" t="s">
        <v>23</v>
      </c>
      <c r="J4" s="26" t="str">
        <f ca="1">_xll.SUBNM("smartco:organization","Workflow","101","Caption_Default")</f>
        <v>Massachusetts</v>
      </c>
      <c r="K4" s="23"/>
      <c r="L4" s="25" t="s">
        <v>1</v>
      </c>
      <c r="M4" s="26" t="str">
        <f ca="1">_xll.SUBNM("smartco:Channel","Default","10","Caption_Default")</f>
        <v>Retail</v>
      </c>
      <c r="N4" s="23"/>
      <c r="O4" s="24"/>
      <c r="P4" s="24"/>
      <c r="Q4" s="24"/>
      <c r="R4" s="24"/>
      <c r="S4" s="24"/>
      <c r="T4" s="24"/>
      <c r="U4" s="24"/>
      <c r="AL4" t="s">
        <v>25</v>
      </c>
    </row>
    <row r="5" spans="2:38" ht="5.25" customHeight="1" x14ac:dyDescent="0.25">
      <c r="C5" s="22"/>
      <c r="D5" s="23"/>
      <c r="E5" s="23"/>
      <c r="F5" s="24"/>
      <c r="G5" s="24"/>
      <c r="H5" s="24"/>
      <c r="I5" s="24"/>
      <c r="J5" s="24"/>
      <c r="K5" s="24"/>
      <c r="L5" s="27"/>
      <c r="M5" s="27"/>
      <c r="N5" s="24"/>
      <c r="O5" s="24"/>
      <c r="P5" s="24"/>
      <c r="Q5" s="24"/>
      <c r="R5" s="24"/>
      <c r="S5" s="24"/>
      <c r="T5" s="24"/>
      <c r="U5" s="24"/>
      <c r="AL5" t="s">
        <v>26</v>
      </c>
    </row>
    <row r="6" spans="2:38" x14ac:dyDescent="0.25">
      <c r="C6" s="22"/>
      <c r="D6" s="23"/>
      <c r="E6" s="23"/>
      <c r="F6" s="24"/>
      <c r="G6" s="24"/>
      <c r="H6" s="22"/>
      <c r="I6" s="25" t="s">
        <v>2</v>
      </c>
      <c r="J6" s="26" t="str">
        <f ca="1">_xll.SUBNM("smartco:Month","M","Jun")</f>
        <v>Jun</v>
      </c>
      <c r="K6" s="23"/>
      <c r="L6" s="25" t="s">
        <v>3</v>
      </c>
      <c r="M6" s="26" t="str">
        <f ca="1">_xll.SUBNM("smartco:Year","Default","y2","Caption_Default")</f>
        <v>2012</v>
      </c>
      <c r="N6" s="23"/>
      <c r="O6" s="24"/>
      <c r="P6" s="24"/>
      <c r="Q6" s="24"/>
      <c r="R6" s="24"/>
      <c r="S6" s="24"/>
      <c r="T6" s="24"/>
      <c r="U6" s="24"/>
      <c r="AL6" t="s">
        <v>27</v>
      </c>
    </row>
    <row r="7" spans="2:38" ht="6" customHeight="1" x14ac:dyDescent="0.25">
      <c r="C7" s="24"/>
      <c r="D7" s="23"/>
      <c r="E7" s="23"/>
      <c r="F7" s="24"/>
      <c r="G7" s="24"/>
      <c r="H7" s="24"/>
      <c r="I7" s="24"/>
      <c r="J7" s="24"/>
      <c r="K7" s="24"/>
      <c r="L7" s="27"/>
      <c r="M7" s="27"/>
      <c r="N7" s="28"/>
      <c r="O7" s="24"/>
      <c r="P7" s="24"/>
      <c r="Q7" s="24"/>
      <c r="R7" s="24"/>
      <c r="S7" s="24"/>
      <c r="T7" s="24"/>
      <c r="U7" s="24"/>
      <c r="AL7" t="s">
        <v>28</v>
      </c>
    </row>
    <row r="8" spans="2:38" ht="3.75" customHeight="1" x14ac:dyDescent="0.25">
      <c r="C8" s="24"/>
      <c r="D8" s="23"/>
      <c r="E8" s="23"/>
      <c r="F8" s="24"/>
      <c r="G8" s="24"/>
      <c r="H8" s="24"/>
      <c r="I8" s="24"/>
      <c r="J8" s="24"/>
      <c r="K8" s="24"/>
      <c r="L8" s="27"/>
      <c r="M8" s="27"/>
      <c r="N8" s="28"/>
      <c r="O8" s="24"/>
      <c r="P8" s="24"/>
      <c r="Q8" s="24"/>
      <c r="R8" s="24"/>
      <c r="S8" s="24"/>
      <c r="T8" s="24"/>
      <c r="U8" s="24"/>
      <c r="AL8" t="s">
        <v>29</v>
      </c>
    </row>
    <row r="9" spans="2:38" x14ac:dyDescent="0.25">
      <c r="C9" s="24"/>
      <c r="D9" s="23"/>
      <c r="E9" s="23"/>
      <c r="F9" s="72" t="s">
        <v>5</v>
      </c>
      <c r="G9" s="73"/>
      <c r="H9" s="29"/>
      <c r="I9" s="72" t="s">
        <v>6</v>
      </c>
      <c r="J9" s="74"/>
      <c r="K9" s="74"/>
      <c r="L9" s="74"/>
      <c r="M9" s="73"/>
      <c r="N9" s="29"/>
      <c r="O9" s="75" t="s">
        <v>7</v>
      </c>
      <c r="P9" s="76"/>
      <c r="Q9" s="29"/>
      <c r="R9" s="75" t="s">
        <v>8</v>
      </c>
      <c r="S9" s="76"/>
      <c r="T9" s="30"/>
      <c r="U9" s="24"/>
      <c r="AL9" t="s">
        <v>30</v>
      </c>
    </row>
    <row r="10" spans="2:38" s="5" customFormat="1" hidden="1" x14ac:dyDescent="0.25">
      <c r="C10" s="31"/>
      <c r="D10" s="32" t="s">
        <v>4</v>
      </c>
      <c r="E10" s="32" t="s">
        <v>4</v>
      </c>
      <c r="F10" s="33" t="s">
        <v>5</v>
      </c>
      <c r="G10" s="33" t="s">
        <v>5</v>
      </c>
      <c r="H10" s="31"/>
      <c r="I10" s="33" t="s">
        <v>6</v>
      </c>
      <c r="J10" s="33" t="s">
        <v>6</v>
      </c>
      <c r="K10" s="33" t="s">
        <v>6</v>
      </c>
      <c r="L10" s="34" t="s">
        <v>6</v>
      </c>
      <c r="M10" s="34" t="s">
        <v>6</v>
      </c>
      <c r="N10" s="31"/>
      <c r="O10" s="31" t="s">
        <v>7</v>
      </c>
      <c r="P10" s="31" t="s">
        <v>7</v>
      </c>
      <c r="Q10" s="31"/>
      <c r="R10" s="31" t="s">
        <v>8</v>
      </c>
      <c r="S10" s="31" t="s">
        <v>8</v>
      </c>
      <c r="T10" s="35"/>
      <c r="U10" s="31" t="s">
        <v>6</v>
      </c>
    </row>
    <row r="11" spans="2:38" s="5" customFormat="1" ht="25.5" hidden="1" x14ac:dyDescent="0.25">
      <c r="C11" s="31"/>
      <c r="D11" s="32"/>
      <c r="E11" s="32"/>
      <c r="F11" s="33"/>
      <c r="G11" s="33"/>
      <c r="H11" s="31"/>
      <c r="I11" s="36" t="str">
        <f ca="1">_xll.SUBNM("smartco:Version","Current",_xll.DBR("smartco:Calendar","Compare Against","String"),"Caption_Default")</f>
        <v>Actual</v>
      </c>
      <c r="J11" s="36" t="str">
        <f ca="1">_xll.SUBNM("smartco:Version","Current",_xll.DBR("smartco:Calendar","Current Version","String"),"Caption_Default")</f>
        <v>Budget</v>
      </c>
      <c r="K11" s="36" t="s">
        <v>22</v>
      </c>
      <c r="L11" s="36" t="s">
        <v>20</v>
      </c>
      <c r="M11" s="34"/>
      <c r="N11" s="31"/>
      <c r="O11" s="31"/>
      <c r="P11" s="31"/>
      <c r="Q11" s="31"/>
      <c r="R11" s="31"/>
      <c r="S11" s="31"/>
      <c r="T11" s="35"/>
      <c r="U11" s="31"/>
    </row>
    <row r="12" spans="2:38" s="21" customFormat="1" ht="25.5" x14ac:dyDescent="0.25">
      <c r="C12" s="37"/>
      <c r="D12" s="38" t="s">
        <v>9</v>
      </c>
      <c r="E12" s="38" t="s">
        <v>10</v>
      </c>
      <c r="F12" s="36" t="s">
        <v>9</v>
      </c>
      <c r="G12" s="39" t="s">
        <v>10</v>
      </c>
      <c r="H12" s="37"/>
      <c r="I12" s="36" t="str">
        <f ca="1">I11</f>
        <v>Actual</v>
      </c>
      <c r="J12" s="36" t="str">
        <f ca="1">J11</f>
        <v>Budget</v>
      </c>
      <c r="K12" s="36" t="s">
        <v>22</v>
      </c>
      <c r="L12" s="36" t="s">
        <v>20</v>
      </c>
      <c r="M12" s="39" t="s">
        <v>21</v>
      </c>
      <c r="N12" s="40"/>
      <c r="O12" s="41" t="s">
        <v>9</v>
      </c>
      <c r="P12" s="41" t="s">
        <v>10</v>
      </c>
      <c r="Q12" s="37"/>
      <c r="R12" s="41" t="s">
        <v>9</v>
      </c>
      <c r="S12" s="41" t="s">
        <v>10</v>
      </c>
      <c r="T12" s="42"/>
      <c r="U12" s="39" t="s">
        <v>36</v>
      </c>
      <c r="AL12" s="21" t="s">
        <v>31</v>
      </c>
    </row>
    <row r="13" spans="2:38" ht="15.75" customHeight="1" x14ac:dyDescent="0.25">
      <c r="B13" s="71" t="s">
        <v>37</v>
      </c>
      <c r="C13" s="59" t="str">
        <f ca="1">_xll.DBRA("smartco:Product",B13,"caption_default")</f>
        <v>PCs</v>
      </c>
      <c r="D13" s="60">
        <f ca="1">_xll.DBRW($D$1,$J$4,$M$4,$C13,$J$6,$M$6,D$10,D$12)</f>
        <v>705.42652795021138</v>
      </c>
      <c r="E13" s="60">
        <f ca="1">_xll.DBRW($D$1,$J$4,$M$4,$C13,$J$6,$M$6,E$10,E$12)</f>
        <v>667.10264879395879</v>
      </c>
      <c r="F13" s="61">
        <f ca="1">_xll.DBRW($D$1,$J$4,$M$4,$B13,$J$6,$M$6,F$10,F$12)</f>
        <v>331</v>
      </c>
      <c r="G13" s="62">
        <f ca="1">_xll.DBRW($D$1,$J$4,$M$4,$B13,$J$6,$M$6,G$10,G$12)</f>
        <v>366.59</v>
      </c>
      <c r="H13" s="69"/>
      <c r="I13" s="61">
        <f ca="1">_xll.DBRW($D$1,$J$4,$M$4,$B13,$J$6,$M$6,I$10,I$12)</f>
        <v>244553.16002137735</v>
      </c>
      <c r="J13" s="62">
        <f ca="1">_xll.DBRW($D$1,$J$4,$M$4,$B13,$J$6,$M$6,J$10,J$12)</f>
        <v>233496.18075151998</v>
      </c>
      <c r="K13" s="62">
        <f ca="1">_xll.DBRW($D$1,$J$4,$M$4,$B13,$J$6,$M$6,K$10,K$12)</f>
        <v>11056.979269857373</v>
      </c>
      <c r="L13" s="64">
        <f ca="1">_xll.DBRW($D$1,$J$4,$M$4,$B13,$J$6,$M$6,L$10,L$12)</f>
        <v>-13318.431939821052</v>
      </c>
      <c r="M13" s="65">
        <f ca="1">_xll.DBRW($D$1,$J$4,$M$4,$B13,$J$6,$M$6,M$10,M$12)</f>
        <v>24375.411209678401</v>
      </c>
      <c r="N13" s="66"/>
      <c r="O13" s="61" t="str">
        <f ca="1">_xll.DBRW($D$1,$J$4,$M$4,$C13,$J$6,$M$6,O$12,O$10)</f>
        <v>*KEY_ERR</v>
      </c>
      <c r="P13" s="67" t="str">
        <f ca="1">_xll.DBRW($D$1,$J$4,$M$4,$C13,$J$6,$M$6,P$12,P$10)</f>
        <v>*KEY_ERR</v>
      </c>
      <c r="Q13" s="63"/>
      <c r="R13" s="61" t="str">
        <f ca="1">_xll.DBRW($D$1,$J$4,$M$4,$C13,$J$6,$M$6,R$12,R$10)</f>
        <v>*KEY_ERR</v>
      </c>
      <c r="S13" s="67" t="str">
        <f ca="1">_xll.DBRW($D$1,$J$4,$M$4,$C13,$J$6,$M$6,S$12,S$10)</f>
        <v>*KEY_ERR</v>
      </c>
      <c r="T13" s="70"/>
      <c r="U13" s="68" t="str">
        <f ca="1">_xll.DBRW($D$1,$J$4,$M$4,$B13,$J$6,$M$6,U$10,U$12)</f>
        <v/>
      </c>
      <c r="V13" s="4"/>
      <c r="AL13" t="s">
        <v>32</v>
      </c>
    </row>
    <row r="14" spans="2:38" ht="15.75" customHeight="1" x14ac:dyDescent="0.25">
      <c r="B14" s="71" t="s">
        <v>38</v>
      </c>
      <c r="C14" s="51" t="str">
        <f ca="1">_xll.DBRA("smartco:Product",B14,"caption_default")</f>
        <v>Desktops</v>
      </c>
      <c r="D14" s="52">
        <f ca="1">_xll.DBRW($D$1,$J$4,$M$4,$C14,$J$6,$M$6,D$10,D$12)</f>
        <v>1020.8333333333334</v>
      </c>
      <c r="E14" s="52">
        <f ca="1">_xll.DBRW($D$1,$J$4,$M$4,$C14,$J$6,$M$6,E$10,E$12)</f>
        <v>948.62972150694941</v>
      </c>
      <c r="F14" s="53">
        <f ca="1">_xll.DBRW($D$1,$J$4,$M$4,$B14,$J$6,$M$6,F$10,F$12)</f>
        <v>72</v>
      </c>
      <c r="G14" s="54">
        <f ca="1">_xll.DBRW($D$1,$J$4,$M$4,$B14,$J$6,$M$6,G$10,G$12)</f>
        <v>78.56</v>
      </c>
      <c r="H14" s="69"/>
      <c r="I14" s="53">
        <f ca="1">_xll.DBRW($D$1,$J$4,$M$4,$B14,$J$6,$M$6,I$10,I$12)</f>
        <v>74524.350921585952</v>
      </c>
      <c r="J14" s="54">
        <f ca="1">_xll.DBRW($D$1,$J$4,$M$4,$B14,$J$6,$M$6,J$10,J$12)</f>
        <v>73500</v>
      </c>
      <c r="K14" s="54">
        <f ca="1">_xll.DBRW($D$1,$J$4,$M$4,$B14,$J$6,$M$6,K$10,K$12)</f>
        <v>1024.3509215859522</v>
      </c>
      <c r="L14" s="53">
        <f ca="1">_xll.DBRW($D$1,$J$4,$M$4,$B14,$J$6,$M$6,L$10,L$12)</f>
        <v>-5173.1490784140551</v>
      </c>
      <c r="M14" s="54">
        <f ca="1">_xll.DBRW($D$1,$J$4,$M$4,$B14,$J$6,$M$6,M$10,M$12)</f>
        <v>6197.5000000000027</v>
      </c>
      <c r="N14" s="56"/>
      <c r="O14" s="53" t="str">
        <f ca="1">_xll.DBRW($D$1,$J$4,$M$4,$C14,$J$6,$M$6,O$12,O$10)</f>
        <v>*KEY_ERR</v>
      </c>
      <c r="P14" s="57" t="str">
        <f ca="1">_xll.DBRW($D$1,$J$4,$M$4,$C14,$J$6,$M$6,P$12,P$10)</f>
        <v>*KEY_ERR</v>
      </c>
      <c r="Q14" s="55"/>
      <c r="R14" s="53" t="str">
        <f ca="1">_xll.DBRW($D$1,$J$4,$M$4,$C14,$J$6,$M$6,R$12,R$10)</f>
        <v>*KEY_ERR</v>
      </c>
      <c r="S14" s="57" t="str">
        <f ca="1">_xll.DBRW($D$1,$J$4,$M$4,$C14,$J$6,$M$6,S$12,S$10)</f>
        <v>*KEY_ERR</v>
      </c>
      <c r="T14" s="70"/>
      <c r="U14" s="58" t="str">
        <f ca="1">_xll.DBRW($D$1,$J$4,$M$4,$B14,$J$6,$M$6,U$10,U$12)</f>
        <v/>
      </c>
      <c r="V14" s="4"/>
      <c r="AL14" t="s">
        <v>33</v>
      </c>
    </row>
    <row r="15" spans="2:38" x14ac:dyDescent="0.25">
      <c r="B15" s="71" t="s">
        <v>39</v>
      </c>
      <c r="C15" s="48" t="str">
        <f ca="1">_xll.DBRA("smartco:Product",B15,"caption_default")</f>
        <v>SP 2101</v>
      </c>
      <c r="D15" s="23">
        <f ca="1">_xll.DBRW($D$1,$J$4,$M$4,$C15,$J$6,$M$6,D$10,D$12)</f>
        <v>750</v>
      </c>
      <c r="E15" s="23">
        <f ca="1">_xll.DBRW($D$1,$J$4,$M$4,$C15,$J$6,$M$6,E$10,E$12)</f>
        <v>691.84526130225004</v>
      </c>
      <c r="F15" s="45">
        <f ca="1">_xll.DBRW($D$1,$J$4,$M$4,$B15,$J$6,$M$6,F$10,F$12)</f>
        <v>21</v>
      </c>
      <c r="G15" s="46">
        <f ca="1">_xll.DBRW($D$1,$J$4,$M$4,$B15,$J$6,$M$6,G$10,G$12)</f>
        <v>23.91</v>
      </c>
      <c r="H15" s="43"/>
      <c r="I15" s="45">
        <f ca="1">_xll.DBRW($D$1,$J$4,$M$4,$B15,$J$6,$M$6,I$10,I$12)</f>
        <v>16542.020197736798</v>
      </c>
      <c r="J15" s="46">
        <f ca="1">_xll.DBRW($D$1,$J$4,$M$4,$B15,$J$6,$M$6,J$10,J$12)</f>
        <v>15750</v>
      </c>
      <c r="K15" s="46">
        <f ca="1">_xll.DBRW($D$1,$J$4,$M$4,$B15,$J$6,$M$6,K$10,K$12)</f>
        <v>792.02019773679785</v>
      </c>
      <c r="L15" s="45">
        <f ca="1">_xll.DBRW($D$1,$J$4,$M$4,$B15,$J$6,$M$6,L$10,L$12)</f>
        <v>-1390.4798022632017</v>
      </c>
      <c r="M15" s="46">
        <f ca="1">_xll.DBRW($D$1,$J$4,$M$4,$B15,$J$6,$M$6,M$10,M$12)</f>
        <v>2182.5</v>
      </c>
      <c r="N15" s="28"/>
      <c r="O15" s="45" t="str">
        <f ca="1">_xll.DBRW($D$1,$J$4,$M$4,$C15,$J$6,$M$6,O$12,O$10)</f>
        <v>*KEY_ERR</v>
      </c>
      <c r="P15" s="47" t="str">
        <f ca="1">_xll.DBRW($D$1,$J$4,$M$4,$C15,$J$6,$M$6,P$12,P$10)</f>
        <v>*KEY_ERR</v>
      </c>
      <c r="Q15" s="43"/>
      <c r="R15" s="45" t="str">
        <f ca="1">_xll.DBRW($D$1,$J$4,$M$4,$C15,$J$6,$M$6,R$12,R$10)</f>
        <v>*KEY_ERR</v>
      </c>
      <c r="S15" s="47" t="str">
        <f ca="1">_xll.DBRW($D$1,$J$4,$M$4,$C15,$J$6,$M$6,S$12,S$10)</f>
        <v>*KEY_ERR</v>
      </c>
      <c r="T15" s="44"/>
      <c r="U15" s="46" t="str">
        <f ca="1">_xll.DBRW($D$1,$J$4,$M$4,$B15,$J$6,$M$6,U$10,U$12)</f>
        <v/>
      </c>
      <c r="V15" s="4"/>
      <c r="AL15" t="s">
        <v>34</v>
      </c>
    </row>
    <row r="16" spans="2:38" x14ac:dyDescent="0.25">
      <c r="B16" s="71" t="s">
        <v>40</v>
      </c>
      <c r="C16" s="48" t="str">
        <f ca="1">_xll.DBRA("smartco:Product",B16,"caption_default")</f>
        <v>SP 2110</v>
      </c>
      <c r="D16" s="23">
        <f ca="1">_xll.DBRW($D$1,$J$4,$M$4,$C16,$J$6,$M$6,D$10,D$12)</f>
        <v>1000</v>
      </c>
      <c r="E16" s="23">
        <f ca="1">_xll.DBRW($D$1,$J$4,$M$4,$C16,$J$6,$M$6,E$10,E$12)</f>
        <v>922.46034840300001</v>
      </c>
      <c r="F16" s="45">
        <f ca="1">_xll.DBRW($D$1,$J$4,$M$4,$B16,$J$6,$M$6,F$10,F$12)</f>
        <v>24</v>
      </c>
      <c r="G16" s="46">
        <f ca="1">_xll.DBRW($D$1,$J$4,$M$4,$B16,$J$6,$M$6,G$10,G$12)</f>
        <v>26.19</v>
      </c>
      <c r="H16" s="43"/>
      <c r="I16" s="45">
        <f ca="1">_xll.DBRW($D$1,$J$4,$M$4,$B16,$J$6,$M$6,I$10,I$12)</f>
        <v>24159.236524674572</v>
      </c>
      <c r="J16" s="46">
        <f ca="1">_xll.DBRW($D$1,$J$4,$M$4,$B16,$J$6,$M$6,J$10,J$12)</f>
        <v>24000</v>
      </c>
      <c r="K16" s="46">
        <f ca="1">_xll.DBRW($D$1,$J$4,$M$4,$B16,$J$6,$M$6,K$10,K$12)</f>
        <v>159.23652467457214</v>
      </c>
      <c r="L16" s="45">
        <f ca="1">_xll.DBRW($D$1,$J$4,$M$4,$B16,$J$6,$M$6,L$10,L$12)</f>
        <v>-2030.7634753254297</v>
      </c>
      <c r="M16" s="46">
        <f ca="1">_xll.DBRW($D$1,$J$4,$M$4,$B16,$J$6,$M$6,M$10,M$12)</f>
        <v>2190.0000000000014</v>
      </c>
      <c r="N16" s="28"/>
      <c r="O16" s="45" t="str">
        <f ca="1">_xll.DBRW($D$1,$J$4,$M$4,$C16,$J$6,$M$6,O$12,O$10)</f>
        <v>*KEY_ERR</v>
      </c>
      <c r="P16" s="47" t="str">
        <f ca="1">_xll.DBRW($D$1,$J$4,$M$4,$C16,$J$6,$M$6,P$12,P$10)</f>
        <v>*KEY_ERR</v>
      </c>
      <c r="Q16" s="43"/>
      <c r="R16" s="45" t="str">
        <f ca="1">_xll.DBRW($D$1,$J$4,$M$4,$C16,$J$6,$M$6,R$12,R$10)</f>
        <v>*KEY_ERR</v>
      </c>
      <c r="S16" s="47" t="str">
        <f ca="1">_xll.DBRW($D$1,$J$4,$M$4,$C16,$J$6,$M$6,S$12,S$10)</f>
        <v>*KEY_ERR</v>
      </c>
      <c r="T16" s="44"/>
      <c r="U16" s="46" t="str">
        <f ca="1">_xll.DBRW($D$1,$J$4,$M$4,$B16,$J$6,$M$6,U$10,U$12)</f>
        <v/>
      </c>
      <c r="V16" s="4"/>
      <c r="AL16" t="s">
        <v>35</v>
      </c>
    </row>
    <row r="17" spans="2:22" x14ac:dyDescent="0.25">
      <c r="B17" s="71" t="s">
        <v>41</v>
      </c>
      <c r="C17" s="48" t="str">
        <f ca="1">_xll.DBRA("smartco:Product",B17,"caption_default")</f>
        <v>SP 2150</v>
      </c>
      <c r="D17" s="23">
        <f ca="1">_xll.DBRW($D$1,$J$4,$M$4,$C17,$J$6,$M$6,D$10,D$12)</f>
        <v>1250</v>
      </c>
      <c r="E17" s="23">
        <f ca="1">_xll.DBRW($D$1,$J$4,$M$4,$C17,$J$6,$M$6,E$10,E$12)</f>
        <v>1188.4432255507581</v>
      </c>
      <c r="F17" s="45">
        <f ca="1">_xll.DBRW($D$1,$J$4,$M$4,$B17,$J$6,$M$6,F$10,F$12)</f>
        <v>27</v>
      </c>
      <c r="G17" s="46">
        <f ca="1">_xll.DBRW($D$1,$J$4,$M$4,$B17,$J$6,$M$6,G$10,G$12)</f>
        <v>28.46</v>
      </c>
      <c r="H17" s="43"/>
      <c r="I17" s="45">
        <f ca="1">_xll.DBRW($D$1,$J$4,$M$4,$B17,$J$6,$M$6,I$10,I$12)</f>
        <v>33823.094199174579</v>
      </c>
      <c r="J17" s="46">
        <f ca="1">_xll.DBRW($D$1,$J$4,$M$4,$B17,$J$6,$M$6,J$10,J$12)</f>
        <v>33750</v>
      </c>
      <c r="K17" s="46">
        <f ca="1">_xll.DBRW($D$1,$J$4,$M$4,$B17,$J$6,$M$6,K$10,K$12)</f>
        <v>73.094199174578534</v>
      </c>
      <c r="L17" s="45">
        <f ca="1">_xll.DBRW($D$1,$J$4,$M$4,$B17,$J$6,$M$6,L$10,L$12)</f>
        <v>-1751.9058008254233</v>
      </c>
      <c r="M17" s="46">
        <f ca="1">_xll.DBRW($D$1,$J$4,$M$4,$B17,$J$6,$M$6,M$10,M$12)</f>
        <v>1825.0000000000011</v>
      </c>
      <c r="N17" s="28"/>
      <c r="O17" s="45" t="str">
        <f ca="1">_xll.DBRW($D$1,$J$4,$M$4,$C17,$J$6,$M$6,O$12,O$10)</f>
        <v>*KEY_ERR</v>
      </c>
      <c r="P17" s="47" t="str">
        <f ca="1">_xll.DBRW($D$1,$J$4,$M$4,$C17,$J$6,$M$6,P$12,P$10)</f>
        <v>*KEY_ERR</v>
      </c>
      <c r="Q17" s="43"/>
      <c r="R17" s="45" t="str">
        <f ca="1">_xll.DBRW($D$1,$J$4,$M$4,$C17,$J$6,$M$6,R$12,R$10)</f>
        <v>*KEY_ERR</v>
      </c>
      <c r="S17" s="47" t="str">
        <f ca="1">_xll.DBRW($D$1,$J$4,$M$4,$C17,$J$6,$M$6,S$12,S$10)</f>
        <v>*KEY_ERR</v>
      </c>
      <c r="T17" s="44"/>
      <c r="U17" s="46" t="str">
        <f ca="1">_xll.DBRW($D$1,$J$4,$M$4,$B17,$J$6,$M$6,U$10,U$12)</f>
        <v/>
      </c>
      <c r="V17" s="4"/>
    </row>
    <row r="18" spans="2:22" ht="15.75" customHeight="1" x14ac:dyDescent="0.25">
      <c r="B18" s="71" t="s">
        <v>42</v>
      </c>
      <c r="C18" s="51" t="str">
        <f ca="1">_xll.DBRA("smartco:Product",B18,"caption_default")</f>
        <v>Laptops</v>
      </c>
      <c r="D18" s="52">
        <f ca="1">_xll.DBRW($D$1,$J$4,$M$4,$C18,$J$6,$M$6,D$10,D$12)</f>
        <v>573.15520630699177</v>
      </c>
      <c r="E18" s="52">
        <f ca="1">_xll.DBRW($D$1,$J$4,$M$4,$C18,$J$6,$M$6,E$10,E$12)</f>
        <v>545.53600900231083</v>
      </c>
      <c r="F18" s="53">
        <f ca="1">_xll.DBRW($D$1,$J$4,$M$4,$B18,$J$6,$M$6,F$10,F$12)</f>
        <v>246</v>
      </c>
      <c r="G18" s="54">
        <f ca="1">_xll.DBRW($D$1,$J$4,$M$4,$B18,$J$6,$M$6,G$10,G$12)</f>
        <v>273.24</v>
      </c>
      <c r="H18" s="69"/>
      <c r="I18" s="53">
        <f ca="1">_xll.DBRW($D$1,$J$4,$M$4,$B18,$J$6,$M$6,I$10,I$12)</f>
        <v>149062.25909979141</v>
      </c>
      <c r="J18" s="54">
        <f ca="1">_xll.DBRW($D$1,$J$4,$M$4,$B18,$J$6,$M$6,J$10,J$12)</f>
        <v>140996.18075151998</v>
      </c>
      <c r="K18" s="54">
        <f ca="1">_xll.DBRW($D$1,$J$4,$M$4,$B18,$J$6,$M$6,K$10,K$12)</f>
        <v>8066.0783482714323</v>
      </c>
      <c r="L18" s="53">
        <f ca="1">_xll.DBRW($D$1,$J$4,$M$4,$B18,$J$6,$M$6,L$10,L$12)</f>
        <v>-7496.832861406996</v>
      </c>
      <c r="M18" s="54">
        <f ca="1">_xll.DBRW($D$1,$J$4,$M$4,$B18,$J$6,$M$6,M$10,M$12)</f>
        <v>15562.911209678401</v>
      </c>
      <c r="N18" s="56"/>
      <c r="O18" s="53" t="str">
        <f ca="1">_xll.DBRW($D$1,$J$4,$M$4,$C18,$J$6,$M$6,O$12,O$10)</f>
        <v>*KEY_ERR</v>
      </c>
      <c r="P18" s="57" t="str">
        <f ca="1">_xll.DBRW($D$1,$J$4,$M$4,$C18,$J$6,$M$6,P$12,P$10)</f>
        <v>*KEY_ERR</v>
      </c>
      <c r="Q18" s="55"/>
      <c r="R18" s="53" t="str">
        <f ca="1">_xll.DBRW($D$1,$J$4,$M$4,$C18,$J$6,$M$6,R$12,R$10)</f>
        <v>*KEY_ERR</v>
      </c>
      <c r="S18" s="57" t="str">
        <f ca="1">_xll.DBRW($D$1,$J$4,$M$4,$C18,$J$6,$M$6,S$12,S$10)</f>
        <v>*KEY_ERR</v>
      </c>
      <c r="T18" s="70"/>
      <c r="U18" s="54" t="str">
        <f ca="1">_xll.DBRW($D$1,$J$4,$M$4,$B18,$J$6,$M$6,U$10,U$12)</f>
        <v/>
      </c>
      <c r="V18" s="4"/>
    </row>
    <row r="19" spans="2:22" x14ac:dyDescent="0.25">
      <c r="B19" s="71" t="s">
        <v>43</v>
      </c>
      <c r="C19" s="48" t="str">
        <f ca="1">_xll.DBRA("smartco:Product",B19,"caption_default")</f>
        <v>T 500</v>
      </c>
      <c r="D19" s="23">
        <f ca="1">_xll.DBRW($D$1,$J$4,$M$4,$C19,$J$6,$M$6,D$10,D$12)</f>
        <v>451.96039839999997</v>
      </c>
      <c r="E19" s="23">
        <f ca="1">_xll.DBRW($D$1,$J$4,$M$4,$C19,$J$6,$M$6,E$10,E$12)</f>
        <v>427.33141127929684</v>
      </c>
      <c r="F19" s="45">
        <f ca="1">_xll.DBRW($D$1,$J$4,$M$4,$B19,$J$6,$M$6,F$10,F$12)</f>
        <v>97</v>
      </c>
      <c r="G19" s="46">
        <f ca="1">_xll.DBRW($D$1,$J$4,$M$4,$B19,$J$6,$M$6,G$10,G$12)</f>
        <v>108.16</v>
      </c>
      <c r="H19" s="43"/>
      <c r="I19" s="45">
        <f ca="1">_xll.DBRW($D$1,$J$4,$M$4,$B19,$J$6,$M$6,I$10,I$12)</f>
        <v>46220.165443968748</v>
      </c>
      <c r="J19" s="46">
        <f ca="1">_xll.DBRW($D$1,$J$4,$M$4,$B19,$J$6,$M$6,J$10,J$12)</f>
        <v>43840.158644799994</v>
      </c>
      <c r="K19" s="46">
        <f ca="1">_xll.DBRW($D$1,$J$4,$M$4,$B19,$J$6,$M$6,K$10,K$12)</f>
        <v>2380.0067991687538</v>
      </c>
      <c r="L19" s="45">
        <f ca="1">_xll.DBRW($D$1,$J$4,$M$4,$B19,$J$6,$M$6,L$10,L$12)</f>
        <v>-2663.8712469752504</v>
      </c>
      <c r="M19" s="46">
        <f ca="1">_xll.DBRW($D$1,$J$4,$M$4,$B19,$J$6,$M$6,M$10,M$12)</f>
        <v>5043.8780461439983</v>
      </c>
      <c r="N19" s="28"/>
      <c r="O19" s="45" t="str">
        <f ca="1">_xll.DBRW($D$1,$J$4,$M$4,$C19,$J$6,$M$6,O$12,O$10)</f>
        <v>*KEY_ERR</v>
      </c>
      <c r="P19" s="47" t="str">
        <f ca="1">_xll.DBRW($D$1,$J$4,$M$4,$C19,$J$6,$M$6,P$12,P$10)</f>
        <v>*KEY_ERR</v>
      </c>
      <c r="Q19" s="43"/>
      <c r="R19" s="45" t="str">
        <f ca="1">_xll.DBRW($D$1,$J$4,$M$4,$C19,$J$6,$M$6,R$12,R$10)</f>
        <v>*KEY_ERR</v>
      </c>
      <c r="S19" s="47" t="str">
        <f ca="1">_xll.DBRW($D$1,$J$4,$M$4,$C19,$J$6,$M$6,S$12,S$10)</f>
        <v>*KEY_ERR</v>
      </c>
      <c r="T19" s="44"/>
      <c r="U19" s="46" t="str">
        <f ca="1">_xll.DBRW($D$1,$J$4,$M$4,$B19,$J$6,$M$6,U$10,U$12)</f>
        <v/>
      </c>
      <c r="V19" s="4"/>
    </row>
    <row r="20" spans="2:22" x14ac:dyDescent="0.25">
      <c r="B20" s="71" t="s">
        <v>44</v>
      </c>
      <c r="C20" s="48" t="str">
        <f ca="1">_xll.DBRA("smartco:Product",B20,"caption_default")</f>
        <v>T 510</v>
      </c>
      <c r="D20" s="23">
        <f ca="1">_xll.DBRW($D$1,$J$4,$M$4,$C20,$J$6,$M$6,D$10,D$12)</f>
        <v>542.35247807999997</v>
      </c>
      <c r="E20" s="23">
        <f ca="1">_xll.DBRW($D$1,$J$4,$M$4,$C20,$J$6,$M$6,E$10,E$12)</f>
        <v>512.79769353515621</v>
      </c>
      <c r="F20" s="45">
        <f ca="1">_xll.DBRW($D$1,$J$4,$M$4,$B20,$J$6,$M$6,F$10,F$12)</f>
        <v>109</v>
      </c>
      <c r="G20" s="46">
        <f ca="1">_xll.DBRW($D$1,$J$4,$M$4,$B20,$J$6,$M$6,G$10,G$12)</f>
        <v>120.68</v>
      </c>
      <c r="H20" s="43"/>
      <c r="I20" s="45">
        <f ca="1">_xll.DBRW($D$1,$J$4,$M$4,$B20,$J$6,$M$6,I$10,I$12)</f>
        <v>61884.425655822655</v>
      </c>
      <c r="J20" s="46">
        <f ca="1">_xll.DBRW($D$1,$J$4,$M$4,$B20,$J$6,$M$6,J$10,J$12)</f>
        <v>59116.420110719999</v>
      </c>
      <c r="K20" s="46">
        <f ca="1">_xll.DBRW($D$1,$J$4,$M$4,$B20,$J$6,$M$6,K$10,K$12)</f>
        <v>2768.0055451026565</v>
      </c>
      <c r="L20" s="45">
        <f ca="1">_xll.DBRW($D$1,$J$4,$M$4,$B20,$J$6,$M$6,L$10,L$12)</f>
        <v>-3566.6713988717447</v>
      </c>
      <c r="M20" s="46">
        <f ca="1">_xll.DBRW($D$1,$J$4,$M$4,$B20,$J$6,$M$6,M$10,M$12)</f>
        <v>6334.676943974403</v>
      </c>
      <c r="N20" s="28"/>
      <c r="O20" s="45" t="str">
        <f ca="1">_xll.DBRW($D$1,$J$4,$M$4,$C20,$J$6,$M$6,O$12,O$10)</f>
        <v>*KEY_ERR</v>
      </c>
      <c r="P20" s="47" t="str">
        <f ca="1">_xll.DBRW($D$1,$J$4,$M$4,$C20,$J$6,$M$6,P$12,P$10)</f>
        <v>*KEY_ERR</v>
      </c>
      <c r="Q20" s="43"/>
      <c r="R20" s="45" t="str">
        <f ca="1">_xll.DBRW($D$1,$J$4,$M$4,$C20,$J$6,$M$6,R$12,R$10)</f>
        <v>*KEY_ERR</v>
      </c>
      <c r="S20" s="47" t="str">
        <f ca="1">_xll.DBRW($D$1,$J$4,$M$4,$C20,$J$6,$M$6,S$12,S$10)</f>
        <v>*KEY_ERR</v>
      </c>
      <c r="T20" s="44"/>
      <c r="U20" s="46" t="str">
        <f ca="1">_xll.DBRW($D$1,$J$4,$M$4,$B20,$J$6,$M$6,U$10,U$12)</f>
        <v/>
      </c>
      <c r="V20" s="4"/>
    </row>
    <row r="21" spans="2:22" x14ac:dyDescent="0.25">
      <c r="B21" s="71" t="s">
        <v>45</v>
      </c>
      <c r="C21" s="48" t="str">
        <f ca="1">_xll.DBRA("smartco:Product",B21,"caption_default")</f>
        <v>T 520</v>
      </c>
      <c r="D21" s="23">
        <f ca="1">_xll.DBRW($D$1,$J$4,$M$4,$C21,$J$6,$M$6,D$10,D$12)</f>
        <v>950.99004990000003</v>
      </c>
      <c r="E21" s="23">
        <f ca="1">_xll.DBRW($D$1,$J$4,$M$4,$C21,$J$6,$M$6,E$10,E$12)</f>
        <v>922.47</v>
      </c>
      <c r="F21" s="45">
        <f ca="1">_xll.DBRW($D$1,$J$4,$M$4,$B21,$J$6,$M$6,F$10,F$12)</f>
        <v>40</v>
      </c>
      <c r="G21" s="46">
        <f ca="1">_xll.DBRW($D$1,$J$4,$M$4,$B21,$J$6,$M$6,G$10,G$12)</f>
        <v>44.4</v>
      </c>
      <c r="H21" s="43"/>
      <c r="I21" s="45">
        <f ca="1">_xll.DBRW($D$1,$J$4,$M$4,$B21,$J$6,$M$6,I$10,I$12)</f>
        <v>40957.667999999998</v>
      </c>
      <c r="J21" s="46">
        <f ca="1">_xll.DBRW($D$1,$J$4,$M$4,$B21,$J$6,$M$6,J$10,J$12)</f>
        <v>38039.601995999998</v>
      </c>
      <c r="K21" s="46">
        <f ca="1">_xll.DBRW($D$1,$J$4,$M$4,$B21,$J$6,$M$6,K$10,K$12)</f>
        <v>2918.0660040000002</v>
      </c>
      <c r="L21" s="45">
        <f ca="1">_xll.DBRW($D$1,$J$4,$M$4,$B21,$J$6,$M$6,L$10,L$12)</f>
        <v>-1266.2902155600002</v>
      </c>
      <c r="M21" s="46">
        <f ca="1">_xll.DBRW($D$1,$J$4,$M$4,$B21,$J$6,$M$6,M$10,M$12)</f>
        <v>4184.3562195599989</v>
      </c>
      <c r="N21" s="28"/>
      <c r="O21" s="45" t="str">
        <f ca="1">_xll.DBRW($D$1,$J$4,$M$4,$C21,$J$6,$M$6,O$12,O$10)</f>
        <v>*KEY_ERR</v>
      </c>
      <c r="P21" s="47" t="str">
        <f ca="1">_xll.DBRW($D$1,$J$4,$M$4,$C21,$J$6,$M$6,P$12,P$10)</f>
        <v>*KEY_ERR</v>
      </c>
      <c r="Q21" s="43"/>
      <c r="R21" s="45" t="str">
        <f ca="1">_xll.DBRW($D$1,$J$4,$M$4,$C21,$J$6,$M$6,R$12,R$10)</f>
        <v>*KEY_ERR</v>
      </c>
      <c r="S21" s="47" t="str">
        <f ca="1">_xll.DBRW($D$1,$J$4,$M$4,$C21,$J$6,$M$6,S$12,S$10)</f>
        <v>*KEY_ERR</v>
      </c>
      <c r="T21" s="44"/>
      <c r="U21" s="46" t="str">
        <f ca="1">_xll.DBRW($D$1,$J$4,$M$4,$B21,$J$6,$M$6,U$10,U$12)</f>
        <v/>
      </c>
      <c r="V21" s="4"/>
    </row>
    <row r="22" spans="2:22" ht="15.75" customHeight="1" x14ac:dyDescent="0.25">
      <c r="B22" s="71" t="s">
        <v>46</v>
      </c>
      <c r="C22" s="51" t="str">
        <f ca="1">_xll.DBRA("smartco:Product",B22,"caption_default")</f>
        <v>Gaming</v>
      </c>
      <c r="D22" s="52">
        <f ca="1">_xll.DBRW($D$1,$J$4,$M$4,$C22,$J$6,$M$6,D$10,D$12)</f>
        <v>1461.5384615384614</v>
      </c>
      <c r="E22" s="52">
        <f ca="1">_xll.DBRW($D$1,$J$4,$M$4,$C22,$J$6,$M$6,E$10,E$12)</f>
        <v>1417.6166328600407</v>
      </c>
      <c r="F22" s="53">
        <f ca="1">_xll.DBRW($D$1,$J$4,$M$4,$B22,$J$6,$M$6,F$10,F$12)</f>
        <v>13</v>
      </c>
      <c r="G22" s="54">
        <f ca="1">_xll.DBRW($D$1,$J$4,$M$4,$B22,$J$6,$M$6,G$10,G$12)</f>
        <v>14.79</v>
      </c>
      <c r="H22" s="69"/>
      <c r="I22" s="53">
        <f ca="1">_xll.DBRW($D$1,$J$4,$M$4,$B22,$J$6,$M$6,I$10,I$12)</f>
        <v>20966.55</v>
      </c>
      <c r="J22" s="54">
        <f ca="1">_xll.DBRW($D$1,$J$4,$M$4,$B22,$J$6,$M$6,J$10,J$12)</f>
        <v>19000</v>
      </c>
      <c r="K22" s="54">
        <f ca="1">_xll.DBRW($D$1,$J$4,$M$4,$B22,$J$6,$M$6,K$10,K$12)</f>
        <v>1966.5499999999993</v>
      </c>
      <c r="L22" s="53">
        <f ca="1">_xll.DBRW($D$1,$J$4,$M$4,$B22,$J$6,$M$6,L$10,L$12)</f>
        <v>-648.45000000000005</v>
      </c>
      <c r="M22" s="54">
        <f ca="1">_xll.DBRW($D$1,$J$4,$M$4,$B22,$J$6,$M$6,M$10,M$12)</f>
        <v>2614.9999999999995</v>
      </c>
      <c r="N22" s="56"/>
      <c r="O22" s="53" t="str">
        <f ca="1">_xll.DBRW($D$1,$J$4,$M$4,$C22,$J$6,$M$6,O$12,O$10)</f>
        <v>*KEY_ERR</v>
      </c>
      <c r="P22" s="57" t="str">
        <f ca="1">_xll.DBRW($D$1,$J$4,$M$4,$C22,$J$6,$M$6,P$12,P$10)</f>
        <v>*KEY_ERR</v>
      </c>
      <c r="Q22" s="55"/>
      <c r="R22" s="53" t="str">
        <f ca="1">_xll.DBRW($D$1,$J$4,$M$4,$C22,$J$6,$M$6,R$12,R$10)</f>
        <v>*KEY_ERR</v>
      </c>
      <c r="S22" s="57" t="str">
        <f ca="1">_xll.DBRW($D$1,$J$4,$M$4,$C22,$J$6,$M$6,S$12,S$10)</f>
        <v>*KEY_ERR</v>
      </c>
      <c r="T22" s="70"/>
      <c r="U22" s="54" t="str">
        <f ca="1">_xll.DBRW($D$1,$J$4,$M$4,$B22,$J$6,$M$6,U$10,U$12)</f>
        <v/>
      </c>
      <c r="V22" s="4"/>
    </row>
    <row r="23" spans="2:22" x14ac:dyDescent="0.25">
      <c r="B23" s="71" t="s">
        <v>47</v>
      </c>
      <c r="C23" s="48" t="str">
        <f ca="1">_xll.DBRA("smartco:Product",B23,"caption_default")</f>
        <v>XTR 9300</v>
      </c>
      <c r="D23" s="23">
        <f ca="1">_xll.DBRW($D$1,$J$4,$M$4,$C23,$J$6,$M$6,D$10,D$12)</f>
        <v>1000</v>
      </c>
      <c r="E23" s="23">
        <f ca="1">_xll.DBRW($D$1,$J$4,$M$4,$C23,$J$6,$M$6,E$10,E$12)</f>
        <v>970</v>
      </c>
      <c r="F23" s="45">
        <f ca="1">_xll.DBRW($D$1,$J$4,$M$4,$B23,$J$6,$M$6,F$10,F$12)</f>
        <v>5</v>
      </c>
      <c r="G23" s="46">
        <f ca="1">_xll.DBRW($D$1,$J$4,$M$4,$B23,$J$6,$M$6,G$10,G$12)</f>
        <v>5.69</v>
      </c>
      <c r="H23" s="43"/>
      <c r="I23" s="45">
        <f ca="1">_xll.DBRW($D$1,$J$4,$M$4,$B23,$J$6,$M$6,I$10,I$12)</f>
        <v>5519.3</v>
      </c>
      <c r="J23" s="46">
        <f ca="1">_xll.DBRW($D$1,$J$4,$M$4,$B23,$J$6,$M$6,J$10,J$12)</f>
        <v>5000</v>
      </c>
      <c r="K23" s="46">
        <f ca="1">_xll.DBRW($D$1,$J$4,$M$4,$B23,$J$6,$M$6,K$10,K$12)</f>
        <v>519.30000000000018</v>
      </c>
      <c r="L23" s="45">
        <f ca="1">_xll.DBRW($D$1,$J$4,$M$4,$B23,$J$6,$M$6,L$10,L$12)</f>
        <v>-170.70000000000002</v>
      </c>
      <c r="M23" s="46">
        <f ca="1">_xll.DBRW($D$1,$J$4,$M$4,$B23,$J$6,$M$6,M$10,M$12)</f>
        <v>690.00000000000034</v>
      </c>
      <c r="N23" s="28"/>
      <c r="O23" s="45" t="str">
        <f ca="1">_xll.DBRW($D$1,$J$4,$M$4,$C23,$J$6,$M$6,O$12,O$10)</f>
        <v>*KEY_ERR</v>
      </c>
      <c r="P23" s="47" t="str">
        <f ca="1">_xll.DBRW($D$1,$J$4,$M$4,$C23,$J$6,$M$6,P$12,P$10)</f>
        <v>*KEY_ERR</v>
      </c>
      <c r="Q23" s="43"/>
      <c r="R23" s="45" t="str">
        <f ca="1">_xll.DBRW($D$1,$J$4,$M$4,$C23,$J$6,$M$6,R$12,R$10)</f>
        <v>*KEY_ERR</v>
      </c>
      <c r="S23" s="47" t="str">
        <f ca="1">_xll.DBRW($D$1,$J$4,$M$4,$C23,$J$6,$M$6,S$12,S$10)</f>
        <v>*KEY_ERR</v>
      </c>
      <c r="T23" s="44"/>
      <c r="U23" s="46" t="str">
        <f ca="1">_xll.DBRW($D$1,$J$4,$M$4,$B23,$J$6,$M$6,U$10,U$12)</f>
        <v/>
      </c>
      <c r="V23" s="4"/>
    </row>
    <row r="24" spans="2:22" x14ac:dyDescent="0.25">
      <c r="B24" s="71" t="s">
        <v>48</v>
      </c>
      <c r="C24" s="48" t="str">
        <f ca="1">_xll.DBRA("smartco:Product",B24,"caption_default")</f>
        <v>XTR 9500</v>
      </c>
      <c r="D24" s="23">
        <f ca="1">_xll.DBRW($D$1,$J$4,$M$4,$C24,$J$6,$M$6,D$10,D$12)</f>
        <v>1500</v>
      </c>
      <c r="E24" s="23">
        <f ca="1">_xll.DBRW($D$1,$J$4,$M$4,$C24,$J$6,$M$6,E$10,E$12)</f>
        <v>1455</v>
      </c>
      <c r="F24" s="45">
        <f ca="1">_xll.DBRW($D$1,$J$4,$M$4,$B24,$J$6,$M$6,F$10,F$12)</f>
        <v>4</v>
      </c>
      <c r="G24" s="46">
        <f ca="1">_xll.DBRW($D$1,$J$4,$M$4,$B24,$J$6,$M$6,G$10,G$12)</f>
        <v>4.55</v>
      </c>
      <c r="H24" s="43"/>
      <c r="I24" s="45">
        <f ca="1">_xll.DBRW($D$1,$J$4,$M$4,$B24,$J$6,$M$6,I$10,I$12)</f>
        <v>6620.25</v>
      </c>
      <c r="J24" s="46">
        <f ca="1">_xll.DBRW($D$1,$J$4,$M$4,$B24,$J$6,$M$6,J$10,J$12)</f>
        <v>6000</v>
      </c>
      <c r="K24" s="46">
        <f ca="1">_xll.DBRW($D$1,$J$4,$M$4,$B24,$J$6,$M$6,K$10,K$12)</f>
        <v>620.25</v>
      </c>
      <c r="L24" s="45">
        <f ca="1">_xll.DBRW($D$1,$J$4,$M$4,$B24,$J$6,$M$6,L$10,L$12)</f>
        <v>-204.75</v>
      </c>
      <c r="M24" s="46">
        <f ca="1">_xll.DBRW($D$1,$J$4,$M$4,$B24,$J$6,$M$6,M$10,M$12)</f>
        <v>824.99999999999977</v>
      </c>
      <c r="N24" s="28"/>
      <c r="O24" s="45" t="str">
        <f ca="1">_xll.DBRW($D$1,$J$4,$M$4,$C24,$J$6,$M$6,O$12,O$10)</f>
        <v>*KEY_ERR</v>
      </c>
      <c r="P24" s="47" t="str">
        <f ca="1">_xll.DBRW($D$1,$J$4,$M$4,$C24,$J$6,$M$6,P$12,P$10)</f>
        <v>*KEY_ERR</v>
      </c>
      <c r="Q24" s="43"/>
      <c r="R24" s="45" t="str">
        <f ca="1">_xll.DBRW($D$1,$J$4,$M$4,$C24,$J$6,$M$6,R$12,R$10)</f>
        <v>*KEY_ERR</v>
      </c>
      <c r="S24" s="47" t="str">
        <f ca="1">_xll.DBRW($D$1,$J$4,$M$4,$C24,$J$6,$M$6,S$12,S$10)</f>
        <v>*KEY_ERR</v>
      </c>
      <c r="T24" s="44"/>
      <c r="U24" s="46" t="str">
        <f ca="1">_xll.DBRW($D$1,$J$4,$M$4,$B24,$J$6,$M$6,U$10,U$12)</f>
        <v/>
      </c>
      <c r="V24" s="4"/>
    </row>
    <row r="25" spans="2:22" x14ac:dyDescent="0.25">
      <c r="B25" s="71" t="s">
        <v>49</v>
      </c>
      <c r="C25" s="48" t="str">
        <f ca="1">_xll.DBRA("smartco:Product",B25,"caption_default")</f>
        <v>XTR 9800</v>
      </c>
      <c r="D25" s="23">
        <f ca="1">_xll.DBRW($D$1,$J$4,$M$4,$C25,$J$6,$M$6,D$10,D$12)</f>
        <v>2000</v>
      </c>
      <c r="E25" s="23">
        <f ca="1">_xll.DBRW($D$1,$J$4,$M$4,$C25,$J$6,$M$6,E$10,E$12)</f>
        <v>1940</v>
      </c>
      <c r="F25" s="49">
        <f ca="1">_xll.DBRW($D$1,$J$4,$M$4,$B25,$J$6,$M$6,F$10,F$12)</f>
        <v>4</v>
      </c>
      <c r="G25" s="50">
        <f ca="1">_xll.DBRW($D$1,$J$4,$M$4,$B25,$J$6,$M$6,G$10,G$12)</f>
        <v>4.55</v>
      </c>
      <c r="H25" s="43"/>
      <c r="I25" s="49">
        <f ca="1">_xll.DBRW($D$1,$J$4,$M$4,$B25,$J$6,$M$6,I$10,I$12)</f>
        <v>8827</v>
      </c>
      <c r="J25" s="50">
        <f ca="1">_xll.DBRW($D$1,$J$4,$M$4,$B25,$J$6,$M$6,J$10,J$12)</f>
        <v>8000</v>
      </c>
      <c r="K25" s="50">
        <f ca="1">_xll.DBRW($D$1,$J$4,$M$4,$B25,$J$6,$M$6,K$10,K$12)</f>
        <v>827</v>
      </c>
      <c r="L25" s="49">
        <f ca="1">_xll.DBRW($D$1,$J$4,$M$4,$B25,$J$6,$M$6,L$10,L$12)</f>
        <v>-273</v>
      </c>
      <c r="M25" s="50">
        <f ca="1">_xll.DBRW($D$1,$J$4,$M$4,$B25,$J$6,$M$6,M$10,M$12)</f>
        <v>1099.9999999999995</v>
      </c>
      <c r="N25" s="28"/>
      <c r="O25" s="45" t="str">
        <f ca="1">_xll.DBRW($D$1,$J$4,$M$4,$C25,$J$6,$M$6,O$12,O$10)</f>
        <v>*KEY_ERR</v>
      </c>
      <c r="P25" s="47" t="str">
        <f ca="1">_xll.DBRW($D$1,$J$4,$M$4,$C25,$J$6,$M$6,P$12,P$10)</f>
        <v>*KEY_ERR</v>
      </c>
      <c r="Q25" s="43"/>
      <c r="R25" s="45" t="str">
        <f ca="1">_xll.DBRW($D$1,$J$4,$M$4,$C25,$J$6,$M$6,R$12,R$10)</f>
        <v>*KEY_ERR</v>
      </c>
      <c r="S25" s="47" t="str">
        <f ca="1">_xll.DBRW($D$1,$J$4,$M$4,$C25,$J$6,$M$6,S$12,S$10)</f>
        <v>*KEY_ERR</v>
      </c>
      <c r="T25" s="44"/>
      <c r="U25" s="50" t="str">
        <f ca="1">_xll.DBRW($D$1,$J$4,$M$4,$B25,$J$6,$M$6,U$10,U$12)</f>
        <v/>
      </c>
      <c r="V25" s="4"/>
    </row>
    <row r="26" spans="2:22" ht="21.75" hidden="1" customHeight="1" x14ac:dyDescent="0.25">
      <c r="C26" s="1" t="s">
        <v>11</v>
      </c>
      <c r="D26" s="7" t="str">
        <f ca="1">_xll.DBRW($D$1,$J$4,$M$4,$C26,$J$6,$M$6,D$12,D$10)</f>
        <v>*KEY_ERR</v>
      </c>
      <c r="E26" s="7" t="str">
        <f ca="1">_xll.DBRW($D$1,$J$4,$M$4,$C26,$J$6,$M$6,E$12,E$10)</f>
        <v>*KEY_ERR</v>
      </c>
      <c r="F26" s="9" t="str">
        <f ca="1">_xll.DBRW($D$1,$J$4,$M$4,$C26,$J$6,$M$6,F$12,F$10)</f>
        <v>*KEY_ERR</v>
      </c>
      <c r="G26" s="10" t="str">
        <f ca="1">_xll.DBRW($D$1,$J$4,$M$4,$C26,$J$6,$M$6,G$12,G$10)</f>
        <v>*KEY_ERR</v>
      </c>
      <c r="H26" s="4"/>
      <c r="I26" s="9" t="str">
        <f ca="1">_xll.DBRW($D$1,$J$4,$M$4,$C26,$J$6,$M$6,I$12,I$10)</f>
        <v>*KEY_ERR</v>
      </c>
      <c r="J26" s="13" t="str">
        <f ca="1">_xll.DBRW($D$1,$J$4,$M$4,$C26,$J$6,$M$6,J$12,J$10)</f>
        <v>*KEY_ERR</v>
      </c>
      <c r="K26" s="19" t="e">
        <f t="shared" ref="K26:K34" ca="1" si="0">J26-I26</f>
        <v>#VALUE!</v>
      </c>
      <c r="L26" s="14"/>
      <c r="M26" s="15"/>
      <c r="O26" s="9" t="str">
        <f ca="1">_xll.DBRW($D$1,$J$4,$M$4,$C26,$J$6,$M$6,O$12,O$10)</f>
        <v>*KEY_ERR</v>
      </c>
      <c r="P26" s="10" t="str">
        <f ca="1">_xll.DBRW($D$1,$J$4,$M$4,$C26,$J$6,$M$6,P$12,P$10)</f>
        <v>*KEY_ERR</v>
      </c>
      <c r="Q26" s="4"/>
      <c r="R26" s="9" t="str">
        <f ca="1">_xll.DBRW($D$1,$J$4,$M$4,$C26,$J$6,$M$6,R$12,R$10)</f>
        <v>*KEY_ERR</v>
      </c>
      <c r="S26" s="10" t="str">
        <f ca="1">_xll.DBRW($D$1,$J$4,$M$4,$C26,$J$6,$M$6,S$12,S$10)</f>
        <v>*KEY_ERR</v>
      </c>
      <c r="T26" s="13"/>
      <c r="U26" s="4"/>
      <c r="V26" s="4"/>
    </row>
    <row r="27" spans="2:22" ht="14.25" hidden="1" customHeight="1" x14ac:dyDescent="0.25">
      <c r="C27" s="2" t="s">
        <v>12</v>
      </c>
      <c r="D27" s="7" t="str">
        <f ca="1">_xll.DBRW($D$1,$J$4,$M$4,$C27,$J$6,$M$6,D$12,D$10)</f>
        <v>*KEY_ERR</v>
      </c>
      <c r="E27" s="7" t="str">
        <f ca="1">_xll.DBRW($D$1,$J$4,$M$4,$C27,$J$6,$M$6,E$12,E$10)</f>
        <v>*KEY_ERR</v>
      </c>
      <c r="F27" s="9" t="str">
        <f ca="1">_xll.DBRW($D$1,$J$4,$M$4,$C27,$J$6,$M$6,F$12,F$10)</f>
        <v>*KEY_ERR</v>
      </c>
      <c r="G27" s="10" t="str">
        <f ca="1">_xll.DBRW($D$1,$J$4,$M$4,$C27,$J$6,$M$6,G$12,G$10)</f>
        <v>*KEY_ERR</v>
      </c>
      <c r="H27" s="4"/>
      <c r="I27" s="9" t="str">
        <f ca="1">_xll.DBRW($D$1,$J$4,$M$4,$C27,$J$6,$M$6,I$12,I$10)</f>
        <v>*KEY_ERR</v>
      </c>
      <c r="J27" s="13" t="str">
        <f ca="1">_xll.DBRW($D$1,$J$4,$M$4,$C27,$J$6,$M$6,J$12,J$10)</f>
        <v>*KEY_ERR</v>
      </c>
      <c r="K27" s="19" t="e">
        <f t="shared" ca="1" si="0"/>
        <v>#VALUE!</v>
      </c>
      <c r="L27" s="14"/>
      <c r="M27" s="15"/>
      <c r="O27" s="9" t="str">
        <f ca="1">_xll.DBRW($D$1,$J$4,$M$4,$C27,$J$6,$M$6,O$12,O$10)</f>
        <v>*KEY_ERR</v>
      </c>
      <c r="P27" s="10" t="str">
        <f ca="1">_xll.DBRW($D$1,$J$4,$M$4,$C27,$J$6,$M$6,P$12,P$10)</f>
        <v>*KEY_ERR</v>
      </c>
      <c r="Q27" s="4"/>
      <c r="R27" s="9" t="str">
        <f ca="1">_xll.DBRW($D$1,$J$4,$M$4,$C27,$J$6,$M$6,R$12,R$10)</f>
        <v>*KEY_ERR</v>
      </c>
      <c r="S27" s="10" t="str">
        <f ca="1">_xll.DBRW($D$1,$J$4,$M$4,$C27,$J$6,$M$6,S$12,S$10)</f>
        <v>*KEY_ERR</v>
      </c>
      <c r="T27" s="13"/>
      <c r="U27" s="4"/>
      <c r="V27" s="4"/>
    </row>
    <row r="28" spans="2:22" hidden="1" x14ac:dyDescent="0.25">
      <c r="C28" s="3" t="s">
        <v>13</v>
      </c>
      <c r="D28" s="7" t="str">
        <f ca="1">_xll.DBRW($D$1,$J$4,$M$4,$C28,$J$6,$M$6,D$12,D$10)</f>
        <v>*KEY_ERR</v>
      </c>
      <c r="E28" s="7" t="str">
        <f ca="1">_xll.DBRW($D$1,$J$4,$M$4,$C28,$J$6,$M$6,E$12,E$10)</f>
        <v>*KEY_ERR</v>
      </c>
      <c r="F28" s="9" t="str">
        <f ca="1">_xll.DBRW($D$1,$J$4,$M$4,$C28,$J$6,$M$6,F$12,F$10)</f>
        <v>*KEY_ERR</v>
      </c>
      <c r="G28" s="10" t="str">
        <f ca="1">_xll.DBRW($D$1,$J$4,$M$4,$C28,$J$6,$M$6,G$12,G$10)</f>
        <v>*KEY_ERR</v>
      </c>
      <c r="H28" s="4"/>
      <c r="I28" s="9" t="str">
        <f ca="1">_xll.DBRW($D$1,$J$4,$M$4,$C28,$J$6,$M$6,I$12,I$10)</f>
        <v>*KEY_ERR</v>
      </c>
      <c r="J28" s="13" t="str">
        <f ca="1">_xll.DBRW($D$1,$J$4,$M$4,$C28,$J$6,$M$6,J$12,J$10)</f>
        <v>*KEY_ERR</v>
      </c>
      <c r="K28" s="19" t="e">
        <f t="shared" ca="1" si="0"/>
        <v>#VALUE!</v>
      </c>
      <c r="L28" s="14" t="str">
        <f ca="1">_xll.DBRW($D$1,$J$4,$M$4,$C28,$J$6,$M$6,L$12,L$10)</f>
        <v>*KEY_ERR</v>
      </c>
      <c r="M28" s="15" t="str">
        <f ca="1">_xll.DBRW($D$1,$J$4,$M$4,$C28,$J$6,$M$6,M$12,M$10)</f>
        <v>*KEY_ERR</v>
      </c>
      <c r="O28" s="9" t="str">
        <f ca="1">_xll.DBRW($D$1,$J$4,$M$4,$C28,$J$6,$M$6,O$12,O$10)</f>
        <v>*KEY_ERR</v>
      </c>
      <c r="P28" s="10" t="str">
        <f ca="1">_xll.DBRW($D$1,$J$4,$M$4,$C28,$J$6,$M$6,P$12,P$10)</f>
        <v>*KEY_ERR</v>
      </c>
      <c r="Q28" s="4"/>
      <c r="R28" s="9" t="str">
        <f ca="1">_xll.DBRW($D$1,$J$4,$M$4,$C28,$J$6,$M$6,R$12,R$10)</f>
        <v>*KEY_ERR</v>
      </c>
      <c r="S28" s="10" t="str">
        <f ca="1">_xll.DBRW($D$1,$J$4,$M$4,$C28,$J$6,$M$6,S$12,S$10)</f>
        <v>*KEY_ERR</v>
      </c>
      <c r="T28" s="13"/>
      <c r="U28" s="4"/>
      <c r="V28" s="4"/>
    </row>
    <row r="29" spans="2:22" hidden="1" x14ac:dyDescent="0.25">
      <c r="C29" s="3" t="s">
        <v>14</v>
      </c>
      <c r="D29" s="7" t="str">
        <f ca="1">_xll.DBRW($D$1,$J$4,$M$4,$C29,$J$6,$M$6,D$12,D$10)</f>
        <v>*KEY_ERR</v>
      </c>
      <c r="E29" s="7" t="str">
        <f ca="1">_xll.DBRW($D$1,$J$4,$M$4,$C29,$J$6,$M$6,E$12,E$10)</f>
        <v>*KEY_ERR</v>
      </c>
      <c r="F29" s="9" t="str">
        <f ca="1">_xll.DBRW($D$1,$J$4,$M$4,$C29,$J$6,$M$6,F$12,F$10)</f>
        <v>*KEY_ERR</v>
      </c>
      <c r="G29" s="10" t="str">
        <f ca="1">_xll.DBRW($D$1,$J$4,$M$4,$C29,$J$6,$M$6,G$12,G$10)</f>
        <v>*KEY_ERR</v>
      </c>
      <c r="H29" s="4"/>
      <c r="I29" s="9" t="str">
        <f ca="1">_xll.DBRW($D$1,$J$4,$M$4,$C29,$J$6,$M$6,I$12,I$10)</f>
        <v>*KEY_ERR</v>
      </c>
      <c r="J29" s="13" t="str">
        <f ca="1">_xll.DBRW($D$1,$J$4,$M$4,$C29,$J$6,$M$6,J$12,J$10)</f>
        <v>*KEY_ERR</v>
      </c>
      <c r="K29" s="19" t="e">
        <f t="shared" ca="1" si="0"/>
        <v>#VALUE!</v>
      </c>
      <c r="L29" s="14" t="str">
        <f ca="1">_xll.DBRW($D$1,$J$4,$M$4,$C29,$J$6,$M$6,L$12,L$10)</f>
        <v>*KEY_ERR</v>
      </c>
      <c r="M29" s="15" t="str">
        <f ca="1">_xll.DBRW($D$1,$J$4,$M$4,$C29,$J$6,$M$6,M$12,M$10)</f>
        <v>*KEY_ERR</v>
      </c>
      <c r="O29" s="9" t="str">
        <f ca="1">_xll.DBRW($D$1,$J$4,$M$4,$C29,$J$6,$M$6,O$12,O$10)</f>
        <v>*KEY_ERR</v>
      </c>
      <c r="P29" s="10" t="str">
        <f ca="1">_xll.DBRW($D$1,$J$4,$M$4,$C29,$J$6,$M$6,P$12,P$10)</f>
        <v>*KEY_ERR</v>
      </c>
      <c r="Q29" s="4"/>
      <c r="R29" s="9" t="str">
        <f ca="1">_xll.DBRW($D$1,$J$4,$M$4,$C29,$J$6,$M$6,R$12,R$10)</f>
        <v>*KEY_ERR</v>
      </c>
      <c r="S29" s="10" t="str">
        <f ca="1">_xll.DBRW($D$1,$J$4,$M$4,$C29,$J$6,$M$6,S$12,S$10)</f>
        <v>*KEY_ERR</v>
      </c>
      <c r="T29" s="13"/>
      <c r="U29" s="4"/>
      <c r="V29" s="4"/>
    </row>
    <row r="30" spans="2:22" hidden="1" x14ac:dyDescent="0.25">
      <c r="C30" s="3" t="s">
        <v>15</v>
      </c>
      <c r="D30" s="7" t="str">
        <f ca="1">_xll.DBRW($D$1,$J$4,$M$4,$C30,$J$6,$M$6,D$12,D$10)</f>
        <v>*KEY_ERR</v>
      </c>
      <c r="E30" s="7" t="str">
        <f ca="1">_xll.DBRW($D$1,$J$4,$M$4,$C30,$J$6,$M$6,E$12,E$10)</f>
        <v>*KEY_ERR</v>
      </c>
      <c r="F30" s="9" t="str">
        <f ca="1">_xll.DBRW($D$1,$J$4,$M$4,$C30,$J$6,$M$6,F$12,F$10)</f>
        <v>*KEY_ERR</v>
      </c>
      <c r="G30" s="10" t="str">
        <f ca="1">_xll.DBRW($D$1,$J$4,$M$4,$C30,$J$6,$M$6,G$12,G$10)</f>
        <v>*KEY_ERR</v>
      </c>
      <c r="H30" s="4"/>
      <c r="I30" s="9" t="str">
        <f ca="1">_xll.DBRW($D$1,$J$4,$M$4,$C30,$J$6,$M$6,I$12,I$10)</f>
        <v>*KEY_ERR</v>
      </c>
      <c r="J30" s="13" t="str">
        <f ca="1">_xll.DBRW($D$1,$J$4,$M$4,$C30,$J$6,$M$6,J$12,J$10)</f>
        <v>*KEY_ERR</v>
      </c>
      <c r="K30" s="19" t="e">
        <f t="shared" ca="1" si="0"/>
        <v>#VALUE!</v>
      </c>
      <c r="L30" s="14" t="str">
        <f ca="1">_xll.DBRW($D$1,$J$4,$M$4,$C30,$J$6,$M$6,L$12,L$10)</f>
        <v>*KEY_ERR</v>
      </c>
      <c r="M30" s="15" t="str">
        <f ca="1">_xll.DBRW($D$1,$J$4,$M$4,$C30,$J$6,$M$6,M$12,M$10)</f>
        <v>*KEY_ERR</v>
      </c>
      <c r="O30" s="9" t="str">
        <f ca="1">_xll.DBRW($D$1,$J$4,$M$4,$C30,$J$6,$M$6,O$12,O$10)</f>
        <v>*KEY_ERR</v>
      </c>
      <c r="P30" s="10" t="str">
        <f ca="1">_xll.DBRW($D$1,$J$4,$M$4,$C30,$J$6,$M$6,P$12,P$10)</f>
        <v>*KEY_ERR</v>
      </c>
      <c r="Q30" s="4"/>
      <c r="R30" s="9" t="str">
        <f ca="1">_xll.DBRW($D$1,$J$4,$M$4,$C30,$J$6,$M$6,R$12,R$10)</f>
        <v>*KEY_ERR</v>
      </c>
      <c r="S30" s="10" t="str">
        <f ca="1">_xll.DBRW($D$1,$J$4,$M$4,$C30,$J$6,$M$6,S$12,S$10)</f>
        <v>*KEY_ERR</v>
      </c>
      <c r="T30" s="13"/>
      <c r="U30" s="4"/>
      <c r="V30" s="4"/>
    </row>
    <row r="31" spans="2:22" ht="15.75" hidden="1" customHeight="1" x14ac:dyDescent="0.25">
      <c r="C31" s="2" t="s">
        <v>16</v>
      </c>
      <c r="D31" s="7" t="str">
        <f ca="1">_xll.DBRW($D$1,$J$4,$M$4,$C31,$J$6,$M$6,D$12,D$10)</f>
        <v>*KEY_ERR</v>
      </c>
      <c r="E31" s="7" t="str">
        <f ca="1">_xll.DBRW($D$1,$J$4,$M$4,$C31,$J$6,$M$6,E$12,E$10)</f>
        <v>*KEY_ERR</v>
      </c>
      <c r="F31" s="9" t="str">
        <f ca="1">_xll.DBRW($D$1,$J$4,$M$4,$C31,$J$6,$M$6,F$12,F$10)</f>
        <v>*KEY_ERR</v>
      </c>
      <c r="G31" s="10" t="str">
        <f ca="1">_xll.DBRW($D$1,$J$4,$M$4,$C31,$J$6,$M$6,G$12,G$10)</f>
        <v>*KEY_ERR</v>
      </c>
      <c r="H31" s="4"/>
      <c r="I31" s="9" t="str">
        <f ca="1">_xll.DBRW($D$1,$J$4,$M$4,$C31,$J$6,$M$6,I$12,I$10)</f>
        <v>*KEY_ERR</v>
      </c>
      <c r="J31" s="13" t="str">
        <f ca="1">_xll.DBRW($D$1,$J$4,$M$4,$C31,$J$6,$M$6,J$12,J$10)</f>
        <v>*KEY_ERR</v>
      </c>
      <c r="K31" s="19" t="e">
        <f t="shared" ca="1" si="0"/>
        <v>#VALUE!</v>
      </c>
      <c r="L31" s="14"/>
      <c r="M31" s="15"/>
      <c r="O31" s="9" t="str">
        <f ca="1">_xll.DBRW($D$1,$J$4,$M$4,$C31,$J$6,$M$6,O$12,O$10)</f>
        <v>*KEY_ERR</v>
      </c>
      <c r="P31" s="10" t="str">
        <f ca="1">_xll.DBRW($D$1,$J$4,$M$4,$C31,$J$6,$M$6,P$12,P$10)</f>
        <v>*KEY_ERR</v>
      </c>
      <c r="Q31" s="4"/>
      <c r="R31" s="9" t="str">
        <f ca="1">_xll.DBRW($D$1,$J$4,$M$4,$C31,$J$6,$M$6,R$12,R$10)</f>
        <v>*KEY_ERR</v>
      </c>
      <c r="S31" s="10" t="str">
        <f ca="1">_xll.DBRW($D$1,$J$4,$M$4,$C31,$J$6,$M$6,S$12,S$10)</f>
        <v>*KEY_ERR</v>
      </c>
      <c r="T31" s="13"/>
      <c r="U31" s="4"/>
      <c r="V31" s="4"/>
    </row>
    <row r="32" spans="2:22" hidden="1" x14ac:dyDescent="0.25">
      <c r="C32" s="3" t="s">
        <v>17</v>
      </c>
      <c r="D32" s="7" t="str">
        <f ca="1">_xll.DBRW($D$1,$J$4,$M$4,$C32,$J$6,$M$6,D$12,D$10)</f>
        <v>*KEY_ERR</v>
      </c>
      <c r="E32" s="7" t="str">
        <f ca="1">_xll.DBRW($D$1,$J$4,$M$4,$C32,$J$6,$M$6,E$12,E$10)</f>
        <v>*KEY_ERR</v>
      </c>
      <c r="F32" s="9" t="str">
        <f ca="1">_xll.DBRW($D$1,$J$4,$M$4,$C32,$J$6,$M$6,F$12,F$10)</f>
        <v>*KEY_ERR</v>
      </c>
      <c r="G32" s="10" t="str">
        <f ca="1">_xll.DBRW($D$1,$J$4,$M$4,$C32,$J$6,$M$6,G$12,G$10)</f>
        <v>*KEY_ERR</v>
      </c>
      <c r="H32" s="4"/>
      <c r="I32" s="9" t="str">
        <f ca="1">_xll.DBRW($D$1,$J$4,$M$4,$C32,$J$6,$M$6,I$12,I$10)</f>
        <v>*KEY_ERR</v>
      </c>
      <c r="J32" s="13" t="str">
        <f ca="1">_xll.DBRW($D$1,$J$4,$M$4,$C32,$J$6,$M$6,J$12,J$10)</f>
        <v>*KEY_ERR</v>
      </c>
      <c r="K32" s="19" t="e">
        <f t="shared" ca="1" si="0"/>
        <v>#VALUE!</v>
      </c>
      <c r="L32" s="14" t="str">
        <f ca="1">_xll.DBRW($D$1,$J$4,$M$4,$C32,$J$6,$M$6,L$12,L$10)</f>
        <v>*KEY_ERR</v>
      </c>
      <c r="M32" s="15" t="str">
        <f ca="1">_xll.DBRW($D$1,$J$4,$M$4,$C32,$J$6,$M$6,M$12,M$10)</f>
        <v>*KEY_ERR</v>
      </c>
      <c r="O32" s="9" t="str">
        <f ca="1">_xll.DBRW($D$1,$J$4,$M$4,$C32,$J$6,$M$6,O$12,O$10)</f>
        <v>*KEY_ERR</v>
      </c>
      <c r="P32" s="10" t="str">
        <f ca="1">_xll.DBRW($D$1,$J$4,$M$4,$C32,$J$6,$M$6,P$12,P$10)</f>
        <v>*KEY_ERR</v>
      </c>
      <c r="Q32" s="4"/>
      <c r="R32" s="9" t="str">
        <f ca="1">_xll.DBRW($D$1,$J$4,$M$4,$C32,$J$6,$M$6,R$12,R$10)</f>
        <v>*KEY_ERR</v>
      </c>
      <c r="S32" s="10" t="str">
        <f ca="1">_xll.DBRW($D$1,$J$4,$M$4,$C32,$J$6,$M$6,S$12,S$10)</f>
        <v>*KEY_ERR</v>
      </c>
      <c r="T32" s="13"/>
      <c r="U32" s="4"/>
      <c r="V32" s="4"/>
    </row>
    <row r="33" spans="3:22" hidden="1" x14ac:dyDescent="0.25">
      <c r="C33" s="3" t="s">
        <v>18</v>
      </c>
      <c r="D33" s="7" t="str">
        <f ca="1">_xll.DBRW($D$1,$J$4,$M$4,$C33,$J$6,$M$6,D$12,D$10)</f>
        <v>*KEY_ERR</v>
      </c>
      <c r="E33" s="7" t="str">
        <f ca="1">_xll.DBRW($D$1,$J$4,$M$4,$C33,$J$6,$M$6,E$12,E$10)</f>
        <v>*KEY_ERR</v>
      </c>
      <c r="F33" s="9" t="str">
        <f ca="1">_xll.DBRW($D$1,$J$4,$M$4,$C33,$J$6,$M$6,F$12,F$10)</f>
        <v>*KEY_ERR</v>
      </c>
      <c r="G33" s="10" t="str">
        <f ca="1">_xll.DBRW($D$1,$J$4,$M$4,$C33,$J$6,$M$6,G$12,G$10)</f>
        <v>*KEY_ERR</v>
      </c>
      <c r="H33" s="4"/>
      <c r="I33" s="9" t="str">
        <f ca="1">_xll.DBRW($D$1,$J$4,$M$4,$C33,$J$6,$M$6,I$12,I$10)</f>
        <v>*KEY_ERR</v>
      </c>
      <c r="J33" s="13" t="str">
        <f ca="1">_xll.DBRW($D$1,$J$4,$M$4,$C33,$J$6,$M$6,J$12,J$10)</f>
        <v>*KEY_ERR</v>
      </c>
      <c r="K33" s="19" t="e">
        <f t="shared" ca="1" si="0"/>
        <v>#VALUE!</v>
      </c>
      <c r="L33" s="14" t="str">
        <f ca="1">_xll.DBRW($D$1,$J$4,$M$4,$C33,$J$6,$M$6,L$12,L$10)</f>
        <v>*KEY_ERR</v>
      </c>
      <c r="M33" s="15" t="str">
        <f ca="1">_xll.DBRW($D$1,$J$4,$M$4,$C33,$J$6,$M$6,M$12,M$10)</f>
        <v>*KEY_ERR</v>
      </c>
      <c r="O33" s="9" t="str">
        <f ca="1">_xll.DBRW($D$1,$J$4,$M$4,$C33,$J$6,$M$6,O$12,O$10)</f>
        <v>*KEY_ERR</v>
      </c>
      <c r="P33" s="10" t="str">
        <f ca="1">_xll.DBRW($D$1,$J$4,$M$4,$C33,$J$6,$M$6,P$12,P$10)</f>
        <v>*KEY_ERR</v>
      </c>
      <c r="Q33" s="4"/>
      <c r="R33" s="9" t="str">
        <f ca="1">_xll.DBRW($D$1,$J$4,$M$4,$C33,$J$6,$M$6,R$12,R$10)</f>
        <v>*KEY_ERR</v>
      </c>
      <c r="S33" s="10" t="str">
        <f ca="1">_xll.DBRW($D$1,$J$4,$M$4,$C33,$J$6,$M$6,S$12,S$10)</f>
        <v>*KEY_ERR</v>
      </c>
      <c r="T33" s="13"/>
      <c r="U33" s="4"/>
      <c r="V33" s="4"/>
    </row>
    <row r="34" spans="3:22" hidden="1" x14ac:dyDescent="0.25">
      <c r="C34" s="3" t="s">
        <v>19</v>
      </c>
      <c r="D34" s="7" t="str">
        <f ca="1">_xll.DBRW($D$1,$J$4,$M$4,$C34,$J$6,$M$6,D$12,D$10)</f>
        <v>*KEY_ERR</v>
      </c>
      <c r="E34" s="7" t="str">
        <f ca="1">_xll.DBRW($D$1,$J$4,$M$4,$C34,$J$6,$M$6,E$12,E$10)</f>
        <v>*KEY_ERR</v>
      </c>
      <c r="F34" s="11" t="str">
        <f ca="1">_xll.DBRW($D$1,$J$4,$M$4,$C34,$J$6,$M$6,F$12,F$10)</f>
        <v>*KEY_ERR</v>
      </c>
      <c r="G34" s="12" t="str">
        <f ca="1">_xll.DBRW($D$1,$J$4,$M$4,$C34,$J$6,$M$6,G$12,G$10)</f>
        <v>*KEY_ERR</v>
      </c>
      <c r="H34" s="4"/>
      <c r="I34" s="11" t="str">
        <f ca="1">_xll.DBRW($D$1,$J$4,$M$4,$C34,$J$6,$M$6,I$12,I$10)</f>
        <v>*KEY_ERR</v>
      </c>
      <c r="J34" s="16" t="str">
        <f ca="1">_xll.DBRW($D$1,$J$4,$M$4,$C34,$J$6,$M$6,J$12,J$10)</f>
        <v>*KEY_ERR</v>
      </c>
      <c r="K34" s="20" t="e">
        <f t="shared" ca="1" si="0"/>
        <v>#VALUE!</v>
      </c>
      <c r="L34" s="17" t="str">
        <f ca="1">_xll.DBRW($D$1,$J$4,$M$4,$C34,$J$6,$M$6,L$12,L$10)</f>
        <v>*KEY_ERR</v>
      </c>
      <c r="M34" s="18" t="str">
        <f ca="1">_xll.DBRW($D$1,$J$4,$M$4,$C34,$J$6,$M$6,M$12,M$10)</f>
        <v>*KEY_ERR</v>
      </c>
      <c r="O34" s="11" t="str">
        <f ca="1">_xll.DBRW($D$1,$J$4,$M$4,$C34,$J$6,$M$6,O$12,O$10)</f>
        <v>*KEY_ERR</v>
      </c>
      <c r="P34" s="12" t="str">
        <f ca="1">_xll.DBRW($D$1,$J$4,$M$4,$C34,$J$6,$M$6,P$12,P$10)</f>
        <v>*KEY_ERR</v>
      </c>
      <c r="Q34" s="4"/>
      <c r="R34" s="11" t="str">
        <f ca="1">_xll.DBRW($D$1,$J$4,$M$4,$C34,$J$6,$M$6,R$12,R$10)</f>
        <v>*KEY_ERR</v>
      </c>
      <c r="S34" s="12" t="str">
        <f ca="1">_xll.DBRW($D$1,$J$4,$M$4,$C34,$J$6,$M$6,S$12,S$10)</f>
        <v>*KEY_ERR</v>
      </c>
      <c r="T34" s="13"/>
      <c r="U34" s="4"/>
      <c r="V34" s="4"/>
    </row>
    <row r="35" spans="3:22" hidden="1" x14ac:dyDescent="0.25"/>
  </sheetData>
  <mergeCells count="4">
    <mergeCell ref="F9:G9"/>
    <mergeCell ref="I9:M9"/>
    <mergeCell ref="O9:P9"/>
    <mergeCell ref="R9:S9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2012-03-26T16:39:51Z</dcterms:created>
  <dcterms:modified xsi:type="dcterms:W3CDTF">2013-09-10T18:55:15Z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2ancestorsArrayListCount">
    <vt:i4>1</vt:i4>
  </property>
  <property fmtid="{D5CDD505-2E9C-101B-9397-08002B2CF9AE}" pid="3" name="Sheet2ancestorsArrayList1">
    <vt:lpwstr>[]</vt:lpwstr>
  </property>
  <property fmtid="{D5CDD505-2E9C-101B-9397-08002B2CF9AE}" pid="4" name="Sheet2contextObjectCount">
    <vt:i4>1</vt:i4>
  </property>
  <property fmtid="{D5CDD505-2E9C-101B-9397-08002B2CF9AE}" pid="5" name="Sheet2contextObject1">
    <vt:lpwstr>{}</vt:lpwstr>
  </property>
  <property fmtid="{D5CDD505-2E9C-101B-9397-08002B2CF9AE}" pid="6" name="Sheet2columnsArrayCount">
    <vt:i4>1</vt:i4>
  </property>
  <property fmtid="{D5CDD505-2E9C-101B-9397-08002B2CF9AE}" pid="7" name="Sheet2columnsArray1">
    <vt:lpwstr>[]</vt:lpwstr>
  </property>
  <property fmtid="{D5CDD505-2E9C-101B-9397-08002B2CF9AE}" pid="8" name="Sheet2membersObjectCount">
    <vt:i4>1</vt:i4>
  </property>
  <property fmtid="{D5CDD505-2E9C-101B-9397-08002B2CF9AE}" pid="9" name="Sheet2membersObject1">
    <vt:lpwstr>{}</vt:lpwstr>
  </property>
  <property fmtid="{D5CDD505-2E9C-101B-9397-08002B2CF9AE}" pid="10" name="Sheet2membersArrayCount">
    <vt:i4>1</vt:i4>
  </property>
  <property fmtid="{D5CDD505-2E9C-101B-9397-08002B2CF9AE}" pid="11" name="Sheet2membersArray1">
    <vt:lpwstr>[]</vt:lpwstr>
  </property>
  <property fmtid="{D5CDD505-2E9C-101B-9397-08002B2CF9AE}" pid="12" name="Sheet2changeListObjectCount">
    <vt:i4>1</vt:i4>
  </property>
  <property fmtid="{D5CDD505-2E9C-101B-9397-08002B2CF9AE}" pid="13" name="Sheet2changeListObject1">
    <vt:lpwstr>{}</vt:lpwstr>
  </property>
  <property fmtid="{D5CDD505-2E9C-101B-9397-08002B2CF9AE}" pid="14" name="Sheet3ancestorsArrayListCount">
    <vt:i4>1</vt:i4>
  </property>
  <property fmtid="{D5CDD505-2E9C-101B-9397-08002B2CF9AE}" pid="15" name="Sheet3ancestorsArrayList1">
    <vt:lpwstr>[]</vt:lpwstr>
  </property>
  <property fmtid="{D5CDD505-2E9C-101B-9397-08002B2CF9AE}" pid="16" name="Sheet3contextObjectCount">
    <vt:i4>1</vt:i4>
  </property>
  <property fmtid="{D5CDD505-2E9C-101B-9397-08002B2CF9AE}" pid="17" name="Sheet3contextObject1">
    <vt:lpwstr>{}</vt:lpwstr>
  </property>
  <property fmtid="{D5CDD505-2E9C-101B-9397-08002B2CF9AE}" pid="18" name="Sheet3columnsArrayCount">
    <vt:i4>1</vt:i4>
  </property>
  <property fmtid="{D5CDD505-2E9C-101B-9397-08002B2CF9AE}" pid="19" name="Sheet3columnsArray1">
    <vt:lpwstr>[]</vt:lpwstr>
  </property>
  <property fmtid="{D5CDD505-2E9C-101B-9397-08002B2CF9AE}" pid="20" name="Sheet3membersObjectCount">
    <vt:i4>1</vt:i4>
  </property>
  <property fmtid="{D5CDD505-2E9C-101B-9397-08002B2CF9AE}" pid="21" name="Sheet3membersObject1">
    <vt:lpwstr>{}</vt:lpwstr>
  </property>
  <property fmtid="{D5CDD505-2E9C-101B-9397-08002B2CF9AE}" pid="22" name="Sheet3membersArrayCount">
    <vt:i4>1</vt:i4>
  </property>
  <property fmtid="{D5CDD505-2E9C-101B-9397-08002B2CF9AE}" pid="23" name="Sheet3membersArray1">
    <vt:lpwstr>[]</vt:lpwstr>
  </property>
  <property fmtid="{D5CDD505-2E9C-101B-9397-08002B2CF9AE}" pid="24" name="Sheet3changeListObjectCount">
    <vt:i4>1</vt:i4>
  </property>
  <property fmtid="{D5CDD505-2E9C-101B-9397-08002B2CF9AE}" pid="25" name="Sheet3changeListObject1">
    <vt:lpwstr>{}</vt:lpwstr>
  </property>
  <property fmtid="{D5CDD505-2E9C-101B-9397-08002B2CF9AE}" pid="26" name="Sheet1ancestorsArrayListCount">
    <vt:i4>1</vt:i4>
  </property>
  <property fmtid="{D5CDD505-2E9C-101B-9397-08002B2CF9AE}" pid="27" name="Sheet1ancestorsArrayList1">
    <vt:lpwstr>[]</vt:lpwstr>
  </property>
  <property fmtid="{D5CDD505-2E9C-101B-9397-08002B2CF9AE}" pid="28" name="Sheet1contextObjectCount">
    <vt:i4>1</vt:i4>
  </property>
  <property fmtid="{D5CDD505-2E9C-101B-9397-08002B2CF9AE}" pid="29" name="Sheet1contextObject1">
    <vt:lpwstr>{}</vt:lpwstr>
  </property>
  <property fmtid="{D5CDD505-2E9C-101B-9397-08002B2CF9AE}" pid="30" name="Sheet1columnsArrayCount">
    <vt:i4>1</vt:i4>
  </property>
  <property fmtid="{D5CDD505-2E9C-101B-9397-08002B2CF9AE}" pid="31" name="Sheet1columnsArray1">
    <vt:lpwstr>[]</vt:lpwstr>
  </property>
  <property fmtid="{D5CDD505-2E9C-101B-9397-08002B2CF9AE}" pid="32" name="Sheet1membersObjectCount">
    <vt:i4>1</vt:i4>
  </property>
  <property fmtid="{D5CDD505-2E9C-101B-9397-08002B2CF9AE}" pid="33" name="Sheet1membersObject1">
    <vt:lpwstr>{}</vt:lpwstr>
  </property>
  <property fmtid="{D5CDD505-2E9C-101B-9397-08002B2CF9AE}" pid="34" name="Sheet1membersArrayCount">
    <vt:i4>1</vt:i4>
  </property>
  <property fmtid="{D5CDD505-2E9C-101B-9397-08002B2CF9AE}" pid="35" name="Sheet1membersArray1">
    <vt:lpwstr>[]</vt:lpwstr>
  </property>
  <property fmtid="{D5CDD505-2E9C-101B-9397-08002B2CF9AE}" pid="36" name="Sheet1changeListObjectCount">
    <vt:i4>1</vt:i4>
  </property>
  <property fmtid="{D5CDD505-2E9C-101B-9397-08002B2CF9AE}" pid="37" name="Sheet1changeListObject1">
    <vt:lpwstr>{}</vt:lpwstr>
  </property>
</Properties>
</file>