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printerSettings/printerSettings3.bin" ContentType="application/vnd.openxmlformats-officedocument.spreadsheetml.printerSettings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rinterSettings/printerSettings4.bin" ContentType="application/vnd.openxmlformats-officedocument.spreadsheetml.printerSettings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rinterSettings/printerSettings7.bin" ContentType="application/vnd.openxmlformats-officedocument.spreadsheetml.printerSettings"/>
  <Override PartName="/xl/drawings/drawing6.xml" ContentType="application/vnd.openxmlformats-officedocument.drawing+xml"/>
  <Override PartName="/xl/printerSettings/printerSettings8.bin" ContentType="application/vnd.openxmlformats-officedocument.spreadsheetml.printerSettings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rinterSettings/printerSettings9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BM Demos\SmartCo\Excel Reports\"/>
    </mc:Choice>
  </mc:AlternateContent>
  <bookViews>
    <workbookView xWindow="360" yWindow="375" windowWidth="8910" windowHeight="2040" firstSheet="1" activeTab="1"/>
  </bookViews>
  <sheets>
    <sheet name="Cognos_Office_Connection_Cache" sheetId="19" state="veryHidden" r:id="rId1"/>
    <sheet name="ProductAdmin" sheetId="18" r:id="rId2"/>
    <sheet name="UnitFcst" sheetId="10" r:id="rId3"/>
    <sheet name="ChannelDetail" sheetId="5" r:id="rId4"/>
    <sheet name="MarginDetail" sheetId="13" r:id="rId5"/>
    <sheet name="Lookup" sheetId="2" state="hidden" r:id="rId6"/>
    <sheet name="MarginDetailByQ" sheetId="20" r:id="rId7"/>
    <sheet name="Assumptions" sheetId="14" r:id="rId8"/>
    <sheet name="Report" sheetId="16" r:id="rId9"/>
    <sheet name="Lookup (2)" sheetId="17" state="hidden" r:id="rId10"/>
  </sheets>
  <definedNames>
    <definedName name="ID" localSheetId="7" hidden="1">"5b92348e-5798-4ac8-b5a2-ace097011e23"</definedName>
    <definedName name="ID" localSheetId="3" hidden="1">"d72491e0-1b9b-4200-ae2c-d7ce74533628"</definedName>
    <definedName name="ID" localSheetId="0" hidden="1">"042b967b-a60f-43a1-8b33-a7b9563c6aef"</definedName>
    <definedName name="ID" localSheetId="5" hidden="1">"9945764c-1f6a-45cf-8bb8-1346345edc37"</definedName>
    <definedName name="ID" localSheetId="9" hidden="1">"9945764c-1f6a-45cf-8bb8-1346345edc37"</definedName>
    <definedName name="ID" localSheetId="4" hidden="1">"b3931834-4bc8-4013-96a8-b21b25e317ba"</definedName>
    <definedName name="ID" localSheetId="1" hidden="1">"00366557-f529-4e7b-b2c2-f768e16211c9"</definedName>
    <definedName name="ID" localSheetId="8" hidden="1">"efe4704e-ad40-4443-9582-5800b32716de"</definedName>
    <definedName name="ID" localSheetId="2" hidden="1">"05cc3bcf-6534-49a0-9f71-5aec73518ceb"</definedName>
    <definedName name="Method" localSheetId="9">'Lookup (2)'!$G$2:$G$3</definedName>
    <definedName name="Method">Lookup!$G$2:$G$3</definedName>
    <definedName name="pChannel" localSheetId="1">ProductAdmin!$H$5</definedName>
    <definedName name="pCurrentProduct" localSheetId="1">ProductAdmin!$B$20</definedName>
    <definedName name="pFcstMethod" localSheetId="1">ProductAdmin!#REF!</definedName>
    <definedName name="pNewName" localSheetId="1">ProductAdmin!$D$10</definedName>
    <definedName name="pNewNumber" localSheetId="1">ProductAdmin!$R$5</definedName>
    <definedName name="pOrg">ProductAdmin!$D$7</definedName>
    <definedName name="pParent" localSheetId="1">ProductAdmin!$H$10</definedName>
    <definedName name="pProductDriver" localSheetId="1">ProductAdmin!$Q$10</definedName>
    <definedName name="ProductGroups" localSheetId="9">'Lookup (2)'!$I$2:$I$11</definedName>
    <definedName name="ProductGroups">Lookup!$I$2:$I$11</definedName>
    <definedName name="ProductSubsets" localSheetId="9">'Lookup (2)'!$A$2:$A$6</definedName>
    <definedName name="ProductSubsets">Lookup!$A$2:$A$6</definedName>
    <definedName name="pSpread" localSheetId="1">ProductAdmin!$N$10</definedName>
    <definedName name="pUnitFcst" localSheetId="1">ProductAdmin!$K$10</definedName>
    <definedName name="pVersion" localSheetId="1">ProductAdmin!$N$5</definedName>
    <definedName name="pYear" localSheetId="1">ProductAdmin!$K$5</definedName>
    <definedName name="SelectYesNo" localSheetId="9">'Lookup (2)'!$D$2:$D$3</definedName>
    <definedName name="SelectYesNo">Lookup!$D$2:$D$3</definedName>
    <definedName name="Spreads" localSheetId="9">'Lookup (2)'!$M$2:$M$23</definedName>
    <definedName name="Spreads">Lookup!$M$2:$M$23</definedName>
    <definedName name="TM1REBUILDOPTION">1</definedName>
    <definedName name="TM1RPTDATARNG1" localSheetId="2">UnitFcst!$19:$30</definedName>
    <definedName name="TM1RPTFMTIDCOL" localSheetId="2">UnitFcst!$A$1:$A$8</definedName>
    <definedName name="TM1RPTFMTRNG" localSheetId="2">UnitFcst!$C$1:$P$8</definedName>
  </definedNames>
  <calcPr calcId="152511" calcMode="manual" concurrentCalc="0"/>
</workbook>
</file>

<file path=xl/calcChain.xml><?xml version="1.0" encoding="utf-8"?>
<calcChain xmlns="http://schemas.openxmlformats.org/spreadsheetml/2006/main">
  <c r="F13" i="10" l="1"/>
  <c r="A30" i="10"/>
  <c r="A29" i="10"/>
  <c r="A28" i="10"/>
  <c r="A27" i="10"/>
  <c r="A26" i="10"/>
  <c r="A25" i="10"/>
  <c r="A24" i="10"/>
  <c r="A23" i="10"/>
  <c r="A22" i="10"/>
  <c r="A21" i="10"/>
  <c r="A20" i="10"/>
  <c r="C9" i="10"/>
  <c r="D7" i="18"/>
  <c r="C13" i="10"/>
  <c r="D13" i="10"/>
  <c r="H13" i="10"/>
  <c r="J13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A2" i="10"/>
  <c r="A3" i="10"/>
  <c r="A4" i="10"/>
  <c r="A5" i="10"/>
  <c r="K5" i="18"/>
  <c r="A20" i="18"/>
  <c r="F5" i="20"/>
  <c r="C15" i="20"/>
  <c r="G8" i="20"/>
  <c r="D5" i="13"/>
  <c r="D5" i="16"/>
  <c r="I2" i="17"/>
  <c r="I4" i="17"/>
  <c r="I6" i="17"/>
  <c r="I8" i="17"/>
  <c r="I10" i="17"/>
  <c r="M12" i="17"/>
  <c r="M16" i="17"/>
  <c r="M19" i="17"/>
  <c r="M23" i="17"/>
  <c r="F5" i="14"/>
  <c r="D10" i="14"/>
  <c r="D15" i="14"/>
  <c r="M5" i="2"/>
  <c r="M15" i="2"/>
  <c r="M4" i="2"/>
  <c r="I9" i="2"/>
  <c r="I4" i="2"/>
  <c r="M12" i="2"/>
  <c r="M10" i="2"/>
  <c r="I11" i="2"/>
  <c r="H8" i="13"/>
  <c r="F8" i="13"/>
  <c r="C12" i="13"/>
  <c r="C15" i="13"/>
  <c r="C28" i="5"/>
  <c r="C9" i="5"/>
  <c r="E5" i="5"/>
  <c r="N5" i="18"/>
  <c r="D5" i="20"/>
  <c r="E8" i="20"/>
  <c r="C14" i="20"/>
  <c r="C12" i="20"/>
  <c r="C10" i="20"/>
  <c r="C5" i="13"/>
  <c r="F5" i="16"/>
  <c r="M2" i="17"/>
  <c r="M4" i="17"/>
  <c r="M6" i="17"/>
  <c r="M8" i="17"/>
  <c r="M10" i="17"/>
  <c r="M13" i="17"/>
  <c r="M17" i="17"/>
  <c r="M20" i="17"/>
  <c r="C19" i="16"/>
  <c r="C17" i="16"/>
  <c r="C15" i="16"/>
  <c r="C13" i="16"/>
  <c r="C11" i="16"/>
  <c r="C9" i="16"/>
  <c r="D17" i="14"/>
  <c r="D18" i="14"/>
  <c r="D12" i="14"/>
  <c r="D8" i="14"/>
  <c r="M7" i="2"/>
  <c r="M18" i="2"/>
  <c r="M8" i="2"/>
  <c r="M14" i="2"/>
  <c r="I6" i="2"/>
  <c r="M16" i="2"/>
  <c r="M13" i="2"/>
  <c r="I18" i="2"/>
  <c r="C11" i="13"/>
  <c r="C13" i="13"/>
  <c r="G8" i="13"/>
  <c r="C10" i="5"/>
  <c r="C26" i="5"/>
  <c r="H10" i="18"/>
  <c r="D17" i="18"/>
  <c r="Q10" i="18"/>
  <c r="C5" i="5"/>
  <c r="G5" i="20"/>
  <c r="C9" i="20"/>
  <c r="H8" i="20"/>
  <c r="F8" i="20"/>
  <c r="N10" i="18"/>
  <c r="E5" i="16"/>
  <c r="G5" i="16"/>
  <c r="I3" i="17"/>
  <c r="I5" i="17"/>
  <c r="I7" i="17"/>
  <c r="I9" i="17"/>
  <c r="I11" i="17"/>
  <c r="M14" i="17"/>
  <c r="I18" i="17"/>
  <c r="M21" i="17"/>
  <c r="D20" i="14"/>
  <c r="D9" i="14"/>
  <c r="D7" i="14"/>
  <c r="H5" i="14"/>
  <c r="I3" i="2"/>
  <c r="M9" i="2"/>
  <c r="M22" i="2"/>
  <c r="M17" i="2"/>
  <c r="M21" i="2"/>
  <c r="I8" i="2"/>
  <c r="M23" i="2"/>
  <c r="M20" i="2"/>
  <c r="M2" i="2"/>
  <c r="G5" i="13"/>
  <c r="C14" i="13"/>
  <c r="C10" i="13"/>
  <c r="H5" i="5"/>
  <c r="L5" i="5"/>
  <c r="C8" i="5"/>
  <c r="H5" i="18"/>
  <c r="F1" i="18"/>
  <c r="A18" i="18"/>
  <c r="C5" i="20"/>
  <c r="H5" i="20"/>
  <c r="E1" i="20"/>
  <c r="E9" i="20"/>
  <c r="H15" i="20"/>
  <c r="F15" i="20"/>
  <c r="H14" i="20"/>
  <c r="C13" i="20"/>
  <c r="F13" i="20"/>
  <c r="H12" i="20"/>
  <c r="C11" i="20"/>
  <c r="F11" i="20"/>
  <c r="H10" i="20"/>
  <c r="H9" i="20"/>
  <c r="D5" i="14"/>
  <c r="C5" i="16"/>
  <c r="R5" i="18"/>
  <c r="D1" i="16"/>
  <c r="M3" i="17"/>
  <c r="M5" i="17"/>
  <c r="M7" i="17"/>
  <c r="M9" i="17"/>
  <c r="M11" i="17"/>
  <c r="M15" i="17"/>
  <c r="M18" i="17"/>
  <c r="M22" i="17"/>
  <c r="H19" i="16"/>
  <c r="C18" i="16"/>
  <c r="F18" i="16"/>
  <c r="H17" i="16"/>
  <c r="C16" i="16"/>
  <c r="F16" i="16"/>
  <c r="H15" i="16"/>
  <c r="C14" i="16"/>
  <c r="F14" i="16"/>
  <c r="H13" i="16"/>
  <c r="C12" i="16"/>
  <c r="F12" i="16"/>
  <c r="H11" i="16"/>
  <c r="C10" i="16"/>
  <c r="F10" i="16"/>
  <c r="H9" i="16"/>
  <c r="C8" i="16"/>
  <c r="F8" i="16"/>
  <c r="D13" i="14"/>
  <c r="D14" i="14"/>
  <c r="D19" i="14"/>
  <c r="D1" i="14"/>
  <c r="O19" i="14"/>
  <c r="K18" i="14"/>
  <c r="G15" i="14"/>
  <c r="O13" i="14"/>
  <c r="K10" i="14"/>
  <c r="G9" i="14"/>
  <c r="L19" i="14"/>
  <c r="H13" i="14"/>
  <c r="M3" i="2"/>
  <c r="M11" i="2"/>
  <c r="M19" i="2"/>
  <c r="I5" i="2"/>
  <c r="I2" i="2"/>
  <c r="I10" i="2"/>
  <c r="M6" i="2"/>
  <c r="I7" i="2"/>
  <c r="F5" i="13"/>
  <c r="H5" i="13"/>
  <c r="E1" i="13"/>
  <c r="F14" i="13"/>
  <c r="E10" i="13"/>
  <c r="C9" i="13"/>
  <c r="J5" i="5"/>
  <c r="C27" i="5"/>
  <c r="D1" i="5"/>
  <c r="D29" i="5"/>
  <c r="N27" i="5"/>
  <c r="K26" i="5"/>
  <c r="P11" i="5"/>
  <c r="G26" i="5"/>
  <c r="H11" i="5"/>
  <c r="E10" i="5"/>
  <c r="O8" i="5"/>
  <c r="K9" i="5"/>
  <c r="P26" i="5"/>
  <c r="F28" i="5"/>
  <c r="I29" i="5"/>
  <c r="F10" i="5"/>
  <c r="D9" i="5"/>
  <c r="K10" i="5"/>
  <c r="N11" i="5"/>
  <c r="D27" i="5"/>
  <c r="G28" i="5"/>
  <c r="J29" i="5"/>
  <c r="O9" i="5"/>
  <c r="E8" i="5"/>
  <c r="J8" i="5"/>
  <c r="M9" i="5"/>
  <c r="P10" i="5"/>
  <c r="F26" i="5"/>
  <c r="I27" i="5"/>
  <c r="L28" i="5"/>
  <c r="O29" i="5"/>
  <c r="G12" i="13"/>
  <c r="F13" i="13"/>
  <c r="G11" i="13"/>
  <c r="G15" i="13"/>
  <c r="F10" i="13"/>
  <c r="L10" i="14"/>
  <c r="P13" i="14"/>
  <c r="P19" i="14"/>
  <c r="M9" i="14"/>
  <c r="I14" i="14"/>
  <c r="I19" i="14"/>
  <c r="H9" i="14"/>
  <c r="L15" i="14"/>
  <c r="P20" i="14"/>
  <c r="E10" i="14"/>
  <c r="M14" i="14"/>
  <c r="E19" i="14"/>
  <c r="J8" i="14"/>
  <c r="N9" i="14"/>
  <c r="F13" i="14"/>
  <c r="J14" i="14"/>
  <c r="N15" i="14"/>
  <c r="F19" i="14"/>
  <c r="J20" i="14"/>
  <c r="N20" i="14"/>
  <c r="C29" i="5"/>
  <c r="D11" i="5"/>
  <c r="N9" i="5"/>
  <c r="K8" i="5"/>
  <c r="A19" i="10"/>
  <c r="J10" i="5"/>
  <c r="G27" i="5"/>
  <c r="J28" i="5"/>
  <c r="M29" i="5"/>
  <c r="E11" i="5"/>
  <c r="H9" i="5"/>
  <c r="O10" i="5"/>
  <c r="E26" i="5"/>
  <c r="H27" i="5"/>
  <c r="K28" i="5"/>
  <c r="N29" i="5"/>
  <c r="N10" i="5"/>
  <c r="M8" i="5"/>
  <c r="N8" i="5"/>
  <c r="D10" i="5"/>
  <c r="G11" i="5"/>
  <c r="J26" i="5"/>
  <c r="M27" i="5"/>
  <c r="P28" i="5"/>
  <c r="E9" i="13"/>
  <c r="E13" i="13"/>
  <c r="H10" i="13"/>
  <c r="E12" i="13"/>
  <c r="F9" i="13"/>
  <c r="H11" i="13"/>
  <c r="L8" i="14"/>
  <c r="P14" i="14"/>
  <c r="L20" i="14"/>
  <c r="I10" i="14"/>
  <c r="E15" i="14"/>
  <c r="E20" i="14"/>
  <c r="H10" i="14"/>
  <c r="L18" i="14"/>
  <c r="E8" i="14"/>
  <c r="M10" i="14"/>
  <c r="I15" i="14"/>
  <c r="M19" i="14"/>
  <c r="N8" i="14"/>
  <c r="F10" i="14"/>
  <c r="J13" i="14"/>
  <c r="N14" i="14"/>
  <c r="F18" i="14"/>
  <c r="J19" i="14"/>
  <c r="N19" i="14"/>
  <c r="C11" i="5"/>
  <c r="M10" i="5"/>
  <c r="J9" i="5"/>
  <c r="G8" i="5"/>
  <c r="I11" i="5"/>
  <c r="K27" i="5"/>
  <c r="N28" i="5"/>
  <c r="H8" i="5"/>
  <c r="D26" i="5"/>
  <c r="L9" i="5"/>
  <c r="F11" i="5"/>
  <c r="I26" i="5"/>
  <c r="L27" i="5"/>
  <c r="O28" i="5"/>
  <c r="D8" i="5"/>
  <c r="M11" i="5"/>
  <c r="P9" i="5"/>
  <c r="E9" i="5"/>
  <c r="H10" i="5"/>
  <c r="K11" i="5"/>
  <c r="N26" i="5"/>
  <c r="D28" i="5"/>
  <c r="G29" i="5"/>
  <c r="G10" i="13"/>
  <c r="G14" i="13"/>
  <c r="H14" i="13"/>
  <c r="G13" i="13"/>
  <c r="F11" i="13"/>
  <c r="H13" i="13"/>
  <c r="L9" i="14"/>
  <c r="P15" i="14"/>
  <c r="I8" i="14"/>
  <c r="E13" i="14"/>
  <c r="M15" i="14"/>
  <c r="M20" i="14"/>
  <c r="L13" i="14"/>
  <c r="H19" i="14"/>
  <c r="M8" i="14"/>
  <c r="I13" i="14"/>
  <c r="E18" i="14"/>
  <c r="I20" i="14"/>
  <c r="F9" i="14"/>
  <c r="J10" i="14"/>
  <c r="N13" i="14"/>
  <c r="F15" i="14"/>
  <c r="J18" i="14"/>
  <c r="L11" i="5"/>
  <c r="I10" i="5"/>
  <c r="F9" i="5"/>
  <c r="L13" i="10"/>
  <c r="C19" i="10"/>
  <c r="K19" i="10"/>
  <c r="L19" i="10"/>
  <c r="E19" i="10"/>
  <c r="L8" i="5"/>
  <c r="L26" i="5"/>
  <c r="O27" i="5"/>
  <c r="E29" i="5"/>
  <c r="G9" i="5"/>
  <c r="I8" i="5"/>
  <c r="G10" i="5"/>
  <c r="J11" i="5"/>
  <c r="M26" i="5"/>
  <c r="P27" i="5"/>
  <c r="F29" i="5"/>
  <c r="P8" i="5"/>
  <c r="H26" i="5"/>
  <c r="F8" i="5"/>
  <c r="I9" i="5"/>
  <c r="L10" i="5"/>
  <c r="O11" i="5"/>
  <c r="E27" i="5"/>
  <c r="H28" i="5"/>
  <c r="K29" i="5"/>
  <c r="E11" i="13"/>
  <c r="E15" i="13"/>
  <c r="G9" i="13"/>
  <c r="E14" i="13"/>
  <c r="F15" i="13"/>
  <c r="H15" i="13"/>
  <c r="P10" i="14"/>
  <c r="P18" i="14"/>
  <c r="E9" i="14"/>
  <c r="M13" i="14"/>
  <c r="M18" i="14"/>
  <c r="H8" i="14"/>
  <c r="L14" i="14"/>
  <c r="H20" i="14"/>
  <c r="I9" i="14"/>
  <c r="E14" i="14"/>
  <c r="I18" i="14"/>
  <c r="F8" i="14"/>
  <c r="J9" i="14"/>
  <c r="N10" i="14"/>
  <c r="F14" i="14"/>
  <c r="J15" i="14"/>
  <c r="N18" i="14"/>
  <c r="F20" i="14"/>
  <c r="E10" i="20"/>
  <c r="I10" i="20"/>
  <c r="G11" i="20"/>
  <c r="E12" i="20"/>
  <c r="I12" i="20"/>
  <c r="G13" i="20"/>
  <c r="E14" i="20"/>
  <c r="I14" i="20"/>
  <c r="F9" i="20"/>
  <c r="F10" i="20"/>
  <c r="H11" i="20"/>
  <c r="F12" i="20"/>
  <c r="H13" i="20"/>
  <c r="F14" i="20"/>
  <c r="G15" i="20"/>
  <c r="I15" i="20"/>
  <c r="G9" i="20"/>
  <c r="G10" i="20"/>
  <c r="E11" i="20"/>
  <c r="I11" i="20"/>
  <c r="G12" i="20"/>
  <c r="E13" i="20"/>
  <c r="I13" i="20"/>
  <c r="G14" i="20"/>
  <c r="E15" i="20"/>
  <c r="G8" i="16"/>
  <c r="E9" i="16"/>
  <c r="I9" i="16"/>
  <c r="G10" i="16"/>
  <c r="E11" i="16"/>
  <c r="I11" i="16"/>
  <c r="G12" i="16"/>
  <c r="E13" i="16"/>
  <c r="I13" i="16"/>
  <c r="G14" i="16"/>
  <c r="E15" i="16"/>
  <c r="I15" i="16"/>
  <c r="G16" i="16"/>
  <c r="E17" i="16"/>
  <c r="I17" i="16"/>
  <c r="G18" i="16"/>
  <c r="E19" i="16"/>
  <c r="I19" i="16"/>
  <c r="H8" i="16"/>
  <c r="F9" i="16"/>
  <c r="H10" i="16"/>
  <c r="F11" i="16"/>
  <c r="H12" i="16"/>
  <c r="F13" i="16"/>
  <c r="H14" i="16"/>
  <c r="F15" i="16"/>
  <c r="H16" i="16"/>
  <c r="F17" i="16"/>
  <c r="H18" i="16"/>
  <c r="F19" i="16"/>
  <c r="E8" i="16"/>
  <c r="I8" i="16"/>
  <c r="G9" i="16"/>
  <c r="E10" i="16"/>
  <c r="I10" i="16"/>
  <c r="G11" i="16"/>
  <c r="E12" i="16"/>
  <c r="I12" i="16"/>
  <c r="G13" i="16"/>
  <c r="E14" i="16"/>
  <c r="I14" i="16"/>
  <c r="G15" i="16"/>
  <c r="E16" i="16"/>
  <c r="I16" i="16"/>
  <c r="G17" i="16"/>
  <c r="E18" i="16"/>
  <c r="I18" i="16"/>
  <c r="G19" i="16"/>
  <c r="H14" i="14"/>
  <c r="G8" i="14"/>
  <c r="K9" i="14"/>
  <c r="O10" i="14"/>
  <c r="G14" i="14"/>
  <c r="K15" i="14"/>
  <c r="O18" i="14"/>
  <c r="G20" i="14"/>
  <c r="P8" i="14"/>
  <c r="H15" i="14"/>
  <c r="K8" i="14"/>
  <c r="O9" i="14"/>
  <c r="G13" i="14"/>
  <c r="K14" i="14"/>
  <c r="O15" i="14"/>
  <c r="G19" i="14"/>
  <c r="K20" i="14"/>
  <c r="P9" i="14"/>
  <c r="H18" i="14"/>
  <c r="O8" i="14"/>
  <c r="G10" i="14"/>
  <c r="K13" i="14"/>
  <c r="O14" i="14"/>
  <c r="G18" i="14"/>
  <c r="K19" i="14"/>
  <c r="O20" i="14"/>
  <c r="H12" i="13"/>
  <c r="F12" i="13"/>
  <c r="H9" i="13"/>
  <c r="O26" i="5"/>
  <c r="E28" i="5"/>
  <c r="H29" i="5"/>
  <c r="F27" i="5"/>
  <c r="I28" i="5"/>
  <c r="L29" i="5"/>
  <c r="J27" i="5"/>
  <c r="M28" i="5"/>
  <c r="P29" i="5"/>
  <c r="F19" i="10"/>
  <c r="M19" i="10"/>
  <c r="P19" i="10"/>
  <c r="G19" i="10"/>
  <c r="J19" i="10"/>
  <c r="D19" i="10"/>
  <c r="I19" i="10"/>
  <c r="N19" i="10"/>
  <c r="H19" i="10"/>
  <c r="O19" i="10"/>
  <c r="C7" i="5"/>
  <c r="B18" i="18"/>
  <c r="B19" i="18"/>
  <c r="B20" i="18"/>
  <c r="P19" i="18"/>
  <c r="L19" i="18"/>
  <c r="H19" i="18"/>
  <c r="Q18" i="18"/>
  <c r="M18" i="18"/>
  <c r="I18" i="18"/>
  <c r="S19" i="18"/>
  <c r="O19" i="18"/>
  <c r="K19" i="18"/>
  <c r="G19" i="18"/>
  <c r="P18" i="18"/>
  <c r="L18" i="18"/>
  <c r="H18" i="18"/>
  <c r="R19" i="18"/>
  <c r="N19" i="18"/>
  <c r="J19" i="18"/>
  <c r="S18" i="18"/>
  <c r="O18" i="18"/>
  <c r="K18" i="18"/>
  <c r="G18" i="18"/>
  <c r="J18" i="18"/>
  <c r="N18" i="18"/>
  <c r="R18" i="18"/>
  <c r="I19" i="18"/>
  <c r="M19" i="18"/>
  <c r="Q19" i="18"/>
  <c r="J20" i="18"/>
  <c r="N20" i="18"/>
  <c r="R20" i="18"/>
  <c r="G20" i="18"/>
  <c r="K20" i="18"/>
  <c r="O20" i="18"/>
  <c r="S20" i="18"/>
  <c r="H20" i="18"/>
  <c r="L20" i="18"/>
  <c r="P20" i="18"/>
  <c r="Q20" i="18"/>
  <c r="M20" i="18"/>
  <c r="I20" i="18"/>
</calcChain>
</file>

<file path=xl/sharedStrings.xml><?xml version="1.0" encoding="utf-8"?>
<sst xmlns="http://schemas.openxmlformats.org/spreadsheetml/2006/main" count="255" uniqueCount="93">
  <si>
    <t>Channel</t>
  </si>
  <si>
    <t>Year</t>
  </si>
  <si>
    <t>Version</t>
  </si>
  <si>
    <t>D</t>
  </si>
  <si>
    <t>N</t>
  </si>
  <si>
    <t>[Begin Format Range]</t>
  </si>
  <si>
    <t>[End Format Range]</t>
  </si>
  <si>
    <t>Organization</t>
  </si>
  <si>
    <t>Row Filter</t>
  </si>
  <si>
    <t>Yes</t>
  </si>
  <si>
    <t>ProductSubsets</t>
  </si>
  <si>
    <t>Default</t>
  </si>
  <si>
    <t>Product All</t>
  </si>
  <si>
    <t>Clinical System Analyzers</t>
  </si>
  <si>
    <t>System Accessories</t>
  </si>
  <si>
    <t>System Analysis Packs</t>
  </si>
  <si>
    <t>SelectYesNo</t>
  </si>
  <si>
    <t>No</t>
  </si>
  <si>
    <t>CUBE: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</si>
  <si>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</si>
  <si>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</si>
  <si>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</si>
  <si>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</si>
  <si>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</si>
  <si>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</si>
  <si>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</si>
  <si>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</si>
  <si>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</si>
  <si>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</si>
  <si>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</si>
  <si>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</si>
  <si>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Channel Total</t>
  </si>
  <si>
    <t>Product</t>
  </si>
  <si>
    <t>Measure</t>
  </si>
  <si>
    <t>New Product Name</t>
  </si>
  <si>
    <t>Generic Spread</t>
  </si>
  <si>
    <t>Method</t>
  </si>
  <si>
    <t>ProductGroups</t>
  </si>
  <si>
    <t>Spreads</t>
  </si>
  <si>
    <t>Specific Product</t>
  </si>
  <si>
    <t>Units Sold</t>
  </si>
  <si>
    <t>Gross Revenue</t>
  </si>
  <si>
    <t>Month</t>
  </si>
  <si>
    <t>Unit Price</t>
  </si>
  <si>
    <t>Unit Cost</t>
  </si>
  <si>
    <t>Cost of Sales</t>
  </si>
  <si>
    <t>Gross Margin</t>
  </si>
  <si>
    <t>Gross Margin %</t>
  </si>
  <si>
    <t>Initiative Discount</t>
  </si>
  <si>
    <t>Product Total</t>
  </si>
  <si>
    <t>Q1</t>
  </si>
  <si>
    <t>Q2</t>
  </si>
  <si>
    <t>Q3</t>
  </si>
  <si>
    <t>Q4</t>
  </si>
  <si>
    <t>20000</t>
  </si>
  <si>
    <t>21000</t>
  </si>
  <si>
    <t>22000</t>
  </si>
  <si>
    <t>23000</t>
  </si>
  <si>
    <t>30000</t>
  </si>
  <si>
    <t>31000</t>
  </si>
  <si>
    <t>32000</t>
  </si>
  <si>
    <t>33000</t>
  </si>
  <si>
    <t>40000</t>
  </si>
  <si>
    <t>41000</t>
  </si>
  <si>
    <t>42000</t>
  </si>
  <si>
    <t>Phones</t>
  </si>
  <si>
    <t>3G Smart Phones</t>
  </si>
  <si>
    <t>4G Smart Phones</t>
  </si>
  <si>
    <t>Phone Only</t>
  </si>
  <si>
    <t>PCs</t>
  </si>
  <si>
    <t>Desktops</t>
  </si>
  <si>
    <t>Laptops</t>
  </si>
  <si>
    <t>Gaming</t>
  </si>
  <si>
    <t>Tablets</t>
  </si>
  <si>
    <t>10 Inch Tablets</t>
  </si>
  <si>
    <t>8 Inch Tablets</t>
  </si>
  <si>
    <t>10</t>
  </si>
  <si>
    <t>20</t>
  </si>
  <si>
    <t>30</t>
  </si>
  <si>
    <t>one</t>
  </si>
  <si>
    <t>two</t>
  </si>
  <si>
    <t>three</t>
  </si>
  <si>
    <t>Dee</t>
  </si>
  <si>
    <t>Nnn</t>
  </si>
  <si>
    <t>PRODUCT</t>
  </si>
  <si>
    <t xml:space="preserve"> </t>
  </si>
  <si>
    <t>Parent</t>
  </si>
  <si>
    <t>Yearly Unit Forecast</t>
  </si>
  <si>
    <t>Start Date</t>
  </si>
  <si>
    <t>Like Product Plan</t>
  </si>
  <si>
    <t>Predicted Plan</t>
  </si>
  <si>
    <t>New Product Plan</t>
  </si>
  <si>
    <t>Comparable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</si>
</sst>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  <numFmt numFmtId="166" formatCode="&quot;- &quot;@"/>
    <numFmt numFmtId="167" formatCode="&quot;+ &quot;@"/>
    <numFmt numFmtId="168" formatCode="0.0%"/>
    <numFmt numFmtId="169" formatCode="#0.0\%"/>
    <numFmt numFmtId="170" formatCode="#,##0.0_);[Red]\(#,##0.0\)"/>
  </numFmts>
  <fonts count="37" x14ac:knownFonts="1">
    <font>
      <sz val="11"/>
      <color theme="1"/>
      <name val="Calibri"/>
      <family val="2"/>
      <scheme val="minor"/>
    </font>
    <font>
      <sz val="10"/>
      <color indexed="9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Calibri"/>
      <family val="2"/>
    </font>
    <font>
      <sz val="11"/>
      <color indexed="44"/>
      <name val="Calibri"/>
      <family val="2"/>
    </font>
    <font>
      <sz val="14"/>
      <color indexed="63"/>
      <name val="Calibri"/>
      <family val="2"/>
    </font>
    <font>
      <sz val="14"/>
      <name val="Calibri"/>
      <family val="2"/>
    </font>
    <font>
      <sz val="8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9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theme="0" tint="-0.499984740745262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14996795556505021"/>
      </bottom>
      <diagonal/>
    </border>
    <border>
      <left/>
      <right style="thin">
        <color theme="0" tint="-0.249977111117893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/>
      <top/>
      <bottom style="thick">
        <color rgb="FF0296DF"/>
      </bottom>
      <diagonal/>
    </border>
  </borders>
  <cellStyleXfs count="2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4" borderId="1">
      <alignment horizontal="left" vertical="center"/>
    </xf>
    <xf numFmtId="0" fontId="13" fillId="5" borderId="1">
      <alignment horizontal="left" vertical="center"/>
    </xf>
    <xf numFmtId="0" fontId="13" fillId="6" borderId="1">
      <alignment horizontal="left" vertical="center"/>
    </xf>
    <xf numFmtId="0" fontId="15" fillId="4" borderId="1">
      <alignment horizontal="center" vertical="center"/>
    </xf>
    <xf numFmtId="0" fontId="12" fillId="4" borderId="1">
      <alignment horizontal="center" vertical="center"/>
    </xf>
    <xf numFmtId="0" fontId="13" fillId="5" borderId="1">
      <alignment horizontal="center" vertical="center"/>
    </xf>
    <xf numFmtId="0" fontId="13" fillId="6" borderId="1">
      <alignment horizontal="center" vertical="center"/>
    </xf>
    <xf numFmtId="0" fontId="15" fillId="4" borderId="1">
      <alignment horizontal="center" vertical="center"/>
    </xf>
    <xf numFmtId="0" fontId="16" fillId="0" borderId="1">
      <alignment horizontal="right" vertical="center"/>
    </xf>
    <xf numFmtId="0" fontId="16" fillId="7" borderId="1">
      <alignment horizontal="right" vertical="center"/>
    </xf>
    <xf numFmtId="0" fontId="16" fillId="0" borderId="1">
      <alignment horizontal="center" vertical="center"/>
    </xf>
    <xf numFmtId="0" fontId="15" fillId="5" borderId="1"/>
    <xf numFmtId="0" fontId="15" fillId="0" borderId="1">
      <alignment horizontal="center" vertical="center" wrapText="1"/>
    </xf>
    <xf numFmtId="0" fontId="15" fillId="6" borderId="1"/>
    <xf numFmtId="0" fontId="12" fillId="0" borderId="1">
      <alignment horizontal="left" vertical="center"/>
    </xf>
    <xf numFmtId="0" fontId="12" fillId="0" borderId="1">
      <alignment horizontal="left" vertical="top"/>
    </xf>
    <xf numFmtId="0" fontId="12" fillId="4" borderId="1">
      <alignment horizontal="center" vertical="center"/>
    </xf>
    <xf numFmtId="0" fontId="12" fillId="4" borderId="1">
      <alignment horizontal="left" vertical="center"/>
    </xf>
    <xf numFmtId="0" fontId="16" fillId="0" borderId="1">
      <alignment horizontal="right" vertical="center"/>
    </xf>
    <xf numFmtId="0" fontId="16" fillId="0" borderId="1">
      <alignment horizontal="right" vertical="center"/>
    </xf>
    <xf numFmtId="0" fontId="17" fillId="4" borderId="1">
      <alignment horizontal="left" vertical="center" indent="1"/>
    </xf>
    <xf numFmtId="0" fontId="12" fillId="8" borderId="1"/>
    <xf numFmtId="0" fontId="18" fillId="0" borderId="1"/>
    <xf numFmtId="0" fontId="19" fillId="0" borderId="1"/>
    <xf numFmtId="0" fontId="16" fillId="9" borderId="1"/>
    <xf numFmtId="0" fontId="16" fillId="3" borderId="1"/>
  </cellStyleXfs>
  <cellXfs count="152">
    <xf numFmtId="0" fontId="0" fillId="0" borderId="0" xfId="0"/>
    <xf numFmtId="0" fontId="0" fillId="0" borderId="0" xfId="0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49" fontId="1" fillId="0" borderId="0" xfId="0" applyNumberFormat="1" applyFont="1" applyFill="1" applyBorder="1" applyAlignment="1">
      <alignment horizontal="left" vertical="center" indent="1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Alignment="1"/>
    <xf numFmtId="2" fontId="6" fillId="0" borderId="0" xfId="0" applyNumberFormat="1" applyFont="1"/>
    <xf numFmtId="0" fontId="8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7" fillId="0" borderId="0" xfId="0" applyFont="1" applyFill="1" applyBorder="1"/>
    <xf numFmtId="0" fontId="0" fillId="0" borderId="0" xfId="0" applyFill="1"/>
    <xf numFmtId="49" fontId="0" fillId="0" borderId="0" xfId="0" quotePrefix="1" applyNumberFormat="1"/>
    <xf numFmtId="0" fontId="0" fillId="0" borderId="0" xfId="0" quotePrefix="1"/>
    <xf numFmtId="0" fontId="6" fillId="0" borderId="0" xfId="0" quotePrefix="1" applyFont="1" applyAlignment="1"/>
    <xf numFmtId="0" fontId="21" fillId="0" borderId="0" xfId="0" applyFont="1" applyFill="1" applyBorder="1" applyAlignment="1">
      <alignment vertical="center"/>
    </xf>
    <xf numFmtId="0" fontId="14" fillId="0" borderId="0" xfId="0" applyFont="1"/>
    <xf numFmtId="0" fontId="5" fillId="0" borderId="0" xfId="0" quotePrefix="1" applyFont="1"/>
    <xf numFmtId="0" fontId="20" fillId="0" borderId="0" xfId="0" applyFont="1" applyFill="1" applyBorder="1"/>
    <xf numFmtId="0" fontId="20" fillId="0" borderId="0" xfId="0" applyFont="1" applyBorder="1"/>
    <xf numFmtId="0" fontId="14" fillId="0" borderId="0" xfId="0" applyFont="1" applyFill="1" applyBorder="1"/>
    <xf numFmtId="0" fontId="21" fillId="0" borderId="0" xfId="0" applyFont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/>
    <xf numFmtId="166" fontId="21" fillId="0" borderId="0" xfId="0" applyNumberFormat="1" applyFont="1" applyFill="1" applyBorder="1" applyAlignment="1">
      <alignment horizontal="left"/>
    </xf>
    <xf numFmtId="165" fontId="21" fillId="0" borderId="0" xfId="1" applyNumberFormat="1" applyFont="1" applyFill="1" applyBorder="1"/>
    <xf numFmtId="0" fontId="21" fillId="0" borderId="0" xfId="0" applyFont="1" applyFill="1" applyBorder="1"/>
    <xf numFmtId="49" fontId="21" fillId="0" borderId="0" xfId="0" applyNumberFormat="1" applyFont="1" applyFill="1" applyBorder="1" applyAlignment="1">
      <alignment horizontal="left" indent="2"/>
    </xf>
    <xf numFmtId="167" fontId="24" fillId="0" borderId="0" xfId="0" applyNumberFormat="1" applyFont="1" applyFill="1" applyBorder="1" applyAlignment="1" applyProtection="1">
      <alignment horizontal="left" vertical="center"/>
    </xf>
    <xf numFmtId="167" fontId="24" fillId="0" borderId="0" xfId="0" applyNumberFormat="1" applyFont="1" applyFill="1" applyBorder="1" applyAlignment="1" applyProtection="1">
      <alignment horizontal="left" vertical="center" indent="2"/>
    </xf>
    <xf numFmtId="49" fontId="24" fillId="0" borderId="0" xfId="0" applyNumberFormat="1" applyFont="1" applyFill="1" applyBorder="1" applyAlignment="1" applyProtection="1">
      <alignment horizontal="left" vertical="center"/>
    </xf>
    <xf numFmtId="49" fontId="24" fillId="0" borderId="0" xfId="0" applyNumberFormat="1" applyFont="1" applyFill="1" applyBorder="1" applyAlignment="1" applyProtection="1">
      <alignment horizontal="left" vertical="center" indent="3"/>
    </xf>
    <xf numFmtId="0" fontId="9" fillId="11" borderId="0" xfId="0" applyFont="1" applyFill="1" applyBorder="1" applyAlignment="1">
      <alignment vertical="center"/>
    </xf>
    <xf numFmtId="49" fontId="23" fillId="0" borderId="0" xfId="0" applyNumberFormat="1" applyFont="1" applyFill="1" applyBorder="1" applyAlignment="1" applyProtection="1">
      <alignment horizontal="left" vertical="center" indent="3"/>
    </xf>
    <xf numFmtId="0" fontId="5" fillId="0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165" fontId="24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Border="1" applyAlignment="1">
      <alignment vertical="center"/>
    </xf>
    <xf numFmtId="169" fontId="24" fillId="0" borderId="0" xfId="0" applyNumberFormat="1" applyFont="1" applyFill="1" applyBorder="1" applyAlignment="1" applyProtection="1">
      <alignment horizontal="right" vertical="center"/>
      <protection locked="0"/>
    </xf>
    <xf numFmtId="0" fontId="29" fillId="0" borderId="0" xfId="0" applyFont="1" applyFill="1" applyBorder="1"/>
    <xf numFmtId="166" fontId="27" fillId="0" borderId="0" xfId="0" applyNumberFormat="1" applyFont="1" applyFill="1" applyBorder="1" applyAlignment="1">
      <alignment horizontal="left"/>
    </xf>
    <xf numFmtId="0" fontId="14" fillId="13" borderId="0" xfId="0" applyFont="1" applyFill="1" applyBorder="1"/>
    <xf numFmtId="49" fontId="23" fillId="12" borderId="5" xfId="0" applyNumberFormat="1" applyFont="1" applyFill="1" applyBorder="1" applyAlignment="1">
      <alignment horizontal="center" vertical="center"/>
    </xf>
    <xf numFmtId="49" fontId="23" fillId="12" borderId="8" xfId="0" applyNumberFormat="1" applyFont="1" applyFill="1" applyBorder="1" applyAlignment="1">
      <alignment horizontal="center" vertical="center"/>
    </xf>
    <xf numFmtId="49" fontId="23" fillId="12" borderId="4" xfId="0" applyNumberFormat="1" applyFont="1" applyFill="1" applyBorder="1" applyAlignment="1">
      <alignment horizontal="center" vertical="center"/>
    </xf>
    <xf numFmtId="166" fontId="27" fillId="0" borderId="9" xfId="0" applyNumberFormat="1" applyFont="1" applyFill="1" applyBorder="1" applyAlignment="1">
      <alignment horizontal="left"/>
    </xf>
    <xf numFmtId="166" fontId="27" fillId="0" borderId="10" xfId="0" applyNumberFormat="1" applyFont="1" applyFill="1" applyBorder="1" applyAlignment="1">
      <alignment horizontal="left"/>
    </xf>
    <xf numFmtId="0" fontId="6" fillId="0" borderId="0" xfId="0" applyFont="1" applyBorder="1"/>
    <xf numFmtId="0" fontId="30" fillId="0" borderId="0" xfId="0" applyFont="1"/>
    <xf numFmtId="0" fontId="26" fillId="10" borderId="13" xfId="0" applyFont="1" applyFill="1" applyBorder="1" applyAlignment="1">
      <alignment horizontal="center" vertical="center"/>
    </xf>
    <xf numFmtId="0" fontId="26" fillId="10" borderId="6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2" fillId="0" borderId="0" xfId="0" applyNumberFormat="1" applyFont="1" applyFill="1" applyBorder="1" applyAlignment="1" applyProtection="1">
      <alignment horizontal="left" vertical="center" indent="3"/>
    </xf>
    <xf numFmtId="49" fontId="32" fillId="0" borderId="0" xfId="0" applyNumberFormat="1" applyFont="1" applyFill="1" applyBorder="1" applyAlignment="1" applyProtection="1">
      <alignment horizontal="left" vertical="center" indent="3"/>
    </xf>
    <xf numFmtId="37" fontId="24" fillId="0" borderId="0" xfId="0" applyNumberFormat="1" applyFont="1" applyFill="1" applyBorder="1" applyAlignment="1" applyProtection="1">
      <alignment horizontal="right" vertical="center"/>
      <protection locked="0"/>
    </xf>
    <xf numFmtId="0" fontId="31" fillId="0" borderId="0" xfId="0" applyNumberFormat="1" applyFont="1" applyFill="1" applyBorder="1" applyAlignment="1" applyProtection="1">
      <alignment horizontal="left" vertical="center" indent="3"/>
    </xf>
    <xf numFmtId="37" fontId="23" fillId="0" borderId="0" xfId="0" applyNumberFormat="1" applyFont="1" applyFill="1" applyBorder="1" applyAlignment="1" applyProtection="1">
      <alignment horizontal="right" vertical="center"/>
      <protection locked="0"/>
    </xf>
    <xf numFmtId="0" fontId="31" fillId="0" borderId="0" xfId="0" applyNumberFormat="1" applyFont="1" applyFill="1" applyBorder="1" applyAlignment="1" applyProtection="1">
      <alignment vertical="center"/>
    </xf>
    <xf numFmtId="165" fontId="24" fillId="0" borderId="0" xfId="0" applyNumberFormat="1" applyFont="1" applyFill="1" applyBorder="1" applyAlignment="1" applyProtection="1">
      <alignment horizontal="right" vertical="center"/>
      <protection locked="0"/>
    </xf>
    <xf numFmtId="43" fontId="24" fillId="0" borderId="0" xfId="1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/>
    </xf>
    <xf numFmtId="0" fontId="26" fillId="10" borderId="11" xfId="0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 applyProtection="1">
      <alignment horizontal="right" vertical="center"/>
      <protection locked="0"/>
    </xf>
    <xf numFmtId="0" fontId="23" fillId="0" borderId="18" xfId="0" applyNumberFormat="1" applyFont="1" applyFill="1" applyBorder="1" applyAlignment="1" applyProtection="1">
      <alignment horizontal="center" vertical="center"/>
    </xf>
    <xf numFmtId="0" fontId="33" fillId="0" borderId="0" xfId="0" applyFont="1" applyBorder="1" applyAlignment="1">
      <alignment horizontal="center" vertical="center"/>
    </xf>
    <xf numFmtId="165" fontId="24" fillId="0" borderId="0" xfId="0" applyNumberFormat="1" applyFont="1" applyFill="1" applyBorder="1" applyAlignment="1" applyProtection="1">
      <alignment horizontal="right" vertical="center"/>
    </xf>
    <xf numFmtId="0" fontId="23" fillId="0" borderId="18" xfId="0" applyNumberFormat="1" applyFont="1" applyFill="1" applyBorder="1" applyAlignment="1" applyProtection="1">
      <alignment horizontal="left" vertical="center"/>
    </xf>
    <xf numFmtId="43" fontId="23" fillId="12" borderId="0" xfId="1" applyFont="1" applyFill="1" applyBorder="1" applyAlignment="1" applyProtection="1">
      <alignment vertical="center"/>
    </xf>
    <xf numFmtId="165" fontId="23" fillId="12" borderId="0" xfId="0" applyNumberFormat="1" applyFont="1" applyFill="1" applyBorder="1" applyAlignment="1" applyProtection="1">
      <alignment vertical="center"/>
    </xf>
    <xf numFmtId="169" fontId="23" fillId="12" borderId="0" xfId="0" applyNumberFormat="1" applyFont="1" applyFill="1" applyBorder="1" applyAlignment="1" applyProtection="1">
      <alignment vertical="center"/>
    </xf>
    <xf numFmtId="170" fontId="24" fillId="0" borderId="0" xfId="1" applyNumberFormat="1" applyFont="1" applyFill="1" applyBorder="1" applyAlignment="1" applyProtection="1">
      <alignment vertical="center"/>
    </xf>
    <xf numFmtId="38" fontId="24" fillId="0" borderId="0" xfId="1" applyNumberFormat="1" applyFont="1" applyFill="1" applyBorder="1" applyAlignment="1" applyProtection="1">
      <alignment vertical="center"/>
    </xf>
    <xf numFmtId="169" fontId="24" fillId="0" borderId="0" xfId="1" applyNumberFormat="1" applyFont="1" applyFill="1" applyBorder="1" applyAlignment="1" applyProtection="1">
      <alignment vertical="center"/>
    </xf>
    <xf numFmtId="0" fontId="36" fillId="0" borderId="0" xfId="0" applyFont="1" applyFill="1" applyBorder="1"/>
    <xf numFmtId="168" fontId="25" fillId="0" borderId="0" xfId="2" applyNumberFormat="1" applyFont="1" applyFill="1" applyBorder="1"/>
    <xf numFmtId="43" fontId="25" fillId="0" borderId="0" xfId="1" applyFont="1" applyFill="1" applyBorder="1"/>
    <xf numFmtId="0" fontId="33" fillId="0" borderId="0" xfId="0" applyFont="1" applyFill="1" applyBorder="1" applyAlignment="1">
      <alignment horizontal="center" vertical="center"/>
    </xf>
    <xf numFmtId="164" fontId="24" fillId="0" borderId="0" xfId="1" applyNumberFormat="1" applyFont="1" applyFill="1" applyBorder="1" applyAlignment="1">
      <alignment vertical="center"/>
    </xf>
    <xf numFmtId="164" fontId="23" fillId="0" borderId="9" xfId="1" applyNumberFormat="1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164" fontId="23" fillId="0" borderId="10" xfId="1" applyNumberFormat="1" applyFont="1" applyFill="1" applyBorder="1" applyAlignment="1">
      <alignment vertical="center"/>
    </xf>
    <xf numFmtId="166" fontId="23" fillId="12" borderId="9" xfId="0" applyNumberFormat="1" applyFont="1" applyFill="1" applyBorder="1" applyAlignment="1">
      <alignment horizontal="left" vertical="center" indent="2"/>
    </xf>
    <xf numFmtId="167" fontId="24" fillId="12" borderId="0" xfId="0" applyNumberFormat="1" applyFont="1" applyFill="1" applyBorder="1" applyAlignment="1">
      <alignment horizontal="left" vertical="center" indent="4"/>
    </xf>
    <xf numFmtId="166" fontId="23" fillId="12" borderId="10" xfId="0" applyNumberFormat="1" applyFont="1" applyFill="1" applyBorder="1" applyAlignment="1">
      <alignment horizontal="left" vertical="center" indent="2"/>
    </xf>
    <xf numFmtId="166" fontId="23" fillId="12" borderId="6" xfId="0" applyNumberFormat="1" applyFont="1" applyFill="1" applyBorder="1" applyAlignment="1">
      <alignment horizontal="left" vertical="center"/>
    </xf>
    <xf numFmtId="166" fontId="27" fillId="0" borderId="6" xfId="0" applyNumberFormat="1" applyFont="1" applyFill="1" applyBorder="1" applyAlignment="1">
      <alignment horizontal="left"/>
    </xf>
    <xf numFmtId="164" fontId="23" fillId="0" borderId="6" xfId="1" applyNumberFormat="1" applyFont="1" applyFill="1" applyBorder="1" applyAlignment="1">
      <alignment vertical="center"/>
    </xf>
    <xf numFmtId="49" fontId="23" fillId="14" borderId="7" xfId="0" applyNumberFormat="1" applyFont="1" applyFill="1" applyBorder="1" applyAlignment="1" applyProtection="1">
      <alignment horizontal="left" vertical="center"/>
    </xf>
    <xf numFmtId="165" fontId="23" fillId="14" borderId="7" xfId="1" applyNumberFormat="1" applyFont="1" applyFill="1" applyBorder="1" applyAlignment="1" applyProtection="1">
      <alignment horizontal="right" vertical="center"/>
    </xf>
    <xf numFmtId="0" fontId="23" fillId="0" borderId="18" xfId="0" applyNumberFormat="1" applyFont="1" applyFill="1" applyBorder="1" applyAlignment="1" applyProtection="1">
      <alignment horizontal="center" vertical="center"/>
    </xf>
    <xf numFmtId="0" fontId="23" fillId="12" borderId="18" xfId="0" applyNumberFormat="1" applyFont="1" applyFill="1" applyBorder="1" applyAlignment="1" applyProtection="1">
      <alignment horizontal="center" vertical="center"/>
    </xf>
    <xf numFmtId="166" fontId="23" fillId="14" borderId="0" xfId="0" applyNumberFormat="1" applyFont="1" applyFill="1" applyBorder="1" applyAlignment="1" applyProtection="1">
      <alignment horizontal="left" vertical="center"/>
    </xf>
    <xf numFmtId="165" fontId="24" fillId="14" borderId="0" xfId="0" applyNumberFormat="1" applyFont="1" applyFill="1" applyBorder="1" applyAlignment="1" applyProtection="1">
      <alignment horizontal="right" vertical="center"/>
    </xf>
    <xf numFmtId="0" fontId="23" fillId="14" borderId="0" xfId="0" applyNumberFormat="1" applyFont="1" applyFill="1" applyBorder="1" applyAlignment="1" applyProtection="1">
      <alignment horizontal="left" vertical="center"/>
    </xf>
    <xf numFmtId="0" fontId="23" fillId="12" borderId="0" xfId="0" applyNumberFormat="1" applyFont="1" applyFill="1" applyBorder="1" applyAlignment="1" applyProtection="1">
      <alignment horizontal="left" vertical="center"/>
    </xf>
    <xf numFmtId="165" fontId="24" fillId="12" borderId="0" xfId="0" applyNumberFormat="1" applyFont="1" applyFill="1" applyBorder="1" applyAlignment="1" applyProtection="1">
      <alignment horizontal="right" vertical="center"/>
    </xf>
    <xf numFmtId="166" fontId="23" fillId="12" borderId="0" xfId="0" applyNumberFormat="1" applyFont="1" applyFill="1" applyBorder="1" applyAlignment="1" applyProtection="1">
      <alignment horizontal="left" vertical="center" indent="1"/>
    </xf>
    <xf numFmtId="0" fontId="23" fillId="0" borderId="0" xfId="0" applyNumberFormat="1" applyFont="1" applyFill="1" applyBorder="1" applyAlignment="1">
      <alignment horizontal="center"/>
    </xf>
    <xf numFmtId="165" fontId="23" fillId="14" borderId="0" xfId="0" applyNumberFormat="1" applyFont="1" applyFill="1" applyBorder="1" applyAlignment="1" applyProtection="1">
      <alignment horizontal="right" vertical="center"/>
    </xf>
    <xf numFmtId="165" fontId="23" fillId="12" borderId="0" xfId="0" applyNumberFormat="1" applyFont="1" applyFill="1" applyBorder="1" applyAlignment="1" applyProtection="1">
      <alignment horizontal="right" vertical="center"/>
    </xf>
    <xf numFmtId="165" fontId="23" fillId="0" borderId="0" xfId="0" applyNumberFormat="1" applyFont="1" applyFill="1" applyBorder="1" applyAlignment="1" applyProtection="1">
      <alignment horizontal="right" vertical="center"/>
    </xf>
    <xf numFmtId="165" fontId="23" fillId="0" borderId="0" xfId="0" applyNumberFormat="1" applyFont="1" applyFill="1" applyBorder="1" applyAlignment="1" applyProtection="1">
      <alignment vertical="center"/>
    </xf>
    <xf numFmtId="0" fontId="26" fillId="10" borderId="12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3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26" fillId="1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6" fillId="10" borderId="1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18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9" fontId="24" fillId="0" borderId="0" xfId="0" applyNumberFormat="1" applyFont="1" applyFill="1" applyBorder="1" applyAlignment="1" applyProtection="1">
      <alignment horizontal="right" vertical="center"/>
      <protection locked="0"/>
    </xf>
    <xf numFmtId="169" fontId="0" fillId="0" borderId="0" xfId="0" applyNumberFormat="1" applyBorder="1" applyAlignment="1"/>
    <xf numFmtId="43" fontId="24" fillId="0" borderId="0" xfId="1" applyFont="1" applyFill="1" applyBorder="1" applyAlignment="1" applyProtection="1">
      <alignment horizontal="right" vertical="center"/>
      <protection locked="0"/>
    </xf>
    <xf numFmtId="43" fontId="0" fillId="0" borderId="0" xfId="1" applyFont="1" applyBorder="1" applyAlignment="1"/>
    <xf numFmtId="165" fontId="24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169" fontId="24" fillId="0" borderId="0" xfId="1" applyNumberFormat="1" applyFont="1" applyFill="1" applyBorder="1" applyAlignment="1" applyProtection="1">
      <alignment vertical="center"/>
    </xf>
    <xf numFmtId="169" fontId="34" fillId="0" borderId="0" xfId="0" applyNumberFormat="1" applyFont="1" applyBorder="1" applyAlignment="1">
      <alignment vertical="center"/>
    </xf>
    <xf numFmtId="170" fontId="24" fillId="0" borderId="0" xfId="1" applyNumberFormat="1" applyFont="1" applyFill="1" applyBorder="1" applyAlignment="1" applyProtection="1">
      <alignment vertical="center"/>
    </xf>
    <xf numFmtId="170" fontId="34" fillId="0" borderId="0" xfId="0" applyNumberFormat="1" applyFont="1" applyBorder="1" applyAlignment="1">
      <alignment vertical="center"/>
    </xf>
    <xf numFmtId="38" fontId="24" fillId="0" borderId="0" xfId="1" applyNumberFormat="1" applyFont="1" applyFill="1" applyBorder="1" applyAlignment="1" applyProtection="1">
      <alignment vertical="center"/>
    </xf>
    <xf numFmtId="38" fontId="34" fillId="0" borderId="0" xfId="0" applyNumberFormat="1" applyFont="1" applyBorder="1" applyAlignment="1">
      <alignment vertical="center"/>
    </xf>
    <xf numFmtId="0" fontId="35" fillId="0" borderId="0" xfId="0" applyFont="1" applyFill="1" applyAlignment="1">
      <alignment vertical="center"/>
    </xf>
    <xf numFmtId="49" fontId="23" fillId="12" borderId="16" xfId="0" applyNumberFormat="1" applyFont="1" applyFill="1" applyBorder="1" applyAlignment="1">
      <alignment horizontal="center" vertical="center"/>
    </xf>
    <xf numFmtId="49" fontId="23" fillId="12" borderId="17" xfId="0" applyNumberFormat="1" applyFont="1" applyFill="1" applyBorder="1" applyAlignment="1">
      <alignment horizontal="center" vertical="center"/>
    </xf>
    <xf numFmtId="49" fontId="23" fillId="12" borderId="15" xfId="0" applyNumberFormat="1" applyFont="1" applyFill="1" applyBorder="1" applyAlignment="1">
      <alignment horizontal="center" vertical="center"/>
    </xf>
  </cellXfs>
  <cellStyles count="29">
    <cellStyle name="Calculated Column - IBM Cognos" xfId="21"/>
    <cellStyle name="Calculated Column Name - IBM Cognos" xfId="19"/>
    <cellStyle name="Calculated Row - IBM Cognos" xfId="22"/>
    <cellStyle name="Calculated Row Name - IBM Cognos" xfId="20"/>
    <cellStyle name="Column Name - IBM Cognos" xfId="7"/>
    <cellStyle name="Column Template - IBM Cognos" xfId="10"/>
    <cellStyle name="Comma" xfId="1" builtinId="3"/>
    <cellStyle name="Differs From Base - IBM Cognos" xfId="28"/>
    <cellStyle name="Group Name - IBM Cognos" xfId="18"/>
    <cellStyle name="Hold Values - IBM Cognos" xfId="24"/>
    <cellStyle name="List Name - IBM Cognos" xfId="17"/>
    <cellStyle name="Locked - IBM Cognos" xfId="27"/>
    <cellStyle name="Measure - IBM Cognos" xfId="11"/>
    <cellStyle name="Measure Header - IBM Cognos" xfId="12"/>
    <cellStyle name="Measure Name - IBM Cognos" xfId="13"/>
    <cellStyle name="Measure Summary - IBM Cognos" xfId="14"/>
    <cellStyle name="Measure Summary TM1 - IBM Cognos" xfId="16"/>
    <cellStyle name="Measure Template - IBM Cognos" xfId="15"/>
    <cellStyle name="More - IBM Cognos" xfId="23"/>
    <cellStyle name="Normal" xfId="0" builtinId="0"/>
    <cellStyle name="Pending Change - IBM Cognos" xfId="25"/>
    <cellStyle name="Percent" xfId="2" builtinId="5"/>
    <cellStyle name="Row Name - IBM Cognos" xfId="3"/>
    <cellStyle name="Row Template - IBM Cognos" xfId="6"/>
    <cellStyle name="Summary Column Name - IBM Cognos" xfId="8"/>
    <cellStyle name="Summary Column Name TM1 - IBM Cognos" xfId="9"/>
    <cellStyle name="Summary Row Name - IBM Cognos" xfId="4"/>
    <cellStyle name="Summary Row Name TM1 - IBM Cognos" xfId="5"/>
    <cellStyle name="Unsaved Change - IBM Cognos" xf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0296DF"/>
      <color rgb="FFF3AB40"/>
      <color rgb="FF8BC43F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150423689455399E-2"/>
          <c:y val="2.0547209774174759E-2"/>
          <c:w val="0.95401978190542158"/>
          <c:h val="0.82748451111760946"/>
        </c:manualLayout>
      </c:layout>
      <c:lineChart>
        <c:grouping val="standard"/>
        <c:varyColors val="0"/>
        <c:ser>
          <c:idx val="0"/>
          <c:order val="0"/>
          <c:tx>
            <c:strRef>
              <c:f>ProductAdmin!$D$18:$F$18</c:f>
              <c:strCache>
                <c:ptCount val="3"/>
                <c:pt idx="0">
                  <c:v>Like Product Plan</c:v>
                </c:pt>
              </c:strCache>
            </c:strRef>
          </c:tx>
          <c:spPr>
            <a:ln w="76200">
              <a:solidFill>
                <a:srgbClr val="0296DF"/>
              </a:solidFill>
            </a:ln>
          </c:spPr>
          <c:marker>
            <c:symbol val="none"/>
          </c:marker>
          <c:cat>
            <c:strRef>
              <c:f>ProductAdmin!$H$17:$S$17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ProductAdmin!$H$18:$S$18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ProductAdmin!$D$19:$F$19</c:f>
              <c:strCache>
                <c:ptCount val="3"/>
                <c:pt idx="0">
                  <c:v>Predicted Plan</c:v>
                </c:pt>
              </c:strCache>
            </c:strRef>
          </c:tx>
          <c:spPr>
            <a:ln w="76200">
              <a:solidFill>
                <a:srgbClr val="F6AD40"/>
              </a:solidFill>
            </a:ln>
          </c:spPr>
          <c:marker>
            <c:symbol val="none"/>
          </c:marker>
          <c:cat>
            <c:strRef>
              <c:f>ProductAdmin!$H$17:$S$17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ProductAdmin!$H$19:$S$19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ProductAdmin!$D$20:$F$20</c:f>
              <c:strCache>
                <c:ptCount val="3"/>
                <c:pt idx="0">
                  <c:v>New Product Plan</c:v>
                </c:pt>
              </c:strCache>
            </c:strRef>
          </c:tx>
          <c:spPr>
            <a:ln w="76200">
              <a:solidFill>
                <a:srgbClr val="8BC53E"/>
              </a:solidFill>
            </a:ln>
          </c:spPr>
          <c:marker>
            <c:symbol val="none"/>
          </c:marker>
          <c:cat>
            <c:strRef>
              <c:f>ProductAdmin!$H$17:$S$17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ProductAdmin!$H$20:$S$20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2112224"/>
        <c:axId val="-412111136"/>
      </c:lineChart>
      <c:catAx>
        <c:axId val="-41211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  <c:crossAx val="-412111136"/>
        <c:crosses val="autoZero"/>
        <c:auto val="1"/>
        <c:lblAlgn val="ctr"/>
        <c:lblOffset val="100"/>
        <c:noMultiLvlLbl val="0"/>
      </c:catAx>
      <c:valAx>
        <c:axId val="-412111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  <c:crossAx val="-41211222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t"/>
      <c:layout/>
      <c:overlay val="0"/>
      <c:txPr>
        <a:bodyPr/>
        <a:lstStyle/>
        <a:p>
          <a:pPr>
            <a:defRPr sz="800" b="1" i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Units Sold by Channel</a:t>
            </a:r>
          </a:p>
        </c:rich>
      </c:tx>
      <c:layout>
        <c:manualLayout>
          <c:xMode val="edge"/>
          <c:yMode val="edge"/>
          <c:x val="0.41146711635750421"/>
          <c:y val="4.2654028436018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2580101180438"/>
          <c:y val="9.4787227425955647E-2"/>
          <c:w val="0.78583473861720066"/>
          <c:h val="0.5782000472689728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ChannelDetail!$C$27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0296DF"/>
            </a:solidFill>
            <a:ln w="25400">
              <a:noFill/>
            </a:ln>
          </c:spPr>
          <c:invertIfNegative val="0"/>
          <c:cat>
            <c:strRef>
              <c:f>ChannelDetail!$E$25:$P$25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ChannelDetail!$E$27:$P$27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ChannelDetail!$C$28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ChannelDetail!$E$25:$P$25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ChannelDetail!$E$28:$P$28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ChannelDetail!$C$29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ChannelDetail!$E$25:$P$25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ChannelDetail!$E$29:$P$29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12107328"/>
        <c:axId val="-412105152"/>
      </c:barChart>
      <c:catAx>
        <c:axId val="-4121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412105152"/>
        <c:crosses val="autoZero"/>
        <c:auto val="1"/>
        <c:lblAlgn val="ctr"/>
        <c:lblOffset val="100"/>
        <c:noMultiLvlLbl val="0"/>
      </c:catAx>
      <c:valAx>
        <c:axId val="-412105152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95B3D7"/>
            </a:solidFill>
            <a:prstDash val="solid"/>
          </a:ln>
        </c:spPr>
        <c:crossAx val="-412107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765598650927488"/>
          <c:y val="0.87203990496448602"/>
          <c:w val="0.53906689151208542"/>
          <c:h val="9.9526066350710929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1" i="0" baseline="0">
          <a:solidFill>
            <a:schemeClr val="bg1">
              <a:lumMod val="50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r>
              <a:rPr lang="en-US" sz="9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rPr>
              <a:t>Units Sold By Channel</a:t>
            </a:r>
          </a:p>
        </c:rich>
      </c:tx>
      <c:layout>
        <c:manualLayout>
          <c:xMode val="edge"/>
          <c:yMode val="edge"/>
          <c:x val="0.33945050446675817"/>
          <c:y val="4.2654028436018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7470934486497"/>
          <c:y val="0.15639846619165199"/>
          <c:w val="0.53211168085722738"/>
          <c:h val="0.6635086444494326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rgbClr val="0296DF"/>
              </a:solidFill>
              <a:ln w="12700"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rgbClr val="F3AB40"/>
              </a:solidFill>
              <a:ln w="12700">
                <a:noFill/>
                <a:prstDash val="solid"/>
              </a:ln>
            </c:spPr>
          </c:dPt>
          <c:dPt>
            <c:idx val="2"/>
            <c:bubble3D val="0"/>
            <c:spPr>
              <a:solidFill>
                <a:srgbClr val="8BC43F"/>
              </a:solidFill>
              <a:ln w="12700">
                <a:noFill/>
                <a:prstDash val="solid"/>
              </a:ln>
            </c:spPr>
          </c:dPt>
          <c:cat>
            <c:numRef>
              <c:f>ChannelDetail!$C$27:$C$29</c:f>
              <c:numCache>
                <c:formatCode>@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ChannelDetail!$D$27:$D$29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6.5240193599653259E-2"/>
          <c:y val="0.857821895485813"/>
          <c:w val="0.81984926196152086"/>
          <c:h val="0.100912291176873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808080"/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6314086102555"/>
          <c:y val="2.6630398472918159E-2"/>
          <c:w val="0.62666757330378087"/>
          <c:h val="0.752792555476020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MarginDetail!$C$11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0296DF"/>
            </a:solidFill>
            <a:ln w="12700">
              <a:noFill/>
              <a:prstDash val="solid"/>
            </a:ln>
          </c:spPr>
          <c:invertIfNegative val="0"/>
          <c:cat>
            <c:numRef>
              <c:f>MarginDetail!$F$8:$H$8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MarginDetail!$F$11:$H$11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0"/>
          <c:order val="1"/>
          <c:tx>
            <c:strRef>
              <c:f>MarginDetail!$C$14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8BC43F"/>
            </a:solidFill>
            <a:ln w="3175">
              <a:noFill/>
              <a:prstDash val="solid"/>
            </a:ln>
          </c:spPr>
          <c:invertIfNegative val="0"/>
          <c:cat>
            <c:numRef>
              <c:f>MarginDetail!$F$8:$H$8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MarginDetail!$F$14:$H$14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9120"/>
        <c:axId val="-204782720"/>
      </c:barChart>
      <c:lineChart>
        <c:grouping val="standard"/>
        <c:varyColors val="0"/>
        <c:ser>
          <c:idx val="2"/>
          <c:order val="2"/>
          <c:tx>
            <c:strRef>
              <c:f>MarginDetail!$C$15</c:f>
              <c:strCache>
                <c:ptCount val="1"/>
                <c:pt idx="0">
                  <c:v>#NAME?</c:v>
                </c:pt>
              </c:strCache>
            </c:strRef>
          </c:tx>
          <c:spPr>
            <a:ln w="57150">
              <a:solidFill>
                <a:srgbClr val="F3AB40"/>
              </a:solidFill>
              <a:prstDash val="solid"/>
            </a:ln>
          </c:spPr>
          <c:marker>
            <c:symbol val="none"/>
          </c:marker>
          <c:cat>
            <c:numRef>
              <c:f>MarginDetail!$F$8:$H$8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MarginDetail!$F$15:$H$15</c:f>
              <c:numCache>
                <c:formatCode>#0.0\%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76736"/>
        <c:axId val="-204775648"/>
      </c:lineChart>
      <c:catAx>
        <c:axId val="-204769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-20478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04782720"/>
        <c:scaling>
          <c:orientation val="minMax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-204769120"/>
        <c:crosses val="autoZero"/>
        <c:crossBetween val="between"/>
      </c:valAx>
      <c:catAx>
        <c:axId val="-2047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775648"/>
        <c:crosses val="autoZero"/>
        <c:auto val="0"/>
        <c:lblAlgn val="ctr"/>
        <c:lblOffset val="100"/>
        <c:noMultiLvlLbl val="0"/>
      </c:catAx>
      <c:valAx>
        <c:axId val="-204775648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-20477673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148257023427627"/>
          <c:y val="0.28421107887829811"/>
          <c:w val="0.18666697773889374"/>
          <c:h val="0.33684321038817522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6314086102555"/>
          <c:y val="2.6630398472918159E-2"/>
          <c:w val="0.62666757330378087"/>
          <c:h val="0.885135576234788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MarginDetailByQ!$C$11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0296DF"/>
            </a:solidFill>
            <a:ln w="12700">
              <a:noFill/>
              <a:prstDash val="solid"/>
            </a:ln>
          </c:spPr>
          <c:invertIfNegative val="0"/>
          <c:cat>
            <c:numRef>
              <c:f>MarginDetailByQ!$E$8:$H$8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MarginDetailByQ!$E$11:$H$11</c:f>
              <c:numCache>
                <c:formatCode>#,##0_);[Red]\(#,##0\)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0"/>
          <c:order val="1"/>
          <c:tx>
            <c:strRef>
              <c:f>MarginDetailByQ!$C$14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8BC43F"/>
            </a:solidFill>
            <a:ln w="3175">
              <a:noFill/>
              <a:prstDash val="solid"/>
            </a:ln>
          </c:spPr>
          <c:invertIfNegative val="0"/>
          <c:cat>
            <c:numRef>
              <c:f>MarginDetailByQ!$E$8:$H$8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MarginDetailByQ!$E$14:$H$14</c:f>
              <c:numCache>
                <c:formatCode>#,##0_);[Red]\(#,##0\)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1088"/>
        <c:axId val="-204772384"/>
      </c:barChart>
      <c:lineChart>
        <c:grouping val="standard"/>
        <c:varyColors val="0"/>
        <c:ser>
          <c:idx val="2"/>
          <c:order val="2"/>
          <c:tx>
            <c:strRef>
              <c:f>MarginDetailByQ!$C$15</c:f>
              <c:strCache>
                <c:ptCount val="1"/>
                <c:pt idx="0">
                  <c:v>#NAME?</c:v>
                </c:pt>
              </c:strCache>
            </c:strRef>
          </c:tx>
          <c:spPr>
            <a:ln w="57150">
              <a:solidFill>
                <a:srgbClr val="F3AB40"/>
              </a:solidFill>
              <a:prstDash val="solid"/>
            </a:ln>
          </c:spPr>
          <c:marker>
            <c:symbol val="none"/>
          </c:marker>
          <c:cat>
            <c:numRef>
              <c:f>MarginDetailByQ!$E$8:$H$8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MarginDetailByQ!$E$15:$H$15</c:f>
              <c:numCache>
                <c:formatCode>#0.0\%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76192"/>
        <c:axId val="-204774560"/>
      </c:lineChart>
      <c:catAx>
        <c:axId val="-204781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-204772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04772384"/>
        <c:scaling>
          <c:orientation val="minMax"/>
        </c:scaling>
        <c:delete val="0"/>
        <c:axPos val="l"/>
        <c:numFmt formatCode="#,##0_);[Red]\(#,##0\)" sourceLinked="1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-204781088"/>
        <c:crosses val="autoZero"/>
        <c:crossBetween val="between"/>
      </c:valAx>
      <c:catAx>
        <c:axId val="-20477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774560"/>
        <c:crosses val="autoZero"/>
        <c:auto val="0"/>
        <c:lblAlgn val="ctr"/>
        <c:lblOffset val="100"/>
        <c:noMultiLvlLbl val="0"/>
      </c:catAx>
      <c:valAx>
        <c:axId val="-204774560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-2047761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148257023427627"/>
          <c:y val="0.28421107887829811"/>
          <c:w val="0.18666697773889374"/>
          <c:h val="0.33684321038817522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63779527559054"/>
          <c:y val="4.2735732413613586E-2"/>
          <c:w val="0.51345859508159264"/>
          <c:h val="0.65445026178010468"/>
        </c:manualLayout>
      </c:layout>
      <c:barChart>
        <c:barDir val="col"/>
        <c:grouping val="stacked"/>
        <c:varyColors val="0"/>
        <c:ser>
          <c:idx val="0"/>
          <c:order val="0"/>
          <c:tx>
            <c:v>Phones</c:v>
          </c:tx>
          <c:spPr>
            <a:solidFill>
              <a:srgbClr val="0296DF"/>
            </a:solidFill>
          </c:spPr>
          <c:invertIfNegative val="0"/>
          <c:cat>
            <c:strRef>
              <c:f>Report!$F$7:$I$7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Lit>
              <c:formatCode>General</c:formatCode>
              <c:ptCount val="4"/>
              <c:pt idx="0">
                <c:v>604853.79815357993</c:v>
              </c:pt>
              <c:pt idx="1">
                <c:v>488509.13597076101</c:v>
              </c:pt>
              <c:pt idx="2">
                <c:v>442453.10985927819</c:v>
              </c:pt>
              <c:pt idx="3">
                <c:v>639651.04475345335</c:v>
              </c:pt>
            </c:numLit>
          </c:val>
        </c:ser>
        <c:ser>
          <c:idx val="1"/>
          <c:order val="1"/>
          <c:tx>
            <c:v>PCs</c:v>
          </c:tx>
          <c:spPr>
            <a:solidFill>
              <a:srgbClr val="F3AB40"/>
            </a:solidFill>
          </c:spPr>
          <c:invertIfNegative val="0"/>
          <c:cat>
            <c:strRef>
              <c:f>Report!$F$7:$I$7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Lit>
              <c:formatCode>General</c:formatCode>
              <c:ptCount val="4"/>
              <c:pt idx="0">
                <c:v>1093112</c:v>
              </c:pt>
              <c:pt idx="1">
                <c:v>1127479.1436795199</c:v>
              </c:pt>
              <c:pt idx="2">
                <c:v>1119881.4205367214</c:v>
              </c:pt>
              <c:pt idx="3">
                <c:v>1102198.1953563271</c:v>
              </c:pt>
            </c:numLit>
          </c:val>
        </c:ser>
        <c:ser>
          <c:idx val="2"/>
          <c:order val="2"/>
          <c:tx>
            <c:v>Tablets</c:v>
          </c:tx>
          <c:spPr>
            <a:solidFill>
              <a:srgbClr val="8BC43F"/>
            </a:solidFill>
          </c:spPr>
          <c:invertIfNegative val="0"/>
          <c:cat>
            <c:strRef>
              <c:f>Report!$F$7:$I$7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Lit>
              <c:formatCode>General</c:formatCode>
              <c:ptCount val="4"/>
              <c:pt idx="0">
                <c:v>389190</c:v>
              </c:pt>
              <c:pt idx="1">
                <c:v>431710</c:v>
              </c:pt>
              <c:pt idx="2">
                <c:v>518773.36600000004</c:v>
              </c:pt>
              <c:pt idx="3">
                <c:v>676648.37600000005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774016"/>
        <c:axId val="-204782176"/>
      </c:barChart>
      <c:catAx>
        <c:axId val="-2047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8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176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-204774016"/>
        <c:crosses val="autoZero"/>
        <c:crossBetween val="between"/>
        <c:dispUnits>
          <c:builtInUnit val="thousands"/>
        </c:dispUnits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68116072447465803"/>
          <c:y val="0.30890052356020942"/>
          <c:w val="0.12093223574325937"/>
          <c:h val="0.31173187121243351"/>
        </c:manualLayout>
      </c:layout>
      <c:overlay val="0"/>
      <c:spPr>
        <a:solidFill>
          <a:schemeClr val="bg1">
            <a:lumMod val="95000"/>
          </a:schemeClr>
        </a:solidFill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1108114910294"/>
          <c:y val="7.8275656719380651E-2"/>
          <c:w val="0.44236894704337959"/>
          <c:h val="0.743455497382198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296DF"/>
              </a:solidFill>
            </c:spPr>
          </c:dPt>
          <c:dPt>
            <c:idx val="1"/>
            <c:bubble3D val="0"/>
            <c:spPr>
              <a:solidFill>
                <a:srgbClr val="F3AB40"/>
              </a:solidFill>
            </c:spPr>
          </c:dPt>
          <c:dPt>
            <c:idx val="2"/>
            <c:bubble3D val="0"/>
            <c:spPr>
              <a:solidFill>
                <a:srgbClr val="8BC43F"/>
              </a:solidFill>
            </c:spPr>
          </c:dPt>
          <c:cat>
            <c:numRef>
              <c:f>(Report!$C$9,Report!$C$13,Report!$C$17)</c:f>
              <c:numCache>
                <c:formatCode>"- "@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(Report!$I$9,Report!$I$13,Report!$I$17)</c:f>
              <c:numCache>
                <c:formatCode>_(* #,##0_);_(* \(#,##0\);_(* " 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12968822822384"/>
          <c:y val="0.24083769633507854"/>
          <c:w val="0.2182953295221659"/>
          <c:h val="0.36215223097112859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 rtl="0"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47625</xdr:rowOff>
        </xdr:from>
        <xdr:to>
          <xdr:col>4</xdr:col>
          <xdr:colOff>704850</xdr:colOff>
          <xdr:row>13</xdr:row>
          <xdr:rowOff>114300</xdr:rowOff>
        </xdr:to>
        <xdr:sp macro="" textlink="">
          <xdr:nvSpPr>
            <xdr:cNvPr id="54273" name="TIButton4" hidden="1">
              <a:extLst>
                <a:ext uri="{63B3BB69-23CF-44E3-9099-C40C66FF867C}">
                  <a14:compatExt spid="_x0000_s5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3</xdr:col>
      <xdr:colOff>9525</xdr:colOff>
      <xdr:row>21</xdr:row>
      <xdr:rowOff>85725</xdr:rowOff>
    </xdr:from>
    <xdr:to>
      <xdr:col>19</xdr:col>
      <xdr:colOff>0</xdr:colOff>
      <xdr:row>38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28575</xdr:colOff>
      <xdr:row>1</xdr:row>
      <xdr:rowOff>9525</xdr:rowOff>
    </xdr:from>
    <xdr:ext cx="9620250" cy="298800"/>
    <xdr:sp macro="" textlink="">
      <xdr:nvSpPr>
        <xdr:cNvPr id="4" name="Rectangle 3"/>
        <xdr:cNvSpPr/>
      </xdr:nvSpPr>
      <xdr:spPr>
        <a:xfrm>
          <a:off x="152400" y="9525"/>
          <a:ext cx="96202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New Product Entry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76199</xdr:colOff>
      <xdr:row>9</xdr:row>
      <xdr:rowOff>0</xdr:rowOff>
    </xdr:from>
    <xdr:ext cx="9972675" cy="298800"/>
    <xdr:sp macro="" textlink="">
      <xdr:nvSpPr>
        <xdr:cNvPr id="2" name="Rectangle 1"/>
        <xdr:cNvSpPr/>
      </xdr:nvSpPr>
      <xdr:spPr>
        <a:xfrm>
          <a:off x="257174" y="1685925"/>
          <a:ext cx="997267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Product Unit Forecast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11</xdr:row>
      <xdr:rowOff>142875</xdr:rowOff>
    </xdr:from>
    <xdr:to>
      <xdr:col>16</xdr:col>
      <xdr:colOff>0</xdr:colOff>
      <xdr:row>22</xdr:row>
      <xdr:rowOff>57150</xdr:rowOff>
    </xdr:to>
    <xdr:graphicFrame macro="">
      <xdr:nvGraphicFramePr>
        <xdr:cNvPr id="51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11</xdr:row>
      <xdr:rowOff>142875</xdr:rowOff>
    </xdr:from>
    <xdr:to>
      <xdr:col>6</xdr:col>
      <xdr:colOff>219075</xdr:colOff>
      <xdr:row>22</xdr:row>
      <xdr:rowOff>57150</xdr:rowOff>
    </xdr:to>
    <xdr:graphicFrame macro="">
      <xdr:nvGraphicFramePr>
        <xdr:cNvPr id="5185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76200</xdr:colOff>
      <xdr:row>1</xdr:row>
      <xdr:rowOff>28575</xdr:rowOff>
    </xdr:from>
    <xdr:ext cx="8905875" cy="298800"/>
    <xdr:sp macro="" textlink="">
      <xdr:nvSpPr>
        <xdr:cNvPr id="4" name="Rectangle 3"/>
        <xdr:cNvSpPr/>
      </xdr:nvSpPr>
      <xdr:spPr>
        <a:xfrm>
          <a:off x="76200" y="28575"/>
          <a:ext cx="8905875" cy="2988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Channel Forecast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15</xdr:row>
      <xdr:rowOff>133349</xdr:rowOff>
    </xdr:from>
    <xdr:to>
      <xdr:col>9</xdr:col>
      <xdr:colOff>19050</xdr:colOff>
      <xdr:row>29</xdr:row>
      <xdr:rowOff>85724</xdr:rowOff>
    </xdr:to>
    <xdr:graphicFrame macro="">
      <xdr:nvGraphicFramePr>
        <xdr:cNvPr id="491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</xdr:colOff>
      <xdr:row>1</xdr:row>
      <xdr:rowOff>9525</xdr:rowOff>
    </xdr:from>
    <xdr:ext cx="6419850" cy="298800"/>
    <xdr:sp macro="" textlink="">
      <xdr:nvSpPr>
        <xdr:cNvPr id="3" name="Rectangle 2"/>
        <xdr:cNvSpPr/>
      </xdr:nvSpPr>
      <xdr:spPr>
        <a:xfrm>
          <a:off x="85726" y="219075"/>
          <a:ext cx="64198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Product Profitability by Channel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15</xdr:row>
      <xdr:rowOff>133349</xdr:rowOff>
    </xdr:from>
    <xdr:to>
      <xdr:col>9</xdr:col>
      <xdr:colOff>19050</xdr:colOff>
      <xdr:row>29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0</xdr:rowOff>
    </xdr:from>
    <xdr:ext cx="6419850" cy="298800"/>
    <xdr:sp macro="" textlink="">
      <xdr:nvSpPr>
        <xdr:cNvPr id="3" name="Rectangle 2"/>
        <xdr:cNvSpPr/>
      </xdr:nvSpPr>
      <xdr:spPr>
        <a:xfrm>
          <a:off x="85725" y="0"/>
          <a:ext cx="64198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Product Profitability by Quarter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1</xdr:row>
      <xdr:rowOff>47625</xdr:rowOff>
    </xdr:from>
    <xdr:ext cx="7715250" cy="298800"/>
    <xdr:sp macro="" textlink="">
      <xdr:nvSpPr>
        <xdr:cNvPr id="2" name="Rectangle 1"/>
        <xdr:cNvSpPr/>
      </xdr:nvSpPr>
      <xdr:spPr>
        <a:xfrm>
          <a:off x="114300" y="47625"/>
          <a:ext cx="771525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Product Assumptions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85726</xdr:rowOff>
    </xdr:from>
    <xdr:to>
      <xdr:col>5</xdr:col>
      <xdr:colOff>304800</xdr:colOff>
      <xdr:row>31</xdr:row>
      <xdr:rowOff>104776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19</xdr:row>
      <xdr:rowOff>95250</xdr:rowOff>
    </xdr:from>
    <xdr:to>
      <xdr:col>8</xdr:col>
      <xdr:colOff>1038226</xdr:colOff>
      <xdr:row>31</xdr:row>
      <xdr:rowOff>76200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66675</xdr:colOff>
      <xdr:row>1</xdr:row>
      <xdr:rowOff>47625</xdr:rowOff>
    </xdr:from>
    <xdr:ext cx="8267700" cy="298800"/>
    <xdr:sp macro="" textlink="">
      <xdr:nvSpPr>
        <xdr:cNvPr id="4" name="Rectangle 3"/>
        <xdr:cNvSpPr/>
      </xdr:nvSpPr>
      <xdr:spPr>
        <a:xfrm>
          <a:off x="66675" y="114300"/>
          <a:ext cx="8267700" cy="2988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Product Unit Forecast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astTupleSet_COR_Mappings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10</v>
      </c>
      <c r="D1" s="2" t="s">
        <v>16</v>
      </c>
      <c r="G1" s="2" t="s">
        <v>36</v>
      </c>
      <c r="H1" s="2"/>
      <c r="I1" s="2" t="s">
        <v>37</v>
      </c>
      <c r="J1" s="2"/>
      <c r="K1" s="2"/>
      <c r="L1" s="2"/>
      <c r="M1" s="2" t="s">
        <v>38</v>
      </c>
    </row>
    <row r="2" spans="1:13" x14ac:dyDescent="0.25">
      <c r="A2" t="s">
        <v>11</v>
      </c>
      <c r="D2" t="s">
        <v>9</v>
      </c>
      <c r="E2">
        <v>1</v>
      </c>
      <c r="G2" t="s">
        <v>39</v>
      </c>
      <c r="I2" t="e">
        <f ca="1">_xll.SUBNM("smartco:product","Product Groups",ROW()-1,"Label")</f>
        <v>#NAME?</v>
      </c>
      <c r="M2" t="e">
        <f ca="1">_xll.SUBNM("smartco:Spread Methods","Default",ROW()-1,"Caption_Default")</f>
        <v>#NAME?</v>
      </c>
    </row>
    <row r="3" spans="1:13" x14ac:dyDescent="0.25">
      <c r="A3" t="s">
        <v>12</v>
      </c>
      <c r="D3" t="s">
        <v>17</v>
      </c>
      <c r="E3">
        <v>0</v>
      </c>
      <c r="G3" t="s">
        <v>35</v>
      </c>
      <c r="I3" t="e">
        <f ca="1">_xll.SUBNM("smartco:product","Product Groups",ROW()-1,"Label")</f>
        <v>#NAME?</v>
      </c>
      <c r="M3" t="e">
        <f ca="1">_xll.SUBNM("smartco:Spread Methods","Default",ROW()-1,"Caption_Default")</f>
        <v>#NAME?</v>
      </c>
    </row>
    <row r="4" spans="1:13" x14ac:dyDescent="0.25">
      <c r="A4" t="s">
        <v>13</v>
      </c>
      <c r="I4" t="e">
        <f ca="1">_xll.SUBNM("smartco:product","Product Groups",ROW()-1,"Label")</f>
        <v>#NAME?</v>
      </c>
      <c r="M4" t="e">
        <f ca="1">_xll.SUBNM("smartco:Spread Methods","Default",ROW()-1,"Caption_Default")</f>
        <v>#NAME?</v>
      </c>
    </row>
    <row r="5" spans="1:13" x14ac:dyDescent="0.25">
      <c r="A5" t="s">
        <v>14</v>
      </c>
      <c r="I5" t="e">
        <f ca="1">_xll.SUBNM("smartco:product","Product Groups",ROW()-1,"Label")</f>
        <v>#NAME?</v>
      </c>
      <c r="M5" t="e">
        <f ca="1">_xll.SUBNM("smartco:Spread Methods","Default",ROW()-1,"Caption_Default")</f>
        <v>#NAME?</v>
      </c>
    </row>
    <row r="6" spans="1:13" x14ac:dyDescent="0.25">
      <c r="A6" t="s">
        <v>15</v>
      </c>
      <c r="I6" t="e">
        <f ca="1">_xll.SUBNM("smartco:product","Product Groups",ROW()-1,"Label")</f>
        <v>#NAME?</v>
      </c>
      <c r="M6" t="e">
        <f ca="1">_xll.SUBNM("smartco:Spread Methods","Default",ROW()-1,"Caption_Default")</f>
        <v>#NAME?</v>
      </c>
    </row>
    <row r="7" spans="1:13" x14ac:dyDescent="0.25">
      <c r="I7" t="e">
        <f ca="1">_xll.SUBNM("smartco:product","Product Groups",ROW()-1,"Label")</f>
        <v>#NAME?</v>
      </c>
      <c r="M7" t="e">
        <f ca="1">_xll.SUBNM("smartco:Spread Methods","Default",ROW()-1,"Caption_Default")</f>
        <v>#NAME?</v>
      </c>
    </row>
    <row r="8" spans="1:13" x14ac:dyDescent="0.25">
      <c r="I8" t="e">
        <f ca="1">_xll.SUBNM("smartco:product","Product Groups",ROW()-1,"Label")</f>
        <v>#NAME?</v>
      </c>
      <c r="M8" t="e">
        <f ca="1">_xll.SUBNM("smartco:Spread Methods","Default",ROW()-1,"Caption_Default")</f>
        <v>#NAME?</v>
      </c>
    </row>
    <row r="9" spans="1:13" x14ac:dyDescent="0.25">
      <c r="I9" t="e">
        <f ca="1">_xll.SUBNM("smartco:product","Product Groups",ROW()-1,"Label")</f>
        <v>#NAME?</v>
      </c>
      <c r="M9" t="e">
        <f ca="1">_xll.SUBNM("smartco:Spread Methods","Default",ROW()-1,"Caption_Default")</f>
        <v>#NAME?</v>
      </c>
    </row>
    <row r="10" spans="1:13" x14ac:dyDescent="0.25">
      <c r="I10" t="e">
        <f ca="1">_xll.SUBNM("smartco:product","Product Groups",ROW()-1,"Label")</f>
        <v>#NAME?</v>
      </c>
      <c r="M10" t="e">
        <f ca="1">_xll.SUBNM("smartco:Spread Methods","Default",ROW()-1,"Caption_Default")</f>
        <v>#NAME?</v>
      </c>
    </row>
    <row r="11" spans="1:13" x14ac:dyDescent="0.25">
      <c r="I11" t="e">
        <f ca="1">_xll.SUBNM("smartco:product","Product Groups",ROW()-1,"Label")</f>
        <v>#NAME?</v>
      </c>
      <c r="M11" t="e">
        <f ca="1">_xll.SUBNM("smartco:Spread Methods","Default",ROW()-1,"Caption_Default")</f>
        <v>#NAME?</v>
      </c>
    </row>
    <row r="12" spans="1:13" x14ac:dyDescent="0.25">
      <c r="M12" t="e">
        <f ca="1">_xll.SUBNM("smartco:Spread Methods","Default",ROW()-1,"Caption_Default")</f>
        <v>#NAME?</v>
      </c>
    </row>
    <row r="13" spans="1:13" x14ac:dyDescent="0.25">
      <c r="M13" t="e">
        <f ca="1">_xll.SUBNM("smartco:Spread Methods","Default",ROW()-1,"Caption_Default")</f>
        <v>#NAME?</v>
      </c>
    </row>
    <row r="14" spans="1:13" x14ac:dyDescent="0.25">
      <c r="M14" t="e">
        <f ca="1">_xll.SUBNM("smartco:Spread Methods","Default",ROW()-1,"Caption_Default")</f>
        <v>#NAME?</v>
      </c>
    </row>
    <row r="15" spans="1:13" x14ac:dyDescent="0.25">
      <c r="M15" t="e">
        <f ca="1">_xll.SUBNM("smartco:Spread Methods","Default",ROW()-1,"Caption_Default")</f>
        <v>#NAME?</v>
      </c>
    </row>
    <row r="16" spans="1:13" x14ac:dyDescent="0.25">
      <c r="M16" t="e">
        <f ca="1">_xll.SUBNM("smartco:Spread Methods","Default",ROW()-1,"Caption_Default")</f>
        <v>#NAME?</v>
      </c>
    </row>
    <row r="17" spans="9:13" x14ac:dyDescent="0.25">
      <c r="M17" t="e">
        <f ca="1">_xll.SUBNM("smartco:Spread Methods","Default",ROW()-1,"Caption_Default")</f>
        <v>#NAME?</v>
      </c>
    </row>
    <row r="18" spans="9:13" x14ac:dyDescent="0.25">
      <c r="I18" t="e">
        <f ca="1">_xll.SUBNM("smartco:product","Product Groups",ROW(),"Label")</f>
        <v>#NAME?</v>
      </c>
      <c r="M18" t="e">
        <f ca="1">_xll.SUBNM("smartco:Spread Methods","Default",ROW()-1,"Caption_Default")</f>
        <v>#NAME?</v>
      </c>
    </row>
    <row r="19" spans="9:13" x14ac:dyDescent="0.25">
      <c r="M19" t="e">
        <f ca="1">_xll.SUBNM("smartco:Spread Methods","Default",ROW()-1,"Caption_Default")</f>
        <v>#NAME?</v>
      </c>
    </row>
    <row r="20" spans="9:13" x14ac:dyDescent="0.25">
      <c r="M20" t="e">
        <f ca="1">_xll.SUBNM("smartco:Spread Methods","Default",ROW()-1,"Caption_Default")</f>
        <v>#NAME?</v>
      </c>
    </row>
    <row r="21" spans="9:13" x14ac:dyDescent="0.25">
      <c r="M21" t="e">
        <f ca="1">_xll.SUBNM("smartco:Spread Methods","Default",ROW()-1,"Caption_Default")</f>
        <v>#NAME?</v>
      </c>
    </row>
    <row r="22" spans="9:13" x14ac:dyDescent="0.25">
      <c r="M22" t="e">
        <f ca="1">_xll.SUBNM("smartco:Spread Methods","Default",ROW()-1,"Caption_Default")</f>
        <v>#NAME?</v>
      </c>
    </row>
    <row r="23" spans="9:13" x14ac:dyDescent="0.25">
      <c r="M23" t="e">
        <f ca="1">_xll.SUBNM("smartco:Spread Methods","Default",ROW()-1,"Caption_Default")</f>
        <v>#NAME?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T21"/>
  <sheetViews>
    <sheetView showGridLines="0" showRowColHeaders="0" tabSelected="1" topLeftCell="C2" zoomScaleNormal="100" workbookViewId="0">
      <selection activeCell="D7" sqref="D7:G7"/>
    </sheetView>
  </sheetViews>
  <sheetFormatPr defaultRowHeight="15" x14ac:dyDescent="0.25"/>
  <cols>
    <col min="1" max="1" width="9.140625" hidden="1" customWidth="1"/>
    <col min="2" max="2" width="19.85546875" hidden="1" customWidth="1"/>
    <col min="3" max="3" width="1.28515625" customWidth="1"/>
    <col min="4" max="4" width="12" customWidth="1"/>
    <col min="5" max="6" width="10.7109375" customWidth="1"/>
    <col min="7" max="10" width="8.7109375" customWidth="1"/>
    <col min="11" max="11" width="7.42578125" customWidth="1"/>
    <col min="12" max="12" width="8.5703125" customWidth="1"/>
    <col min="13" max="18" width="8.7109375" customWidth="1"/>
    <col min="19" max="19" width="8" customWidth="1"/>
  </cols>
  <sheetData>
    <row r="1" spans="2:20" hidden="1" x14ac:dyDescent="0.25">
      <c r="B1" s="1"/>
      <c r="C1" s="1"/>
      <c r="D1" s="1" t="s">
        <v>18</v>
      </c>
      <c r="E1" s="1"/>
      <c r="F1" s="1" t="e">
        <f ca="1">_xll.VIEW("smartco:Revenue",$D$7,$H$5,"!","!",$K$5,$N$5,$D$17)</f>
        <v>#NAME?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0" s="17" customFormat="1" ht="15.75" x14ac:dyDescent="0.25">
      <c r="B2" s="26"/>
      <c r="C2" s="26"/>
      <c r="D2" s="26"/>
      <c r="E2" s="120"/>
      <c r="F2" s="121"/>
      <c r="G2" s="122"/>
      <c r="H2" s="122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4" spans="2:20" s="4" customFormat="1" hidden="1" x14ac:dyDescent="0.25">
      <c r="H4" s="113" t="s">
        <v>0</v>
      </c>
      <c r="I4" s="124"/>
      <c r="J4" s="125"/>
      <c r="K4" s="56" t="s">
        <v>1</v>
      </c>
      <c r="L4" s="57"/>
      <c r="M4" s="58"/>
      <c r="N4" s="126" t="s">
        <v>2</v>
      </c>
      <c r="O4" s="127"/>
      <c r="P4" s="127"/>
    </row>
    <row r="5" spans="2:20" s="4" customFormat="1" ht="12.75" hidden="1" x14ac:dyDescent="0.2">
      <c r="H5" s="117" t="e">
        <f ca="1">_xll.SUBNM("smartco:Channel","Default","10","Caption_Default")</f>
        <v>#NAME?</v>
      </c>
      <c r="I5" s="117"/>
      <c r="J5" s="117"/>
      <c r="K5" s="59" t="e">
        <f ca="1">_xll.SUBNM("smartco:Year","Default","Y2","Caption_Default")</f>
        <v>#NAME?</v>
      </c>
      <c r="L5" s="59"/>
      <c r="M5" s="59"/>
      <c r="N5" s="117" t="e">
        <f ca="1">_xll.SUBNM("smartco:Version","Current",_xll.DBR("smartco:Calendar","Current Version","String"),"Caption_Default")</f>
        <v>#NAME?</v>
      </c>
      <c r="O5" s="117"/>
      <c r="P5" s="117"/>
      <c r="R5" s="118" t="e">
        <f ca="1">TEXT(VALUE(_xll.ELCOMP("smartco:product",$H$10,_xll.ELCOMPN("smartco:product",$H$10)))+1,0)</f>
        <v>#NAME?</v>
      </c>
      <c r="S5" s="118"/>
    </row>
    <row r="6" spans="2:20" s="4" customFormat="1" x14ac:dyDescent="0.25">
      <c r="D6" s="123" t="s">
        <v>7</v>
      </c>
      <c r="E6" s="124"/>
      <c r="F6" s="124"/>
      <c r="G6" s="125"/>
    </row>
    <row r="7" spans="2:20" s="4" customFormat="1" ht="12.75" x14ac:dyDescent="0.25">
      <c r="D7" s="116" t="e">
        <f ca="1">_xll.SUBNM("smartco:organization","Workflow","101","Caption_Default")</f>
        <v>#NAME?</v>
      </c>
      <c r="E7" s="116"/>
      <c r="F7" s="116"/>
      <c r="G7" s="116"/>
    </row>
    <row r="8" spans="2:20" s="4" customFormat="1" ht="12.75" x14ac:dyDescent="0.25"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4"/>
    </row>
    <row r="9" spans="2:20" s="4" customFormat="1" ht="12.75" x14ac:dyDescent="0.25">
      <c r="D9" s="123" t="s">
        <v>34</v>
      </c>
      <c r="E9" s="114" t="s">
        <v>34</v>
      </c>
      <c r="F9" s="114"/>
      <c r="G9" s="128"/>
      <c r="H9" s="113" t="s">
        <v>86</v>
      </c>
      <c r="I9" s="114"/>
      <c r="J9" s="128"/>
      <c r="K9" s="113" t="s">
        <v>87</v>
      </c>
      <c r="L9" s="129"/>
      <c r="M9" s="128"/>
      <c r="N9" s="113" t="s">
        <v>88</v>
      </c>
      <c r="O9" s="114"/>
      <c r="P9" s="114"/>
      <c r="Q9" s="113" t="s">
        <v>92</v>
      </c>
      <c r="R9" s="114"/>
      <c r="S9" s="114"/>
      <c r="T9" s="44"/>
    </row>
    <row r="10" spans="2:20" s="4" customFormat="1" ht="15" customHeight="1" x14ac:dyDescent="0.25">
      <c r="D10" s="116"/>
      <c r="E10" s="116"/>
      <c r="F10" s="116"/>
      <c r="G10" s="116"/>
      <c r="H10" s="119" t="e">
        <f ca="1">_xll.SUBNM("smartco:product","","22000","Caption_Default")</f>
        <v>#NAME?</v>
      </c>
      <c r="I10" s="119"/>
      <c r="J10" s="119"/>
      <c r="K10" s="116">
        <v>2000</v>
      </c>
      <c r="L10" s="116"/>
      <c r="M10" s="116"/>
      <c r="N10" s="116" t="e">
        <f ca="1">_xll.SUBNM("smartco:spread methods","StartDate","Jan Start","Caption_Default")</f>
        <v>#NAME?</v>
      </c>
      <c r="O10" s="116"/>
      <c r="P10" s="116"/>
      <c r="Q10" s="115" t="e">
        <f ca="1">_xll.SUBNM("smartco:product","Level 0","21003","Caption_Default")</f>
        <v>#NAME?</v>
      </c>
      <c r="R10" s="115"/>
      <c r="S10" s="115"/>
      <c r="T10" s="44"/>
    </row>
    <row r="11" spans="2:20" hidden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ht="6" customHeight="1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hidden="1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ht="7.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19" s="4" customFormat="1" ht="15" customHeight="1" thickBot="1" x14ac:dyDescent="0.3">
      <c r="C17" s="65"/>
      <c r="D17" s="132" t="e">
        <f ca="1">_xll.SUBNM("smartco:Revenue","Default","Units Sold","Caption_Default")</f>
        <v>#NAME?</v>
      </c>
      <c r="E17" s="132"/>
      <c r="F17" s="132"/>
      <c r="G17" s="74" t="s">
        <v>1</v>
      </c>
      <c r="H17" s="74" t="s">
        <v>19</v>
      </c>
      <c r="I17" s="74" t="s">
        <v>20</v>
      </c>
      <c r="J17" s="74" t="s">
        <v>21</v>
      </c>
      <c r="K17" s="74" t="s">
        <v>22</v>
      </c>
      <c r="L17" s="74" t="s">
        <v>23</v>
      </c>
      <c r="M17" s="74" t="s">
        <v>24</v>
      </c>
      <c r="N17" s="74" t="s">
        <v>25</v>
      </c>
      <c r="O17" s="74" t="s">
        <v>26</v>
      </c>
      <c r="P17" s="74" t="s">
        <v>27</v>
      </c>
      <c r="Q17" s="74" t="s">
        <v>28</v>
      </c>
      <c r="R17" s="74" t="s">
        <v>29</v>
      </c>
      <c r="S17" s="74" t="s">
        <v>30</v>
      </c>
    </row>
    <row r="18" spans="1:19" s="4" customFormat="1" ht="15" customHeight="1" thickTop="1" x14ac:dyDescent="0.25">
      <c r="A18" s="4" t="e">
        <f ca="1">_xll.DBRA("smartco:product", pProductDriver, "Caption_Default")</f>
        <v>#NAME?</v>
      </c>
      <c r="B18" s="60" t="e">
        <f ca="1">IF(pParent="","",$A$18)</f>
        <v>#NAME?</v>
      </c>
      <c r="C18" s="60"/>
      <c r="D18" s="130" t="s">
        <v>89</v>
      </c>
      <c r="E18" s="130"/>
      <c r="F18" s="130"/>
      <c r="G18" s="64" t="e">
        <f ca="1">_xll.DBRW($F$1,$D$7,$H$5,$B18,G$17,$K$5,$N$5,$D$17)</f>
        <v>#NAME?</v>
      </c>
      <c r="H18" s="62" t="e">
        <f ca="1">_xll.DBRW($F$1,$D$7,$H$5,$B18,H$17,$K$5,$N$5,$D$17)</f>
        <v>#NAME?</v>
      </c>
      <c r="I18" s="62" t="e">
        <f ca="1">_xll.DBRW($F$1,$D$7,$H$5,$B18,I$17,$K$5,$N$5,$D$17)</f>
        <v>#NAME?</v>
      </c>
      <c r="J18" s="62" t="e">
        <f ca="1">_xll.DBRW($F$1,$D$7,$H$5,$B18,J$17,$K$5,$N$5,$D$17)</f>
        <v>#NAME?</v>
      </c>
      <c r="K18" s="62" t="e">
        <f ca="1">_xll.DBRW($F$1,$D$7,$H$5,$B18,K$17,$K$5,$N$5,$D$17)</f>
        <v>#NAME?</v>
      </c>
      <c r="L18" s="62" t="e">
        <f ca="1">_xll.DBRW($F$1,$D$7,$H$5,$B18,L$17,$K$5,$N$5,$D$17)</f>
        <v>#NAME?</v>
      </c>
      <c r="M18" s="62" t="e">
        <f ca="1">_xll.DBRW($F$1,$D$7,$H$5,$B18,M$17,$K$5,$N$5,$D$17)</f>
        <v>#NAME?</v>
      </c>
      <c r="N18" s="62" t="e">
        <f ca="1">_xll.DBRW($F$1,$D$7,$H$5,$B18,N$17,$K$5,$N$5,$D$17)</f>
        <v>#NAME?</v>
      </c>
      <c r="O18" s="62" t="e">
        <f ca="1">_xll.DBRW($F$1,$D$7,$H$5,$B18,O$17,$K$5,$N$5,$D$17)</f>
        <v>#NAME?</v>
      </c>
      <c r="P18" s="62" t="e">
        <f ca="1">_xll.DBRW($F$1,$D$7,$H$5,$B18,P$17,$K$5,$N$5,$D$17)</f>
        <v>#NAME?</v>
      </c>
      <c r="Q18" s="62" t="e">
        <f ca="1">_xll.DBRW($F$1,$D$7,$H$5,$B18,Q$17,$K$5,$N$5,$D$17)</f>
        <v>#NAME?</v>
      </c>
      <c r="R18" s="62" t="e">
        <f ca="1">_xll.DBRW($F$1,$D$7,$H$5,$B18,R$17,$K$5,$N$5,$D$17)</f>
        <v>#NAME?</v>
      </c>
      <c r="S18" s="62" t="e">
        <f ca="1">_xll.DBRW($F$1,$D$7,$H$5,$B18,S$17,$K$5,$N$5,$D$17)</f>
        <v>#NAME?</v>
      </c>
    </row>
    <row r="19" spans="1:19" s="6" customFormat="1" ht="15" customHeight="1" x14ac:dyDescent="0.25">
      <c r="B19" s="60" t="e">
        <f ca="1">IF(pParent="","","Predictive")</f>
        <v>#NAME?</v>
      </c>
      <c r="C19" s="61"/>
      <c r="D19" s="131" t="s">
        <v>90</v>
      </c>
      <c r="E19" s="131"/>
      <c r="F19" s="131"/>
      <c r="G19" s="64" t="e">
        <f ca="1">_xll.DBRW($F$1,$D$7,$H$5,$B$18,G$17,$K$5,$B$19,$D$17)</f>
        <v>#NAME?</v>
      </c>
      <c r="H19" s="62" t="e">
        <f ca="1">_xll.DBRW($F$1,$D$7,$H$5,$B$18,H$17,$K$5,$B$19,$D$17)</f>
        <v>#NAME?</v>
      </c>
      <c r="I19" s="62" t="e">
        <f ca="1">_xll.DBRW($F$1,$D$7,$H$5,$B$18,I$17,$K$5,$B$19,$D$17)</f>
        <v>#NAME?</v>
      </c>
      <c r="J19" s="62" t="e">
        <f ca="1">_xll.DBRW($F$1,$D$7,$H$5,$B$18,J$17,$K$5,$B$19,$D$17)</f>
        <v>#NAME?</v>
      </c>
      <c r="K19" s="62" t="e">
        <f ca="1">_xll.DBRW($F$1,$D$7,$H$5,$B$18,K$17,$K$5,$B$19,$D$17)</f>
        <v>#NAME?</v>
      </c>
      <c r="L19" s="62" t="e">
        <f ca="1">_xll.DBRW($F$1,$D$7,$H$5,$B$18,L$17,$K$5,$B$19,$D$17)</f>
        <v>#NAME?</v>
      </c>
      <c r="M19" s="62" t="e">
        <f ca="1">_xll.DBRW($F$1,$D$7,$H$5,$B$18,M$17,$K$5,$B$19,$D$17)</f>
        <v>#NAME?</v>
      </c>
      <c r="N19" s="62" t="e">
        <f ca="1">_xll.DBRW($F$1,$D$7,$H$5,$B$18,N$17,$K$5,$B$19,$D$17)</f>
        <v>#NAME?</v>
      </c>
      <c r="O19" s="62" t="e">
        <f ca="1">_xll.DBRW($F$1,$D$7,$H$5,$B$18,O$17,$K$5,$B$19,$D$17)</f>
        <v>#NAME?</v>
      </c>
      <c r="P19" s="62" t="e">
        <f ca="1">_xll.DBRW($F$1,$D$7,$H$5,$B$18,P$17,$K$5,$B$19,$D$17)</f>
        <v>#NAME?</v>
      </c>
      <c r="Q19" s="62" t="e">
        <f ca="1">_xll.DBRW($F$1,$D$7,$H$5,$B$18,Q$17,$K$5,$B$19,$D$17)</f>
        <v>#NAME?</v>
      </c>
      <c r="R19" s="62" t="e">
        <f ca="1">_xll.DBRW($F$1,$D$7,$H$5,$B$18,R$17,$K$5,$B$19,$D$17)</f>
        <v>#NAME?</v>
      </c>
      <c r="S19" s="62" t="e">
        <f ca="1">_xll.DBRW($F$1,$D$7,$H$5,$B$18,S$17,$K$5,$B$19,$D$17)</f>
        <v>#NAME?</v>
      </c>
    </row>
    <row r="20" spans="1:19" s="4" customFormat="1" ht="15" customHeight="1" x14ac:dyDescent="0.25">
      <c r="A20" s="4" t="e">
        <f ca="1">_xll.SUBNM("smartco:product","New",1,"Caption_Default")</f>
        <v>#NAME?</v>
      </c>
      <c r="B20" s="63" t="e">
        <f ca="1">IF(pNewName=$A$20,$A$20,"")</f>
        <v>#NAME?</v>
      </c>
      <c r="C20" s="63"/>
      <c r="D20" s="131" t="s">
        <v>91</v>
      </c>
      <c r="E20" s="131"/>
      <c r="F20" s="131"/>
      <c r="G20" s="64" t="e">
        <f ca="1">_xll.DBRW($F$1,$D$7,$H$5,$B20,G$17,$K$5,$N$5,$D$17)</f>
        <v>#NAME?</v>
      </c>
      <c r="H20" s="62" t="e">
        <f ca="1">_xll.DBRW($F$1,$D$7,$H$5,$B20,H$17,$K$5,$N$5,$D$17)</f>
        <v>#NAME?</v>
      </c>
      <c r="I20" s="62" t="e">
        <f ca="1">_xll.DBRW($F$1,$D$7,$H$5,$B20,I$17,$K$5,$N$5,$D$17)</f>
        <v>#NAME?</v>
      </c>
      <c r="J20" s="62" t="e">
        <f ca="1">_xll.DBRW($F$1,$D$7,$H$5,$B20,J$17,$K$5,$N$5,$D$17)</f>
        <v>#NAME?</v>
      </c>
      <c r="K20" s="62" t="e">
        <f ca="1">_xll.DBRW($F$1,$D$7,$H$5,$B20,K$17,$K$5,$N$5,$D$17)</f>
        <v>#NAME?</v>
      </c>
      <c r="L20" s="62" t="e">
        <f ca="1">_xll.DBRW($F$1,$D$7,$H$5,$B20,L$17,$K$5,$N$5,$D$17)</f>
        <v>#NAME?</v>
      </c>
      <c r="M20" s="62" t="e">
        <f ca="1">_xll.DBRW($F$1,$D$7,$H$5,$B20,M$17,$K$5,$N$5,$D$17)</f>
        <v>#NAME?</v>
      </c>
      <c r="N20" s="62" t="e">
        <f ca="1">_xll.DBRW($F$1,$D$7,$H$5,$B20,N$17,$K$5,$N$5,$D$17)</f>
        <v>#NAME?</v>
      </c>
      <c r="O20" s="62" t="e">
        <f ca="1">_xll.DBRW($F$1,$D$7,$H$5,$B20,O$17,$K$5,$N$5,$D$17)</f>
        <v>#NAME?</v>
      </c>
      <c r="P20" s="62" t="e">
        <f ca="1">_xll.DBRW($F$1,$D$7,$H$5,$B20,P$17,$K$5,$N$5,$D$17)</f>
        <v>#NAME?</v>
      </c>
      <c r="Q20" s="62" t="e">
        <f ca="1">_xll.DBRW($F$1,$D$7,$H$5,$B20,Q$17,$K$5,$N$5,$D$17)</f>
        <v>#NAME?</v>
      </c>
      <c r="R20" s="62" t="e">
        <f ca="1">_xll.DBRW($F$1,$D$7,$H$5,$B20,R$17,$K$5,$N$5,$D$17)</f>
        <v>#NAME?</v>
      </c>
      <c r="S20" s="62" t="e">
        <f ca="1">_xll.DBRW($F$1,$D$7,$H$5,$B20,S$17,$K$5,$N$5,$D$17)</f>
        <v>#NAME?</v>
      </c>
    </row>
    <row r="21" spans="1:19" ht="4.5" customHeight="1" x14ac:dyDescent="0.25"/>
  </sheetData>
  <mergeCells count="22">
    <mergeCell ref="D18:F18"/>
    <mergeCell ref="D19:F19"/>
    <mergeCell ref="D20:F20"/>
    <mergeCell ref="D9:G9"/>
    <mergeCell ref="D17:F17"/>
    <mergeCell ref="E2:H2"/>
    <mergeCell ref="D6:G6"/>
    <mergeCell ref="H4:J4"/>
    <mergeCell ref="N4:P4"/>
    <mergeCell ref="H9:J9"/>
    <mergeCell ref="K9:M9"/>
    <mergeCell ref="N9:P9"/>
    <mergeCell ref="Q9:S9"/>
    <mergeCell ref="Q10:S10"/>
    <mergeCell ref="D7:G7"/>
    <mergeCell ref="H5:J5"/>
    <mergeCell ref="N5:P5"/>
    <mergeCell ref="R5:S5"/>
    <mergeCell ref="D10:G10"/>
    <mergeCell ref="H10:J10"/>
    <mergeCell ref="K10:M10"/>
    <mergeCell ref="N10:P10"/>
  </mergeCells>
  <pageMargins left="0.7" right="0.7" top="0.75" bottom="0.75" header="0.3" footer="0.3"/>
  <pageSetup scale="79" fitToHeight="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4273" r:id="rId4" name="TIButton4">
          <controlPr defaultSize="0" print="0" autoLine="0" r:id="rId5">
            <anchor moveWithCells="1">
              <from>
                <xdr:col>3</xdr:col>
                <xdr:colOff>38100</xdr:colOff>
                <xdr:row>11</xdr:row>
                <xdr:rowOff>47625</xdr:rowOff>
              </from>
              <to>
                <xdr:col>4</xdr:col>
                <xdr:colOff>657225</xdr:colOff>
                <xdr:row>13</xdr:row>
                <xdr:rowOff>114300</xdr:rowOff>
              </to>
            </anchor>
          </controlPr>
        </control>
      </mc:Choice>
      <mc:Fallback>
        <control shapeId="54273" r:id="rId4" name="TIButton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L35"/>
  <sheetViews>
    <sheetView showGridLines="0" showRowColHeaders="0" topLeftCell="B10" workbookViewId="0">
      <selection activeCell="C30" sqref="C30"/>
    </sheetView>
  </sheetViews>
  <sheetFormatPr defaultRowHeight="15" x14ac:dyDescent="0.25"/>
  <cols>
    <col min="1" max="1" width="2.7109375" hidden="1" customWidth="1"/>
    <col min="2" max="2" width="1.28515625" customWidth="1"/>
    <col min="3" max="3" width="24.140625" customWidth="1"/>
    <col min="4" max="4" width="10.85546875" customWidth="1"/>
    <col min="5" max="16" width="9.5703125" customWidth="1"/>
  </cols>
  <sheetData>
    <row r="1" spans="1:16" hidden="1" x14ac:dyDescent="0.25">
      <c r="A1" t="s">
        <v>5</v>
      </c>
    </row>
    <row r="2" spans="1:16" hidden="1" x14ac:dyDescent="0.25">
      <c r="A2">
        <f>0</f>
        <v>0</v>
      </c>
      <c r="C2" s="104"/>
      <c r="D2" s="109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</row>
    <row r="3" spans="1:16" hidden="1" x14ac:dyDescent="0.25">
      <c r="A3">
        <f>1</f>
        <v>1</v>
      </c>
      <c r="C3" s="105" t="s">
        <v>79</v>
      </c>
      <c r="D3" s="110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idden="1" x14ac:dyDescent="0.25">
      <c r="A4">
        <f>2</f>
        <v>2</v>
      </c>
      <c r="C4" s="35" t="s">
        <v>80</v>
      </c>
      <c r="D4" s="111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 hidden="1" x14ac:dyDescent="0.25">
      <c r="A5">
        <f>3</f>
        <v>3</v>
      </c>
      <c r="C5" s="35" t="s">
        <v>81</v>
      </c>
      <c r="D5" s="111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</row>
    <row r="6" spans="1:16" hidden="1" x14ac:dyDescent="0.25">
      <c r="A6" t="s">
        <v>3</v>
      </c>
      <c r="C6" s="37" t="s">
        <v>82</v>
      </c>
      <c r="D6" s="11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16" hidden="1" x14ac:dyDescent="0.25">
      <c r="A7" t="s">
        <v>4</v>
      </c>
      <c r="C7" s="37" t="s">
        <v>83</v>
      </c>
      <c r="D7" s="112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16" hidden="1" x14ac:dyDescent="0.25">
      <c r="A8" t="s">
        <v>6</v>
      </c>
    </row>
    <row r="9" spans="1:16" ht="12.75" hidden="1" customHeight="1" x14ac:dyDescent="0.25">
      <c r="C9" t="e">
        <f ca="1">_xll.TM1RPTVIEW("smartco:Revenue:1", 0, _xll.TM1RPTTITLE("smartco:organization",$C$13), _xll.TM1RPTTITLE("smartco:Channel",$D$13), _xll.TM1RPTTITLE("smartco:Year",$H$13), _xll.TM1RPTTITLE("smartco:Version",$J$13), _xll.TM1RPTTITLE("smartco:Revenue",$F$13),TM1RPTFMTRNG,TM1RPTFMTIDCOL)</f>
        <v>#NAME?</v>
      </c>
    </row>
    <row r="10" spans="1:16" ht="21" customHeight="1" x14ac:dyDescent="0.25">
      <c r="C10" s="120"/>
      <c r="D10" s="121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" ht="12.75" customHeight="1" x14ac:dyDescent="0.25"/>
    <row r="12" spans="1:16" s="4" customFormat="1" ht="15" customHeight="1" x14ac:dyDescent="0.25">
      <c r="C12" s="72" t="s">
        <v>7</v>
      </c>
      <c r="D12" s="113" t="s">
        <v>0</v>
      </c>
      <c r="E12" s="125"/>
      <c r="F12" s="113" t="s">
        <v>33</v>
      </c>
      <c r="G12" s="125"/>
      <c r="H12" s="113" t="s">
        <v>1</v>
      </c>
      <c r="I12" s="125"/>
      <c r="J12" s="113" t="s">
        <v>2</v>
      </c>
      <c r="K12" s="125"/>
      <c r="L12" s="113" t="s">
        <v>8</v>
      </c>
      <c r="M12" s="124"/>
      <c r="N12" s="124"/>
      <c r="O12" s="5"/>
      <c r="P12" s="6"/>
    </row>
    <row r="13" spans="1:16" s="4" customFormat="1" ht="15" customHeight="1" x14ac:dyDescent="0.25">
      <c r="C13" s="75" t="e">
        <f ca="1">_xll.SUBNM("smartco:organization","Workflow",pOrg,"Caption_Default")</f>
        <v>#NAME?</v>
      </c>
      <c r="D13" s="116" t="e">
        <f ca="1">_xll.SUBNM("smartco:Channel","Default","Retail","Caption_Default")</f>
        <v>#NAME?</v>
      </c>
      <c r="E13" s="116"/>
      <c r="F13" s="116" t="e">
        <f ca="1">_xll.SUBNM("smartco:Revenue","Default","Units Sold","Caption_Default")</f>
        <v>#NAME?</v>
      </c>
      <c r="G13" s="116"/>
      <c r="H13" s="116" t="e">
        <f ca="1">_xll.SUBNM("smartco:Year","Default","Y2","Caption_Default")</f>
        <v>#NAME?</v>
      </c>
      <c r="I13" s="116"/>
      <c r="J13" s="116" t="e">
        <f ca="1">_xll.SUBNM("smartco:Version","Current",_xll.DBR("smartco:Calendar","Current Version","String"),"Caption_Default")</f>
        <v>#NAME?</v>
      </c>
      <c r="K13" s="116"/>
      <c r="L13" s="116" t="e">
        <f ca="1">_xll.SUBNM("smartco:ProductSubset_PickList","Default","Default")</f>
        <v>#NAME?</v>
      </c>
      <c r="M13" s="116"/>
      <c r="N13" s="116"/>
      <c r="O13" s="7"/>
    </row>
    <row r="14" spans="1:16" s="4" customFormat="1" ht="7.5" customHeight="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s="4" customFormat="1" ht="15" hidden="1" customHeight="1" x14ac:dyDescent="0.25">
      <c r="C15" s="10" t="s">
        <v>8</v>
      </c>
      <c r="D15" s="134"/>
      <c r="E15" s="134"/>
      <c r="F15" s="44"/>
      <c r="G15" s="44"/>
      <c r="H15" s="44"/>
      <c r="I15" s="9"/>
      <c r="J15" s="133"/>
      <c r="K15" s="133"/>
      <c r="L15" s="44"/>
      <c r="M15" s="44"/>
      <c r="N15" s="44"/>
      <c r="O15" s="44"/>
      <c r="P15" s="44"/>
    </row>
    <row r="16" spans="1:16" s="4" customFormat="1" ht="15" hidden="1" customHeight="1" x14ac:dyDescent="0.25">
      <c r="C16" s="44"/>
      <c r="D16" s="44"/>
      <c r="E16" s="44"/>
      <c r="F16" s="44"/>
      <c r="G16" s="44"/>
      <c r="H16" s="44"/>
      <c r="I16" s="9"/>
      <c r="J16" s="133"/>
      <c r="K16" s="133"/>
      <c r="L16" s="44"/>
      <c r="M16" s="44"/>
      <c r="N16" s="44"/>
      <c r="O16" s="44"/>
      <c r="P16" s="44"/>
    </row>
    <row r="17" spans="1:1000" s="4" customFormat="1" ht="15" hidden="1" customHeight="1" x14ac:dyDescent="0.25"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000" s="4" customFormat="1" ht="13.5" thickBot="1" x14ac:dyDescent="0.3">
      <c r="C18" s="100" t="s">
        <v>84</v>
      </c>
      <c r="D18" s="100" t="s">
        <v>1</v>
      </c>
      <c r="E18" s="100" t="s">
        <v>19</v>
      </c>
      <c r="F18" s="100" t="s">
        <v>20</v>
      </c>
      <c r="G18" s="100" t="s">
        <v>21</v>
      </c>
      <c r="H18" s="100" t="s">
        <v>22</v>
      </c>
      <c r="I18" s="100" t="s">
        <v>23</v>
      </c>
      <c r="J18" s="100" t="s">
        <v>24</v>
      </c>
      <c r="K18" s="100" t="s">
        <v>25</v>
      </c>
      <c r="L18" s="100" t="s">
        <v>26</v>
      </c>
      <c r="M18" s="100" t="s">
        <v>27</v>
      </c>
      <c r="N18" s="100" t="s">
        <v>28</v>
      </c>
      <c r="O18" s="100" t="s">
        <v>29</v>
      </c>
      <c r="P18" s="100" t="s">
        <v>30</v>
      </c>
    </row>
    <row r="19" spans="1:1000" s="8" customFormat="1" ht="15" customHeight="1" thickTop="1" x14ac:dyDescent="0.25">
      <c r="A19" t="e">
        <f ca="1">IF(_xll.TM1RPTELISCONSOLIDATED($C$19,$C19),IF(_xll.TM1RPTELLEV($C$19,$C19)&lt;=3,_xll.TM1RPTELLEV($C$19,$C19),"D"),IF($F$13="Units Sold","D","N"))</f>
        <v>#NAME?</v>
      </c>
      <c r="B19"/>
      <c r="C19" s="102" t="e">
        <f ca="1">_xll.TM1RPTROW($C$9,"smartco:product",$L$13)</f>
        <v>#NAME?</v>
      </c>
      <c r="D19" s="109" t="e">
        <f ca="1">_xll.DBRW($C$9,$C$13,$D$13,$C19,D$18,$H$13,$J$13,$F$13)</f>
        <v>#NAME?</v>
      </c>
      <c r="E19" s="103" t="e">
        <f ca="1">_xll.DBRW($C$9,$C$13,$D$13,$C19,E$18,$H$13,$J$13,$F$13)</f>
        <v>#NAME?</v>
      </c>
      <c r="F19" s="103" t="e">
        <f ca="1">_xll.DBRW($C$9,$C$13,$D$13,$C19,F$18,$H$13,$J$13,$F$13)</f>
        <v>#NAME?</v>
      </c>
      <c r="G19" s="103" t="e">
        <f ca="1">_xll.DBRW($C$9,$C$13,$D$13,$C19,G$18,$H$13,$J$13,$F$13)</f>
        <v>#NAME?</v>
      </c>
      <c r="H19" s="103" t="e">
        <f ca="1">_xll.DBRW($C$9,$C$13,$D$13,$C19,H$18,$H$13,$J$13,$F$13)</f>
        <v>#NAME?</v>
      </c>
      <c r="I19" s="103" t="e">
        <f ca="1">_xll.DBRW($C$9,$C$13,$D$13,$C19,I$18,$H$13,$J$13,$F$13)</f>
        <v>#NAME?</v>
      </c>
      <c r="J19" s="103" t="e">
        <f ca="1">_xll.DBRW($C$9,$C$13,$D$13,$C19,J$18,$H$13,$J$13,$F$13)</f>
        <v>#NAME?</v>
      </c>
      <c r="K19" s="103" t="e">
        <f ca="1">_xll.DBRW($C$9,$C$13,$D$13,$C19,K$18,$H$13,$J$13,$F$13)</f>
        <v>#NAME?</v>
      </c>
      <c r="L19" s="103" t="e">
        <f ca="1">_xll.DBRW($C$9,$C$13,$D$13,$C19,L$18,$H$13,$J$13,$F$13)</f>
        <v>#NAME?</v>
      </c>
      <c r="M19" s="103" t="e">
        <f ca="1">_xll.DBRW($C$9,$C$13,$D$13,$C19,M$18,$H$13,$J$13,$F$13)</f>
        <v>#NAME?</v>
      </c>
      <c r="N19" s="103" t="e">
        <f ca="1">_xll.DBRW($C$9,$C$13,$D$13,$C19,N$18,$H$13,$J$13,$F$13)</f>
        <v>#NAME?</v>
      </c>
      <c r="O19" s="103" t="e">
        <f ca="1">_xll.DBRW($C$9,$C$13,$D$13,$C19,O$18,$H$13,$J$13,$F$13)</f>
        <v>#NAME?</v>
      </c>
      <c r="P19" s="103" t="e">
        <f ca="1">_xll.DBRW($C$9,$C$13,$D$13,$C19,P$18,$H$13,$J$13,$F$13)</f>
        <v>#NAME?</v>
      </c>
      <c r="Q19" s="55"/>
    </row>
    <row r="20" spans="1:1000" ht="15" customHeight="1" x14ac:dyDescent="0.25">
      <c r="A20" t="e">
        <f ca="1">IF(_xll.TM1RPTELISCONSOLIDATED($C$19,$C20),IF(_xll.TM1RPTELLEV($C$19,$C20)&lt;=3,_xll.TM1RPTELLEV($C$19,$C20),"D"),IF($F$13="Units Sold","D","N"))</f>
        <v>#NAME?</v>
      </c>
      <c r="C20" s="107" t="s">
        <v>65</v>
      </c>
      <c r="D20" s="110" t="e">
        <f ca="1">_xll.DBRW($C$9,$C$13,$D$13,$C20,D$18,$H$13,$J$13,$F$13)</f>
        <v>#NAME?</v>
      </c>
      <c r="E20" s="106" t="e">
        <f ca="1">_xll.DBRW($C$9,$C$13,$D$13,$C20,E$18,$H$13,$J$13,$F$13)</f>
        <v>#NAME?</v>
      </c>
      <c r="F20" s="106" t="e">
        <f ca="1">_xll.DBRW($C$9,$C$13,$D$13,$C20,F$18,$H$13,$J$13,$F$13)</f>
        <v>#NAME?</v>
      </c>
      <c r="G20" s="106" t="e">
        <f ca="1">_xll.DBRW($C$9,$C$13,$D$13,$C20,G$18,$H$13,$J$13,$F$13)</f>
        <v>#NAME?</v>
      </c>
      <c r="H20" s="106" t="e">
        <f ca="1">_xll.DBRW($C$9,$C$13,$D$13,$C20,H$18,$H$13,$J$13,$F$13)</f>
        <v>#NAME?</v>
      </c>
      <c r="I20" s="106" t="e">
        <f ca="1">_xll.DBRW($C$9,$C$13,$D$13,$C20,I$18,$H$13,$J$13,$F$13)</f>
        <v>#NAME?</v>
      </c>
      <c r="J20" s="106" t="e">
        <f ca="1">_xll.DBRW($C$9,$C$13,$D$13,$C20,J$18,$H$13,$J$13,$F$13)</f>
        <v>#NAME?</v>
      </c>
      <c r="K20" s="106" t="e">
        <f ca="1">_xll.DBRW($C$9,$C$13,$D$13,$C20,K$18,$H$13,$J$13,$F$13)</f>
        <v>#NAME?</v>
      </c>
      <c r="L20" s="106" t="e">
        <f ca="1">_xll.DBRW($C$9,$C$13,$D$13,$C20,L$18,$H$13,$J$13,$F$13)</f>
        <v>#NAME?</v>
      </c>
      <c r="M20" s="106" t="e">
        <f ca="1">_xll.DBRW($C$9,$C$13,$D$13,$C20,M$18,$H$13,$J$13,$F$13)</f>
        <v>#NAME?</v>
      </c>
      <c r="N20" s="106" t="e">
        <f ca="1">_xll.DBRW($C$9,$C$13,$D$13,$C20,N$18,$H$13,$J$13,$F$13)</f>
        <v>#NAME?</v>
      </c>
      <c r="O20" s="106" t="e">
        <f ca="1">_xll.DBRW($C$9,$C$13,$D$13,$C20,O$18,$H$13,$J$13,$F$13)</f>
        <v>#NAME?</v>
      </c>
      <c r="P20" s="106" t="e">
        <f ca="1">_xll.DBRW($C$9,$C$13,$D$13,$C20,P$18,$H$13,$J$13,$F$13)</f>
        <v>#NAME?</v>
      </c>
      <c r="Q20" s="55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</row>
    <row r="21" spans="1:1000" ht="15" customHeight="1" x14ac:dyDescent="0.25">
      <c r="A21" t="e">
        <f ca="1">IF(_xll.TM1RPTELISCONSOLIDATED($C$19,$C21),IF(_xll.TM1RPTELLEV($C$19,$C21)&lt;=3,_xll.TM1RPTELLEV($C$19,$C21),"D"),IF($F$13="Units Sold","D","N"))</f>
        <v>#NAME?</v>
      </c>
      <c r="C21" s="36" t="s">
        <v>66</v>
      </c>
      <c r="D21" s="111" t="e">
        <f ca="1">_xll.DBRW($C$9,$C$13,$D$13,$C21,D$18,$H$13,$J$13,$F$13)</f>
        <v>#NAME?</v>
      </c>
      <c r="E21" s="76" t="e">
        <f ca="1">_xll.DBRW($C$9,$C$13,$D$13,$C21,E$18,$H$13,$J$13,$F$13)</f>
        <v>#NAME?</v>
      </c>
      <c r="F21" s="76" t="e">
        <f ca="1">_xll.DBRW($C$9,$C$13,$D$13,$C21,F$18,$H$13,$J$13,$F$13)</f>
        <v>#NAME?</v>
      </c>
      <c r="G21" s="76" t="e">
        <f ca="1">_xll.DBRW($C$9,$C$13,$D$13,$C21,G$18,$H$13,$J$13,$F$13)</f>
        <v>#NAME?</v>
      </c>
      <c r="H21" s="76" t="e">
        <f ca="1">_xll.DBRW($C$9,$C$13,$D$13,$C21,H$18,$H$13,$J$13,$F$13)</f>
        <v>#NAME?</v>
      </c>
      <c r="I21" s="76" t="e">
        <f ca="1">_xll.DBRW($C$9,$C$13,$D$13,$C21,I$18,$H$13,$J$13,$F$13)</f>
        <v>#NAME?</v>
      </c>
      <c r="J21" s="76" t="e">
        <f ca="1">_xll.DBRW($C$9,$C$13,$D$13,$C21,J$18,$H$13,$J$13,$F$13)</f>
        <v>#NAME?</v>
      </c>
      <c r="K21" s="76" t="e">
        <f ca="1">_xll.DBRW($C$9,$C$13,$D$13,$C21,K$18,$H$13,$J$13,$F$13)</f>
        <v>#NAME?</v>
      </c>
      <c r="L21" s="76" t="e">
        <f ca="1">_xll.DBRW($C$9,$C$13,$D$13,$C21,L$18,$H$13,$J$13,$F$13)</f>
        <v>#NAME?</v>
      </c>
      <c r="M21" s="76" t="e">
        <f ca="1">_xll.DBRW($C$9,$C$13,$D$13,$C21,M$18,$H$13,$J$13,$F$13)</f>
        <v>#NAME?</v>
      </c>
      <c r="N21" s="76" t="e">
        <f ca="1">_xll.DBRW($C$9,$C$13,$D$13,$C21,N$18,$H$13,$J$13,$F$13)</f>
        <v>#NAME?</v>
      </c>
      <c r="O21" s="76" t="e">
        <f ca="1">_xll.DBRW($C$9,$C$13,$D$13,$C21,O$18,$H$13,$J$13,$F$13)</f>
        <v>#NAME?</v>
      </c>
      <c r="P21" s="76" t="e">
        <f ca="1">_xll.DBRW($C$9,$C$13,$D$13,$C21,P$18,$H$13,$J$13,$F$13)</f>
        <v>#NAME?</v>
      </c>
      <c r="Q21" s="55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</row>
    <row r="22" spans="1:1000" ht="15" customHeight="1" x14ac:dyDescent="0.25">
      <c r="A22" t="e">
        <f ca="1">IF(_xll.TM1RPTELISCONSOLIDATED($C$19,$C22),IF(_xll.TM1RPTELLEV($C$19,$C22)&lt;=3,_xll.TM1RPTELLEV($C$19,$C22),"D"),IF($F$13="Units Sold","D","N"))</f>
        <v>#NAME?</v>
      </c>
      <c r="C22" s="36" t="s">
        <v>67</v>
      </c>
      <c r="D22" s="111" t="e">
        <f ca="1">_xll.DBRW($C$9,$C$13,$D$13,$C22,D$18,$H$13,$J$13,$F$13)</f>
        <v>#NAME?</v>
      </c>
      <c r="E22" s="76" t="e">
        <f ca="1">_xll.DBRW($C$9,$C$13,$D$13,$C22,E$18,$H$13,$J$13,$F$13)</f>
        <v>#NAME?</v>
      </c>
      <c r="F22" s="76" t="e">
        <f ca="1">_xll.DBRW($C$9,$C$13,$D$13,$C22,F$18,$H$13,$J$13,$F$13)</f>
        <v>#NAME?</v>
      </c>
      <c r="G22" s="76" t="e">
        <f ca="1">_xll.DBRW($C$9,$C$13,$D$13,$C22,G$18,$H$13,$J$13,$F$13)</f>
        <v>#NAME?</v>
      </c>
      <c r="H22" s="76" t="e">
        <f ca="1">_xll.DBRW($C$9,$C$13,$D$13,$C22,H$18,$H$13,$J$13,$F$13)</f>
        <v>#NAME?</v>
      </c>
      <c r="I22" s="76" t="e">
        <f ca="1">_xll.DBRW($C$9,$C$13,$D$13,$C22,I$18,$H$13,$J$13,$F$13)</f>
        <v>#NAME?</v>
      </c>
      <c r="J22" s="76" t="e">
        <f ca="1">_xll.DBRW($C$9,$C$13,$D$13,$C22,J$18,$H$13,$J$13,$F$13)</f>
        <v>#NAME?</v>
      </c>
      <c r="K22" s="76" t="e">
        <f ca="1">_xll.DBRW($C$9,$C$13,$D$13,$C22,K$18,$H$13,$J$13,$F$13)</f>
        <v>#NAME?</v>
      </c>
      <c r="L22" s="76" t="e">
        <f ca="1">_xll.DBRW($C$9,$C$13,$D$13,$C22,L$18,$H$13,$J$13,$F$13)</f>
        <v>#NAME?</v>
      </c>
      <c r="M22" s="76" t="e">
        <f ca="1">_xll.DBRW($C$9,$C$13,$D$13,$C22,M$18,$H$13,$J$13,$F$13)</f>
        <v>#NAME?</v>
      </c>
      <c r="N22" s="76" t="e">
        <f ca="1">_xll.DBRW($C$9,$C$13,$D$13,$C22,N$18,$H$13,$J$13,$F$13)</f>
        <v>#NAME?</v>
      </c>
      <c r="O22" s="76" t="e">
        <f ca="1">_xll.DBRW($C$9,$C$13,$D$13,$C22,O$18,$H$13,$J$13,$F$13)</f>
        <v>#NAME?</v>
      </c>
      <c r="P22" s="76" t="e">
        <f ca="1">_xll.DBRW($C$9,$C$13,$D$13,$C22,P$18,$H$13,$J$13,$F$13)</f>
        <v>#NAME?</v>
      </c>
      <c r="Q22" s="55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</row>
    <row r="23" spans="1:1000" ht="15" customHeight="1" x14ac:dyDescent="0.25">
      <c r="A23" t="e">
        <f ca="1">IF(_xll.TM1RPTELISCONSOLIDATED($C$19,$C23),IF(_xll.TM1RPTELLEV($C$19,$C23)&lt;=3,_xll.TM1RPTELLEV($C$19,$C23),"D"),IF($F$13="Units Sold","D","N"))</f>
        <v>#NAME?</v>
      </c>
      <c r="C23" s="36" t="s">
        <v>68</v>
      </c>
      <c r="D23" s="111" t="e">
        <f ca="1">_xll.DBRW($C$9,$C$13,$D$13,$C23,D$18,$H$13,$J$13,$F$13)</f>
        <v>#NAME?</v>
      </c>
      <c r="E23" s="76" t="e">
        <f ca="1">_xll.DBRW($C$9,$C$13,$D$13,$C23,E$18,$H$13,$J$13,$F$13)</f>
        <v>#NAME?</v>
      </c>
      <c r="F23" s="76" t="e">
        <f ca="1">_xll.DBRW($C$9,$C$13,$D$13,$C23,F$18,$H$13,$J$13,$F$13)</f>
        <v>#NAME?</v>
      </c>
      <c r="G23" s="76" t="e">
        <f ca="1">_xll.DBRW($C$9,$C$13,$D$13,$C23,G$18,$H$13,$J$13,$F$13)</f>
        <v>#NAME?</v>
      </c>
      <c r="H23" s="76" t="e">
        <f ca="1">_xll.DBRW($C$9,$C$13,$D$13,$C23,H$18,$H$13,$J$13,$F$13)</f>
        <v>#NAME?</v>
      </c>
      <c r="I23" s="76" t="e">
        <f ca="1">_xll.DBRW($C$9,$C$13,$D$13,$C23,I$18,$H$13,$J$13,$F$13)</f>
        <v>#NAME?</v>
      </c>
      <c r="J23" s="76" t="e">
        <f ca="1">_xll.DBRW($C$9,$C$13,$D$13,$C23,J$18,$H$13,$J$13,$F$13)</f>
        <v>#NAME?</v>
      </c>
      <c r="K23" s="76" t="e">
        <f ca="1">_xll.DBRW($C$9,$C$13,$D$13,$C23,K$18,$H$13,$J$13,$F$13)</f>
        <v>#NAME?</v>
      </c>
      <c r="L23" s="76" t="e">
        <f ca="1">_xll.DBRW($C$9,$C$13,$D$13,$C23,L$18,$H$13,$J$13,$F$13)</f>
        <v>#NAME?</v>
      </c>
      <c r="M23" s="76" t="e">
        <f ca="1">_xll.DBRW($C$9,$C$13,$D$13,$C23,M$18,$H$13,$J$13,$F$13)</f>
        <v>#NAME?</v>
      </c>
      <c r="N23" s="76" t="e">
        <f ca="1">_xll.DBRW($C$9,$C$13,$D$13,$C23,N$18,$H$13,$J$13,$F$13)</f>
        <v>#NAME?</v>
      </c>
      <c r="O23" s="76" t="e">
        <f ca="1">_xll.DBRW($C$9,$C$13,$D$13,$C23,O$18,$H$13,$J$13,$F$13)</f>
        <v>#NAME?</v>
      </c>
      <c r="P23" s="76" t="e">
        <f ca="1">_xll.DBRW($C$9,$C$13,$D$13,$C23,P$18,$H$13,$J$13,$F$13)</f>
        <v>#NAME?</v>
      </c>
      <c r="Q23" s="55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</row>
    <row r="24" spans="1:1000" ht="15" customHeight="1" x14ac:dyDescent="0.25">
      <c r="A24" t="e">
        <f ca="1">IF(_xll.TM1RPTELISCONSOLIDATED($C$19,$C24),IF(_xll.TM1RPTELLEV($C$19,$C24)&lt;=3,_xll.TM1RPTELLEV($C$19,$C24),"D"),IF($F$13="Units Sold","D","N"))</f>
        <v>#NAME?</v>
      </c>
      <c r="C24" s="107" t="s">
        <v>69</v>
      </c>
      <c r="D24" s="110" t="e">
        <f ca="1">_xll.DBRW($C$9,$C$13,$D$13,$C24,D$18,$H$13,$J$13,$F$13)</f>
        <v>#NAME?</v>
      </c>
      <c r="E24" s="106" t="e">
        <f ca="1">_xll.DBRW($C$9,$C$13,$D$13,$C24,E$18,$H$13,$J$13,$F$13)</f>
        <v>#NAME?</v>
      </c>
      <c r="F24" s="106" t="e">
        <f ca="1">_xll.DBRW($C$9,$C$13,$D$13,$C24,F$18,$H$13,$J$13,$F$13)</f>
        <v>#NAME?</v>
      </c>
      <c r="G24" s="106" t="e">
        <f ca="1">_xll.DBRW($C$9,$C$13,$D$13,$C24,G$18,$H$13,$J$13,$F$13)</f>
        <v>#NAME?</v>
      </c>
      <c r="H24" s="106" t="e">
        <f ca="1">_xll.DBRW($C$9,$C$13,$D$13,$C24,H$18,$H$13,$J$13,$F$13)</f>
        <v>#NAME?</v>
      </c>
      <c r="I24" s="106" t="e">
        <f ca="1">_xll.DBRW($C$9,$C$13,$D$13,$C24,I$18,$H$13,$J$13,$F$13)</f>
        <v>#NAME?</v>
      </c>
      <c r="J24" s="106" t="e">
        <f ca="1">_xll.DBRW($C$9,$C$13,$D$13,$C24,J$18,$H$13,$J$13,$F$13)</f>
        <v>#NAME?</v>
      </c>
      <c r="K24" s="106" t="e">
        <f ca="1">_xll.DBRW($C$9,$C$13,$D$13,$C24,K$18,$H$13,$J$13,$F$13)</f>
        <v>#NAME?</v>
      </c>
      <c r="L24" s="106" t="e">
        <f ca="1">_xll.DBRW($C$9,$C$13,$D$13,$C24,L$18,$H$13,$J$13,$F$13)</f>
        <v>#NAME?</v>
      </c>
      <c r="M24" s="106" t="e">
        <f ca="1">_xll.DBRW($C$9,$C$13,$D$13,$C24,M$18,$H$13,$J$13,$F$13)</f>
        <v>#NAME?</v>
      </c>
      <c r="N24" s="106" t="e">
        <f ca="1">_xll.DBRW($C$9,$C$13,$D$13,$C24,N$18,$H$13,$J$13,$F$13)</f>
        <v>#NAME?</v>
      </c>
      <c r="O24" s="106" t="e">
        <f ca="1">_xll.DBRW($C$9,$C$13,$D$13,$C24,O$18,$H$13,$J$13,$F$13)</f>
        <v>#NAME?</v>
      </c>
      <c r="P24" s="106" t="e">
        <f ca="1">_xll.DBRW($C$9,$C$13,$D$13,$C24,P$18,$H$13,$J$13,$F$13)</f>
        <v>#NAME?</v>
      </c>
      <c r="Q24" s="55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</row>
    <row r="25" spans="1:1000" ht="15" customHeight="1" x14ac:dyDescent="0.25">
      <c r="A25" t="e">
        <f ca="1">IF(_xll.TM1RPTELISCONSOLIDATED($C$19,$C25),IF(_xll.TM1RPTELLEV($C$19,$C25)&lt;=3,_xll.TM1RPTELLEV($C$19,$C25),"D"),IF($F$13="Units Sold","D","N"))</f>
        <v>#NAME?</v>
      </c>
      <c r="C25" s="36" t="s">
        <v>70</v>
      </c>
      <c r="D25" s="111" t="e">
        <f ca="1">_xll.DBRW($C$9,$C$13,$D$13,$C25,D$18,$H$13,$J$13,$F$13)</f>
        <v>#NAME?</v>
      </c>
      <c r="E25" s="76" t="e">
        <f ca="1">_xll.DBRW($C$9,$C$13,$D$13,$C25,E$18,$H$13,$J$13,$F$13)</f>
        <v>#NAME?</v>
      </c>
      <c r="F25" s="76" t="e">
        <f ca="1">_xll.DBRW($C$9,$C$13,$D$13,$C25,F$18,$H$13,$J$13,$F$13)</f>
        <v>#NAME?</v>
      </c>
      <c r="G25" s="76" t="e">
        <f ca="1">_xll.DBRW($C$9,$C$13,$D$13,$C25,G$18,$H$13,$J$13,$F$13)</f>
        <v>#NAME?</v>
      </c>
      <c r="H25" s="76" t="e">
        <f ca="1">_xll.DBRW($C$9,$C$13,$D$13,$C25,H$18,$H$13,$J$13,$F$13)</f>
        <v>#NAME?</v>
      </c>
      <c r="I25" s="76" t="e">
        <f ca="1">_xll.DBRW($C$9,$C$13,$D$13,$C25,I$18,$H$13,$J$13,$F$13)</f>
        <v>#NAME?</v>
      </c>
      <c r="J25" s="76" t="e">
        <f ca="1">_xll.DBRW($C$9,$C$13,$D$13,$C25,J$18,$H$13,$J$13,$F$13)</f>
        <v>#NAME?</v>
      </c>
      <c r="K25" s="76" t="e">
        <f ca="1">_xll.DBRW($C$9,$C$13,$D$13,$C25,K$18,$H$13,$J$13,$F$13)</f>
        <v>#NAME?</v>
      </c>
      <c r="L25" s="76" t="e">
        <f ca="1">_xll.DBRW($C$9,$C$13,$D$13,$C25,L$18,$H$13,$J$13,$F$13)</f>
        <v>#NAME?</v>
      </c>
      <c r="M25" s="76" t="e">
        <f ca="1">_xll.DBRW($C$9,$C$13,$D$13,$C25,M$18,$H$13,$J$13,$F$13)</f>
        <v>#NAME?</v>
      </c>
      <c r="N25" s="76" t="e">
        <f ca="1">_xll.DBRW($C$9,$C$13,$D$13,$C25,N$18,$H$13,$J$13,$F$13)</f>
        <v>#NAME?</v>
      </c>
      <c r="O25" s="76" t="e">
        <f ca="1">_xll.DBRW($C$9,$C$13,$D$13,$C25,O$18,$H$13,$J$13,$F$13)</f>
        <v>#NAME?</v>
      </c>
      <c r="P25" s="76" t="e">
        <f ca="1">_xll.DBRW($C$9,$C$13,$D$13,$C25,P$18,$H$13,$J$13,$F$13)</f>
        <v>#NAME?</v>
      </c>
      <c r="Q25" s="55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</row>
    <row r="26" spans="1:1000" ht="15" customHeight="1" x14ac:dyDescent="0.25">
      <c r="A26" t="e">
        <f ca="1">IF(_xll.TM1RPTELISCONSOLIDATED($C$19,$C26),IF(_xll.TM1RPTELLEV($C$19,$C26)&lt;=3,_xll.TM1RPTELLEV($C$19,$C26),"D"),IF($F$13="Units Sold","D","N"))</f>
        <v>#NAME?</v>
      </c>
      <c r="C26" s="36" t="s">
        <v>71</v>
      </c>
      <c r="D26" s="111" t="e">
        <f ca="1">_xll.DBRW($C$9,$C$13,$D$13,$C26,D$18,$H$13,$J$13,$F$13)</f>
        <v>#NAME?</v>
      </c>
      <c r="E26" s="76" t="e">
        <f ca="1">_xll.DBRW($C$9,$C$13,$D$13,$C26,E$18,$H$13,$J$13,$F$13)</f>
        <v>#NAME?</v>
      </c>
      <c r="F26" s="76" t="e">
        <f ca="1">_xll.DBRW($C$9,$C$13,$D$13,$C26,F$18,$H$13,$J$13,$F$13)</f>
        <v>#NAME?</v>
      </c>
      <c r="G26" s="76" t="e">
        <f ca="1">_xll.DBRW($C$9,$C$13,$D$13,$C26,G$18,$H$13,$J$13,$F$13)</f>
        <v>#NAME?</v>
      </c>
      <c r="H26" s="76" t="e">
        <f ca="1">_xll.DBRW($C$9,$C$13,$D$13,$C26,H$18,$H$13,$J$13,$F$13)</f>
        <v>#NAME?</v>
      </c>
      <c r="I26" s="76" t="e">
        <f ca="1">_xll.DBRW($C$9,$C$13,$D$13,$C26,I$18,$H$13,$J$13,$F$13)</f>
        <v>#NAME?</v>
      </c>
      <c r="J26" s="76" t="e">
        <f ca="1">_xll.DBRW($C$9,$C$13,$D$13,$C26,J$18,$H$13,$J$13,$F$13)</f>
        <v>#NAME?</v>
      </c>
      <c r="K26" s="76" t="e">
        <f ca="1">_xll.DBRW($C$9,$C$13,$D$13,$C26,K$18,$H$13,$J$13,$F$13)</f>
        <v>#NAME?</v>
      </c>
      <c r="L26" s="76" t="e">
        <f ca="1">_xll.DBRW($C$9,$C$13,$D$13,$C26,L$18,$H$13,$J$13,$F$13)</f>
        <v>#NAME?</v>
      </c>
      <c r="M26" s="76" t="e">
        <f ca="1">_xll.DBRW($C$9,$C$13,$D$13,$C26,M$18,$H$13,$J$13,$F$13)</f>
        <v>#NAME?</v>
      </c>
      <c r="N26" s="76" t="e">
        <f ca="1">_xll.DBRW($C$9,$C$13,$D$13,$C26,N$18,$H$13,$J$13,$F$13)</f>
        <v>#NAME?</v>
      </c>
      <c r="O26" s="76" t="e">
        <f ca="1">_xll.DBRW($C$9,$C$13,$D$13,$C26,O$18,$H$13,$J$13,$F$13)</f>
        <v>#NAME?</v>
      </c>
      <c r="P26" s="76" t="e">
        <f ca="1">_xll.DBRW($C$9,$C$13,$D$13,$C26,P$18,$H$13,$J$13,$F$13)</f>
        <v>#NAME?</v>
      </c>
      <c r="Q26" s="55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</row>
    <row r="27" spans="1:1000" ht="15" customHeight="1" x14ac:dyDescent="0.25">
      <c r="A27" t="e">
        <f ca="1">IF(_xll.TM1RPTELISCONSOLIDATED($C$19,$C27),IF(_xll.TM1RPTELLEV($C$19,$C27)&lt;=3,_xll.TM1RPTELLEV($C$19,$C27),"D"),IF($F$13="Units Sold","D","N"))</f>
        <v>#NAME?</v>
      </c>
      <c r="C27" s="36" t="s">
        <v>72</v>
      </c>
      <c r="D27" s="111" t="e">
        <f ca="1">_xll.DBRW($C$9,$C$13,$D$13,$C27,D$18,$H$13,$J$13,$F$13)</f>
        <v>#NAME?</v>
      </c>
      <c r="E27" s="76" t="e">
        <f ca="1">_xll.DBRW($C$9,$C$13,$D$13,$C27,E$18,$H$13,$J$13,$F$13)</f>
        <v>#NAME?</v>
      </c>
      <c r="F27" s="76" t="e">
        <f ca="1">_xll.DBRW($C$9,$C$13,$D$13,$C27,F$18,$H$13,$J$13,$F$13)</f>
        <v>#NAME?</v>
      </c>
      <c r="G27" s="76" t="e">
        <f ca="1">_xll.DBRW($C$9,$C$13,$D$13,$C27,G$18,$H$13,$J$13,$F$13)</f>
        <v>#NAME?</v>
      </c>
      <c r="H27" s="76" t="e">
        <f ca="1">_xll.DBRW($C$9,$C$13,$D$13,$C27,H$18,$H$13,$J$13,$F$13)</f>
        <v>#NAME?</v>
      </c>
      <c r="I27" s="76" t="e">
        <f ca="1">_xll.DBRW($C$9,$C$13,$D$13,$C27,I$18,$H$13,$J$13,$F$13)</f>
        <v>#NAME?</v>
      </c>
      <c r="J27" s="76" t="e">
        <f ca="1">_xll.DBRW($C$9,$C$13,$D$13,$C27,J$18,$H$13,$J$13,$F$13)</f>
        <v>#NAME?</v>
      </c>
      <c r="K27" s="76" t="e">
        <f ca="1">_xll.DBRW($C$9,$C$13,$D$13,$C27,K$18,$H$13,$J$13,$F$13)</f>
        <v>#NAME?</v>
      </c>
      <c r="L27" s="76" t="e">
        <f ca="1">_xll.DBRW($C$9,$C$13,$D$13,$C27,L$18,$H$13,$J$13,$F$13)</f>
        <v>#NAME?</v>
      </c>
      <c r="M27" s="76" t="e">
        <f ca="1">_xll.DBRW($C$9,$C$13,$D$13,$C27,M$18,$H$13,$J$13,$F$13)</f>
        <v>#NAME?</v>
      </c>
      <c r="N27" s="76" t="e">
        <f ca="1">_xll.DBRW($C$9,$C$13,$D$13,$C27,N$18,$H$13,$J$13,$F$13)</f>
        <v>#NAME?</v>
      </c>
      <c r="O27" s="76" t="e">
        <f ca="1">_xll.DBRW($C$9,$C$13,$D$13,$C27,O$18,$H$13,$J$13,$F$13)</f>
        <v>#NAME?</v>
      </c>
      <c r="P27" s="76" t="e">
        <f ca="1">_xll.DBRW($C$9,$C$13,$D$13,$C27,P$18,$H$13,$J$13,$F$13)</f>
        <v>#NAME?</v>
      </c>
      <c r="Q27" s="55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</row>
    <row r="28" spans="1:1000" ht="15" customHeight="1" x14ac:dyDescent="0.25">
      <c r="A28" t="e">
        <f ca="1">IF(_xll.TM1RPTELISCONSOLIDATED($C$19,$C28),IF(_xll.TM1RPTELLEV($C$19,$C28)&lt;=3,_xll.TM1RPTELLEV($C$19,$C28),"D"),IF($F$13="Units Sold","D","N"))</f>
        <v>#NAME?</v>
      </c>
      <c r="C28" s="107" t="s">
        <v>73</v>
      </c>
      <c r="D28" s="110" t="e">
        <f ca="1">_xll.DBRW($C$9,$C$13,$D$13,$C28,D$18,$H$13,$J$13,$F$13)</f>
        <v>#NAME?</v>
      </c>
      <c r="E28" s="106" t="e">
        <f ca="1">_xll.DBRW($C$9,$C$13,$D$13,$C28,E$18,$H$13,$J$13,$F$13)</f>
        <v>#NAME?</v>
      </c>
      <c r="F28" s="106" t="e">
        <f ca="1">_xll.DBRW($C$9,$C$13,$D$13,$C28,F$18,$H$13,$J$13,$F$13)</f>
        <v>#NAME?</v>
      </c>
      <c r="G28" s="106" t="e">
        <f ca="1">_xll.DBRW($C$9,$C$13,$D$13,$C28,G$18,$H$13,$J$13,$F$13)</f>
        <v>#NAME?</v>
      </c>
      <c r="H28" s="106" t="e">
        <f ca="1">_xll.DBRW($C$9,$C$13,$D$13,$C28,H$18,$H$13,$J$13,$F$13)</f>
        <v>#NAME?</v>
      </c>
      <c r="I28" s="106" t="e">
        <f ca="1">_xll.DBRW($C$9,$C$13,$D$13,$C28,I$18,$H$13,$J$13,$F$13)</f>
        <v>#NAME?</v>
      </c>
      <c r="J28" s="106" t="e">
        <f ca="1">_xll.DBRW($C$9,$C$13,$D$13,$C28,J$18,$H$13,$J$13,$F$13)</f>
        <v>#NAME?</v>
      </c>
      <c r="K28" s="106" t="e">
        <f ca="1">_xll.DBRW($C$9,$C$13,$D$13,$C28,K$18,$H$13,$J$13,$F$13)</f>
        <v>#NAME?</v>
      </c>
      <c r="L28" s="106" t="e">
        <f ca="1">_xll.DBRW($C$9,$C$13,$D$13,$C28,L$18,$H$13,$J$13,$F$13)</f>
        <v>#NAME?</v>
      </c>
      <c r="M28" s="106" t="e">
        <f ca="1">_xll.DBRW($C$9,$C$13,$D$13,$C28,M$18,$H$13,$J$13,$F$13)</f>
        <v>#NAME?</v>
      </c>
      <c r="N28" s="106" t="e">
        <f ca="1">_xll.DBRW($C$9,$C$13,$D$13,$C28,N$18,$H$13,$J$13,$F$13)</f>
        <v>#NAME?</v>
      </c>
      <c r="O28" s="106" t="e">
        <f ca="1">_xll.DBRW($C$9,$C$13,$D$13,$C28,O$18,$H$13,$J$13,$F$13)</f>
        <v>#NAME?</v>
      </c>
      <c r="P28" s="106" t="e">
        <f ca="1">_xll.DBRW($C$9,$C$13,$D$13,$C28,P$18,$H$13,$J$13,$F$13)</f>
        <v>#NAME?</v>
      </c>
      <c r="Q28" s="55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</row>
    <row r="29" spans="1:1000" ht="15" customHeight="1" x14ac:dyDescent="0.25">
      <c r="A29" t="e">
        <f ca="1">IF(_xll.TM1RPTELISCONSOLIDATED($C$19,$C29),IF(_xll.TM1RPTELLEV($C$19,$C29)&lt;=3,_xll.TM1RPTELLEV($C$19,$C29),"D"),IF($F$13="Units Sold","D","N"))</f>
        <v>#NAME?</v>
      </c>
      <c r="C29" s="36" t="s">
        <v>74</v>
      </c>
      <c r="D29" s="111" t="e">
        <f ca="1">_xll.DBRW($C$9,$C$13,$D$13,$C29,D$18,$H$13,$J$13,$F$13)</f>
        <v>#NAME?</v>
      </c>
      <c r="E29" s="76" t="e">
        <f ca="1">_xll.DBRW($C$9,$C$13,$D$13,$C29,E$18,$H$13,$J$13,$F$13)</f>
        <v>#NAME?</v>
      </c>
      <c r="F29" s="76" t="e">
        <f ca="1">_xll.DBRW($C$9,$C$13,$D$13,$C29,F$18,$H$13,$J$13,$F$13)</f>
        <v>#NAME?</v>
      </c>
      <c r="G29" s="76" t="e">
        <f ca="1">_xll.DBRW($C$9,$C$13,$D$13,$C29,G$18,$H$13,$J$13,$F$13)</f>
        <v>#NAME?</v>
      </c>
      <c r="H29" s="76" t="e">
        <f ca="1">_xll.DBRW($C$9,$C$13,$D$13,$C29,H$18,$H$13,$J$13,$F$13)</f>
        <v>#NAME?</v>
      </c>
      <c r="I29" s="76" t="e">
        <f ca="1">_xll.DBRW($C$9,$C$13,$D$13,$C29,I$18,$H$13,$J$13,$F$13)</f>
        <v>#NAME?</v>
      </c>
      <c r="J29" s="76" t="e">
        <f ca="1">_xll.DBRW($C$9,$C$13,$D$13,$C29,J$18,$H$13,$J$13,$F$13)</f>
        <v>#NAME?</v>
      </c>
      <c r="K29" s="76" t="e">
        <f ca="1">_xll.DBRW($C$9,$C$13,$D$13,$C29,K$18,$H$13,$J$13,$F$13)</f>
        <v>#NAME?</v>
      </c>
      <c r="L29" s="76" t="e">
        <f ca="1">_xll.DBRW($C$9,$C$13,$D$13,$C29,L$18,$H$13,$J$13,$F$13)</f>
        <v>#NAME?</v>
      </c>
      <c r="M29" s="76" t="e">
        <f ca="1">_xll.DBRW($C$9,$C$13,$D$13,$C29,M$18,$H$13,$J$13,$F$13)</f>
        <v>#NAME?</v>
      </c>
      <c r="N29" s="76" t="e">
        <f ca="1">_xll.DBRW($C$9,$C$13,$D$13,$C29,N$18,$H$13,$J$13,$F$13)</f>
        <v>#NAME?</v>
      </c>
      <c r="O29" s="76" t="e">
        <f ca="1">_xll.DBRW($C$9,$C$13,$D$13,$C29,O$18,$H$13,$J$13,$F$13)</f>
        <v>#NAME?</v>
      </c>
      <c r="P29" s="76" t="e">
        <f ca="1">_xll.DBRW($C$9,$C$13,$D$13,$C29,P$18,$H$13,$J$13,$F$13)</f>
        <v>#NAME?</v>
      </c>
      <c r="Q29" s="55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</row>
    <row r="30" spans="1:1000" ht="15" customHeight="1" x14ac:dyDescent="0.25">
      <c r="A30" t="e">
        <f ca="1">IF(_xll.TM1RPTELISCONSOLIDATED($C$19,$C30),IF(_xll.TM1RPTELLEV($C$19,$C30)&lt;=3,_xll.TM1RPTELLEV($C$19,$C30),"D"),IF($F$13="Units Sold","D","N"))</f>
        <v>#NAME?</v>
      </c>
      <c r="C30" s="36" t="s">
        <v>75</v>
      </c>
      <c r="D30" s="111" t="e">
        <f ca="1">_xll.DBRW($C$9,$C$13,$D$13,$C30,D$18,$H$13,$J$13,$F$13)</f>
        <v>#NAME?</v>
      </c>
      <c r="E30" s="76" t="e">
        <f ca="1">_xll.DBRW($C$9,$C$13,$D$13,$C30,E$18,$H$13,$J$13,$F$13)</f>
        <v>#NAME?</v>
      </c>
      <c r="F30" s="76" t="e">
        <f ca="1">_xll.DBRW($C$9,$C$13,$D$13,$C30,F$18,$H$13,$J$13,$F$13)</f>
        <v>#NAME?</v>
      </c>
      <c r="G30" s="76" t="e">
        <f ca="1">_xll.DBRW($C$9,$C$13,$D$13,$C30,G$18,$H$13,$J$13,$F$13)</f>
        <v>#NAME?</v>
      </c>
      <c r="H30" s="76" t="e">
        <f ca="1">_xll.DBRW($C$9,$C$13,$D$13,$C30,H$18,$H$13,$J$13,$F$13)</f>
        <v>#NAME?</v>
      </c>
      <c r="I30" s="76" t="e">
        <f ca="1">_xll.DBRW($C$9,$C$13,$D$13,$C30,I$18,$H$13,$J$13,$F$13)</f>
        <v>#NAME?</v>
      </c>
      <c r="J30" s="76" t="e">
        <f ca="1">_xll.DBRW($C$9,$C$13,$D$13,$C30,J$18,$H$13,$J$13,$F$13)</f>
        <v>#NAME?</v>
      </c>
      <c r="K30" s="76" t="e">
        <f ca="1">_xll.DBRW($C$9,$C$13,$D$13,$C30,K$18,$H$13,$J$13,$F$13)</f>
        <v>#NAME?</v>
      </c>
      <c r="L30" s="76" t="e">
        <f ca="1">_xll.DBRW($C$9,$C$13,$D$13,$C30,L$18,$H$13,$J$13,$F$13)</f>
        <v>#NAME?</v>
      </c>
      <c r="M30" s="76" t="e">
        <f ca="1">_xll.DBRW($C$9,$C$13,$D$13,$C30,M$18,$H$13,$J$13,$F$13)</f>
        <v>#NAME?</v>
      </c>
      <c r="N30" s="76" t="e">
        <f ca="1">_xll.DBRW($C$9,$C$13,$D$13,$C30,N$18,$H$13,$J$13,$F$13)</f>
        <v>#NAME?</v>
      </c>
      <c r="O30" s="76" t="e">
        <f ca="1">_xll.DBRW($C$9,$C$13,$D$13,$C30,O$18,$H$13,$J$13,$F$13)</f>
        <v>#NAME?</v>
      </c>
      <c r="P30" s="76" t="e">
        <f ca="1">_xll.DBRW($C$9,$C$13,$D$13,$C30,P$18,$H$13,$J$13,$F$13)</f>
        <v>#NAME?</v>
      </c>
      <c r="Q30" s="55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</row>
    <row r="31" spans="1:1000" ht="15" customHeight="1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000" ht="15" customHeight="1" x14ac:dyDescent="0.25"/>
    <row r="33" ht="15" customHeight="1" x14ac:dyDescent="0.25"/>
    <row r="34" ht="15" customHeight="1" x14ac:dyDescent="0.25"/>
    <row r="35" ht="15" customHeight="1" x14ac:dyDescent="0.25"/>
  </sheetData>
  <mergeCells count="14">
    <mergeCell ref="C10:D10"/>
    <mergeCell ref="J15:K15"/>
    <mergeCell ref="J16:K16"/>
    <mergeCell ref="L12:N12"/>
    <mergeCell ref="L13:N13"/>
    <mergeCell ref="J12:K12"/>
    <mergeCell ref="J13:K13"/>
    <mergeCell ref="D15:E15"/>
    <mergeCell ref="F12:G12"/>
    <mergeCell ref="F13:G13"/>
    <mergeCell ref="H12:I12"/>
    <mergeCell ref="H13:I13"/>
    <mergeCell ref="D12:E12"/>
    <mergeCell ref="D13:E13"/>
  </mergeCells>
  <phoneticPr fontId="0" type="noConversion"/>
  <dataValidations disablePrompts="1" count="1">
    <dataValidation type="list" allowBlank="1" showInputMessage="1" showErrorMessage="1" sqref="J16:K16">
      <formula1>SelectYesNo</formula1>
    </dataValidation>
  </dataValidations>
  <pageMargins left="0.7" right="0.7" top="0.75" bottom="0.75" header="0.3" footer="0.3"/>
  <pageSetup scale="81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31"/>
  <sheetViews>
    <sheetView showGridLines="0" showRowColHeaders="0" topLeftCell="A2" workbookViewId="0"/>
  </sheetViews>
  <sheetFormatPr defaultRowHeight="15" x14ac:dyDescent="0.25"/>
  <cols>
    <col min="1" max="1" width="1.28515625" customWidth="1"/>
    <col min="2" max="2" width="11.28515625" hidden="1" customWidth="1"/>
    <col min="3" max="3" width="15.140625" customWidth="1"/>
    <col min="4" max="4" width="10.140625" customWidth="1"/>
    <col min="5" max="16" width="9" customWidth="1"/>
  </cols>
  <sheetData>
    <row r="1" spans="1:19" ht="9" hidden="1" x14ac:dyDescent="0.25">
      <c r="C1" t="s">
        <v>18</v>
      </c>
      <c r="D1" t="e">
        <f ca="1">_xll.VIEW("smartco:Revenue",$C$5,"!",$E$5,"!",$J$5,$L$5,$H$5)</f>
        <v>#NAME?</v>
      </c>
    </row>
    <row r="2" spans="1:19" ht="21" customHeight="1" x14ac:dyDescent="0.25">
      <c r="A2" s="39"/>
      <c r="B2" s="39"/>
      <c r="C2" s="120"/>
      <c r="D2" s="12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1"/>
      <c r="R2" s="1"/>
      <c r="S2" s="1"/>
    </row>
    <row r="3" spans="1:19" ht="12.75" customHeight="1" x14ac:dyDescent="0.25">
      <c r="J3" s="1"/>
      <c r="K3" s="1"/>
      <c r="L3" s="1"/>
    </row>
    <row r="4" spans="1:19" s="4" customFormat="1" ht="15" customHeight="1" x14ac:dyDescent="0.25">
      <c r="C4" s="123" t="s">
        <v>7</v>
      </c>
      <c r="D4" s="125"/>
      <c r="E4" s="113" t="s">
        <v>32</v>
      </c>
      <c r="F4" s="124"/>
      <c r="G4" s="125"/>
      <c r="H4" s="113" t="s">
        <v>33</v>
      </c>
      <c r="I4" s="125"/>
      <c r="J4" s="113" t="s">
        <v>1</v>
      </c>
      <c r="K4" s="125"/>
      <c r="L4" s="113" t="s">
        <v>2</v>
      </c>
      <c r="M4" s="124"/>
    </row>
    <row r="5" spans="1:19" s="4" customFormat="1" ht="15" customHeight="1" x14ac:dyDescent="0.25">
      <c r="C5" s="116" t="e">
        <f ca="1">_xll.SUBNM("smartco:organization","Workflow",pOrg,"Caption_Default")</f>
        <v>#NAME?</v>
      </c>
      <c r="D5" s="116"/>
      <c r="E5" s="116" t="e">
        <f ca="1">_xll.SUBNM("smartco:Product","New",1,"Caption_Default")</f>
        <v>#NAME?</v>
      </c>
      <c r="F5" s="116"/>
      <c r="G5" s="116"/>
      <c r="H5" s="116" t="e">
        <f ca="1">_xll.SUBNM("smartco:Revenue","Default","Units Sold","Caption_Default")</f>
        <v>#NAME?</v>
      </c>
      <c r="I5" s="116"/>
      <c r="J5" s="116" t="e">
        <f ca="1">_xll.SUBNM("smartco:Year","Default","Y2","Caption_Default")</f>
        <v>#NAME?</v>
      </c>
      <c r="K5" s="116"/>
      <c r="L5" s="116" t="e">
        <f ca="1">_xll.SUBNM("smartco:Version","Current",_xll.DBR("smartco:Calendar","Current Version","String"),"Caption_Default")</f>
        <v>#NAME?</v>
      </c>
      <c r="M5" s="116"/>
      <c r="N5" s="44"/>
      <c r="O5" s="44"/>
      <c r="P5" s="44"/>
    </row>
    <row r="6" spans="1:19" s="4" customFormat="1" ht="13.5" customHeight="1" x14ac:dyDescent="0.25"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9" s="4" customFormat="1" ht="15" customHeight="1" thickBot="1" x14ac:dyDescent="0.3">
      <c r="C7" s="77" t="e">
        <f ca="1">H5</f>
        <v>#NAME?</v>
      </c>
      <c r="D7" s="74" t="s">
        <v>1</v>
      </c>
      <c r="E7" s="74" t="s">
        <v>19</v>
      </c>
      <c r="F7" s="74" t="s">
        <v>20</v>
      </c>
      <c r="G7" s="74" t="s">
        <v>21</v>
      </c>
      <c r="H7" s="74" t="s">
        <v>22</v>
      </c>
      <c r="I7" s="74" t="s">
        <v>23</v>
      </c>
      <c r="J7" s="74" t="s">
        <v>24</v>
      </c>
      <c r="K7" s="74" t="s">
        <v>25</v>
      </c>
      <c r="L7" s="74" t="s">
        <v>26</v>
      </c>
      <c r="M7" s="74" t="s">
        <v>27</v>
      </c>
      <c r="N7" s="74" t="s">
        <v>28</v>
      </c>
      <c r="O7" s="74" t="s">
        <v>29</v>
      </c>
      <c r="P7" s="74" t="s">
        <v>30</v>
      </c>
    </row>
    <row r="8" spans="1:19" s="3" customFormat="1" ht="15" customHeight="1" thickTop="1" x14ac:dyDescent="0.2">
      <c r="B8" s="3" t="s">
        <v>31</v>
      </c>
      <c r="C8" s="98" t="e">
        <f ca="1">_xll.DBRA("smartco:channel",B8,"caption_default")</f>
        <v>#NAME?</v>
      </c>
      <c r="D8" s="99" t="e">
        <f ca="1">_xll.DBRW($D$1,$C$5,$B8,$E$5,D$7,$J$5,$L$5,$H$5)</f>
        <v>#NAME?</v>
      </c>
      <c r="E8" s="99" t="e">
        <f ca="1">_xll.DBRW($D$1,$C$5,$B8,$E$5,E$7,$J$5,$L$5,$H$5)</f>
        <v>#NAME?</v>
      </c>
      <c r="F8" s="99" t="e">
        <f ca="1">_xll.DBRW($D$1,$C$5,$B8,$E$5,F$7,$J$5,$L$5,$H$5)</f>
        <v>#NAME?</v>
      </c>
      <c r="G8" s="99" t="e">
        <f ca="1">_xll.DBRW($D$1,$C$5,$B8,$E$5,G$7,$J$5,$L$5,$H$5)</f>
        <v>#NAME?</v>
      </c>
      <c r="H8" s="99" t="e">
        <f ca="1">_xll.DBRW($D$1,$C$5,$B8,$E$5,H$7,$J$5,$L$5,$H$5)</f>
        <v>#NAME?</v>
      </c>
      <c r="I8" s="99" t="e">
        <f ca="1">_xll.DBRW($D$1,$C$5,$B8,$E$5,I$7,$J$5,$L$5,$H$5)</f>
        <v>#NAME?</v>
      </c>
      <c r="J8" s="99" t="e">
        <f ca="1">_xll.DBRW($D$1,$C$5,$B8,$E$5,J$7,$J$5,$L$5,$H$5)</f>
        <v>#NAME?</v>
      </c>
      <c r="K8" s="99" t="e">
        <f ca="1">_xll.DBRW($D$1,$C$5,$B8,$E$5,K$7,$J$5,$L$5,$H$5)</f>
        <v>#NAME?</v>
      </c>
      <c r="L8" s="99" t="e">
        <f ca="1">_xll.DBRW($D$1,$C$5,$B8,$E$5,L$7,$J$5,$L$5,$H$5)</f>
        <v>#NAME?</v>
      </c>
      <c r="M8" s="99" t="e">
        <f ca="1">_xll.DBRW($D$1,$C$5,$B8,$E$5,M$7,$J$5,$L$5,$H$5)</f>
        <v>#NAME?</v>
      </c>
      <c r="N8" s="99" t="e">
        <f ca="1">_xll.DBRW($D$1,$C$5,$B8,$E$5,N$7,$J$5,$L$5,$H$5)</f>
        <v>#NAME?</v>
      </c>
      <c r="O8" s="99" t="e">
        <f ca="1">_xll.DBRW($D$1,$C$5,$B8,$E$5,O$7,$J$5,$L$5,$H$5)</f>
        <v>#NAME?</v>
      </c>
      <c r="P8" s="99" t="e">
        <f ca="1">_xll.DBRW($D$1,$C$5,$B8,$E$5,P$7,$J$5,$L$5,$H$5)</f>
        <v>#NAME?</v>
      </c>
    </row>
    <row r="9" spans="1:19" s="3" customFormat="1" ht="15" customHeight="1" x14ac:dyDescent="0.2">
      <c r="B9" s="23" t="s">
        <v>76</v>
      </c>
      <c r="C9" s="40" t="e">
        <f ca="1">_xll.DBRA("smartco:channel",B9,"caption_default")</f>
        <v>#NAME?</v>
      </c>
      <c r="D9" s="64" t="e">
        <f ca="1">_xll.DBRW($D$1,$C$5,$B9,$E$5,D$7,$J$5,$L$5,$H$5)</f>
        <v>#NAME?</v>
      </c>
      <c r="E9" s="62" t="e">
        <f ca="1">_xll.DBRW($D$1,$C$5,$B9,$E$5,E$7,$J$5,$L$5,$H$5)</f>
        <v>#NAME?</v>
      </c>
      <c r="F9" s="62" t="e">
        <f ca="1">_xll.DBRW($D$1,$C$5,$B9,$E$5,F$7,$J$5,$L$5,$H$5)</f>
        <v>#NAME?</v>
      </c>
      <c r="G9" s="62" t="e">
        <f ca="1">_xll.DBRW($D$1,$C$5,$B9,$E$5,G$7,$J$5,$L$5,$H$5)</f>
        <v>#NAME?</v>
      </c>
      <c r="H9" s="62" t="e">
        <f ca="1">_xll.DBRW($D$1,$C$5,$B9,$E$5,H$7,$J$5,$L$5,$H$5)</f>
        <v>#NAME?</v>
      </c>
      <c r="I9" s="62" t="e">
        <f ca="1">_xll.DBRW($D$1,$C$5,$B9,$E$5,I$7,$J$5,$L$5,$H$5)</f>
        <v>#NAME?</v>
      </c>
      <c r="J9" s="62" t="e">
        <f ca="1">_xll.DBRW($D$1,$C$5,$B9,$E$5,J$7,$J$5,$L$5,$H$5)</f>
        <v>#NAME?</v>
      </c>
      <c r="K9" s="62" t="e">
        <f ca="1">_xll.DBRW($D$1,$C$5,$B9,$E$5,K$7,$J$5,$L$5,$H$5)</f>
        <v>#NAME?</v>
      </c>
      <c r="L9" s="62" t="e">
        <f ca="1">_xll.DBRW($D$1,$C$5,$B9,$E$5,L$7,$J$5,$L$5,$H$5)</f>
        <v>#NAME?</v>
      </c>
      <c r="M9" s="62" t="e">
        <f ca="1">_xll.DBRW($D$1,$C$5,$B9,$E$5,M$7,$J$5,$L$5,$H$5)</f>
        <v>#NAME?</v>
      </c>
      <c r="N9" s="62" t="e">
        <f ca="1">_xll.DBRW($D$1,$C$5,$B9,$E$5,N$7,$J$5,$L$5,$H$5)</f>
        <v>#NAME?</v>
      </c>
      <c r="O9" s="62" t="e">
        <f ca="1">_xll.DBRW($D$1,$C$5,$B9,$E$5,O$7,$J$5,$L$5,$H$5)</f>
        <v>#NAME?</v>
      </c>
      <c r="P9" s="62" t="e">
        <f ca="1">_xll.DBRW($D$1,$C$5,$B9,$E$5,P$7,$J$5,$L$5,$H$5)</f>
        <v>#NAME?</v>
      </c>
    </row>
    <row r="10" spans="1:19" s="3" customFormat="1" ht="15" customHeight="1" x14ac:dyDescent="0.2">
      <c r="B10" s="23" t="s">
        <v>77</v>
      </c>
      <c r="C10" s="40" t="e">
        <f ca="1">_xll.DBRA("smartco:channel",B10,"caption_default")</f>
        <v>#NAME?</v>
      </c>
      <c r="D10" s="64" t="e">
        <f ca="1">_xll.DBRW($D$1,$C$5,$B10,$E$5,D$7,$J$5,$L$5,$H$5)</f>
        <v>#NAME?</v>
      </c>
      <c r="E10" s="62" t="e">
        <f ca="1">_xll.DBRW($D$1,$C$5,$B10,$E$5,E$7,$J$5,$L$5,$H$5)</f>
        <v>#NAME?</v>
      </c>
      <c r="F10" s="62" t="e">
        <f ca="1">_xll.DBRW($D$1,$C$5,$B10,$E$5,F$7,$J$5,$L$5,$H$5)</f>
        <v>#NAME?</v>
      </c>
      <c r="G10" s="62" t="e">
        <f ca="1">_xll.DBRW($D$1,$C$5,$B10,$E$5,G$7,$J$5,$L$5,$H$5)</f>
        <v>#NAME?</v>
      </c>
      <c r="H10" s="62" t="e">
        <f ca="1">_xll.DBRW($D$1,$C$5,$B10,$E$5,H$7,$J$5,$L$5,$H$5)</f>
        <v>#NAME?</v>
      </c>
      <c r="I10" s="62" t="e">
        <f ca="1">_xll.DBRW($D$1,$C$5,$B10,$E$5,I$7,$J$5,$L$5,$H$5)</f>
        <v>#NAME?</v>
      </c>
      <c r="J10" s="62" t="e">
        <f ca="1">_xll.DBRW($D$1,$C$5,$B10,$E$5,J$7,$J$5,$L$5,$H$5)</f>
        <v>#NAME?</v>
      </c>
      <c r="K10" s="62" t="e">
        <f ca="1">_xll.DBRW($D$1,$C$5,$B10,$E$5,K$7,$J$5,$L$5,$H$5)</f>
        <v>#NAME?</v>
      </c>
      <c r="L10" s="62" t="e">
        <f ca="1">_xll.DBRW($D$1,$C$5,$B10,$E$5,L$7,$J$5,$L$5,$H$5)</f>
        <v>#NAME?</v>
      </c>
      <c r="M10" s="62" t="e">
        <f ca="1">_xll.DBRW($D$1,$C$5,$B10,$E$5,M$7,$J$5,$L$5,$H$5)</f>
        <v>#NAME?</v>
      </c>
      <c r="N10" s="62" t="e">
        <f ca="1">_xll.DBRW($D$1,$C$5,$B10,$E$5,N$7,$J$5,$L$5,$H$5)</f>
        <v>#NAME?</v>
      </c>
      <c r="O10" s="62" t="e">
        <f ca="1">_xll.DBRW($D$1,$C$5,$B10,$E$5,O$7,$J$5,$L$5,$H$5)</f>
        <v>#NAME?</v>
      </c>
      <c r="P10" s="62" t="e">
        <f ca="1">_xll.DBRW($D$1,$C$5,$B10,$E$5,P$7,$J$5,$L$5,$H$5)</f>
        <v>#NAME?</v>
      </c>
    </row>
    <row r="11" spans="1:19" s="3" customFormat="1" ht="15" customHeight="1" x14ac:dyDescent="0.2">
      <c r="B11" s="23" t="s">
        <v>78</v>
      </c>
      <c r="C11" s="40" t="e">
        <f ca="1">_xll.DBRA("smartco:channel",B11,"caption_default")</f>
        <v>#NAME?</v>
      </c>
      <c r="D11" s="64" t="e">
        <f ca="1">_xll.DBRW($D$1,$C$5,$B11,$E$5,D$7,$J$5,$L$5,$H$5)</f>
        <v>#NAME?</v>
      </c>
      <c r="E11" s="62" t="e">
        <f ca="1">_xll.DBRW($D$1,$C$5,$B11,$E$5,E$7,$J$5,$L$5,$H$5)</f>
        <v>#NAME?</v>
      </c>
      <c r="F11" s="62" t="e">
        <f ca="1">_xll.DBRW($D$1,$C$5,$B11,$E$5,F$7,$J$5,$L$5,$H$5)</f>
        <v>#NAME?</v>
      </c>
      <c r="G11" s="62" t="e">
        <f ca="1">_xll.DBRW($D$1,$C$5,$B11,$E$5,G$7,$J$5,$L$5,$H$5)</f>
        <v>#NAME?</v>
      </c>
      <c r="H11" s="62" t="e">
        <f ca="1">_xll.DBRW($D$1,$C$5,$B11,$E$5,H$7,$J$5,$L$5,$H$5)</f>
        <v>#NAME?</v>
      </c>
      <c r="I11" s="62" t="e">
        <f ca="1">_xll.DBRW($D$1,$C$5,$B11,$E$5,I$7,$J$5,$L$5,$H$5)</f>
        <v>#NAME?</v>
      </c>
      <c r="J11" s="62" t="e">
        <f ca="1">_xll.DBRW($D$1,$C$5,$B11,$E$5,J$7,$J$5,$L$5,$H$5)</f>
        <v>#NAME?</v>
      </c>
      <c r="K11" s="62" t="e">
        <f ca="1">_xll.DBRW($D$1,$C$5,$B11,$E$5,K$7,$J$5,$L$5,$H$5)</f>
        <v>#NAME?</v>
      </c>
      <c r="L11" s="62" t="e">
        <f ca="1">_xll.DBRW($D$1,$C$5,$B11,$E$5,L$7,$J$5,$L$5,$H$5)</f>
        <v>#NAME?</v>
      </c>
      <c r="M11" s="62" t="e">
        <f ca="1">_xll.DBRW($D$1,$C$5,$B11,$E$5,M$7,$J$5,$L$5,$H$5)</f>
        <v>#NAME?</v>
      </c>
      <c r="N11" s="62" t="e">
        <f ca="1">_xll.DBRW($D$1,$C$5,$B11,$E$5,N$7,$J$5,$L$5,$H$5)</f>
        <v>#NAME?</v>
      </c>
      <c r="O11" s="62" t="e">
        <f ca="1">_xll.DBRW($D$1,$C$5,$B11,$E$5,O$7,$J$5,$L$5,$H$5)</f>
        <v>#NAME?</v>
      </c>
      <c r="P11" s="62" t="e">
        <f ca="1">_xll.DBRW($D$1,$C$5,$B11,$E$5,P$7,$J$5,$L$5,$H$5)</f>
        <v>#NAME?</v>
      </c>
    </row>
    <row r="23" spans="2:18" x14ac:dyDescent="0.2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2:18" s="22" customFormat="1" ht="2.25" customHeight="1" x14ac:dyDescent="0.25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spans="2:18" s="27" customFormat="1" ht="2.25" customHeight="1" x14ac:dyDescent="0.25">
      <c r="C25" s="28" t="s">
        <v>40</v>
      </c>
      <c r="D25" s="29" t="s">
        <v>1</v>
      </c>
      <c r="E25" s="29" t="s">
        <v>19</v>
      </c>
      <c r="F25" s="29" t="s">
        <v>20</v>
      </c>
      <c r="G25" s="29" t="s">
        <v>21</v>
      </c>
      <c r="H25" s="29" t="s">
        <v>22</v>
      </c>
      <c r="I25" s="29" t="s">
        <v>23</v>
      </c>
      <c r="J25" s="29" t="s">
        <v>24</v>
      </c>
      <c r="K25" s="29" t="s">
        <v>25</v>
      </c>
      <c r="L25" s="29" t="s">
        <v>26</v>
      </c>
      <c r="M25" s="29" t="s">
        <v>27</v>
      </c>
      <c r="N25" s="29" t="s">
        <v>28</v>
      </c>
      <c r="O25" s="29" t="s">
        <v>29</v>
      </c>
      <c r="P25" s="29" t="s">
        <v>30</v>
      </c>
      <c r="Q25" s="21"/>
      <c r="R25" s="21"/>
    </row>
    <row r="26" spans="2:18" s="30" customFormat="1" ht="2.25" customHeight="1" x14ac:dyDescent="0.2">
      <c r="B26" s="30" t="s">
        <v>31</v>
      </c>
      <c r="C26" s="31" t="e">
        <f ca="1">_xll.DBRA("smartco:channel",B26,"caption_default")</f>
        <v>#NAME?</v>
      </c>
      <c r="D26" s="32" t="e">
        <f ca="1">_xll.DBRW($D$1,$C$5,$B26,$E$5,D$7,$J$5,$L$5,"Units Sold")</f>
        <v>#NAME?</v>
      </c>
      <c r="E26" s="32" t="e">
        <f ca="1">_xll.DBRW($D$1,$C$5,$B26,$E$5,E$7,$J$5,$L$5,"Units Sold")</f>
        <v>#NAME?</v>
      </c>
      <c r="F26" s="32" t="e">
        <f ca="1">_xll.DBRW($D$1,$C$5,$B26,$E$5,F$7,$J$5,$L$5,"Units Sold")</f>
        <v>#NAME?</v>
      </c>
      <c r="G26" s="32" t="e">
        <f ca="1">_xll.DBRW($D$1,$C$5,$B26,$E$5,G$7,$J$5,$L$5,"Units Sold")</f>
        <v>#NAME?</v>
      </c>
      <c r="H26" s="32" t="e">
        <f ca="1">_xll.DBRW($D$1,$C$5,$B26,$E$5,H$7,$J$5,$L$5,"Units Sold")</f>
        <v>#NAME?</v>
      </c>
      <c r="I26" s="32" t="e">
        <f ca="1">_xll.DBRW($D$1,$C$5,$B26,$E$5,I$7,$J$5,$L$5,"Units Sold")</f>
        <v>#NAME?</v>
      </c>
      <c r="J26" s="32" t="e">
        <f ca="1">_xll.DBRW($D$1,$C$5,$B26,$E$5,J$7,$J$5,$L$5,"Units Sold")</f>
        <v>#NAME?</v>
      </c>
      <c r="K26" s="32" t="e">
        <f ca="1">_xll.DBRW($D$1,$C$5,$B26,$E$5,K$7,$J$5,$L$5,"Units Sold")</f>
        <v>#NAME?</v>
      </c>
      <c r="L26" s="32" t="e">
        <f ca="1">_xll.DBRW($D$1,$C$5,$B26,$E$5,L$7,$J$5,$L$5,"Units Sold")</f>
        <v>#NAME?</v>
      </c>
      <c r="M26" s="32" t="e">
        <f ca="1">_xll.DBRW($D$1,$C$5,$B26,$E$5,M$7,$J$5,$L$5,"Units Sold")</f>
        <v>#NAME?</v>
      </c>
      <c r="N26" s="32" t="e">
        <f ca="1">_xll.DBRW($D$1,$C$5,$B26,$E$5,N$7,$J$5,$L$5,"Units Sold")</f>
        <v>#NAME?</v>
      </c>
      <c r="O26" s="32" t="e">
        <f ca="1">_xll.DBRW($D$1,$C$5,$B26,$E$5,O$7,$J$5,$L$5,"Units Sold")</f>
        <v>#NAME?</v>
      </c>
      <c r="P26" s="32" t="e">
        <f ca="1">_xll.DBRW($D$1,$C$5,$B26,$E$5,P$7,$J$5,$L$5,"Units Sold")</f>
        <v>#NAME?</v>
      </c>
      <c r="Q26" s="33"/>
      <c r="R26" s="33"/>
    </row>
    <row r="27" spans="2:18" s="30" customFormat="1" ht="2.25" customHeight="1" x14ac:dyDescent="0.2">
      <c r="B27" s="30" t="s">
        <v>76</v>
      </c>
      <c r="C27" s="34" t="e">
        <f ca="1">_xll.DBRA("smartco:channel",B27,"caption_default")</f>
        <v>#NAME?</v>
      </c>
      <c r="D27" s="32" t="e">
        <f ca="1">_xll.DBRW($D$1,$C$5,$B27,$E$5,D$7,$J$5,$L$5,"Units Sold")</f>
        <v>#NAME?</v>
      </c>
      <c r="E27" s="32" t="e">
        <f ca="1">_xll.DBRW($D$1,$C$5,$B27,$E$5,E$7,$J$5,$L$5,"Units Sold")</f>
        <v>#NAME?</v>
      </c>
      <c r="F27" s="32" t="e">
        <f ca="1">_xll.DBRW($D$1,$C$5,$B27,$E$5,F$7,$J$5,$L$5,"Units Sold")</f>
        <v>#NAME?</v>
      </c>
      <c r="G27" s="32" t="e">
        <f ca="1">_xll.DBRW($D$1,$C$5,$B27,$E$5,G$7,$J$5,$L$5,"Units Sold")</f>
        <v>#NAME?</v>
      </c>
      <c r="H27" s="32" t="e">
        <f ca="1">_xll.DBRW($D$1,$C$5,$B27,$E$5,H$7,$J$5,$L$5,"Units Sold")</f>
        <v>#NAME?</v>
      </c>
      <c r="I27" s="32" t="e">
        <f ca="1">_xll.DBRW($D$1,$C$5,$B27,$E$5,I$7,$J$5,$L$5,"Units Sold")</f>
        <v>#NAME?</v>
      </c>
      <c r="J27" s="32" t="e">
        <f ca="1">_xll.DBRW($D$1,$C$5,$B27,$E$5,J$7,$J$5,$L$5,"Units Sold")</f>
        <v>#NAME?</v>
      </c>
      <c r="K27" s="32" t="e">
        <f ca="1">_xll.DBRW($D$1,$C$5,$B27,$E$5,K$7,$J$5,$L$5,"Units Sold")</f>
        <v>#NAME?</v>
      </c>
      <c r="L27" s="32" t="e">
        <f ca="1">_xll.DBRW($D$1,$C$5,$B27,$E$5,L$7,$J$5,$L$5,"Units Sold")</f>
        <v>#NAME?</v>
      </c>
      <c r="M27" s="32" t="e">
        <f ca="1">_xll.DBRW($D$1,$C$5,$B27,$E$5,M$7,$J$5,$L$5,"Units Sold")</f>
        <v>#NAME?</v>
      </c>
      <c r="N27" s="32" t="e">
        <f ca="1">_xll.DBRW($D$1,$C$5,$B27,$E$5,N$7,$J$5,$L$5,"Units Sold")</f>
        <v>#NAME?</v>
      </c>
      <c r="O27" s="32" t="e">
        <f ca="1">_xll.DBRW($D$1,$C$5,$B27,$E$5,O$7,$J$5,$L$5,"Units Sold")</f>
        <v>#NAME?</v>
      </c>
      <c r="P27" s="32" t="e">
        <f ca="1">_xll.DBRW($D$1,$C$5,$B27,$E$5,P$7,$J$5,$L$5,"Units Sold")</f>
        <v>#NAME?</v>
      </c>
      <c r="Q27" s="33"/>
      <c r="R27" s="33"/>
    </row>
    <row r="28" spans="2:18" s="30" customFormat="1" ht="2.25" customHeight="1" x14ac:dyDescent="0.2">
      <c r="B28" s="30" t="s">
        <v>77</v>
      </c>
      <c r="C28" s="34" t="e">
        <f ca="1">_xll.DBRA("smartco:channel",B28,"caption_default")</f>
        <v>#NAME?</v>
      </c>
      <c r="D28" s="32" t="e">
        <f ca="1">_xll.DBRW($D$1,$C$5,$B28,$E$5,D$7,$J$5,$L$5,"Units Sold")</f>
        <v>#NAME?</v>
      </c>
      <c r="E28" s="32" t="e">
        <f ca="1">_xll.DBRW($D$1,$C$5,$B28,$E$5,E$7,$J$5,$L$5,"Units Sold")</f>
        <v>#NAME?</v>
      </c>
      <c r="F28" s="32" t="e">
        <f ca="1">_xll.DBRW($D$1,$C$5,$B28,$E$5,F$7,$J$5,$L$5,"Units Sold")</f>
        <v>#NAME?</v>
      </c>
      <c r="G28" s="32" t="e">
        <f ca="1">_xll.DBRW($D$1,$C$5,$B28,$E$5,G$7,$J$5,$L$5,"Units Sold")</f>
        <v>#NAME?</v>
      </c>
      <c r="H28" s="32" t="e">
        <f ca="1">_xll.DBRW($D$1,$C$5,$B28,$E$5,H$7,$J$5,$L$5,"Units Sold")</f>
        <v>#NAME?</v>
      </c>
      <c r="I28" s="32" t="e">
        <f ca="1">_xll.DBRW($D$1,$C$5,$B28,$E$5,I$7,$J$5,$L$5,"Units Sold")</f>
        <v>#NAME?</v>
      </c>
      <c r="J28" s="32" t="e">
        <f ca="1">_xll.DBRW($D$1,$C$5,$B28,$E$5,J$7,$J$5,$L$5,"Units Sold")</f>
        <v>#NAME?</v>
      </c>
      <c r="K28" s="32" t="e">
        <f ca="1">_xll.DBRW($D$1,$C$5,$B28,$E$5,K$7,$J$5,$L$5,"Units Sold")</f>
        <v>#NAME?</v>
      </c>
      <c r="L28" s="32" t="e">
        <f ca="1">_xll.DBRW($D$1,$C$5,$B28,$E$5,L$7,$J$5,$L$5,"Units Sold")</f>
        <v>#NAME?</v>
      </c>
      <c r="M28" s="32" t="e">
        <f ca="1">_xll.DBRW($D$1,$C$5,$B28,$E$5,M$7,$J$5,$L$5,"Units Sold")</f>
        <v>#NAME?</v>
      </c>
      <c r="N28" s="32" t="e">
        <f ca="1">_xll.DBRW($D$1,$C$5,$B28,$E$5,N$7,$J$5,$L$5,"Units Sold")</f>
        <v>#NAME?</v>
      </c>
      <c r="O28" s="32" t="e">
        <f ca="1">_xll.DBRW($D$1,$C$5,$B28,$E$5,O$7,$J$5,$L$5,"Units Sold")</f>
        <v>#NAME?</v>
      </c>
      <c r="P28" s="32" t="e">
        <f ca="1">_xll.DBRW($D$1,$C$5,$B28,$E$5,P$7,$J$5,$L$5,"Units Sold")</f>
        <v>#NAME?</v>
      </c>
      <c r="Q28" s="33"/>
      <c r="R28" s="33"/>
    </row>
    <row r="29" spans="2:18" s="30" customFormat="1" ht="2.25" customHeight="1" x14ac:dyDescent="0.2">
      <c r="B29" s="30" t="s">
        <v>78</v>
      </c>
      <c r="C29" s="34" t="e">
        <f ca="1">_xll.DBRA("smartco:channel",B29,"caption_default")</f>
        <v>#NAME?</v>
      </c>
      <c r="D29" s="32" t="e">
        <f ca="1">_xll.DBRW($D$1,$C$5,$B29,$E$5,D$7,$J$5,$L$5,"Units Sold")</f>
        <v>#NAME?</v>
      </c>
      <c r="E29" s="32" t="e">
        <f ca="1">_xll.DBRW($D$1,$C$5,$B29,$E$5,E$7,$J$5,$L$5,"Units Sold")</f>
        <v>#NAME?</v>
      </c>
      <c r="F29" s="32" t="e">
        <f ca="1">_xll.DBRW($D$1,$C$5,$B29,$E$5,F$7,$J$5,$L$5,"Units Sold")</f>
        <v>#NAME?</v>
      </c>
      <c r="G29" s="32" t="e">
        <f ca="1">_xll.DBRW($D$1,$C$5,$B29,$E$5,G$7,$J$5,$L$5,"Units Sold")</f>
        <v>#NAME?</v>
      </c>
      <c r="H29" s="32" t="e">
        <f ca="1">_xll.DBRW($D$1,$C$5,$B29,$E$5,H$7,$J$5,$L$5,"Units Sold")</f>
        <v>#NAME?</v>
      </c>
      <c r="I29" s="32" t="e">
        <f ca="1">_xll.DBRW($D$1,$C$5,$B29,$E$5,I$7,$J$5,$L$5,"Units Sold")</f>
        <v>#NAME?</v>
      </c>
      <c r="J29" s="32" t="e">
        <f ca="1">_xll.DBRW($D$1,$C$5,$B29,$E$5,J$7,$J$5,$L$5,"Units Sold")</f>
        <v>#NAME?</v>
      </c>
      <c r="K29" s="32" t="e">
        <f ca="1">_xll.DBRW($D$1,$C$5,$B29,$E$5,K$7,$J$5,$L$5,"Units Sold")</f>
        <v>#NAME?</v>
      </c>
      <c r="L29" s="32" t="e">
        <f ca="1">_xll.DBRW($D$1,$C$5,$B29,$E$5,L$7,$J$5,$L$5,"Units Sold")</f>
        <v>#NAME?</v>
      </c>
      <c r="M29" s="32" t="e">
        <f ca="1">_xll.DBRW($D$1,$C$5,$B29,$E$5,M$7,$J$5,$L$5,"Units Sold")</f>
        <v>#NAME?</v>
      </c>
      <c r="N29" s="32" t="e">
        <f ca="1">_xll.DBRW($D$1,$C$5,$B29,$E$5,N$7,$J$5,$L$5,"Units Sold")</f>
        <v>#NAME?</v>
      </c>
      <c r="O29" s="32" t="e">
        <f ca="1">_xll.DBRW($D$1,$C$5,$B29,$E$5,O$7,$J$5,$L$5,"Units Sold")</f>
        <v>#NAME?</v>
      </c>
      <c r="P29" s="32" t="e">
        <f ca="1">_xll.DBRW($D$1,$C$5,$B29,$E$5,P$7,$J$5,$L$5,"Units Sold")</f>
        <v>#NAME?</v>
      </c>
      <c r="Q29" s="33"/>
      <c r="R29" s="33"/>
    </row>
    <row r="30" spans="2:18" s="25" customFormat="1" ht="28.5" customHeight="1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2:18" s="1" customFormat="1" ht="9.9499999999999993" customHeight="1" x14ac:dyDescent="0.25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</sheetData>
  <mergeCells count="11">
    <mergeCell ref="L5:M5"/>
    <mergeCell ref="L4:M4"/>
    <mergeCell ref="H5:I5"/>
    <mergeCell ref="H4:I4"/>
    <mergeCell ref="J5:K5"/>
    <mergeCell ref="J4:K4"/>
    <mergeCell ref="C2:D2"/>
    <mergeCell ref="E4:G4"/>
    <mergeCell ref="E5:G5"/>
    <mergeCell ref="C4:D4"/>
    <mergeCell ref="C5:D5"/>
  </mergeCells>
  <phoneticPr fontId="0" type="noConversion"/>
  <pageMargins left="0.25" right="0.25" top="0.75" bottom="0.75" header="0.3" footer="0.3"/>
  <pageSetup scale="9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15"/>
  <sheetViews>
    <sheetView showGridLines="0" showRowColHeaders="0" topLeftCell="A2" workbookViewId="0"/>
  </sheetViews>
  <sheetFormatPr defaultRowHeight="15" x14ac:dyDescent="0.25"/>
  <cols>
    <col min="1" max="1" width="1.28515625" customWidth="1"/>
    <col min="2" max="2" width="15" hidden="1" customWidth="1"/>
    <col min="3" max="3" width="18.28515625" customWidth="1"/>
    <col min="4" max="4" width="8.42578125" customWidth="1"/>
    <col min="5" max="7" width="17.140625" customWidth="1"/>
  </cols>
  <sheetData>
    <row r="1" spans="1:16" ht="16.5" hidden="1" customHeight="1" x14ac:dyDescent="0.25">
      <c r="C1" t="s">
        <v>18</v>
      </c>
      <c r="E1" t="e">
        <f ca="1">_xll.VIEW("smartco:Revenue",$C$5,"!",$D$5,$G$5,$H$5,$I$5,"!")</f>
        <v>#NAME?</v>
      </c>
    </row>
    <row r="2" spans="1:16" ht="21" customHeight="1" x14ac:dyDescent="0.25">
      <c r="A2" s="39"/>
      <c r="B2" s="39"/>
      <c r="C2" s="120"/>
      <c r="D2" s="121"/>
      <c r="E2" s="122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6.75" customHeight="1" x14ac:dyDescent="0.25"/>
    <row r="4" spans="1:16" x14ac:dyDescent="0.25">
      <c r="C4" s="68" t="s">
        <v>7</v>
      </c>
      <c r="D4" s="113" t="s">
        <v>32</v>
      </c>
      <c r="E4" s="125"/>
      <c r="F4" s="69" t="s">
        <v>42</v>
      </c>
      <c r="G4" s="69" t="s">
        <v>1</v>
      </c>
      <c r="H4" s="113" t="s">
        <v>2</v>
      </c>
      <c r="I4" s="124"/>
    </row>
    <row r="5" spans="1:16" x14ac:dyDescent="0.25">
      <c r="C5" s="75" t="e">
        <f ca="1">_xll.SUBNM("smartco:organization","Workflow","Total Company","Caption_Default")</f>
        <v>#NAME?</v>
      </c>
      <c r="D5" s="116" t="e">
        <f ca="1">_xll.SUBNM("smartco:product","New",1,"Caption_Default")</f>
        <v>#NAME?</v>
      </c>
      <c r="E5" s="116"/>
      <c r="F5" s="75" t="e">
        <f ca="1">_xll.SUBNM("smartco:Month","MY","Year")</f>
        <v>#NAME?</v>
      </c>
      <c r="G5" s="75" t="e">
        <f ca="1">_xll.SUBNM("smartco:Year","Default","Y2","Caption_Default")</f>
        <v>#NAME?</v>
      </c>
      <c r="H5" s="116" t="e">
        <f ca="1">_xll.SUBNM("smartco:Version","Current",_xll.DBR("smartco:Calendar","Current Version","String"),"Caption_Default")</f>
        <v>#NAME?</v>
      </c>
      <c r="I5" s="116"/>
    </row>
    <row r="6" spans="1:16" ht="6" customHeight="1" x14ac:dyDescent="0.25"/>
    <row r="7" spans="1:16" hidden="1" x14ac:dyDescent="0.25">
      <c r="E7" t="s">
        <v>31</v>
      </c>
      <c r="F7" s="19" t="s">
        <v>76</v>
      </c>
      <c r="G7" s="19" t="s">
        <v>77</v>
      </c>
      <c r="H7" s="19" t="s">
        <v>78</v>
      </c>
    </row>
    <row r="8" spans="1:16" ht="15.75" thickBot="1" x14ac:dyDescent="0.3">
      <c r="C8" s="77"/>
      <c r="D8" s="77"/>
      <c r="E8" s="101" t="s">
        <v>31</v>
      </c>
      <c r="F8" s="100" t="e">
        <f ca="1">_xll.DBRA("smartco:Channel",F7,"caption_default")</f>
        <v>#NAME?</v>
      </c>
      <c r="G8" s="100" t="e">
        <f ca="1">_xll.DBRA("smartco:Channel",G7,"caption_default")</f>
        <v>#NAME?</v>
      </c>
      <c r="H8" s="132" t="e">
        <f ca="1">_xll.DBRA("smartco:Channel",H7,"caption_default")</f>
        <v>#NAME?</v>
      </c>
      <c r="I8" s="135"/>
    </row>
    <row r="9" spans="1:16" ht="15" customHeight="1" thickTop="1" x14ac:dyDescent="0.25">
      <c r="B9" s="19" t="s">
        <v>43</v>
      </c>
      <c r="C9" s="40" t="e">
        <f ca="1">_xll.DBRA("smartco:Revenue",$B9,"Caption_Default")</f>
        <v>#NAME?</v>
      </c>
      <c r="D9" s="38"/>
      <c r="E9" s="78" t="e">
        <f ca="1">_xll.DBRW($E$1,$C$5,E$7,$D$5,$F$5,$G$5,$H$5,$C9)</f>
        <v>#NAME?</v>
      </c>
      <c r="F9" s="67" t="e">
        <f ca="1">_xll.DBRW($E$1,$C$5,F$7,$D$5,$F$5,$G$5,$H$5,$C9)</f>
        <v>#NAME?</v>
      </c>
      <c r="G9" s="67" t="e">
        <f ca="1">_xll.DBRW($E$1,$C$5,G$7,$D$5,$F$5,$G$5,$H$5,$C9)</f>
        <v>#NAME?</v>
      </c>
      <c r="H9" s="138" t="e">
        <f ca="1">_xll.DBRW($E$1,$C$5,H$7,$D$5,$F$5,$G$5,$H$5,$C9)</f>
        <v>#NAME?</v>
      </c>
      <c r="I9" s="139"/>
    </row>
    <row r="10" spans="1:16" ht="15" customHeight="1" x14ac:dyDescent="0.25">
      <c r="B10" t="s">
        <v>40</v>
      </c>
      <c r="C10" s="40" t="e">
        <f ca="1">_xll.DBRA("smartco:Revenue",$B10,"Caption_Default")</f>
        <v>#NAME?</v>
      </c>
      <c r="D10" s="38"/>
      <c r="E10" s="79" t="e">
        <f ca="1">_xll.DBRW($E$1,$C$5,E$7,$D$5,$F$5,$G$5,$H$5,$C10)</f>
        <v>#NAME?</v>
      </c>
      <c r="F10" s="43" t="e">
        <f ca="1">_xll.DBRW($E$1,$C$5,F$7,$D$5,$F$5,$G$5,$H$5,$C10)</f>
        <v>#NAME?</v>
      </c>
      <c r="G10" s="43" t="e">
        <f ca="1">_xll.DBRW($E$1,$C$5,G$7,$D$5,$F$5,$G$5,$H$5,$C10)</f>
        <v>#NAME?</v>
      </c>
      <c r="H10" s="140" t="e">
        <f ca="1">_xll.DBRW($E$1,$C$5,H$7,$D$5,$F$5,$G$5,$H$5,$C10)</f>
        <v>#NAME?</v>
      </c>
      <c r="I10" s="141"/>
    </row>
    <row r="11" spans="1:16" ht="15" customHeight="1" x14ac:dyDescent="0.25">
      <c r="B11" t="s">
        <v>41</v>
      </c>
      <c r="C11" s="40" t="e">
        <f ca="1">_xll.DBRA("smartco:Revenue",$B11,"Caption_Default")</f>
        <v>#NAME?</v>
      </c>
      <c r="D11" s="38"/>
      <c r="E11" s="79" t="e">
        <f ca="1">_xll.DBRW($E$1,$C$5,E$7,$D$5,$F$5,$G$5,$H$5,$C11)</f>
        <v>#NAME?</v>
      </c>
      <c r="F11" s="43" t="e">
        <f ca="1">_xll.DBRW($E$1,$C$5,F$7,$D$5,$F$5,$G$5,$H$5,$C11)</f>
        <v>#NAME?</v>
      </c>
      <c r="G11" s="43" t="e">
        <f ca="1">_xll.DBRW($E$1,$C$5,G$7,$D$5,$F$5,$G$5,$H$5,$C11)</f>
        <v>#NAME?</v>
      </c>
      <c r="H11" s="140" t="e">
        <f ca="1">_xll.DBRW($E$1,$C$5,H$7,$D$5,$F$5,$G$5,$H$5,$C11)</f>
        <v>#NAME?</v>
      </c>
      <c r="I11" s="141"/>
    </row>
    <row r="12" spans="1:16" ht="15" customHeight="1" x14ac:dyDescent="0.25">
      <c r="B12" t="s">
        <v>44</v>
      </c>
      <c r="C12" s="40" t="e">
        <f ca="1">_xll.DBRA("smartco:Revenue",$B12,"Caption_Default")</f>
        <v>#NAME?</v>
      </c>
      <c r="D12" s="38"/>
      <c r="E12" s="78" t="e">
        <f ca="1">_xll.DBRW($E$1,$C$5,E$7,$D$5,$F$5,$G$5,$H$5,$C12)</f>
        <v>#NAME?</v>
      </c>
      <c r="F12" s="67" t="e">
        <f ca="1">_xll.DBRW($E$1,$C$5,F$7,$D$5,$F$5,$G$5,$H$5,$C12)</f>
        <v>#NAME?</v>
      </c>
      <c r="G12" s="67" t="e">
        <f ca="1">_xll.DBRW($E$1,$C$5,G$7,$D$5,$F$5,$G$5,$H$5,$C12)</f>
        <v>#NAME?</v>
      </c>
      <c r="H12" s="138" t="e">
        <f ca="1">_xll.DBRW($E$1,$C$5,H$7,$D$5,$F$5,$G$5,$H$5,$C12)</f>
        <v>#NAME?</v>
      </c>
      <c r="I12" s="139"/>
    </row>
    <row r="13" spans="1:16" ht="15" customHeight="1" x14ac:dyDescent="0.25">
      <c r="B13" t="s">
        <v>45</v>
      </c>
      <c r="C13" s="40" t="e">
        <f ca="1">_xll.DBRA("smartco:Revenue",$B13,"Caption_Default")</f>
        <v>#NAME?</v>
      </c>
      <c r="D13" s="38"/>
      <c r="E13" s="79" t="e">
        <f ca="1">_xll.DBRW($E$1,$C$5,E$7,$D$5,$F$5,$G$5,$H$5,$C13)</f>
        <v>#NAME?</v>
      </c>
      <c r="F13" s="43" t="e">
        <f ca="1">_xll.DBRW($E$1,$C$5,F$7,$D$5,$F$5,$G$5,$H$5,$C13)</f>
        <v>#NAME?</v>
      </c>
      <c r="G13" s="43" t="e">
        <f ca="1">_xll.DBRW($E$1,$C$5,G$7,$D$5,$F$5,$G$5,$H$5,$C13)</f>
        <v>#NAME?</v>
      </c>
      <c r="H13" s="140" t="e">
        <f ca="1">_xll.DBRW($E$1,$C$5,H$7,$D$5,$F$5,$G$5,$H$5,$C13)</f>
        <v>#NAME?</v>
      </c>
      <c r="I13" s="141"/>
    </row>
    <row r="14" spans="1:16" ht="15" customHeight="1" x14ac:dyDescent="0.25">
      <c r="B14" t="s">
        <v>46</v>
      </c>
      <c r="C14" s="40" t="e">
        <f ca="1">_xll.DBRA("smartco:Revenue",$B14,"Caption_Default")</f>
        <v>#NAME?</v>
      </c>
      <c r="D14" s="38"/>
      <c r="E14" s="79" t="e">
        <f ca="1">_xll.DBRW($E$1,$C$5,E$7,$D$5,$F$5,$G$5,$H$5,$C14)</f>
        <v>#NAME?</v>
      </c>
      <c r="F14" s="43" t="e">
        <f ca="1">_xll.DBRW($E$1,$C$5,F$7,$D$5,$F$5,$G$5,$H$5,$C14)</f>
        <v>#NAME?</v>
      </c>
      <c r="G14" s="43" t="e">
        <f ca="1">_xll.DBRW($E$1,$C$5,G$7,$D$5,$F$5,$G$5,$H$5,$C14)</f>
        <v>#NAME?</v>
      </c>
      <c r="H14" s="140" t="e">
        <f ca="1">_xll.DBRW($E$1,$C$5,H$7,$D$5,$F$5,$G$5,$H$5,$C14)</f>
        <v>#NAME?</v>
      </c>
      <c r="I14" s="141"/>
    </row>
    <row r="15" spans="1:16" ht="15" customHeight="1" x14ac:dyDescent="0.25">
      <c r="B15" t="s">
        <v>47</v>
      </c>
      <c r="C15" s="40" t="e">
        <f ca="1">_xll.DBRA("smartco:Revenue",$B15,"Caption_Default")</f>
        <v>#NAME?</v>
      </c>
      <c r="D15" s="38"/>
      <c r="E15" s="80" t="e">
        <f ca="1">_xll.DBRW($E$1,$C$5,E$7,$D$5,$F$5,$G$5,$H$5,$C15)</f>
        <v>#NAME?</v>
      </c>
      <c r="F15" s="45" t="e">
        <f ca="1">_xll.DBRW($E$1,$C$5,F$7,$D$5,$F$5,$G$5,$H$5,$C15)</f>
        <v>#NAME?</v>
      </c>
      <c r="G15" s="45" t="e">
        <f ca="1">_xll.DBRW($E$1,$C$5,G$7,$D$5,$F$5,$G$5,$H$5,$C15)</f>
        <v>#NAME?</v>
      </c>
      <c r="H15" s="136" t="e">
        <f ca="1">_xll.DBRW($E$1,$C$5,H$7,$D$5,$F$5,$G$5,$H$5,$C15)</f>
        <v>#NAME?</v>
      </c>
      <c r="I15" s="137"/>
    </row>
  </sheetData>
  <mergeCells count="13">
    <mergeCell ref="H8:I8"/>
    <mergeCell ref="H15:I15"/>
    <mergeCell ref="H9:I9"/>
    <mergeCell ref="H10:I10"/>
    <mergeCell ref="H11:I11"/>
    <mergeCell ref="H12:I12"/>
    <mergeCell ref="H13:I13"/>
    <mergeCell ref="H14:I14"/>
    <mergeCell ref="C2:E2"/>
    <mergeCell ref="H4:I4"/>
    <mergeCell ref="H5:I5"/>
    <mergeCell ref="D5:E5"/>
    <mergeCell ref="D4:E4"/>
  </mergeCells>
  <phoneticPr fontId="10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3"/>
  <sheetViews>
    <sheetView topLeftCell="A2"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10</v>
      </c>
      <c r="D1" s="2" t="s">
        <v>16</v>
      </c>
      <c r="G1" s="2" t="s">
        <v>36</v>
      </c>
      <c r="H1" s="2"/>
      <c r="I1" s="2" t="s">
        <v>37</v>
      </c>
      <c r="J1" s="2"/>
      <c r="K1" s="2"/>
      <c r="L1" s="2"/>
      <c r="M1" s="2" t="s">
        <v>38</v>
      </c>
    </row>
    <row r="2" spans="1:13" x14ac:dyDescent="0.25">
      <c r="A2" t="s">
        <v>11</v>
      </c>
      <c r="D2" t="s">
        <v>9</v>
      </c>
      <c r="E2">
        <v>1</v>
      </c>
      <c r="G2" t="s">
        <v>39</v>
      </c>
      <c r="I2" t="e">
        <f ca="1">_xll.SUBNM("smartco:product","Product Groups",ROW()-1,"Label")</f>
        <v>#NAME?</v>
      </c>
      <c r="M2" t="e">
        <f ca="1">_xll.SUBNM("smartco:Spread Methods","Default",ROW()-1,"Caption_Default")</f>
        <v>#NAME?</v>
      </c>
    </row>
    <row r="3" spans="1:13" x14ac:dyDescent="0.25">
      <c r="A3" t="s">
        <v>12</v>
      </c>
      <c r="D3" t="s">
        <v>17</v>
      </c>
      <c r="E3">
        <v>0</v>
      </c>
      <c r="G3" t="s">
        <v>35</v>
      </c>
      <c r="I3" t="e">
        <f ca="1">_xll.SUBNM("smartco:product","Product Groups",ROW()-1,"Label")</f>
        <v>#NAME?</v>
      </c>
      <c r="M3" t="e">
        <f ca="1">_xll.SUBNM("smartco:Spread Methods","Default",ROW()-1,"Caption_Default")</f>
        <v>#NAME?</v>
      </c>
    </row>
    <row r="4" spans="1:13" x14ac:dyDescent="0.25">
      <c r="A4" t="s">
        <v>13</v>
      </c>
      <c r="I4" t="e">
        <f ca="1">_xll.SUBNM("smartco:product","Product Groups",ROW()-1,"Label")</f>
        <v>#NAME?</v>
      </c>
      <c r="M4" t="e">
        <f ca="1">_xll.SUBNM("smartco:Spread Methods","Default",ROW()-1,"Caption_Default")</f>
        <v>#NAME?</v>
      </c>
    </row>
    <row r="5" spans="1:13" x14ac:dyDescent="0.25">
      <c r="A5" t="s">
        <v>14</v>
      </c>
      <c r="I5" t="e">
        <f ca="1">_xll.SUBNM("smartco:product","Product Groups",ROW()-1,"Label")</f>
        <v>#NAME?</v>
      </c>
      <c r="M5" t="e">
        <f ca="1">_xll.SUBNM("smartco:Spread Methods","Default",ROW()-1,"Caption_Default")</f>
        <v>#NAME?</v>
      </c>
    </row>
    <row r="6" spans="1:13" x14ac:dyDescent="0.25">
      <c r="A6" t="s">
        <v>15</v>
      </c>
      <c r="I6" t="e">
        <f ca="1">_xll.SUBNM("smartco:product","Product Groups",ROW()-1,"Label")</f>
        <v>#NAME?</v>
      </c>
      <c r="M6" t="e">
        <f ca="1">_xll.SUBNM("smartco:Spread Methods","Default",ROW()-1,"Caption_Default")</f>
        <v>#NAME?</v>
      </c>
    </row>
    <row r="7" spans="1:13" x14ac:dyDescent="0.25">
      <c r="I7" t="e">
        <f ca="1">_xll.SUBNM("smartco:product","Product Groups",ROW()-1,"Label")</f>
        <v>#NAME?</v>
      </c>
      <c r="M7" t="e">
        <f ca="1">_xll.SUBNM("smartco:Spread Methods","Default",ROW()-1,"Caption_Default")</f>
        <v>#NAME?</v>
      </c>
    </row>
    <row r="8" spans="1:13" x14ac:dyDescent="0.25">
      <c r="I8" t="e">
        <f ca="1">_xll.SUBNM("smartco:product","Product Groups",ROW()-1,"Label")</f>
        <v>#NAME?</v>
      </c>
      <c r="M8" t="e">
        <f ca="1">_xll.SUBNM("smartco:Spread Methods","Default",ROW()-1,"Caption_Default")</f>
        <v>#NAME?</v>
      </c>
    </row>
    <row r="9" spans="1:13" x14ac:dyDescent="0.25">
      <c r="I9" t="e">
        <f ca="1">_xll.SUBNM("smartco:product","Product Groups",ROW()-1,"Label")</f>
        <v>#NAME?</v>
      </c>
      <c r="M9" t="e">
        <f ca="1">_xll.SUBNM("smartco:Spread Methods","Default",ROW()-1,"Caption_Default")</f>
        <v>#NAME?</v>
      </c>
    </row>
    <row r="10" spans="1:13" x14ac:dyDescent="0.25">
      <c r="I10" t="e">
        <f ca="1">_xll.SUBNM("smartco:product","Product Groups",ROW()-1,"Label")</f>
        <v>#NAME?</v>
      </c>
      <c r="M10" t="e">
        <f ca="1">_xll.SUBNM("smartco:Spread Methods","Default",ROW()-1,"Caption_Default")</f>
        <v>#NAME?</v>
      </c>
    </row>
    <row r="11" spans="1:13" x14ac:dyDescent="0.25">
      <c r="I11" t="e">
        <f ca="1">_xll.SUBNM("smartco:product","Product Groups",ROW()-1,"Label")</f>
        <v>#NAME?</v>
      </c>
      <c r="M11" t="e">
        <f ca="1">_xll.SUBNM("smartco:Spread Methods","Default",ROW()-1,"Caption_Default")</f>
        <v>#NAME?</v>
      </c>
    </row>
    <row r="12" spans="1:13" x14ac:dyDescent="0.25">
      <c r="M12" t="e">
        <f ca="1">_xll.SUBNM("smartco:Spread Methods","Default",ROW()-1,"Caption_Default")</f>
        <v>#NAME?</v>
      </c>
    </row>
    <row r="13" spans="1:13" x14ac:dyDescent="0.25">
      <c r="M13" t="e">
        <f ca="1">_xll.SUBNM("smartco:Spread Methods","Default",ROW()-1,"Caption_Default")</f>
        <v>#NAME?</v>
      </c>
    </row>
    <row r="14" spans="1:13" x14ac:dyDescent="0.25">
      <c r="M14" t="e">
        <f ca="1">_xll.SUBNM("smartco:Spread Methods","Default",ROW()-1,"Caption_Default")</f>
        <v>#NAME?</v>
      </c>
    </row>
    <row r="15" spans="1:13" x14ac:dyDescent="0.25">
      <c r="M15" t="e">
        <f ca="1">_xll.SUBNM("smartco:Spread Methods","Default",ROW()-1,"Caption_Default")</f>
        <v>#NAME?</v>
      </c>
    </row>
    <row r="16" spans="1:13" x14ac:dyDescent="0.25">
      <c r="M16" t="e">
        <f ca="1">_xll.SUBNM("smartco:Spread Methods","Default",ROW()-1,"Caption_Default")</f>
        <v>#NAME?</v>
      </c>
    </row>
    <row r="17" spans="9:13" x14ac:dyDescent="0.25">
      <c r="M17" t="e">
        <f ca="1">_xll.SUBNM("smartco:Spread Methods","Default",ROW()-1,"Caption_Default")</f>
        <v>#NAME?</v>
      </c>
    </row>
    <row r="18" spans="9:13" x14ac:dyDescent="0.25">
      <c r="I18" t="e">
        <f ca="1">_xll.SUBNM("smartco:product","Product Groups",ROW(),"Label")</f>
        <v>#NAME?</v>
      </c>
      <c r="M18" t="e">
        <f ca="1">_xll.SUBNM("smartco:Spread Methods","Default",ROW()-1,"Caption_Default")</f>
        <v>#NAME?</v>
      </c>
    </row>
    <row r="19" spans="9:13" x14ac:dyDescent="0.25">
      <c r="M19" t="e">
        <f ca="1">_xll.SUBNM("smartco:Spread Methods","Default",ROW()-1,"Caption_Default")</f>
        <v>#NAME?</v>
      </c>
    </row>
    <row r="20" spans="9:13" x14ac:dyDescent="0.25">
      <c r="M20" t="e">
        <f ca="1">_xll.SUBNM("smartco:Spread Methods","Default",ROW()-1,"Caption_Default")</f>
        <v>#NAME?</v>
      </c>
    </row>
    <row r="21" spans="9:13" x14ac:dyDescent="0.25">
      <c r="M21" t="e">
        <f ca="1">_xll.SUBNM("smartco:Spread Methods","Default",ROW()-1,"Caption_Default")</f>
        <v>#NAME?</v>
      </c>
    </row>
    <row r="22" spans="9:13" x14ac:dyDescent="0.25">
      <c r="M22" t="e">
        <f ca="1">_xll.SUBNM("smartco:Spread Methods","Default",ROW()-1,"Caption_Default")</f>
        <v>#NAME?</v>
      </c>
    </row>
    <row r="23" spans="9:13" x14ac:dyDescent="0.25">
      <c r="M23" t="e">
        <f ca="1">_xll.SUBNM("smartco:Spread Methods","Default",ROW()-1,"Caption_Default")</f>
        <v>#NAME?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showRowColHeaders="0" topLeftCell="A2" workbookViewId="0"/>
  </sheetViews>
  <sheetFormatPr defaultRowHeight="15" x14ac:dyDescent="0.25"/>
  <cols>
    <col min="1" max="1" width="1.28515625" customWidth="1"/>
    <col min="2" max="2" width="15" hidden="1" customWidth="1"/>
    <col min="3" max="3" width="18.28515625" customWidth="1"/>
    <col min="4" max="4" width="8.42578125" customWidth="1"/>
    <col min="5" max="7" width="17.140625" customWidth="1"/>
  </cols>
  <sheetData>
    <row r="1" spans="1:16" hidden="1" x14ac:dyDescent="0.25">
      <c r="C1" t="s">
        <v>18</v>
      </c>
      <c r="E1" t="e">
        <f ca="1">_xll.VIEW("smartco:Revenue",$C$5,$F$5,$D$5,"!",$G$5,$H$5,"!")</f>
        <v>#NAME?</v>
      </c>
    </row>
    <row r="2" spans="1:16" ht="21" customHeight="1" x14ac:dyDescent="0.25">
      <c r="A2" s="39"/>
      <c r="B2" s="39"/>
      <c r="C2" s="120"/>
      <c r="D2" s="121"/>
      <c r="E2" s="122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4.5" customHeight="1" x14ac:dyDescent="0.25"/>
    <row r="4" spans="1:16" x14ac:dyDescent="0.25">
      <c r="C4" s="70" t="s">
        <v>7</v>
      </c>
      <c r="D4" s="113" t="s">
        <v>32</v>
      </c>
      <c r="E4" s="125"/>
      <c r="F4" s="71" t="s">
        <v>0</v>
      </c>
      <c r="G4" s="71" t="s">
        <v>1</v>
      </c>
      <c r="H4" s="113" t="s">
        <v>2</v>
      </c>
      <c r="I4" s="124"/>
    </row>
    <row r="5" spans="1:16" x14ac:dyDescent="0.25">
      <c r="C5" s="75" t="e">
        <f ca="1">_xll.SUBNM("smartco:organization","Workflow","Total Company","Caption_Default")</f>
        <v>#NAME?</v>
      </c>
      <c r="D5" s="116" t="e">
        <f ca="1">_xll.SUBNM("smartco:product","New",1,"Caption_Default")</f>
        <v>#NAME?</v>
      </c>
      <c r="E5" s="116"/>
      <c r="F5" s="75" t="e">
        <f ca="1">_xll.SUBNM("smartco:Channel","Default","Channel Total","Caption_Default")</f>
        <v>#NAME?</v>
      </c>
      <c r="G5" s="75" t="e">
        <f ca="1">_xll.SUBNM("smartco:Year","Default","Y2","Caption_Default")</f>
        <v>#NAME?</v>
      </c>
      <c r="H5" s="116" t="e">
        <f ca="1">_xll.SUBNM("smartco:Version","Current",_xll.DBR("smartco:Calendar","Current Version","String"),"Caption_Default")</f>
        <v>#NAME?</v>
      </c>
      <c r="I5" s="116"/>
    </row>
    <row r="6" spans="1:16" ht="5.25" customHeight="1" x14ac:dyDescent="0.25"/>
    <row r="7" spans="1:16" hidden="1" x14ac:dyDescent="0.25">
      <c r="E7" t="s">
        <v>50</v>
      </c>
      <c r="F7" s="19" t="s">
        <v>51</v>
      </c>
      <c r="G7" s="19" t="s">
        <v>52</v>
      </c>
      <c r="H7" s="19" t="s">
        <v>53</v>
      </c>
    </row>
    <row r="8" spans="1:16" ht="15.75" thickBot="1" x14ac:dyDescent="0.3">
      <c r="C8" s="77"/>
      <c r="D8" s="77"/>
      <c r="E8" s="100" t="e">
        <f ca="1">_xll.DBRA("smartco:Month",E7,"caption_default")</f>
        <v>#NAME?</v>
      </c>
      <c r="F8" s="100" t="e">
        <f ca="1">_xll.DBRA("smartco:Month",F7,"caption_default")</f>
        <v>#NAME?</v>
      </c>
      <c r="G8" s="100" t="e">
        <f ca="1">_xll.DBRA("smartco:Month",G7,"caption_default")</f>
        <v>#NAME?</v>
      </c>
      <c r="H8" s="132" t="e">
        <f ca="1">_xll.DBRA("smartco:Month",H7,"caption_default")</f>
        <v>#NAME?</v>
      </c>
      <c r="I8" s="135"/>
    </row>
    <row r="9" spans="1:16" ht="15.75" thickTop="1" x14ac:dyDescent="0.25">
      <c r="B9" s="19" t="s">
        <v>43</v>
      </c>
      <c r="C9" s="40" t="e">
        <f ca="1">_xll.DBRA("smartco:Revenue",$B9,"Caption_Default")</f>
        <v>#NAME?</v>
      </c>
      <c r="D9" s="38"/>
      <c r="E9" s="81" t="e">
        <f ca="1">_xll.DBRW($E$1,$C$5,$F$5,$D$5,E$8,$G$5,$H$5,$C9)</f>
        <v>#NAME?</v>
      </c>
      <c r="F9" s="81" t="e">
        <f ca="1">_xll.DBRW($E$1,$C$5,$F$5,$D$5,F$8,$G$5,$H$5,$C9)</f>
        <v>#NAME?</v>
      </c>
      <c r="G9" s="81" t="e">
        <f ca="1">_xll.DBRW($E$1,$C$5,$F$5,$D$5,G$8,$G$5,$H$5,$C9)</f>
        <v>#NAME?</v>
      </c>
      <c r="H9" s="144" t="e">
        <f ca="1">_xll.DBRW($E$1,$C$5,$F$5,$D$5,H$8,$G$5,$H$5,$C9)</f>
        <v>#NAME?</v>
      </c>
      <c r="I9" s="145"/>
    </row>
    <row r="10" spans="1:16" x14ac:dyDescent="0.25">
      <c r="B10" t="s">
        <v>40</v>
      </c>
      <c r="C10" s="40" t="e">
        <f ca="1">_xll.DBRA("smartco:Revenue",$B10,"Caption_Default")</f>
        <v>#NAME?</v>
      </c>
      <c r="D10" s="38"/>
      <c r="E10" s="82" t="e">
        <f ca="1">_xll.DBRW($E$1,$C$5,$F$5,$D$5,E$8,$G$5,$H$5,$C10)</f>
        <v>#NAME?</v>
      </c>
      <c r="F10" s="82" t="e">
        <f ca="1">_xll.DBRW($E$1,$C$5,$F$5,$D$5,F$8,$G$5,$H$5,$C10)</f>
        <v>#NAME?</v>
      </c>
      <c r="G10" s="82" t="e">
        <f ca="1">_xll.DBRW($E$1,$C$5,$F$5,$D$5,G$8,$G$5,$H$5,$C10)</f>
        <v>#NAME?</v>
      </c>
      <c r="H10" s="146" t="e">
        <f ca="1">_xll.DBRW($E$1,$C$5,$F$5,$D$5,H$8,$G$5,$H$5,$C10)</f>
        <v>#NAME?</v>
      </c>
      <c r="I10" s="147" t="e">
        <f ca="1">_xll.DBRW($E$1,$C$5,$F$5,$D$5,I$8,$G$5,$H$5,$C10)</f>
        <v>#NAME?</v>
      </c>
    </row>
    <row r="11" spans="1:16" x14ac:dyDescent="0.25">
      <c r="B11" t="s">
        <v>41</v>
      </c>
      <c r="C11" s="40" t="e">
        <f ca="1">_xll.DBRA("smartco:Revenue",$B11,"Caption_Default")</f>
        <v>#NAME?</v>
      </c>
      <c r="D11" s="38"/>
      <c r="E11" s="82" t="e">
        <f ca="1">_xll.DBRW($E$1,$C$5,$F$5,$D$5,E$8,$G$5,$H$5,$C11)</f>
        <v>#NAME?</v>
      </c>
      <c r="F11" s="82" t="e">
        <f ca="1">_xll.DBRW($E$1,$C$5,$F$5,$D$5,F$8,$G$5,$H$5,$C11)</f>
        <v>#NAME?</v>
      </c>
      <c r="G11" s="82" t="e">
        <f ca="1">_xll.DBRW($E$1,$C$5,$F$5,$D$5,G$8,$G$5,$H$5,$C11)</f>
        <v>#NAME?</v>
      </c>
      <c r="H11" s="146" t="e">
        <f ca="1">_xll.DBRW($E$1,$C$5,$F$5,$D$5,H$8,$G$5,$H$5,$C11)</f>
        <v>#NAME?</v>
      </c>
      <c r="I11" s="147" t="e">
        <f ca="1">_xll.DBRW($E$1,$C$5,$F$5,$D$5,I$8,$G$5,$H$5,$C11)</f>
        <v>#NAME?</v>
      </c>
    </row>
    <row r="12" spans="1:16" x14ac:dyDescent="0.25">
      <c r="B12" t="s">
        <v>44</v>
      </c>
      <c r="C12" s="40" t="e">
        <f ca="1">_xll.DBRA("smartco:Revenue",$B12,"Caption_Default")</f>
        <v>#NAME?</v>
      </c>
      <c r="D12" s="38"/>
      <c r="E12" s="81" t="e">
        <f ca="1">_xll.DBRW($E$1,$C$5,$F$5,$D$5,E$8,$G$5,$H$5,$C12)</f>
        <v>#NAME?</v>
      </c>
      <c r="F12" s="81" t="e">
        <f ca="1">_xll.DBRW($E$1,$C$5,$F$5,$D$5,F$8,$G$5,$H$5,$C12)</f>
        <v>#NAME?</v>
      </c>
      <c r="G12" s="81" t="e">
        <f ca="1">_xll.DBRW($E$1,$C$5,$F$5,$D$5,G$8,$G$5,$H$5,$C12)</f>
        <v>#NAME?</v>
      </c>
      <c r="H12" s="144" t="e">
        <f ca="1">_xll.DBRW($E$1,$C$5,$F$5,$D$5,H$8,$G$5,$H$5,$C12)</f>
        <v>#NAME?</v>
      </c>
      <c r="I12" s="145" t="e">
        <f ca="1">_xll.DBRW($E$1,$C$5,$F$5,$D$5,I$8,$G$5,$H$5,$C12)</f>
        <v>#NAME?</v>
      </c>
    </row>
    <row r="13" spans="1:16" x14ac:dyDescent="0.25">
      <c r="B13" t="s">
        <v>45</v>
      </c>
      <c r="C13" s="40" t="e">
        <f ca="1">_xll.DBRA("smartco:Revenue",$B13,"Caption_Default")</f>
        <v>#NAME?</v>
      </c>
      <c r="D13" s="38"/>
      <c r="E13" s="82" t="e">
        <f ca="1">_xll.DBRW($E$1,$C$5,$F$5,$D$5,E$8,$G$5,$H$5,$C13)</f>
        <v>#NAME?</v>
      </c>
      <c r="F13" s="82" t="e">
        <f ca="1">_xll.DBRW($E$1,$C$5,$F$5,$D$5,F$8,$G$5,$H$5,$C13)</f>
        <v>#NAME?</v>
      </c>
      <c r="G13" s="82" t="e">
        <f ca="1">_xll.DBRW($E$1,$C$5,$F$5,$D$5,G$8,$G$5,$H$5,$C13)</f>
        <v>#NAME?</v>
      </c>
      <c r="H13" s="146" t="e">
        <f ca="1">_xll.DBRW($E$1,$C$5,$F$5,$D$5,H$8,$G$5,$H$5,$C13)</f>
        <v>#NAME?</v>
      </c>
      <c r="I13" s="147" t="e">
        <f ca="1">_xll.DBRW($E$1,$C$5,$F$5,$D$5,I$8,$G$5,$H$5,$C13)</f>
        <v>#NAME?</v>
      </c>
    </row>
    <row r="14" spans="1:16" x14ac:dyDescent="0.25">
      <c r="B14" t="s">
        <v>46</v>
      </c>
      <c r="C14" s="40" t="e">
        <f ca="1">_xll.DBRA("smartco:Revenue",$B14,"Caption_Default")</f>
        <v>#NAME?</v>
      </c>
      <c r="D14" s="38"/>
      <c r="E14" s="82" t="e">
        <f ca="1">_xll.DBRW($E$1,$C$5,$F$5,$D$5,E$8,$G$5,$H$5,$C14)</f>
        <v>#NAME?</v>
      </c>
      <c r="F14" s="82" t="e">
        <f ca="1">_xll.DBRW($E$1,$C$5,$F$5,$D$5,F$8,$G$5,$H$5,$C14)</f>
        <v>#NAME?</v>
      </c>
      <c r="G14" s="82" t="e">
        <f ca="1">_xll.DBRW($E$1,$C$5,$F$5,$D$5,G$8,$G$5,$H$5,$C14)</f>
        <v>#NAME?</v>
      </c>
      <c r="H14" s="146" t="e">
        <f ca="1">_xll.DBRW($E$1,$C$5,$F$5,$D$5,H$8,$G$5,$H$5,$C14)</f>
        <v>#NAME?</v>
      </c>
      <c r="I14" s="147" t="e">
        <f ca="1">_xll.DBRW($E$1,$C$5,$F$5,$D$5,I$8,$G$5,$H$5,$C14)</f>
        <v>#NAME?</v>
      </c>
    </row>
    <row r="15" spans="1:16" x14ac:dyDescent="0.25">
      <c r="B15" t="s">
        <v>47</v>
      </c>
      <c r="C15" s="40" t="e">
        <f ca="1">_xll.DBRA("smartco:Revenue",$B15,"Caption_Default")</f>
        <v>#NAME?</v>
      </c>
      <c r="D15" s="38"/>
      <c r="E15" s="83" t="e">
        <f ca="1">_xll.DBRW($E$1,$C$5,$F$5,$D$5,E$8,$G$5,$H$5,$C15)</f>
        <v>#NAME?</v>
      </c>
      <c r="F15" s="83" t="e">
        <f ca="1">_xll.DBRW($E$1,$C$5,$F$5,$D$5,F$8,$G$5,$H$5,$C15)</f>
        <v>#NAME?</v>
      </c>
      <c r="G15" s="83" t="e">
        <f ca="1">_xll.DBRW($E$1,$C$5,$F$5,$D$5,G$8,$G$5,$H$5,$C15)</f>
        <v>#NAME?</v>
      </c>
      <c r="H15" s="142" t="e">
        <f ca="1">_xll.DBRW($E$1,$C$5,$F$5,$D$5,H$8,$G$5,$H$5,$C15)</f>
        <v>#NAME?</v>
      </c>
      <c r="I15" s="143" t="e">
        <f ca="1">_xll.DBRW($E$1,$C$5,$F$5,$D$5,I$8,$G$5,$H$5,$C15)</f>
        <v>#NAME?</v>
      </c>
    </row>
  </sheetData>
  <mergeCells count="13">
    <mergeCell ref="H15:I15"/>
    <mergeCell ref="C2:E2"/>
    <mergeCell ref="H9:I9"/>
    <mergeCell ref="H10:I10"/>
    <mergeCell ref="H11:I11"/>
    <mergeCell ref="H12:I12"/>
    <mergeCell ref="H13:I13"/>
    <mergeCell ref="H14:I14"/>
    <mergeCell ref="D4:E4"/>
    <mergeCell ref="H4:I4"/>
    <mergeCell ref="D5:E5"/>
    <mergeCell ref="H5:I5"/>
    <mergeCell ref="H8:I8"/>
  </mergeCells>
  <pageMargins left="0.7" right="0.7" top="0.75" bottom="0.75" header="0.3" footer="0.3"/>
  <pageSetup paperSize="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20"/>
  <sheetViews>
    <sheetView showGridLines="0" showRowColHeaders="0" topLeftCell="A2" workbookViewId="0"/>
  </sheetViews>
  <sheetFormatPr defaultRowHeight="15" x14ac:dyDescent="0.25"/>
  <cols>
    <col min="1" max="1" width="1.42578125" customWidth="1"/>
    <col min="2" max="3" width="18.7109375" hidden="1" customWidth="1"/>
    <col min="4" max="4" width="20.140625" customWidth="1"/>
    <col min="5" max="16" width="8" bestFit="1" customWidth="1"/>
  </cols>
  <sheetData>
    <row r="1" spans="1:19" hidden="1" x14ac:dyDescent="0.25">
      <c r="B1" t="s">
        <v>18</v>
      </c>
      <c r="D1" t="e">
        <f ca="1">_xll.VIEW("smartco:Revenue Assumptions",$D$5,"!","!",$F$5,$H$5,"!")</f>
        <v>#NAME?</v>
      </c>
    </row>
    <row r="2" spans="1:19" ht="21" customHeight="1" x14ac:dyDescent="0.25">
      <c r="A2" s="11"/>
      <c r="B2" s="14"/>
      <c r="C2" s="14"/>
      <c r="D2" s="120"/>
      <c r="E2" s="148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1"/>
      <c r="R2" s="1"/>
      <c r="S2" s="1"/>
    </row>
    <row r="3" spans="1:19" s="17" customFormat="1" ht="6.6" customHeight="1" x14ac:dyDescent="0.25">
      <c r="A3" s="11"/>
      <c r="B3" s="14"/>
      <c r="C3" s="14"/>
      <c r="D3" s="15"/>
      <c r="E3" s="1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1"/>
      <c r="R3" s="11"/>
      <c r="S3" s="11"/>
    </row>
    <row r="4" spans="1:19" ht="15" customHeight="1" x14ac:dyDescent="0.25">
      <c r="D4" s="151" t="s">
        <v>32</v>
      </c>
      <c r="E4" s="149"/>
      <c r="F4" s="149" t="s">
        <v>1</v>
      </c>
      <c r="G4" s="149"/>
      <c r="H4" s="149" t="s">
        <v>2</v>
      </c>
      <c r="I4" s="150"/>
      <c r="J4" s="8"/>
      <c r="K4" s="8"/>
      <c r="L4" s="8"/>
      <c r="M4" s="8"/>
      <c r="N4" s="8"/>
      <c r="O4" s="8"/>
      <c r="P4" s="8"/>
    </row>
    <row r="5" spans="1:19" ht="15" customHeight="1" x14ac:dyDescent="0.25">
      <c r="D5" s="116" t="e">
        <f ca="1">_xll.SUBNM("smartco:product","New",1,"Caption_Default")</f>
        <v>#NAME?</v>
      </c>
      <c r="E5" s="116"/>
      <c r="F5" s="116" t="e">
        <f ca="1">_xll.SUBNM("smartco:Year","Default","Y2","Caption_Default")</f>
        <v>#NAME?</v>
      </c>
      <c r="G5" s="116"/>
      <c r="H5" s="116" t="e">
        <f ca="1">_xll.SUBNM("smartco:Version","Current",_xll.DBR("smartco:Calendar","Current Version","String"),"Caption_Default")</f>
        <v>#NAME?</v>
      </c>
      <c r="I5" s="116"/>
      <c r="J5" s="54"/>
      <c r="K5" s="8"/>
      <c r="L5" s="8"/>
      <c r="M5" s="8"/>
      <c r="N5" s="8"/>
      <c r="O5" s="8"/>
      <c r="P5" s="8"/>
    </row>
    <row r="6" spans="1:19" ht="10.5" customHeight="1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9" ht="15.75" thickBot="1" x14ac:dyDescent="0.3">
      <c r="B7" s="8"/>
      <c r="C7" s="8"/>
      <c r="D7" s="74" t="e">
        <f ca="1">_xll.DBRA("smartco:channel",B8,"caption_default")</f>
        <v>#NAME?</v>
      </c>
      <c r="E7" s="74" t="s">
        <v>19</v>
      </c>
      <c r="F7" s="74" t="s">
        <v>20</v>
      </c>
      <c r="G7" s="74" t="s">
        <v>21</v>
      </c>
      <c r="H7" s="74" t="s">
        <v>22</v>
      </c>
      <c r="I7" s="74" t="s">
        <v>23</v>
      </c>
      <c r="J7" s="74" t="s">
        <v>24</v>
      </c>
      <c r="K7" s="74" t="s">
        <v>25</v>
      </c>
      <c r="L7" s="74" t="s">
        <v>26</v>
      </c>
      <c r="M7" s="74" t="s">
        <v>27</v>
      </c>
      <c r="N7" s="74" t="s">
        <v>28</v>
      </c>
      <c r="O7" s="74" t="s">
        <v>29</v>
      </c>
      <c r="P7" s="74" t="s">
        <v>30</v>
      </c>
    </row>
    <row r="8" spans="1:19" ht="15" customHeight="1" thickTop="1" x14ac:dyDescent="0.25">
      <c r="B8" s="20" t="s">
        <v>76</v>
      </c>
      <c r="C8" s="42" t="s">
        <v>48</v>
      </c>
      <c r="D8" s="108" t="e">
        <f ca="1">_xll.DBRA("smartco:RevenueAsmpt",$C8,"Caption_Default")</f>
        <v>#NAME?</v>
      </c>
      <c r="E8" s="85" t="e">
        <f ca="1">_xll.DBRW($D$1,$D$5,$B$8,E$7,$F$5,$H$5,$D8)</f>
        <v>#NAME?</v>
      </c>
      <c r="F8" s="85" t="e">
        <f ca="1">_xll.DBRW($D$1,$D$5,$B$8,F$7,$F$5,$H$5,$D8)</f>
        <v>#NAME?</v>
      </c>
      <c r="G8" s="85" t="e">
        <f ca="1">_xll.DBRW($D$1,$D$5,$B$8,G$7,$F$5,$H$5,$D8)</f>
        <v>#NAME?</v>
      </c>
      <c r="H8" s="85" t="e">
        <f ca="1">_xll.DBRW($D$1,$D$5,$B$8,H$7,$F$5,$H$5,$D8)</f>
        <v>#NAME?</v>
      </c>
      <c r="I8" s="85" t="e">
        <f ca="1">_xll.DBRW($D$1,$D$5,$B$8,I$7,$F$5,$H$5,$D8)</f>
        <v>#NAME?</v>
      </c>
      <c r="J8" s="85" t="e">
        <f ca="1">_xll.DBRW($D$1,$D$5,$B$8,J$7,$F$5,$H$5,$D8)</f>
        <v>#NAME?</v>
      </c>
      <c r="K8" s="85" t="e">
        <f ca="1">_xll.DBRW($D$1,$D$5,$B$8,K$7,$F$5,$H$5,$D8)</f>
        <v>#NAME?</v>
      </c>
      <c r="L8" s="85" t="e">
        <f ca="1">_xll.DBRW($D$1,$D$5,$B$8,L$7,$F$5,$H$5,$D8)</f>
        <v>#NAME?</v>
      </c>
      <c r="M8" s="85" t="e">
        <f ca="1">_xll.DBRW($D$1,$D$5,$B$8,M$7,$F$5,$H$5,$D8)</f>
        <v>#NAME?</v>
      </c>
      <c r="N8" s="85" t="e">
        <f ca="1">_xll.DBRW($D$1,$D$5,$B$8,N$7,$F$5,$H$5,$D8)</f>
        <v>#NAME?</v>
      </c>
      <c r="O8" s="85" t="e">
        <f ca="1">_xll.DBRW($D$1,$D$5,$B$8,O$7,$F$5,$H$5,$D8)</f>
        <v>#NAME?</v>
      </c>
      <c r="P8" s="85" t="e">
        <f ca="1">_xll.DBRW($D$1,$D$5,$B$8,P$7,$F$5,$H$5,$D8)</f>
        <v>#NAME?</v>
      </c>
    </row>
    <row r="9" spans="1:19" ht="15" customHeight="1" x14ac:dyDescent="0.25">
      <c r="B9" s="20" t="s">
        <v>76</v>
      </c>
      <c r="C9" s="42" t="s">
        <v>43</v>
      </c>
      <c r="D9" s="108" t="e">
        <f ca="1">_xll.DBRA("smartco:RevenueAsmpt",$C9,"Caption_Default")</f>
        <v>#NAME?</v>
      </c>
      <c r="E9" s="86" t="e">
        <f ca="1">_xll.DBRW($D$1,$D$5,$B$8,E$7,$F$5,$H$5,$D9)</f>
        <v>#NAME?</v>
      </c>
      <c r="F9" s="86" t="e">
        <f ca="1">_xll.DBRW($D$1,$D$5,$B$8,F$7,$F$5,$H$5,$D9)</f>
        <v>#NAME?</v>
      </c>
      <c r="G9" s="86" t="e">
        <f ca="1">_xll.DBRW($D$1,$D$5,$B$8,G$7,$F$5,$H$5,$D9)</f>
        <v>#NAME?</v>
      </c>
      <c r="H9" s="86" t="e">
        <f ca="1">_xll.DBRW($D$1,$D$5,$B$8,H$7,$F$5,$H$5,$D9)</f>
        <v>#NAME?</v>
      </c>
      <c r="I9" s="86" t="e">
        <f ca="1">_xll.DBRW($D$1,$D$5,$B$8,I$7,$F$5,$H$5,$D9)</f>
        <v>#NAME?</v>
      </c>
      <c r="J9" s="86" t="e">
        <f ca="1">_xll.DBRW($D$1,$D$5,$B$8,J$7,$F$5,$H$5,$D9)</f>
        <v>#NAME?</v>
      </c>
      <c r="K9" s="86" t="e">
        <f ca="1">_xll.DBRW($D$1,$D$5,$B$8,K$7,$F$5,$H$5,$D9)</f>
        <v>#NAME?</v>
      </c>
      <c r="L9" s="86" t="e">
        <f ca="1">_xll.DBRW($D$1,$D$5,$B$8,L$7,$F$5,$H$5,$D9)</f>
        <v>#NAME?</v>
      </c>
      <c r="M9" s="86" t="e">
        <f ca="1">_xll.DBRW($D$1,$D$5,$B$8,M$7,$F$5,$H$5,$D9)</f>
        <v>#NAME?</v>
      </c>
      <c r="N9" s="86" t="e">
        <f ca="1">_xll.DBRW($D$1,$D$5,$B$8,N$7,$F$5,$H$5,$D9)</f>
        <v>#NAME?</v>
      </c>
      <c r="O9" s="86" t="e">
        <f ca="1">_xll.DBRW($D$1,$D$5,$B$8,O$7,$F$5,$H$5,$D9)</f>
        <v>#NAME?</v>
      </c>
      <c r="P9" s="86" t="e">
        <f ca="1">_xll.DBRW($D$1,$D$5,$B$8,P$7,$F$5,$H$5,$D9)</f>
        <v>#NAME?</v>
      </c>
    </row>
    <row r="10" spans="1:19" ht="15" customHeight="1" x14ac:dyDescent="0.25">
      <c r="B10" s="20" t="s">
        <v>76</v>
      </c>
      <c r="C10" s="42" t="s">
        <v>44</v>
      </c>
      <c r="D10" s="108" t="e">
        <f ca="1">_xll.DBRA("smartco:RevenueAsmpt",$C10,"Caption_Default")</f>
        <v>#NAME?</v>
      </c>
      <c r="E10" s="86" t="e">
        <f ca="1">_xll.DBRW($D$1,$D$5,$B$8,E$7,$F$5,$H$5,$D10)</f>
        <v>#NAME?</v>
      </c>
      <c r="F10" s="86" t="e">
        <f ca="1">_xll.DBRW($D$1,$D$5,$B$8,F$7,$F$5,$H$5,$D10)</f>
        <v>#NAME?</v>
      </c>
      <c r="G10" s="86" t="e">
        <f ca="1">_xll.DBRW($D$1,$D$5,$B$8,G$7,$F$5,$H$5,$D10)</f>
        <v>#NAME?</v>
      </c>
      <c r="H10" s="86" t="e">
        <f ca="1">_xll.DBRW($D$1,$D$5,$B$8,H$7,$F$5,$H$5,$D10)</f>
        <v>#NAME?</v>
      </c>
      <c r="I10" s="86" t="e">
        <f ca="1">_xll.DBRW($D$1,$D$5,$B$8,I$7,$F$5,$H$5,$D10)</f>
        <v>#NAME?</v>
      </c>
      <c r="J10" s="86" t="e">
        <f ca="1">_xll.DBRW($D$1,$D$5,$B$8,J$7,$F$5,$H$5,$D10)</f>
        <v>#NAME?</v>
      </c>
      <c r="K10" s="86" t="e">
        <f ca="1">_xll.DBRW($D$1,$D$5,$B$8,K$7,$F$5,$H$5,$D10)</f>
        <v>#NAME?</v>
      </c>
      <c r="L10" s="86" t="e">
        <f ca="1">_xll.DBRW($D$1,$D$5,$B$8,L$7,$F$5,$H$5,$D10)</f>
        <v>#NAME?</v>
      </c>
      <c r="M10" s="86" t="e">
        <f ca="1">_xll.DBRW($D$1,$D$5,$B$8,M$7,$F$5,$H$5,$D10)</f>
        <v>#NAME?</v>
      </c>
      <c r="N10" s="86" t="e">
        <f ca="1">_xll.DBRW($D$1,$D$5,$B$8,N$7,$F$5,$H$5,$D10)</f>
        <v>#NAME?</v>
      </c>
      <c r="O10" s="86" t="e">
        <f ca="1">_xll.DBRW($D$1,$D$5,$B$8,O$7,$F$5,$H$5,$D10)</f>
        <v>#NAME?</v>
      </c>
      <c r="P10" s="86" t="e">
        <f ca="1">_xll.DBRW($D$1,$D$5,$B$8,P$7,$F$5,$H$5,$D10)</f>
        <v>#NAME?</v>
      </c>
    </row>
    <row r="11" spans="1:19" ht="15" customHeight="1" x14ac:dyDescent="0.25"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9" ht="15" customHeight="1" thickBot="1" x14ac:dyDescent="0.3">
      <c r="B12" s="12"/>
      <c r="C12" s="12"/>
      <c r="D12" s="100" t="e">
        <f ca="1">_xll.DBRA("smartco:channel",B13,"caption_default")</f>
        <v>#NAME?</v>
      </c>
      <c r="E12" s="100" t="s">
        <v>19</v>
      </c>
      <c r="F12" s="100" t="s">
        <v>20</v>
      </c>
      <c r="G12" s="100" t="s">
        <v>21</v>
      </c>
      <c r="H12" s="100" t="s">
        <v>22</v>
      </c>
      <c r="I12" s="100" t="s">
        <v>23</v>
      </c>
      <c r="J12" s="100" t="s">
        <v>24</v>
      </c>
      <c r="K12" s="100" t="s">
        <v>25</v>
      </c>
      <c r="L12" s="100" t="s">
        <v>26</v>
      </c>
      <c r="M12" s="100" t="s">
        <v>27</v>
      </c>
      <c r="N12" s="100" t="s">
        <v>28</v>
      </c>
      <c r="O12" s="100" t="s">
        <v>29</v>
      </c>
      <c r="P12" s="100" t="s">
        <v>30</v>
      </c>
    </row>
    <row r="13" spans="1:19" ht="15" customHeight="1" thickTop="1" x14ac:dyDescent="0.25">
      <c r="B13" s="20" t="s">
        <v>77</v>
      </c>
      <c r="C13" s="42" t="s">
        <v>48</v>
      </c>
      <c r="D13" s="108" t="e">
        <f ca="1">_xll.DBRA("smartco:RevenueAsmpt",$C13,"Caption_Default")</f>
        <v>#NAME?</v>
      </c>
      <c r="E13" s="85" t="e">
        <f ca="1">_xll.DBRW($D$1,$D$5,$B$13,E$7,$F$5,$H$5,$D13)</f>
        <v>#NAME?</v>
      </c>
      <c r="F13" s="85" t="e">
        <f ca="1">_xll.DBRW($D$1,$D$5,$B$13,F$7,$F$5,$H$5,$D13)</f>
        <v>#NAME?</v>
      </c>
      <c r="G13" s="85" t="e">
        <f ca="1">_xll.DBRW($D$1,$D$5,$B$13,G$7,$F$5,$H$5,$D13)</f>
        <v>#NAME?</v>
      </c>
      <c r="H13" s="85" t="e">
        <f ca="1">_xll.DBRW($D$1,$D$5,$B$13,H$7,$F$5,$H$5,$D13)</f>
        <v>#NAME?</v>
      </c>
      <c r="I13" s="85" t="e">
        <f ca="1">_xll.DBRW($D$1,$D$5,$B$13,I$7,$F$5,$H$5,$D13)</f>
        <v>#NAME?</v>
      </c>
      <c r="J13" s="85" t="e">
        <f ca="1">_xll.DBRW($D$1,$D$5,$B$13,J$7,$F$5,$H$5,$D13)</f>
        <v>#NAME?</v>
      </c>
      <c r="K13" s="85" t="e">
        <f ca="1">_xll.DBRW($D$1,$D$5,$B$13,K$7,$F$5,$H$5,$D13)</f>
        <v>#NAME?</v>
      </c>
      <c r="L13" s="85" t="e">
        <f ca="1">_xll.DBRW($D$1,$D$5,$B$13,L$7,$F$5,$H$5,$D13)</f>
        <v>#NAME?</v>
      </c>
      <c r="M13" s="85" t="e">
        <f ca="1">_xll.DBRW($D$1,$D$5,$B$13,M$7,$F$5,$H$5,$D13)</f>
        <v>#NAME?</v>
      </c>
      <c r="N13" s="85" t="e">
        <f ca="1">_xll.DBRW($D$1,$D$5,$B$13,N$7,$F$5,$H$5,$D13)</f>
        <v>#NAME?</v>
      </c>
      <c r="O13" s="85" t="e">
        <f ca="1">_xll.DBRW($D$1,$D$5,$B$13,O$7,$F$5,$H$5,$D13)</f>
        <v>#NAME?</v>
      </c>
      <c r="P13" s="85" t="e">
        <f ca="1">_xll.DBRW($D$1,$D$5,$B$13,P$7,$F$5,$H$5,$D13)</f>
        <v>#NAME?</v>
      </c>
    </row>
    <row r="14" spans="1:19" ht="15" customHeight="1" x14ac:dyDescent="0.25">
      <c r="B14" s="20" t="s">
        <v>77</v>
      </c>
      <c r="C14" s="42" t="s">
        <v>43</v>
      </c>
      <c r="D14" s="108" t="e">
        <f ca="1">_xll.DBRA("smartco:RevenueAsmpt",$C14,"Caption_Default")</f>
        <v>#NAME?</v>
      </c>
      <c r="E14" s="86" t="e">
        <f ca="1">_xll.DBRW($D$1,$D$5,$B$13,E$7,$F$5,$H$5,$D14)</f>
        <v>#NAME?</v>
      </c>
      <c r="F14" s="86" t="e">
        <f ca="1">_xll.DBRW($D$1,$D$5,$B$13,F$7,$F$5,$H$5,$D14)</f>
        <v>#NAME?</v>
      </c>
      <c r="G14" s="86" t="e">
        <f ca="1">_xll.DBRW($D$1,$D$5,$B$13,G$7,$F$5,$H$5,$D14)</f>
        <v>#NAME?</v>
      </c>
      <c r="H14" s="86" t="e">
        <f ca="1">_xll.DBRW($D$1,$D$5,$B$13,H$7,$F$5,$H$5,$D14)</f>
        <v>#NAME?</v>
      </c>
      <c r="I14" s="86" t="e">
        <f ca="1">_xll.DBRW($D$1,$D$5,$B$13,I$7,$F$5,$H$5,$D14)</f>
        <v>#NAME?</v>
      </c>
      <c r="J14" s="86" t="e">
        <f ca="1">_xll.DBRW($D$1,$D$5,$B$13,J$7,$F$5,$H$5,$D14)</f>
        <v>#NAME?</v>
      </c>
      <c r="K14" s="86" t="e">
        <f ca="1">_xll.DBRW($D$1,$D$5,$B$13,K$7,$F$5,$H$5,$D14)</f>
        <v>#NAME?</v>
      </c>
      <c r="L14" s="86" t="e">
        <f ca="1">_xll.DBRW($D$1,$D$5,$B$13,L$7,$F$5,$H$5,$D14)</f>
        <v>#NAME?</v>
      </c>
      <c r="M14" s="86" t="e">
        <f ca="1">_xll.DBRW($D$1,$D$5,$B$13,M$7,$F$5,$H$5,$D14)</f>
        <v>#NAME?</v>
      </c>
      <c r="N14" s="86" t="e">
        <f ca="1">_xll.DBRW($D$1,$D$5,$B$13,N$7,$F$5,$H$5,$D14)</f>
        <v>#NAME?</v>
      </c>
      <c r="O14" s="86" t="e">
        <f ca="1">_xll.DBRW($D$1,$D$5,$B$13,O$7,$F$5,$H$5,$D14)</f>
        <v>#NAME?</v>
      </c>
      <c r="P14" s="86" t="e">
        <f ca="1">_xll.DBRW($D$1,$D$5,$B$13,P$7,$F$5,$H$5,$D14)</f>
        <v>#NAME?</v>
      </c>
    </row>
    <row r="15" spans="1:19" ht="15" customHeight="1" x14ac:dyDescent="0.25">
      <c r="B15" s="20" t="s">
        <v>77</v>
      </c>
      <c r="C15" s="42" t="s">
        <v>44</v>
      </c>
      <c r="D15" s="108" t="e">
        <f ca="1">_xll.DBRA("smartco:RevenueAsmpt",$C15,"Caption_Default")</f>
        <v>#NAME?</v>
      </c>
      <c r="E15" s="86" t="e">
        <f ca="1">_xll.DBRW($D$1,$D$5,$B$13,E$7,$F$5,$H$5,$D15)</f>
        <v>#NAME?</v>
      </c>
      <c r="F15" s="86" t="e">
        <f ca="1">_xll.DBRW($D$1,$D$5,$B$13,F$7,$F$5,$H$5,$D15)</f>
        <v>#NAME?</v>
      </c>
      <c r="G15" s="86" t="e">
        <f ca="1">_xll.DBRW($D$1,$D$5,$B$13,G$7,$F$5,$H$5,$D15)</f>
        <v>#NAME?</v>
      </c>
      <c r="H15" s="86" t="e">
        <f ca="1">_xll.DBRW($D$1,$D$5,$B$13,H$7,$F$5,$H$5,$D15)</f>
        <v>#NAME?</v>
      </c>
      <c r="I15" s="86" t="e">
        <f ca="1">_xll.DBRW($D$1,$D$5,$B$13,I$7,$F$5,$H$5,$D15)</f>
        <v>#NAME?</v>
      </c>
      <c r="J15" s="86" t="e">
        <f ca="1">_xll.DBRW($D$1,$D$5,$B$13,J$7,$F$5,$H$5,$D15)</f>
        <v>#NAME?</v>
      </c>
      <c r="K15" s="86" t="e">
        <f ca="1">_xll.DBRW($D$1,$D$5,$B$13,K$7,$F$5,$H$5,$D15)</f>
        <v>#NAME?</v>
      </c>
      <c r="L15" s="86" t="e">
        <f ca="1">_xll.DBRW($D$1,$D$5,$B$13,L$7,$F$5,$H$5,$D15)</f>
        <v>#NAME?</v>
      </c>
      <c r="M15" s="86" t="e">
        <f ca="1">_xll.DBRW($D$1,$D$5,$B$13,M$7,$F$5,$H$5,$D15)</f>
        <v>#NAME?</v>
      </c>
      <c r="N15" s="86" t="e">
        <f ca="1">_xll.DBRW($D$1,$D$5,$B$13,N$7,$F$5,$H$5,$D15)</f>
        <v>#NAME?</v>
      </c>
      <c r="O15" s="86" t="e">
        <f ca="1">_xll.DBRW($D$1,$D$5,$B$13,O$7,$F$5,$H$5,$D15)</f>
        <v>#NAME?</v>
      </c>
      <c r="P15" s="86" t="e">
        <f ca="1">_xll.DBRW($D$1,$D$5,$B$13,P$7,$F$5,$H$5,$D15)</f>
        <v>#NAME?</v>
      </c>
    </row>
    <row r="16" spans="1:19" ht="15" customHeight="1" x14ac:dyDescent="0.25">
      <c r="B16" s="12"/>
      <c r="C16" s="12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2:17" ht="15" customHeight="1" thickBot="1" x14ac:dyDescent="0.3">
      <c r="B17" s="12"/>
      <c r="C17" s="12"/>
      <c r="D17" s="100" t="e">
        <f ca="1">_xll.DBRA("smartco:channel",B18,"caption_default")</f>
        <v>#NAME?</v>
      </c>
      <c r="E17" s="100" t="s">
        <v>19</v>
      </c>
      <c r="F17" s="100" t="s">
        <v>20</v>
      </c>
      <c r="G17" s="100" t="s">
        <v>21</v>
      </c>
      <c r="H17" s="100" t="s">
        <v>22</v>
      </c>
      <c r="I17" s="100" t="s">
        <v>23</v>
      </c>
      <c r="J17" s="100" t="s">
        <v>24</v>
      </c>
      <c r="K17" s="100" t="s">
        <v>25</v>
      </c>
      <c r="L17" s="100" t="s">
        <v>26</v>
      </c>
      <c r="M17" s="100" t="s">
        <v>27</v>
      </c>
      <c r="N17" s="100" t="s">
        <v>28</v>
      </c>
      <c r="O17" s="100" t="s">
        <v>29</v>
      </c>
      <c r="P17" s="100" t="s">
        <v>30</v>
      </c>
      <c r="Q17" s="1"/>
    </row>
    <row r="18" spans="2:17" ht="15" customHeight="1" thickTop="1" x14ac:dyDescent="0.25">
      <c r="B18" s="20" t="s">
        <v>78</v>
      </c>
      <c r="C18" s="42" t="s">
        <v>48</v>
      </c>
      <c r="D18" s="108" t="e">
        <f ca="1">_xll.DBRA("smartco:RevenueAsmpt",$C18,"Caption_Default")</f>
        <v>#NAME?</v>
      </c>
      <c r="E18" s="85" t="e">
        <f ca="1">_xll.DBRW($D$1,$D$5,$B$18,E$7,$F$5,$H$5,$D18)</f>
        <v>#NAME?</v>
      </c>
      <c r="F18" s="85" t="e">
        <f ca="1">_xll.DBRW($D$1,$D$5,$B$18,F$7,$F$5,$H$5,$D18)</f>
        <v>#NAME?</v>
      </c>
      <c r="G18" s="85" t="e">
        <f ca="1">_xll.DBRW($D$1,$D$5,$B$18,G$7,$F$5,$H$5,$D18)</f>
        <v>#NAME?</v>
      </c>
      <c r="H18" s="85" t="e">
        <f ca="1">_xll.DBRW($D$1,$D$5,$B$18,H$7,$F$5,$H$5,$D18)</f>
        <v>#NAME?</v>
      </c>
      <c r="I18" s="85" t="e">
        <f ca="1">_xll.DBRW($D$1,$D$5,$B$18,I$7,$F$5,$H$5,$D18)</f>
        <v>#NAME?</v>
      </c>
      <c r="J18" s="85" t="e">
        <f ca="1">_xll.DBRW($D$1,$D$5,$B$18,J$7,$F$5,$H$5,$D18)</f>
        <v>#NAME?</v>
      </c>
      <c r="K18" s="85" t="e">
        <f ca="1">_xll.DBRW($D$1,$D$5,$B$18,K$7,$F$5,$H$5,$D18)</f>
        <v>#NAME?</v>
      </c>
      <c r="L18" s="85" t="e">
        <f ca="1">_xll.DBRW($D$1,$D$5,$B$18,L$7,$F$5,$H$5,$D18)</f>
        <v>#NAME?</v>
      </c>
      <c r="M18" s="85" t="e">
        <f ca="1">_xll.DBRW($D$1,$D$5,$B$18,M$7,$F$5,$H$5,$D18)</f>
        <v>#NAME?</v>
      </c>
      <c r="N18" s="85" t="e">
        <f ca="1">_xll.DBRW($D$1,$D$5,$B$18,N$7,$F$5,$H$5,$D18)</f>
        <v>#NAME?</v>
      </c>
      <c r="O18" s="85" t="e">
        <f ca="1">_xll.DBRW($D$1,$D$5,$B$18,O$7,$F$5,$H$5,$D18)</f>
        <v>#NAME?</v>
      </c>
      <c r="P18" s="85" t="e">
        <f ca="1">_xll.DBRW($D$1,$D$5,$B$18,P$7,$F$5,$H$5,$D18)</f>
        <v>#NAME?</v>
      </c>
    </row>
    <row r="19" spans="2:17" ht="15" customHeight="1" x14ac:dyDescent="0.25">
      <c r="B19" s="20" t="s">
        <v>78</v>
      </c>
      <c r="C19" s="42" t="s">
        <v>43</v>
      </c>
      <c r="D19" s="108" t="e">
        <f ca="1">_xll.DBRA("smartco:RevenueAsmpt",$C19,"Caption_Default")</f>
        <v>#NAME?</v>
      </c>
      <c r="E19" s="86" t="e">
        <f ca="1">_xll.DBRW($D$1,$D$5,$B$18,E$7,$F$5,$H$5,$D19)</f>
        <v>#NAME?</v>
      </c>
      <c r="F19" s="86" t="e">
        <f ca="1">_xll.DBRW($D$1,$D$5,$B$18,F$7,$F$5,$H$5,$D19)</f>
        <v>#NAME?</v>
      </c>
      <c r="G19" s="86" t="e">
        <f ca="1">_xll.DBRW($D$1,$D$5,$B$18,G$7,$F$5,$H$5,$D19)</f>
        <v>#NAME?</v>
      </c>
      <c r="H19" s="86" t="e">
        <f ca="1">_xll.DBRW($D$1,$D$5,$B$18,H$7,$F$5,$H$5,$D19)</f>
        <v>#NAME?</v>
      </c>
      <c r="I19" s="86" t="e">
        <f ca="1">_xll.DBRW($D$1,$D$5,$B$18,I$7,$F$5,$H$5,$D19)</f>
        <v>#NAME?</v>
      </c>
      <c r="J19" s="86" t="e">
        <f ca="1">_xll.DBRW($D$1,$D$5,$B$18,J$7,$F$5,$H$5,$D19)</f>
        <v>#NAME?</v>
      </c>
      <c r="K19" s="86" t="e">
        <f ca="1">_xll.DBRW($D$1,$D$5,$B$18,K$7,$F$5,$H$5,$D19)</f>
        <v>#NAME?</v>
      </c>
      <c r="L19" s="86" t="e">
        <f ca="1">_xll.DBRW($D$1,$D$5,$B$18,L$7,$F$5,$H$5,$D19)</f>
        <v>#NAME?</v>
      </c>
      <c r="M19" s="86" t="e">
        <f ca="1">_xll.DBRW($D$1,$D$5,$B$18,M$7,$F$5,$H$5,$D19)</f>
        <v>#NAME?</v>
      </c>
      <c r="N19" s="86" t="e">
        <f ca="1">_xll.DBRW($D$1,$D$5,$B$18,N$7,$F$5,$H$5,$D19)</f>
        <v>#NAME?</v>
      </c>
      <c r="O19" s="86" t="e">
        <f ca="1">_xll.DBRW($D$1,$D$5,$B$18,O$7,$F$5,$H$5,$D19)</f>
        <v>#NAME?</v>
      </c>
      <c r="P19" s="86" t="e">
        <f ca="1">_xll.DBRW($D$1,$D$5,$B$18,P$7,$F$5,$H$5,$D19)</f>
        <v>#NAME?</v>
      </c>
    </row>
    <row r="20" spans="2:17" ht="15" customHeight="1" x14ac:dyDescent="0.25">
      <c r="B20" s="20" t="s">
        <v>78</v>
      </c>
      <c r="C20" s="42" t="s">
        <v>44</v>
      </c>
      <c r="D20" s="108" t="e">
        <f ca="1">_xll.DBRA("smartco:RevenueAsmpt",$C20,"Caption_Default")</f>
        <v>#NAME?</v>
      </c>
      <c r="E20" s="86" t="e">
        <f ca="1">_xll.DBRW($D$1,$D$5,$B$18,E$7,$F$5,$H$5,$D20)</f>
        <v>#NAME?</v>
      </c>
      <c r="F20" s="86" t="e">
        <f ca="1">_xll.DBRW($D$1,$D$5,$B$18,F$7,$F$5,$H$5,$D20)</f>
        <v>#NAME?</v>
      </c>
      <c r="G20" s="86" t="e">
        <f ca="1">_xll.DBRW($D$1,$D$5,$B$18,G$7,$F$5,$H$5,$D20)</f>
        <v>#NAME?</v>
      </c>
      <c r="H20" s="86" t="e">
        <f ca="1">_xll.DBRW($D$1,$D$5,$B$18,H$7,$F$5,$H$5,$D20)</f>
        <v>#NAME?</v>
      </c>
      <c r="I20" s="86" t="e">
        <f ca="1">_xll.DBRW($D$1,$D$5,$B$18,I$7,$F$5,$H$5,$D20)</f>
        <v>#NAME?</v>
      </c>
      <c r="J20" s="86" t="e">
        <f ca="1">_xll.DBRW($D$1,$D$5,$B$18,J$7,$F$5,$H$5,$D20)</f>
        <v>#NAME?</v>
      </c>
      <c r="K20" s="86" t="e">
        <f ca="1">_xll.DBRW($D$1,$D$5,$B$18,K$7,$F$5,$H$5,$D20)</f>
        <v>#NAME?</v>
      </c>
      <c r="L20" s="86" t="e">
        <f ca="1">_xll.DBRW($D$1,$D$5,$B$18,L$7,$F$5,$H$5,$D20)</f>
        <v>#NAME?</v>
      </c>
      <c r="M20" s="86" t="e">
        <f ca="1">_xll.DBRW($D$1,$D$5,$B$18,M$7,$F$5,$H$5,$D20)</f>
        <v>#NAME?</v>
      </c>
      <c r="N20" s="86" t="e">
        <f ca="1">_xll.DBRW($D$1,$D$5,$B$18,N$7,$F$5,$H$5,$D20)</f>
        <v>#NAME?</v>
      </c>
      <c r="O20" s="86" t="e">
        <f ca="1">_xll.DBRW($D$1,$D$5,$B$18,O$7,$F$5,$H$5,$D20)</f>
        <v>#NAME?</v>
      </c>
      <c r="P20" s="86" t="e">
        <f ca="1">_xll.DBRW($D$1,$D$5,$B$18,P$7,$F$5,$H$5,$D20)</f>
        <v>#NAME?</v>
      </c>
    </row>
  </sheetData>
  <mergeCells count="7">
    <mergeCell ref="D2:E2"/>
    <mergeCell ref="H4:I4"/>
    <mergeCell ref="H5:I5"/>
    <mergeCell ref="D4:E4"/>
    <mergeCell ref="D5:E5"/>
    <mergeCell ref="F4:G4"/>
    <mergeCell ref="F5:G5"/>
  </mergeCells>
  <phoneticPr fontId="10" type="noConversion"/>
  <pageMargins left="0.75" right="0.75" top="1" bottom="1" header="0.5" footer="0.5"/>
  <pageSetup paperSize="9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4"/>
  <sheetViews>
    <sheetView showGridLines="0" showRowColHeaders="0" topLeftCell="A2" workbookViewId="0"/>
  </sheetViews>
  <sheetFormatPr defaultRowHeight="15" x14ac:dyDescent="0.25"/>
  <cols>
    <col min="1" max="1" width="1.28515625" customWidth="1"/>
    <col min="2" max="2" width="11.28515625" hidden="1" customWidth="1"/>
    <col min="3" max="3" width="23.5703125" customWidth="1"/>
    <col min="4" max="5" width="17.28515625" customWidth="1"/>
    <col min="6" max="7" width="16.85546875" customWidth="1"/>
    <col min="8" max="8" width="15.7109375" customWidth="1"/>
    <col min="9" max="9" width="15.85546875" customWidth="1"/>
  </cols>
  <sheetData>
    <row r="1" spans="1:11" ht="5.25" hidden="1" customHeight="1" x14ac:dyDescent="0.25">
      <c r="C1" t="s">
        <v>18</v>
      </c>
      <c r="D1" t="e">
        <f ca="1">_xll.VIEW("smartco:Revenue",$C$5,$D$5,"!","!",$F$5,$G$5,$E$5)</f>
        <v>#NAME?</v>
      </c>
    </row>
    <row r="2" spans="1:11" s="17" customFormat="1" ht="21" customHeight="1" x14ac:dyDescent="0.25">
      <c r="A2" s="26"/>
      <c r="B2" s="48"/>
      <c r="C2" s="120"/>
      <c r="D2" s="121"/>
      <c r="E2" s="46"/>
      <c r="F2" s="46"/>
      <c r="G2" s="46"/>
      <c r="H2" s="46"/>
      <c r="I2" s="46"/>
      <c r="J2" s="11"/>
      <c r="K2" s="11"/>
    </row>
    <row r="3" spans="1:11" ht="6.6" customHeight="1" x14ac:dyDescent="0.25"/>
    <row r="4" spans="1:11" x14ac:dyDescent="0.25">
      <c r="C4" s="49" t="s">
        <v>7</v>
      </c>
      <c r="D4" s="50" t="s">
        <v>0</v>
      </c>
      <c r="E4" s="50" t="s">
        <v>33</v>
      </c>
      <c r="F4" s="50" t="s">
        <v>1</v>
      </c>
      <c r="G4" s="51" t="s">
        <v>2</v>
      </c>
    </row>
    <row r="5" spans="1:11" x14ac:dyDescent="0.25">
      <c r="C5" s="87" t="e">
        <f ca="1">_xll.SUBNM("smartco:organization","Workflow","Total Company","Caption_Default")</f>
        <v>#NAME?</v>
      </c>
      <c r="D5" s="87" t="e">
        <f ca="1">_xll.SUBNM("smartco:Channel","Default","Channel Total","Caption_Default")</f>
        <v>#NAME?</v>
      </c>
      <c r="E5" s="87" t="e">
        <f ca="1">_xll.SUBNM("smartco:Revenue","Default","Volume - Units","Caption_Default")</f>
        <v>#NAME?</v>
      </c>
      <c r="F5" s="87" t="e">
        <f ca="1">_xll.SUBNM("smartco:Year","Default","Y2","Caption_Default")</f>
        <v>#NAME?</v>
      </c>
      <c r="G5" s="87" t="e">
        <f ca="1">_xll.SUBNM("smartco:Version","Current",_xll.DBR("smartco:Calendar","Current Version","String"),"Caption_Default")</f>
        <v>#NAME?</v>
      </c>
    </row>
    <row r="6" spans="1:11" ht="10.5" customHeight="1" x14ac:dyDescent="0.25"/>
    <row r="7" spans="1:11" ht="15.75" thickBot="1" x14ac:dyDescent="0.3">
      <c r="C7" s="74" t="s">
        <v>32</v>
      </c>
      <c r="D7" s="74"/>
      <c r="E7" s="74" t="s">
        <v>1</v>
      </c>
      <c r="F7" s="74" t="s">
        <v>50</v>
      </c>
      <c r="G7" s="74" t="s">
        <v>51</v>
      </c>
      <c r="H7" s="74" t="s">
        <v>52</v>
      </c>
      <c r="I7" s="74" t="s">
        <v>53</v>
      </c>
    </row>
    <row r="8" spans="1:11" ht="15" customHeight="1" thickTop="1" x14ac:dyDescent="0.25">
      <c r="B8" t="s">
        <v>49</v>
      </c>
      <c r="C8" s="95" t="e">
        <f ca="1">_xll.DBRA("smartco:product",$B8,"Caption_Default")</f>
        <v>#NAME?</v>
      </c>
      <c r="D8" s="96"/>
      <c r="E8" s="97" t="e">
        <f ca="1">_xll.DBRW($D$1,$C$5,$D$5,$C8,E$7,$F$5,$G$5,$E$5)</f>
        <v>#NAME?</v>
      </c>
      <c r="F8" s="97" t="e">
        <f ca="1">_xll.DBRW($D$1,$C$5,$D$5,$C8,F$7,$F$5,$G$5,$E$5)</f>
        <v>#NAME?</v>
      </c>
      <c r="G8" s="97" t="e">
        <f ca="1">_xll.DBRW($D$1,$C$5,$D$5,$C8,G$7,$F$5,$G$5,$E$5)</f>
        <v>#NAME?</v>
      </c>
      <c r="H8" s="97" t="e">
        <f ca="1">_xll.DBRW($D$1,$C$5,$D$5,$C8,H$7,$F$5,$G$5,$E$5)</f>
        <v>#NAME?</v>
      </c>
      <c r="I8" s="97" t="e">
        <f ca="1">_xll.DBRW($D$1,$C$5,$D$5,$C8,I$7,$F$5,$G$5,$E$5)</f>
        <v>#NAME?</v>
      </c>
    </row>
    <row r="9" spans="1:11" ht="15" customHeight="1" x14ac:dyDescent="0.25">
      <c r="B9" s="18" t="s">
        <v>54</v>
      </c>
      <c r="C9" s="92" t="e">
        <f ca="1">_xll.DBRA("smartco:product",$B9,"Caption_Default")</f>
        <v>#NAME?</v>
      </c>
      <c r="D9" s="52"/>
      <c r="E9" s="89" t="e">
        <f ca="1">_xll.DBRW($D$1,$C$5,$D$5,$C9,E$7,$F$5,$G$5,$E$5)</f>
        <v>#NAME?</v>
      </c>
      <c r="F9" s="89" t="e">
        <f ca="1">_xll.DBRW($D$1,$C$5,$D$5,$C9,F$7,$F$5,$G$5,$E$5)</f>
        <v>#NAME?</v>
      </c>
      <c r="G9" s="89" t="e">
        <f ca="1">_xll.DBRW($D$1,$C$5,$D$5,$C9,G$7,$F$5,$G$5,$E$5)</f>
        <v>#NAME?</v>
      </c>
      <c r="H9" s="89" t="e">
        <f ca="1">_xll.DBRW($D$1,$C$5,$D$5,$C9,H$7,$F$5,$G$5,$E$5)</f>
        <v>#NAME?</v>
      </c>
      <c r="I9" s="89" t="e">
        <f ca="1">_xll.DBRW($D$1,$C$5,$D$5,$C9,I$7,$F$5,$G$5,$E$5)</f>
        <v>#NAME?</v>
      </c>
    </row>
    <row r="10" spans="1:11" ht="15" customHeight="1" x14ac:dyDescent="0.25">
      <c r="B10" s="18" t="s">
        <v>55</v>
      </c>
      <c r="C10" s="93" t="e">
        <f ca="1">_xll.DBRA("smartco:product",$B10,"Caption_Default")</f>
        <v>#NAME?</v>
      </c>
      <c r="D10" s="47"/>
      <c r="E10" s="90" t="e">
        <f ca="1">_xll.DBRW($D$1,$C$5,$D$5,$C10,E$7,$F$5,$G$5,$E$5)</f>
        <v>#NAME?</v>
      </c>
      <c r="F10" s="88" t="e">
        <f ca="1">_xll.DBRW($D$1,$C$5,$D$5,$C10,F$7,$F$5,$G$5,$E$5)</f>
        <v>#NAME?</v>
      </c>
      <c r="G10" s="88" t="e">
        <f ca="1">_xll.DBRW($D$1,$C$5,$D$5,$C10,G$7,$F$5,$G$5,$E$5)</f>
        <v>#NAME?</v>
      </c>
      <c r="H10" s="88" t="e">
        <f ca="1">_xll.DBRW($D$1,$C$5,$D$5,$C10,H$7,$F$5,$G$5,$E$5)</f>
        <v>#NAME?</v>
      </c>
      <c r="I10" s="88" t="e">
        <f ca="1">_xll.DBRW($D$1,$C$5,$D$5,$C10,I$7,$F$5,$G$5,$E$5)</f>
        <v>#NAME?</v>
      </c>
    </row>
    <row r="11" spans="1:11" ht="15" customHeight="1" x14ac:dyDescent="0.25">
      <c r="B11" s="18" t="s">
        <v>56</v>
      </c>
      <c r="C11" s="93" t="e">
        <f ca="1">_xll.DBRA("smartco:product",$B11,"Caption_Default")</f>
        <v>#NAME?</v>
      </c>
      <c r="D11" s="47"/>
      <c r="E11" s="90" t="e">
        <f ca="1">_xll.DBRW($D$1,$C$5,$D$5,$C11,E$7,$F$5,$G$5,$E$5)</f>
        <v>#NAME?</v>
      </c>
      <c r="F11" s="88" t="e">
        <f ca="1">_xll.DBRW($D$1,$C$5,$D$5,$C11,F$7,$F$5,$G$5,$E$5)</f>
        <v>#NAME?</v>
      </c>
      <c r="G11" s="88" t="e">
        <f ca="1">_xll.DBRW($D$1,$C$5,$D$5,$C11,G$7,$F$5,$G$5,$E$5)</f>
        <v>#NAME?</v>
      </c>
      <c r="H11" s="88" t="e">
        <f ca="1">_xll.DBRW($D$1,$C$5,$D$5,$C11,H$7,$F$5,$G$5,$E$5)</f>
        <v>#NAME?</v>
      </c>
      <c r="I11" s="88" t="e">
        <f ca="1">_xll.DBRW($D$1,$C$5,$D$5,$C11,I$7,$F$5,$G$5,$E$5)</f>
        <v>#NAME?</v>
      </c>
    </row>
    <row r="12" spans="1:11" ht="15" customHeight="1" x14ac:dyDescent="0.25">
      <c r="B12" s="18" t="s">
        <v>57</v>
      </c>
      <c r="C12" s="93" t="e">
        <f ca="1">_xll.DBRA("smartco:product",$B12,"Caption_Default")</f>
        <v>#NAME?</v>
      </c>
      <c r="D12" s="47"/>
      <c r="E12" s="90" t="e">
        <f ca="1">_xll.DBRW($D$1,$C$5,$D$5,$C12,E$7,$F$5,$G$5,$E$5)</f>
        <v>#NAME?</v>
      </c>
      <c r="F12" s="88" t="e">
        <f ca="1">_xll.DBRW($D$1,$C$5,$D$5,$C12,F$7,$F$5,$G$5,$E$5)</f>
        <v>#NAME?</v>
      </c>
      <c r="G12" s="88" t="e">
        <f ca="1">_xll.DBRW($D$1,$C$5,$D$5,$C12,G$7,$F$5,$G$5,$E$5)</f>
        <v>#NAME?</v>
      </c>
      <c r="H12" s="88" t="e">
        <f ca="1">_xll.DBRW($D$1,$C$5,$D$5,$C12,H$7,$F$5,$G$5,$E$5)</f>
        <v>#NAME?</v>
      </c>
      <c r="I12" s="88" t="e">
        <f ca="1">_xll.DBRW($D$1,$C$5,$D$5,$C12,I$7,$F$5,$G$5,$E$5)</f>
        <v>#NAME?</v>
      </c>
    </row>
    <row r="13" spans="1:11" ht="15" customHeight="1" x14ac:dyDescent="0.25">
      <c r="B13" s="18" t="s">
        <v>58</v>
      </c>
      <c r="C13" s="94" t="e">
        <f ca="1">_xll.DBRA("smartco:product",$B13,"Caption_Default")</f>
        <v>#NAME?</v>
      </c>
      <c r="D13" s="53"/>
      <c r="E13" s="91" t="e">
        <f ca="1">_xll.DBRW($D$1,$C$5,$D$5,$C13,E$7,$F$5,$G$5,$E$5)</f>
        <v>#NAME?</v>
      </c>
      <c r="F13" s="91" t="e">
        <f ca="1">_xll.DBRW($D$1,$C$5,$D$5,$C13,F$7,$F$5,$G$5,$E$5)</f>
        <v>#NAME?</v>
      </c>
      <c r="G13" s="91" t="e">
        <f ca="1">_xll.DBRW($D$1,$C$5,$D$5,$C13,G$7,$F$5,$G$5,$E$5)</f>
        <v>#NAME?</v>
      </c>
      <c r="H13" s="91" t="e">
        <f ca="1">_xll.DBRW($D$1,$C$5,$D$5,$C13,H$7,$F$5,$G$5,$E$5)</f>
        <v>#NAME?</v>
      </c>
      <c r="I13" s="91" t="e">
        <f ca="1">_xll.DBRW($D$1,$C$5,$D$5,$C13,I$7,$F$5,$G$5,$E$5)</f>
        <v>#NAME?</v>
      </c>
    </row>
    <row r="14" spans="1:11" ht="15" customHeight="1" x14ac:dyDescent="0.25">
      <c r="B14" s="18" t="s">
        <v>59</v>
      </c>
      <c r="C14" s="93" t="e">
        <f ca="1">_xll.DBRA("smartco:product",$B14,"Caption_Default")</f>
        <v>#NAME?</v>
      </c>
      <c r="D14" s="47"/>
      <c r="E14" s="90" t="e">
        <f ca="1">_xll.DBRW($D$1,$C$5,$D$5,$C14,E$7,$F$5,$G$5,$E$5)</f>
        <v>#NAME?</v>
      </c>
      <c r="F14" s="88" t="e">
        <f ca="1">_xll.DBRW($D$1,$C$5,$D$5,$C14,F$7,$F$5,$G$5,$E$5)</f>
        <v>#NAME?</v>
      </c>
      <c r="G14" s="88" t="e">
        <f ca="1">_xll.DBRW($D$1,$C$5,$D$5,$C14,G$7,$F$5,$G$5,$E$5)</f>
        <v>#NAME?</v>
      </c>
      <c r="H14" s="88" t="e">
        <f ca="1">_xll.DBRW($D$1,$C$5,$D$5,$C14,H$7,$F$5,$G$5,$E$5)</f>
        <v>#NAME?</v>
      </c>
      <c r="I14" s="88" t="e">
        <f ca="1">_xll.DBRW($D$1,$C$5,$D$5,$C14,I$7,$F$5,$G$5,$E$5)</f>
        <v>#NAME?</v>
      </c>
    </row>
    <row r="15" spans="1:11" ht="15" customHeight="1" x14ac:dyDescent="0.25">
      <c r="B15" s="18" t="s">
        <v>60</v>
      </c>
      <c r="C15" s="93" t="e">
        <f ca="1">_xll.DBRA("smartco:product",$B15,"Caption_Default")</f>
        <v>#NAME?</v>
      </c>
      <c r="D15" s="47"/>
      <c r="E15" s="90" t="e">
        <f ca="1">_xll.DBRW($D$1,$C$5,$D$5,$C15,E$7,$F$5,$G$5,$E$5)</f>
        <v>#NAME?</v>
      </c>
      <c r="F15" s="88" t="e">
        <f ca="1">_xll.DBRW($D$1,$C$5,$D$5,$C15,F$7,$F$5,$G$5,$E$5)</f>
        <v>#NAME?</v>
      </c>
      <c r="G15" s="88" t="e">
        <f ca="1">_xll.DBRW($D$1,$C$5,$D$5,$C15,G$7,$F$5,$G$5,$E$5)</f>
        <v>#NAME?</v>
      </c>
      <c r="H15" s="88" t="e">
        <f ca="1">_xll.DBRW($D$1,$C$5,$D$5,$C15,H$7,$F$5,$G$5,$E$5)</f>
        <v>#NAME?</v>
      </c>
      <c r="I15" s="88" t="e">
        <f ca="1">_xll.DBRW($D$1,$C$5,$D$5,$C15,I$7,$F$5,$G$5,$E$5)</f>
        <v>#NAME?</v>
      </c>
    </row>
    <row r="16" spans="1:11" ht="15" customHeight="1" x14ac:dyDescent="0.25">
      <c r="B16" s="18" t="s">
        <v>61</v>
      </c>
      <c r="C16" s="93" t="e">
        <f ca="1">_xll.DBRA("smartco:product",$B16,"Caption_Default")</f>
        <v>#NAME?</v>
      </c>
      <c r="D16" s="47"/>
      <c r="E16" s="90" t="e">
        <f ca="1">_xll.DBRW($D$1,$C$5,$D$5,$C16,E$7,$F$5,$G$5,$E$5)</f>
        <v>#NAME?</v>
      </c>
      <c r="F16" s="88" t="e">
        <f ca="1">_xll.DBRW($D$1,$C$5,$D$5,$C16,F$7,$F$5,$G$5,$E$5)</f>
        <v>#NAME?</v>
      </c>
      <c r="G16" s="88" t="e">
        <f ca="1">_xll.DBRW($D$1,$C$5,$D$5,$C16,G$7,$F$5,$G$5,$E$5)</f>
        <v>#NAME?</v>
      </c>
      <c r="H16" s="88" t="e">
        <f ca="1">_xll.DBRW($D$1,$C$5,$D$5,$C16,H$7,$F$5,$G$5,$E$5)</f>
        <v>#NAME?</v>
      </c>
      <c r="I16" s="88" t="e">
        <f ca="1">_xll.DBRW($D$1,$C$5,$D$5,$C16,I$7,$F$5,$G$5,$E$5)</f>
        <v>#NAME?</v>
      </c>
    </row>
    <row r="17" spans="2:9" ht="15" customHeight="1" x14ac:dyDescent="0.25">
      <c r="B17" s="18" t="s">
        <v>62</v>
      </c>
      <c r="C17" s="94" t="e">
        <f ca="1">_xll.DBRA("smartco:product",$B17,"Caption_Default")</f>
        <v>#NAME?</v>
      </c>
      <c r="D17" s="53"/>
      <c r="E17" s="91" t="e">
        <f ca="1">_xll.DBRW($D$1,$C$5,$D$5,$C17,E$7,$F$5,$G$5,$E$5)</f>
        <v>#NAME?</v>
      </c>
      <c r="F17" s="91" t="e">
        <f ca="1">_xll.DBRW($D$1,$C$5,$D$5,$C17,F$7,$F$5,$G$5,$E$5)</f>
        <v>#NAME?</v>
      </c>
      <c r="G17" s="91" t="e">
        <f ca="1">_xll.DBRW($D$1,$C$5,$D$5,$C17,G$7,$F$5,$G$5,$E$5)</f>
        <v>#NAME?</v>
      </c>
      <c r="H17" s="91" t="e">
        <f ca="1">_xll.DBRW($D$1,$C$5,$D$5,$C17,H$7,$F$5,$G$5,$E$5)</f>
        <v>#NAME?</v>
      </c>
      <c r="I17" s="91" t="e">
        <f ca="1">_xll.DBRW($D$1,$C$5,$D$5,$C17,I$7,$F$5,$G$5,$E$5)</f>
        <v>#NAME?</v>
      </c>
    </row>
    <row r="18" spans="2:9" ht="15" customHeight="1" x14ac:dyDescent="0.25">
      <c r="B18" s="18" t="s">
        <v>63</v>
      </c>
      <c r="C18" s="93" t="e">
        <f ca="1">_xll.DBRA("smartco:product",$B18,"Caption_Default")</f>
        <v>#NAME?</v>
      </c>
      <c r="D18" s="47"/>
      <c r="E18" s="90" t="e">
        <f ca="1">_xll.DBRW($D$1,$C$5,$D$5,$C18,E$7,$F$5,$G$5,$E$5)</f>
        <v>#NAME?</v>
      </c>
      <c r="F18" s="88" t="e">
        <f ca="1">_xll.DBRW($D$1,$C$5,$D$5,$C18,F$7,$F$5,$G$5,$E$5)</f>
        <v>#NAME?</v>
      </c>
      <c r="G18" s="88" t="e">
        <f ca="1">_xll.DBRW($D$1,$C$5,$D$5,$C18,G$7,$F$5,$G$5,$E$5)</f>
        <v>#NAME?</v>
      </c>
      <c r="H18" s="88" t="e">
        <f ca="1">_xll.DBRW($D$1,$C$5,$D$5,$C18,H$7,$F$5,$G$5,$E$5)</f>
        <v>#NAME?</v>
      </c>
      <c r="I18" s="88" t="e">
        <f ca="1">_xll.DBRW($D$1,$C$5,$D$5,$C18,I$7,$F$5,$G$5,$E$5)</f>
        <v>#NAME?</v>
      </c>
    </row>
    <row r="19" spans="2:9" ht="15" customHeight="1" x14ac:dyDescent="0.25">
      <c r="B19" s="18" t="s">
        <v>64</v>
      </c>
      <c r="C19" s="93" t="e">
        <f ca="1">_xll.DBRA("smartco:product",$B19,"Caption_Default")</f>
        <v>#NAME?</v>
      </c>
      <c r="D19" s="47"/>
      <c r="E19" s="90" t="e">
        <f ca="1">_xll.DBRW($D$1,$C$5,$D$5,$C19,E$7,$F$5,$G$5,$E$5)</f>
        <v>#NAME?</v>
      </c>
      <c r="F19" s="88" t="e">
        <f ca="1">_xll.DBRW($D$1,$C$5,$D$5,$C19,F$7,$F$5,$G$5,$E$5)</f>
        <v>#NAME?</v>
      </c>
      <c r="G19" s="88" t="e">
        <f ca="1">_xll.DBRW($D$1,$C$5,$D$5,$C19,G$7,$F$5,$G$5,$E$5)</f>
        <v>#NAME?</v>
      </c>
      <c r="H19" s="88" t="e">
        <f ca="1">_xll.DBRW($D$1,$C$5,$D$5,$C19,H$7,$F$5,$G$5,$E$5)</f>
        <v>#NAME?</v>
      </c>
      <c r="I19" s="88" t="e">
        <f ca="1">_xll.DBRW($D$1,$C$5,$D$5,$C19,I$7,$F$5,$G$5,$E$5)</f>
        <v>#NAME?</v>
      </c>
    </row>
    <row r="24" spans="2:9" x14ac:dyDescent="0.25">
      <c r="I24" t="s">
        <v>85</v>
      </c>
    </row>
  </sheetData>
  <mergeCells count="1">
    <mergeCell ref="C2:D2"/>
  </mergeCells>
  <phoneticPr fontId="10" type="noConversion"/>
  <pageMargins left="0.75" right="0.75" top="1" bottom="1" header="0.5" footer="0.5"/>
  <pageSetup paperSize="9" fitToHeight="0" orientation="landscape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 high="1" low="1">
          <x14:colorSeries rgb="FF0296DF"/>
          <x14:colorNegative theme="5"/>
          <x14:colorAxis rgb="FF000000"/>
          <x14:colorMarkers rgb="FF0296DF"/>
          <x14:colorFirst theme="4" tint="0.39997558519241921"/>
          <x14:colorLast theme="4" tint="0.39997558519241921"/>
          <x14:colorHigh rgb="FF0296DF"/>
          <x14:colorLow rgb="FF0296DF"/>
          <x14:sparklines>
            <x14:sparkline>
              <xm:f>Report!F8:I8</xm:f>
              <xm:sqref>D8</xm:sqref>
            </x14:sparkline>
            <x14:sparkline>
              <xm:f>Report!F9:I9</xm:f>
              <xm:sqref>D9</xm:sqref>
            </x14:sparkline>
            <x14:sparkline>
              <xm:f>Report!F10:I10</xm:f>
              <xm:sqref>D10</xm:sqref>
            </x14:sparkline>
            <x14:sparkline>
              <xm:f>Report!F11:I11</xm:f>
              <xm:sqref>D11</xm:sqref>
            </x14:sparkline>
            <x14:sparkline>
              <xm:f>Report!F12:I12</xm:f>
              <xm:sqref>D12</xm:sqref>
            </x14:sparkline>
            <x14:sparkline>
              <xm:f>Report!F13:I13</xm:f>
              <xm:sqref>D13</xm:sqref>
            </x14:sparkline>
            <x14:sparkline>
              <xm:f>Report!F14:I14</xm:f>
              <xm:sqref>D14</xm:sqref>
            </x14:sparkline>
            <x14:sparkline>
              <xm:f>Report!F15:I15</xm:f>
              <xm:sqref>D15</xm:sqref>
            </x14:sparkline>
            <x14:sparkline>
              <xm:f>Report!F16:I16</xm:f>
              <xm:sqref>D16</xm:sqref>
            </x14:sparkline>
            <x14:sparkline>
              <xm:f>Report!F17:I17</xm:f>
              <xm:sqref>D17</xm:sqref>
            </x14:sparkline>
            <x14:sparkline>
              <xm:f>Report!F18:I18</xm:f>
              <xm:sqref>D18</xm:sqref>
            </x14:sparkline>
            <x14:sparkline>
              <xm:f>Report!F19:I19</xm:f>
              <xm:sqref>D19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33" baseType="lpstr">
      <vt:lpstr>ProductAdmin</vt:lpstr>
      <vt:lpstr>UnitFcst</vt:lpstr>
      <vt:lpstr>ChannelDetail</vt:lpstr>
      <vt:lpstr>MarginDetail</vt:lpstr>
      <vt:lpstr>Lookup</vt:lpstr>
      <vt:lpstr>MarginDetailByQ</vt:lpstr>
      <vt:lpstr>Assumptions</vt:lpstr>
      <vt:lpstr>Report</vt:lpstr>
      <vt:lpstr>Lookup (2)</vt:lpstr>
      <vt:lpstr>'Lookup (2)'!Method</vt:lpstr>
      <vt:lpstr>Method</vt:lpstr>
      <vt:lpstr>ProductAdmin!pChannel</vt:lpstr>
      <vt:lpstr>ProductAdmin!pCurrentProduct</vt:lpstr>
      <vt:lpstr>ProductAdmin!pNewName</vt:lpstr>
      <vt:lpstr>ProductAdmin!pNewNumber</vt:lpstr>
      <vt:lpstr>pOrg</vt:lpstr>
      <vt:lpstr>ProductAdmin!pParent</vt:lpstr>
      <vt:lpstr>ProductAdmin!pProductDriver</vt:lpstr>
      <vt:lpstr>'Lookup (2)'!ProductGroups</vt:lpstr>
      <vt:lpstr>ProductGroups</vt:lpstr>
      <vt:lpstr>'Lookup (2)'!ProductSubsets</vt:lpstr>
      <vt:lpstr>ProductSubsets</vt:lpstr>
      <vt:lpstr>ProductAdmin!pSpread</vt:lpstr>
      <vt:lpstr>ProductAdmin!pUnitFcst</vt:lpstr>
      <vt:lpstr>ProductAdmin!pVersion</vt:lpstr>
      <vt:lpstr>ProductAdmin!pYear</vt:lpstr>
      <vt:lpstr>'Lookup (2)'!SelectYesNo</vt:lpstr>
      <vt:lpstr>SelectYesNo</vt:lpstr>
      <vt:lpstr>'Lookup (2)'!Spreads</vt:lpstr>
      <vt:lpstr>Spreads</vt:lpstr>
      <vt:lpstr>UnitFcst!TM1RPTDATARNG1</vt:lpstr>
      <vt:lpstr>UnitFcst!TM1RPTFMTIDCOL</vt:lpstr>
      <vt:lpstr>UnitFcst!TM1RPTFMTRNG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NetworkLayer</cp:lastModifiedBy>
  <cp:lastPrinted>2015-10-14T21:43:21Z</cp:lastPrinted>
  <dcterms:created xsi:type="dcterms:W3CDTF">2011-12-01T18:47:49Z</dcterms:created>
  <dcterms:modified xsi:type="dcterms:W3CDTF">2015-10-14T21:45:56Z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nnelDetailancestorsArrayListCount">
    <vt:i4>1</vt:i4>
  </property>
  <property fmtid="{D5CDD505-2E9C-101B-9397-08002B2CF9AE}" pid="3" name="ChannelDetailancestorsArrayList1">
    <vt:lpwstr>[]</vt:lpwstr>
  </property>
  <property fmtid="{D5CDD505-2E9C-101B-9397-08002B2CF9AE}" pid="4" name="ChannelDetailcontextObjectCount">
    <vt:i4>1</vt:i4>
  </property>
  <property fmtid="{D5CDD505-2E9C-101B-9397-08002B2CF9AE}" pid="5" name="ChannelDetailcontextObject1">
    <vt:lpwstr>{}</vt:lpwstr>
  </property>
  <property fmtid="{D5CDD505-2E9C-101B-9397-08002B2CF9AE}" pid="6" name="ChannelDetailcolumnsArrayCount">
    <vt:i4>1</vt:i4>
  </property>
  <property fmtid="{D5CDD505-2E9C-101B-9397-08002B2CF9AE}" pid="7" name="ChannelDetailcolumnsArray1">
    <vt:lpwstr>[]</vt:lpwstr>
  </property>
  <property fmtid="{D5CDD505-2E9C-101B-9397-08002B2CF9AE}" pid="8" name="ChannelDetailmembersObjectCount">
    <vt:i4>1</vt:i4>
  </property>
  <property fmtid="{D5CDD505-2E9C-101B-9397-08002B2CF9AE}" pid="9" name="ChannelDetailmembersObject1">
    <vt:lpwstr>{}</vt:lpwstr>
  </property>
  <property fmtid="{D5CDD505-2E9C-101B-9397-08002B2CF9AE}" pid="10" name="ChannelDetailmembersArrayCount">
    <vt:i4>1</vt:i4>
  </property>
  <property fmtid="{D5CDD505-2E9C-101B-9397-08002B2CF9AE}" pid="11" name="ChannelDetailmembersArray1">
    <vt:lpwstr>[]</vt:lpwstr>
  </property>
  <property fmtid="{D5CDD505-2E9C-101B-9397-08002B2CF9AE}" pid="12" name="ChannelDetailchangeListObjectCount">
    <vt:i4>1</vt:i4>
  </property>
  <property fmtid="{D5CDD505-2E9C-101B-9397-08002B2CF9AE}" pid="13" name="ChannelDetailchangeListObject1">
    <vt:lpwstr>{}</vt:lpwstr>
  </property>
  <property fmtid="{D5CDD505-2E9C-101B-9397-08002B2CF9AE}" pid="14" name="MarginDetailancestorsArrayListCount">
    <vt:i4>1</vt:i4>
  </property>
  <property fmtid="{D5CDD505-2E9C-101B-9397-08002B2CF9AE}" pid="15" name="MarginDetailancestorsArrayList1">
    <vt:lpwstr>[]</vt:lpwstr>
  </property>
  <property fmtid="{D5CDD505-2E9C-101B-9397-08002B2CF9AE}" pid="16" name="MarginDetailcontextObjectCount">
    <vt:i4>1</vt:i4>
  </property>
  <property fmtid="{D5CDD505-2E9C-101B-9397-08002B2CF9AE}" pid="17" name="MarginDetailcontextObject1">
    <vt:lpwstr>{}</vt:lpwstr>
  </property>
  <property fmtid="{D5CDD505-2E9C-101B-9397-08002B2CF9AE}" pid="18" name="MarginDetailcolumnsArrayCount">
    <vt:i4>1</vt:i4>
  </property>
  <property fmtid="{D5CDD505-2E9C-101B-9397-08002B2CF9AE}" pid="19" name="MarginDetailcolumnsArray1">
    <vt:lpwstr>[]</vt:lpwstr>
  </property>
  <property fmtid="{D5CDD505-2E9C-101B-9397-08002B2CF9AE}" pid="20" name="MarginDetailmembersObjectCount">
    <vt:i4>1</vt:i4>
  </property>
  <property fmtid="{D5CDD505-2E9C-101B-9397-08002B2CF9AE}" pid="21" name="MarginDetailmembersObject1">
    <vt:lpwstr>{}</vt:lpwstr>
  </property>
  <property fmtid="{D5CDD505-2E9C-101B-9397-08002B2CF9AE}" pid="22" name="MarginDetailmembersArrayCount">
    <vt:i4>1</vt:i4>
  </property>
  <property fmtid="{D5CDD505-2E9C-101B-9397-08002B2CF9AE}" pid="23" name="MarginDetailmembersArray1">
    <vt:lpwstr>[]</vt:lpwstr>
  </property>
  <property fmtid="{D5CDD505-2E9C-101B-9397-08002B2CF9AE}" pid="24" name="MarginDetailchangeListObjectCount">
    <vt:i4>1</vt:i4>
  </property>
  <property fmtid="{D5CDD505-2E9C-101B-9397-08002B2CF9AE}" pid="25" name="MarginDetailchangeListObject1">
    <vt:lpwstr>{}</vt:lpwstr>
  </property>
  <property fmtid="{D5CDD505-2E9C-101B-9397-08002B2CF9AE}" pid="26" name="ProductAdminancestorsArrayListCount">
    <vt:i4>1</vt:i4>
  </property>
  <property fmtid="{D5CDD505-2E9C-101B-9397-08002B2CF9AE}" pid="27" name="ProductAdminancestorsArrayList1">
    <vt:lpwstr>[]</vt:lpwstr>
  </property>
  <property fmtid="{D5CDD505-2E9C-101B-9397-08002B2CF9AE}" pid="28" name="ProductAdmincontextObjectCount">
    <vt:i4>1</vt:i4>
  </property>
  <property fmtid="{D5CDD505-2E9C-101B-9397-08002B2CF9AE}" pid="29" name="ProductAdmincontextObject1">
    <vt:lpwstr>{}</vt:lpwstr>
  </property>
  <property fmtid="{D5CDD505-2E9C-101B-9397-08002B2CF9AE}" pid="30" name="ProductAdmincolumnsArrayCount">
    <vt:i4>1</vt:i4>
  </property>
  <property fmtid="{D5CDD505-2E9C-101B-9397-08002B2CF9AE}" pid="31" name="ProductAdmincolumnsArray1">
    <vt:lpwstr>[]</vt:lpwstr>
  </property>
  <property fmtid="{D5CDD505-2E9C-101B-9397-08002B2CF9AE}" pid="32" name="ProductAdminmembersObjectCount">
    <vt:i4>1</vt:i4>
  </property>
  <property fmtid="{D5CDD505-2E9C-101B-9397-08002B2CF9AE}" pid="33" name="ProductAdminmembersObject1">
    <vt:lpwstr>{}</vt:lpwstr>
  </property>
  <property fmtid="{D5CDD505-2E9C-101B-9397-08002B2CF9AE}" pid="34" name="ProductAdminmembersArrayCount">
    <vt:i4>1</vt:i4>
  </property>
  <property fmtid="{D5CDD505-2E9C-101B-9397-08002B2CF9AE}" pid="35" name="ProductAdminmembersArray1">
    <vt:lpwstr>[]</vt:lpwstr>
  </property>
  <property fmtid="{D5CDD505-2E9C-101B-9397-08002B2CF9AE}" pid="36" name="ProductAdminchangeListObjectCount">
    <vt:i4>1</vt:i4>
  </property>
  <property fmtid="{D5CDD505-2E9C-101B-9397-08002B2CF9AE}" pid="37" name="ProductAdminchangeListObject1">
    <vt:lpwstr>{}</vt:lpwstr>
  </property>
  <property fmtid="{D5CDD505-2E9C-101B-9397-08002B2CF9AE}" pid="38" name="LookupancestorsArrayListCount">
    <vt:i4>1</vt:i4>
  </property>
  <property fmtid="{D5CDD505-2E9C-101B-9397-08002B2CF9AE}" pid="39" name="LookupancestorsArrayList1">
    <vt:lpwstr>[]</vt:lpwstr>
  </property>
  <property fmtid="{D5CDD505-2E9C-101B-9397-08002B2CF9AE}" pid="40" name="LookupcontextObjectCount">
    <vt:i4>1</vt:i4>
  </property>
  <property fmtid="{D5CDD505-2E9C-101B-9397-08002B2CF9AE}" pid="41" name="LookupcontextObject1">
    <vt:lpwstr>{}</vt:lpwstr>
  </property>
  <property fmtid="{D5CDD505-2E9C-101B-9397-08002B2CF9AE}" pid="42" name="LookupcolumnsArrayCount">
    <vt:i4>1</vt:i4>
  </property>
  <property fmtid="{D5CDD505-2E9C-101B-9397-08002B2CF9AE}" pid="43" name="LookupcolumnsArray1">
    <vt:lpwstr>[]</vt:lpwstr>
  </property>
  <property fmtid="{D5CDD505-2E9C-101B-9397-08002B2CF9AE}" pid="44" name="LookupmembersObjectCount">
    <vt:i4>1</vt:i4>
  </property>
  <property fmtid="{D5CDD505-2E9C-101B-9397-08002B2CF9AE}" pid="45" name="LookupmembersObject1">
    <vt:lpwstr>{}</vt:lpwstr>
  </property>
  <property fmtid="{D5CDD505-2E9C-101B-9397-08002B2CF9AE}" pid="46" name="LookupmembersArrayCount">
    <vt:i4>1</vt:i4>
  </property>
  <property fmtid="{D5CDD505-2E9C-101B-9397-08002B2CF9AE}" pid="47" name="LookupmembersArray1">
    <vt:lpwstr>[]</vt:lpwstr>
  </property>
  <property fmtid="{D5CDD505-2E9C-101B-9397-08002B2CF9AE}" pid="48" name="LookupchangeListObjectCount">
    <vt:i4>1</vt:i4>
  </property>
  <property fmtid="{D5CDD505-2E9C-101B-9397-08002B2CF9AE}" pid="49" name="LookupchangeListObject1">
    <vt:lpwstr>{}</vt:lpwstr>
  </property>
  <property fmtid="{D5CDD505-2E9C-101B-9397-08002B2CF9AE}" pid="50" name="AssumptionsancestorsArrayListCount">
    <vt:i4>1</vt:i4>
  </property>
  <property fmtid="{D5CDD505-2E9C-101B-9397-08002B2CF9AE}" pid="51" name="AssumptionsancestorsArrayList1">
    <vt:lpwstr>[]</vt:lpwstr>
  </property>
  <property fmtid="{D5CDD505-2E9C-101B-9397-08002B2CF9AE}" pid="52" name="AssumptionscontextObjectCount">
    <vt:i4>1</vt:i4>
  </property>
  <property fmtid="{D5CDD505-2E9C-101B-9397-08002B2CF9AE}" pid="53" name="AssumptionscontextObject1">
    <vt:lpwstr>{}</vt:lpwstr>
  </property>
  <property fmtid="{D5CDD505-2E9C-101B-9397-08002B2CF9AE}" pid="54" name="AssumptionscolumnsArrayCount">
    <vt:i4>1</vt:i4>
  </property>
  <property fmtid="{D5CDD505-2E9C-101B-9397-08002B2CF9AE}" pid="55" name="AssumptionscolumnsArray1">
    <vt:lpwstr>[]</vt:lpwstr>
  </property>
  <property fmtid="{D5CDD505-2E9C-101B-9397-08002B2CF9AE}" pid="56" name="AssumptionsmembersObjectCount">
    <vt:i4>1</vt:i4>
  </property>
  <property fmtid="{D5CDD505-2E9C-101B-9397-08002B2CF9AE}" pid="57" name="AssumptionsmembersObject1">
    <vt:lpwstr>{}</vt:lpwstr>
  </property>
  <property fmtid="{D5CDD505-2E9C-101B-9397-08002B2CF9AE}" pid="58" name="AssumptionsmembersArrayCount">
    <vt:i4>1</vt:i4>
  </property>
  <property fmtid="{D5CDD505-2E9C-101B-9397-08002B2CF9AE}" pid="59" name="AssumptionsmembersArray1">
    <vt:lpwstr>[]</vt:lpwstr>
  </property>
  <property fmtid="{D5CDD505-2E9C-101B-9397-08002B2CF9AE}" pid="60" name="AssumptionschangeListObjectCount">
    <vt:i4>1</vt:i4>
  </property>
  <property fmtid="{D5CDD505-2E9C-101B-9397-08002B2CF9AE}" pid="61" name="AssumptionschangeListObject1">
    <vt:lpwstr>{}</vt:lpwstr>
  </property>
  <property fmtid="{D5CDD505-2E9C-101B-9397-08002B2CF9AE}" pid="62" name="ReportancestorsArrayListCount">
    <vt:i4>1</vt:i4>
  </property>
  <property fmtid="{D5CDD505-2E9C-101B-9397-08002B2CF9AE}" pid="63" name="ReportancestorsArrayList1">
    <vt:lpwstr>[]</vt:lpwstr>
  </property>
  <property fmtid="{D5CDD505-2E9C-101B-9397-08002B2CF9AE}" pid="64" name="ReportcontextObjectCount">
    <vt:i4>1</vt:i4>
  </property>
  <property fmtid="{D5CDD505-2E9C-101B-9397-08002B2CF9AE}" pid="65" name="ReportcontextObject1">
    <vt:lpwstr>{}</vt:lpwstr>
  </property>
  <property fmtid="{D5CDD505-2E9C-101B-9397-08002B2CF9AE}" pid="66" name="ReportcolumnsArrayCount">
    <vt:i4>1</vt:i4>
  </property>
  <property fmtid="{D5CDD505-2E9C-101B-9397-08002B2CF9AE}" pid="67" name="ReportcolumnsArray1">
    <vt:lpwstr>[]</vt:lpwstr>
  </property>
  <property fmtid="{D5CDD505-2E9C-101B-9397-08002B2CF9AE}" pid="68" name="ReportmembersObjectCount">
    <vt:i4>1</vt:i4>
  </property>
  <property fmtid="{D5CDD505-2E9C-101B-9397-08002B2CF9AE}" pid="69" name="ReportmembersObject1">
    <vt:lpwstr>{}</vt:lpwstr>
  </property>
  <property fmtid="{D5CDD505-2E9C-101B-9397-08002B2CF9AE}" pid="70" name="ReportmembersArrayCount">
    <vt:i4>1</vt:i4>
  </property>
  <property fmtid="{D5CDD505-2E9C-101B-9397-08002B2CF9AE}" pid="71" name="ReportmembersArray1">
    <vt:lpwstr>[]</vt:lpwstr>
  </property>
  <property fmtid="{D5CDD505-2E9C-101B-9397-08002B2CF9AE}" pid="72" name="ReportchangeListObjectCount">
    <vt:i4>1</vt:i4>
  </property>
  <property fmtid="{D5CDD505-2E9C-101B-9397-08002B2CF9AE}" pid="73" name="ReportchangeListObject1">
    <vt:lpwstr>{}</vt:lpwstr>
  </property>
  <property fmtid="{D5CDD505-2E9C-101B-9397-08002B2CF9AE}" pid="74" name="UnitFcstancestorsArrayListCount">
    <vt:i4>1</vt:i4>
  </property>
  <property fmtid="{D5CDD505-2E9C-101B-9397-08002B2CF9AE}" pid="75" name="UnitFcstancestorsArrayList1">
    <vt:lpwstr>[]</vt:lpwstr>
  </property>
  <property fmtid="{D5CDD505-2E9C-101B-9397-08002B2CF9AE}" pid="76" name="UnitFcstcontextObjectCount">
    <vt:i4>1</vt:i4>
  </property>
  <property fmtid="{D5CDD505-2E9C-101B-9397-08002B2CF9AE}" pid="77" name="UnitFcstcontextObject1">
    <vt:lpwstr>{}</vt:lpwstr>
  </property>
  <property fmtid="{D5CDD505-2E9C-101B-9397-08002B2CF9AE}" pid="78" name="UnitFcstcolumnsArrayCount">
    <vt:i4>1</vt:i4>
  </property>
  <property fmtid="{D5CDD505-2E9C-101B-9397-08002B2CF9AE}" pid="79" name="UnitFcstcolumnsArray1">
    <vt:lpwstr>[]</vt:lpwstr>
  </property>
  <property fmtid="{D5CDD505-2E9C-101B-9397-08002B2CF9AE}" pid="80" name="UnitFcstmembersObjectCount">
    <vt:i4>1</vt:i4>
  </property>
  <property fmtid="{D5CDD505-2E9C-101B-9397-08002B2CF9AE}" pid="81" name="UnitFcstmembersObject1">
    <vt:lpwstr>{}</vt:lpwstr>
  </property>
  <property fmtid="{D5CDD505-2E9C-101B-9397-08002B2CF9AE}" pid="82" name="UnitFcstmembersArrayCount">
    <vt:i4>1</vt:i4>
  </property>
  <property fmtid="{D5CDD505-2E9C-101B-9397-08002B2CF9AE}" pid="83" name="UnitFcstmembersArray1">
    <vt:lpwstr>[]</vt:lpwstr>
  </property>
  <property fmtid="{D5CDD505-2E9C-101B-9397-08002B2CF9AE}" pid="84" name="UnitFcstchangeListObjectCount">
    <vt:i4>1</vt:i4>
  </property>
  <property fmtid="{D5CDD505-2E9C-101B-9397-08002B2CF9AE}" pid="85" name="UnitFcstchangeListObject1">
    <vt:lpwstr>{}</vt:lpwstr>
  </property>
</Properties>
</file>