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ph.raasch\Desktop\PREWORK_JPR\"/>
    </mc:Choice>
  </mc:AlternateContent>
  <bookViews>
    <workbookView xWindow="0" yWindow="0" windowWidth="23040" windowHeight="9195" activeTab="4"/>
  </bookViews>
  <sheets>
    <sheet name="Sheet1" sheetId="1" r:id="rId1"/>
    <sheet name="Pivot by Category" sheetId="3" r:id="rId2"/>
    <sheet name="Pivot by Sub-Category" sheetId="5" r:id="rId3"/>
    <sheet name="Pivot by Year and Category" sheetId="9" r:id="rId4"/>
    <sheet name="Bonus #1" sheetId="10" r:id="rId5"/>
  </sheets>
  <definedNames>
    <definedName name="_xlnm._FilterDatabase" localSheetId="0" hidden="1">Sheet1!$A$1:$Q$4115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0" l="1"/>
  <c r="G3" i="10"/>
  <c r="G4" i="10"/>
  <c r="G5" i="10"/>
  <c r="G6" i="10"/>
  <c r="G7" i="10"/>
  <c r="G8" i="10"/>
  <c r="G9" i="10"/>
  <c r="G10" i="10"/>
  <c r="G11" i="10"/>
  <c r="G12" i="10"/>
  <c r="G2" i="10"/>
  <c r="H3" i="10"/>
  <c r="H4" i="10"/>
  <c r="H5" i="10"/>
  <c r="H6" i="10"/>
  <c r="H7" i="10"/>
  <c r="H8" i="10"/>
  <c r="H9" i="10"/>
  <c r="H10" i="10"/>
  <c r="H11" i="10"/>
  <c r="H12" i="10"/>
  <c r="H2" i="10"/>
  <c r="F3" i="10"/>
  <c r="F4" i="10"/>
  <c r="F5" i="10"/>
  <c r="F6" i="10"/>
  <c r="F7" i="10"/>
  <c r="F8" i="10"/>
  <c r="F9" i="10"/>
  <c r="F10" i="10"/>
  <c r="F11" i="10"/>
  <c r="F12" i="10"/>
  <c r="F2" i="10"/>
  <c r="E3" i="10"/>
  <c r="E4" i="10"/>
  <c r="E5" i="10"/>
  <c r="E6" i="10"/>
  <c r="E7" i="10"/>
  <c r="E8" i="10"/>
  <c r="E9" i="10"/>
  <c r="E10" i="10"/>
  <c r="E11" i="10"/>
  <c r="E12" i="10"/>
  <c r="E2" i="10"/>
  <c r="D12" i="10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C13" i="10"/>
  <c r="B13" i="10"/>
  <c r="C2" i="10"/>
  <c r="B2" i="10"/>
  <c r="H13" i="10" l="1"/>
  <c r="E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3" i="10" l="1"/>
  <c r="F13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 l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<sst xmlns="http://schemas.openxmlformats.org/spreadsheetml/2006/main" count="24820" uniqueCount="8401">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</sst>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9-4A88-8836-C67726858AEA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9-4A88-8836-C67726858AEA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9-4A88-8836-C67726858AEA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9-4A88-8836-C6772685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111087"/>
        <c:axId val="636112751"/>
      </c:barChart>
      <c:catAx>
        <c:axId val="6361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2751"/>
        <c:crosses val="autoZero"/>
        <c:auto val="1"/>
        <c:lblAlgn val="ctr"/>
        <c:lblOffset val="100"/>
        <c:noMultiLvlLbl val="0"/>
      </c:catAx>
      <c:valAx>
        <c:axId val="6361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4-44E3-ABB6-6D4768342E92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4-44E3-ABB6-6D4768342E92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4-44E3-ABB6-6D4768342E92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4-44E3-ABB6-6D4768342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44303"/>
        <c:axId val="60941391"/>
      </c:barChart>
      <c:catAx>
        <c:axId val="609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1391"/>
        <c:crosses val="autoZero"/>
        <c:auto val="1"/>
        <c:lblAlgn val="ctr"/>
        <c:lblOffset val="100"/>
        <c:noMultiLvlLbl val="0"/>
      </c:catAx>
      <c:valAx>
        <c:axId val="609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Year and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 and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F-4F7F-9592-966D84827FA1}"/>
            </c:ext>
          </c:extLst>
        </c:ser>
        <c:ser>
          <c:idx val="1"/>
          <c:order val="1"/>
          <c:tx>
            <c:strRef>
              <c:f>'Pivot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F-4F7F-9592-966D84827FA1}"/>
            </c:ext>
          </c:extLst>
        </c:ser>
        <c:ser>
          <c:idx val="2"/>
          <c:order val="2"/>
          <c:tx>
            <c:strRef>
              <c:f>'Pivot by Year and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F-4F7F-9592-966D8482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545984"/>
        <c:axId val="1353550560"/>
      </c:lineChart>
      <c:catAx>
        <c:axId val="13535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50560"/>
        <c:crosses val="autoZero"/>
        <c:auto val="1"/>
        <c:lblAlgn val="ctr"/>
        <c:lblOffset val="100"/>
        <c:noMultiLvlLbl val="0"/>
      </c:catAx>
      <c:valAx>
        <c:axId val="13535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#1'!$F$1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F-4974-B7D9-94BE134F15AA}"/>
            </c:ext>
          </c:extLst>
        </c:ser>
        <c:ser>
          <c:idx val="1"/>
          <c:order val="1"/>
          <c:tx>
            <c:strRef>
              <c:f>'Bonus #1'!$G$1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F-4974-B7D9-94BE134F15AA}"/>
            </c:ext>
          </c:extLst>
        </c:ser>
        <c:ser>
          <c:idx val="2"/>
          <c:order val="2"/>
          <c:tx>
            <c:strRef>
              <c:f>'Bonus #1'!$H$1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#1'!$A$2:$A$13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#1'!$H$2:$H$13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F-4974-B7D9-94BE134F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326848"/>
        <c:axId val="1176333504"/>
      </c:lineChart>
      <c:catAx>
        <c:axId val="11763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33504"/>
        <c:crosses val="autoZero"/>
        <c:auto val="1"/>
        <c:lblAlgn val="ctr"/>
        <c:lblOffset val="100"/>
        <c:noMultiLvlLbl val="0"/>
      </c:catAx>
      <c:valAx>
        <c:axId val="1176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95250</xdr:rowOff>
    </xdr:from>
    <xdr:to>
      <xdr:col>20</xdr:col>
      <xdr:colOff>381000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41910</xdr:rowOff>
    </xdr:from>
    <xdr:to>
      <xdr:col>25</xdr:col>
      <xdr:colOff>571500</xdr:colOff>
      <xdr:row>33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99060</xdr:rowOff>
    </xdr:from>
    <xdr:to>
      <xdr:col>19</xdr:col>
      <xdr:colOff>220980</xdr:colOff>
      <xdr:row>45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85724</xdr:rowOff>
    </xdr:from>
    <xdr:to>
      <xdr:col>9</xdr:col>
      <xdr:colOff>47625</xdr:colOff>
      <xdr:row>33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eph Raasch" refreshedDate="44184.81645208333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eph Raasch" refreshedDate="44184.843091550923" createdVersion="6" refreshedVersion="6" minRefreshableVersion="3" recordCount="4114">
  <cacheSource type="worksheet">
    <worksheetSource ref="A1:R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x v="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x v="0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x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x v="0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x v="0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x v="0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x v="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x v="0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x v="0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x v="0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x v="0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x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x v="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x v="0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x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x v="0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x v="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x v="0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x v="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x v="0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x v="0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x v="0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x v="0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x v="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x v="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x v="0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x v="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x v="0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x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x v="0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x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x v="0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x v="0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x v="0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x v="0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x v="0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x v="0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x v="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x v="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x v="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x v="0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x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x v="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x v="0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x v="0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x v="0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x v="0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x v="0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x v="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x v="0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x v="0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x v="0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x v="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x v="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x v="0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x v="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x v="0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x v="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x v="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x v="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x v="0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x v="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x v="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x v="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x v="0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x v="0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x v="0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x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x v="0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x v="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x v="0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x v="0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x v="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x v="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x v="0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x v="0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x v="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x v="0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x v="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x v="0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x v="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x v="0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x v="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x v="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x v="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x v="0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x v="0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x v="0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x v="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x v="0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x v="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x v="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x v="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x v="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x v="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x v="0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x v="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x v="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x v="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x v="0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x v="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x v="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x v="0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2">
        <item x="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8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selection activeCell="D7" sqref="D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8.28515625" bestFit="1" customWidth="1"/>
    <col min="8" max="8" width="19.7109375" bestFit="1" customWidth="1"/>
    <col min="9" max="9" width="19.5703125" customWidth="1"/>
    <col min="10" max="10" width="25.28515625" bestFit="1" customWidth="1"/>
    <col min="11" max="11" width="24" bestFit="1" customWidth="1"/>
    <col min="12" max="12" width="22.140625" bestFit="1" customWidth="1"/>
    <col min="13" max="13" width="15" customWidth="1"/>
    <col min="14" max="14" width="26.7109375" customWidth="1"/>
    <col min="15" max="15" width="19.5703125" bestFit="1" customWidth="1"/>
    <col min="16" max="16" width="41.140625" customWidth="1"/>
    <col min="17" max="17" width="22.28515625" bestFit="1" customWidth="1"/>
    <col min="18" max="18" width="22.140625" customWidth="1"/>
    <col min="19" max="19" width="15.2851562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8367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 t="shared" ref="J2:L66" si="0">(((I2/60)/60)/24)+DATE(1970,1,1)</f>
        <v>42208.125</v>
      </c>
      <c r="K2">
        <v>1434931811</v>
      </c>
      <c r="L2" s="11">
        <f t="shared" si="0"/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s="7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si="0"/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(E3/D3)*100</f>
        <v>142.60827250608273</v>
      </c>
      <c r="R3" s="6">
        <f t="shared" ref="R3:R66" si="2">E3/N3</f>
        <v>185.48101265822785</v>
      </c>
      <c r="S3" s="7" t="str">
        <f t="shared" ref="S3:S66" si="3">LEFT(P3,FIND("/",P3)-1)</f>
        <v>film &amp; video</v>
      </c>
      <c r="T3" t="str">
        <f t="shared" ref="T3:T66" si="4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 s="6">
        <f t="shared" si="2"/>
        <v>15</v>
      </c>
      <c r="S4" s="7" t="str">
        <f t="shared" si="3"/>
        <v>film &amp; video</v>
      </c>
      <c r="T4" t="str">
        <f t="shared" si="4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 s="6">
        <f t="shared" si="2"/>
        <v>69.266666666666666</v>
      </c>
      <c r="S5" s="7" t="str">
        <f t="shared" si="3"/>
        <v>film &amp; video</v>
      </c>
      <c r="T5" t="str">
        <f t="shared" si="4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 s="6">
        <f t="shared" si="2"/>
        <v>190.55028169014085</v>
      </c>
      <c r="S6" s="7" t="str">
        <f t="shared" si="3"/>
        <v>film &amp; video</v>
      </c>
      <c r="T6" t="str">
        <f t="shared" si="4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 s="6">
        <f t="shared" si="2"/>
        <v>93.40425531914893</v>
      </c>
      <c r="S7" s="7" t="str">
        <f t="shared" si="3"/>
        <v>film &amp; video</v>
      </c>
      <c r="T7" t="str">
        <f t="shared" si="4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 s="6">
        <f t="shared" si="2"/>
        <v>146.87931034482759</v>
      </c>
      <c r="S8" s="7" t="str">
        <f t="shared" si="3"/>
        <v>film &amp; video</v>
      </c>
      <c r="T8" t="str">
        <f t="shared" si="4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 s="6">
        <f t="shared" si="2"/>
        <v>159.82456140350877</v>
      </c>
      <c r="S9" s="7" t="str">
        <f t="shared" si="3"/>
        <v>film &amp; video</v>
      </c>
      <c r="T9" t="str">
        <f t="shared" si="4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 s="6">
        <f t="shared" si="2"/>
        <v>291.79333333333335</v>
      </c>
      <c r="S10" s="7" t="str">
        <f t="shared" si="3"/>
        <v>film &amp; video</v>
      </c>
      <c r="T10" t="str">
        <f t="shared" si="4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 s="6">
        <f t="shared" si="2"/>
        <v>31.499500000000001</v>
      </c>
      <c r="S11" s="7" t="str">
        <f t="shared" si="3"/>
        <v>film &amp; video</v>
      </c>
      <c r="T11" t="str">
        <f t="shared" si="4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 s="6">
        <f t="shared" si="2"/>
        <v>158.68421052631578</v>
      </c>
      <c r="S12" s="7" t="str">
        <f t="shared" si="3"/>
        <v>film &amp; video</v>
      </c>
      <c r="T12" t="str">
        <f t="shared" si="4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 s="6">
        <f t="shared" si="2"/>
        <v>80.333333333333329</v>
      </c>
      <c r="S13" s="7" t="str">
        <f t="shared" si="3"/>
        <v>film &amp; video</v>
      </c>
      <c r="T13" t="str">
        <f t="shared" si="4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 s="6">
        <f t="shared" si="2"/>
        <v>59.961305925030231</v>
      </c>
      <c r="S14" s="7" t="str">
        <f t="shared" si="3"/>
        <v>film &amp; video</v>
      </c>
      <c r="T14" t="str">
        <f t="shared" si="4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 s="6">
        <f t="shared" si="2"/>
        <v>109.78431372549019</v>
      </c>
      <c r="S15" s="7" t="str">
        <f t="shared" si="3"/>
        <v>film &amp; video</v>
      </c>
      <c r="T15" t="str">
        <f t="shared" si="4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 s="6">
        <f t="shared" si="2"/>
        <v>147.70731707317074</v>
      </c>
      <c r="S16" s="7" t="str">
        <f t="shared" si="3"/>
        <v>film &amp; video</v>
      </c>
      <c r="T16" t="str">
        <f t="shared" si="4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 s="6">
        <f t="shared" si="2"/>
        <v>21.755102040816325</v>
      </c>
      <c r="S17" s="7" t="str">
        <f t="shared" si="3"/>
        <v>film &amp; video</v>
      </c>
      <c r="T17" t="str">
        <f t="shared" si="4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 s="6">
        <f t="shared" si="2"/>
        <v>171.84285714285716</v>
      </c>
      <c r="S18" s="7" t="str">
        <f t="shared" si="3"/>
        <v>film &amp; video</v>
      </c>
      <c r="T18" t="str">
        <f t="shared" si="4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 s="6">
        <f t="shared" si="2"/>
        <v>41.944444444444443</v>
      </c>
      <c r="S19" s="7" t="str">
        <f t="shared" si="3"/>
        <v>film &amp; video</v>
      </c>
      <c r="T19" t="str">
        <f t="shared" si="4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 s="6">
        <f t="shared" si="2"/>
        <v>93.264122807017543</v>
      </c>
      <c r="S20" s="7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 s="6">
        <f t="shared" si="2"/>
        <v>56.136363636363633</v>
      </c>
      <c r="S21" s="7" t="str">
        <f t="shared" si="3"/>
        <v>film &amp; video</v>
      </c>
      <c r="T21" t="str">
        <f t="shared" si="4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 s="6">
        <f t="shared" si="2"/>
        <v>80.16</v>
      </c>
      <c r="S22" s="7" t="str">
        <f t="shared" si="3"/>
        <v>film &amp; video</v>
      </c>
      <c r="T22" t="str">
        <f t="shared" si="4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 s="6">
        <f t="shared" si="2"/>
        <v>199.9009900990099</v>
      </c>
      <c r="S23" s="7" t="str">
        <f t="shared" si="3"/>
        <v>film &amp; video</v>
      </c>
      <c r="T23" t="str">
        <f t="shared" si="4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 s="6">
        <f t="shared" si="2"/>
        <v>51.25</v>
      </c>
      <c r="S24" s="7" t="str">
        <f t="shared" si="3"/>
        <v>film &amp; video</v>
      </c>
      <c r="T24" t="str">
        <f t="shared" si="4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 s="6">
        <f t="shared" si="2"/>
        <v>103.04347826086956</v>
      </c>
      <c r="S25" s="7" t="str">
        <f t="shared" si="3"/>
        <v>film &amp; video</v>
      </c>
      <c r="T25" t="str">
        <f t="shared" si="4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 s="6">
        <f t="shared" si="2"/>
        <v>66.346149825783982</v>
      </c>
      <c r="S26" s="7" t="str">
        <f t="shared" si="3"/>
        <v>film &amp; video</v>
      </c>
      <c r="T26" t="str">
        <f t="shared" si="4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 s="6">
        <f t="shared" si="2"/>
        <v>57.142857142857146</v>
      </c>
      <c r="S27" s="7" t="str">
        <f t="shared" si="3"/>
        <v>film &amp; video</v>
      </c>
      <c r="T27" t="str">
        <f t="shared" si="4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 s="6">
        <f t="shared" si="2"/>
        <v>102.10526315789474</v>
      </c>
      <c r="S28" s="7" t="str">
        <f t="shared" si="3"/>
        <v>film &amp; video</v>
      </c>
      <c r="T28" t="str">
        <f t="shared" si="4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 s="6">
        <f t="shared" si="2"/>
        <v>148.96666666666667</v>
      </c>
      <c r="S29" s="7" t="str">
        <f t="shared" si="3"/>
        <v>film &amp; video</v>
      </c>
      <c r="T29" t="str">
        <f t="shared" si="4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 s="6">
        <f t="shared" si="2"/>
        <v>169.6056338028169</v>
      </c>
      <c r="S30" s="7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 s="6">
        <f t="shared" si="2"/>
        <v>31.623931623931625</v>
      </c>
      <c r="S31" s="7" t="str">
        <f t="shared" si="3"/>
        <v>film &amp; video</v>
      </c>
      <c r="T31" t="str">
        <f t="shared" si="4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 s="6">
        <f t="shared" si="2"/>
        <v>76.45264150943396</v>
      </c>
      <c r="S32" s="7" t="str">
        <f t="shared" si="3"/>
        <v>film &amp; video</v>
      </c>
      <c r="T32" t="str">
        <f t="shared" si="4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 s="6">
        <f t="shared" si="2"/>
        <v>13</v>
      </c>
      <c r="S33" s="7" t="str">
        <f t="shared" si="3"/>
        <v>film &amp; video</v>
      </c>
      <c r="T33" t="str">
        <f t="shared" si="4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 s="6">
        <f t="shared" si="2"/>
        <v>320.44943820224717</v>
      </c>
      <c r="S34" s="7" t="str">
        <f t="shared" si="3"/>
        <v>film &amp; video</v>
      </c>
      <c r="T34" t="str">
        <f t="shared" si="4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 s="6">
        <f t="shared" si="2"/>
        <v>83.75</v>
      </c>
      <c r="S35" s="7" t="str">
        <f t="shared" si="3"/>
        <v>film &amp; video</v>
      </c>
      <c r="T35" t="str">
        <f t="shared" si="4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 s="6">
        <f t="shared" si="2"/>
        <v>49.882352941176471</v>
      </c>
      <c r="S36" s="7" t="str">
        <f t="shared" si="3"/>
        <v>film &amp; video</v>
      </c>
      <c r="T36" t="str">
        <f t="shared" si="4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 s="6">
        <f t="shared" si="2"/>
        <v>59.464285714285715</v>
      </c>
      <c r="S37" s="7" t="str">
        <f t="shared" si="3"/>
        <v>film &amp; video</v>
      </c>
      <c r="T37" t="str">
        <f t="shared" si="4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 s="6">
        <f t="shared" si="2"/>
        <v>193.84090909090909</v>
      </c>
      <c r="S38" s="7" t="str">
        <f t="shared" si="3"/>
        <v>film &amp; video</v>
      </c>
      <c r="T38" t="str">
        <f t="shared" si="4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 s="6">
        <f t="shared" si="2"/>
        <v>159.51383399209487</v>
      </c>
      <c r="S39" s="7" t="str">
        <f t="shared" si="3"/>
        <v>film &amp; video</v>
      </c>
      <c r="T39" t="str">
        <f t="shared" si="4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 s="6">
        <f t="shared" si="2"/>
        <v>41.68181818181818</v>
      </c>
      <c r="S40" s="7" t="str">
        <f t="shared" si="3"/>
        <v>film &amp; video</v>
      </c>
      <c r="T40" t="str">
        <f t="shared" si="4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 s="6">
        <f t="shared" si="2"/>
        <v>150.89861751152074</v>
      </c>
      <c r="S41" s="7" t="str">
        <f t="shared" si="3"/>
        <v>film &amp; video</v>
      </c>
      <c r="T41" t="str">
        <f t="shared" si="4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 s="6">
        <f t="shared" si="2"/>
        <v>126.6875</v>
      </c>
      <c r="S42" s="7" t="str">
        <f t="shared" si="3"/>
        <v>film &amp; video</v>
      </c>
      <c r="T42" t="str">
        <f t="shared" si="4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 s="6">
        <f t="shared" si="2"/>
        <v>105.26315789473684</v>
      </c>
      <c r="S43" s="7" t="str">
        <f t="shared" si="3"/>
        <v>film &amp; video</v>
      </c>
      <c r="T43" t="str">
        <f t="shared" si="4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 s="6">
        <f t="shared" si="2"/>
        <v>117.51479289940828</v>
      </c>
      <c r="S44" s="7" t="str">
        <f t="shared" si="3"/>
        <v>film &amp; video</v>
      </c>
      <c r="T44" t="str">
        <f t="shared" si="4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 s="6">
        <f t="shared" si="2"/>
        <v>117.36121673003802</v>
      </c>
      <c r="S45" s="7" t="str">
        <f t="shared" si="3"/>
        <v>film &amp; video</v>
      </c>
      <c r="T45" t="str">
        <f t="shared" si="4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 s="6">
        <f t="shared" si="2"/>
        <v>133.33333333333334</v>
      </c>
      <c r="S46" s="7" t="str">
        <f t="shared" si="3"/>
        <v>film &amp; video</v>
      </c>
      <c r="T46" t="str">
        <f t="shared" si="4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 s="6">
        <f t="shared" si="2"/>
        <v>98.360655737704917</v>
      </c>
      <c r="S47" s="7" t="str">
        <f t="shared" si="3"/>
        <v>film &amp; video</v>
      </c>
      <c r="T47" t="str">
        <f t="shared" si="4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 s="6">
        <f t="shared" si="2"/>
        <v>194.44444444444446</v>
      </c>
      <c r="S48" s="7" t="str">
        <f t="shared" si="3"/>
        <v>film &amp; video</v>
      </c>
      <c r="T48" t="str">
        <f t="shared" si="4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 s="6">
        <f t="shared" si="2"/>
        <v>76.865000000000009</v>
      </c>
      <c r="S49" s="7" t="str">
        <f t="shared" si="3"/>
        <v>film &amp; video</v>
      </c>
      <c r="T49" t="str">
        <f t="shared" si="4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 s="6">
        <f t="shared" si="2"/>
        <v>56.815789473684212</v>
      </c>
      <c r="S50" s="7" t="str">
        <f t="shared" si="3"/>
        <v>film &amp; video</v>
      </c>
      <c r="T50" t="str">
        <f t="shared" si="4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 s="6">
        <f t="shared" si="2"/>
        <v>137.93103448275863</v>
      </c>
      <c r="S51" s="7" t="str">
        <f t="shared" si="3"/>
        <v>film &amp; video</v>
      </c>
      <c r="T51" t="str">
        <f t="shared" si="4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 s="6">
        <f t="shared" si="2"/>
        <v>27.272727272727273</v>
      </c>
      <c r="S52" s="7" t="str">
        <f t="shared" si="3"/>
        <v>film &amp; video</v>
      </c>
      <c r="T52" t="str">
        <f t="shared" si="4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 s="6">
        <f t="shared" si="2"/>
        <v>118.33613445378151</v>
      </c>
      <c r="S53" s="7" t="str">
        <f t="shared" si="3"/>
        <v>film &amp; video</v>
      </c>
      <c r="T53" t="str">
        <f t="shared" si="4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 s="6">
        <f t="shared" si="2"/>
        <v>223.48076923076923</v>
      </c>
      <c r="S54" s="7" t="str">
        <f t="shared" si="3"/>
        <v>film &amp; video</v>
      </c>
      <c r="T54" t="str">
        <f t="shared" si="4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 s="6">
        <f t="shared" si="2"/>
        <v>28.111111111111111</v>
      </c>
      <c r="S55" s="7" t="str">
        <f t="shared" si="3"/>
        <v>film &amp; video</v>
      </c>
      <c r="T55" t="str">
        <f t="shared" si="4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 s="6">
        <f t="shared" si="2"/>
        <v>194.23076923076923</v>
      </c>
      <c r="S56" s="7" t="str">
        <f t="shared" si="3"/>
        <v>film &amp; video</v>
      </c>
      <c r="T56" t="str">
        <f t="shared" si="4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 s="6">
        <f t="shared" si="2"/>
        <v>128.95348837209303</v>
      </c>
      <c r="S57" s="7" t="str">
        <f t="shared" si="3"/>
        <v>film &amp; video</v>
      </c>
      <c r="T57" t="str">
        <f t="shared" si="4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 s="6">
        <f t="shared" si="2"/>
        <v>49.316091954022987</v>
      </c>
      <c r="S58" s="7" t="str">
        <f t="shared" si="3"/>
        <v>film &amp; video</v>
      </c>
      <c r="T58" t="str">
        <f t="shared" si="4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 s="6">
        <f t="shared" si="2"/>
        <v>221.52173913043478</v>
      </c>
      <c r="S59" s="7" t="str">
        <f t="shared" si="3"/>
        <v>film &amp; video</v>
      </c>
      <c r="T59" t="str">
        <f t="shared" si="4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 s="6">
        <f t="shared" si="2"/>
        <v>137.21333333333334</v>
      </c>
      <c r="S60" s="7" t="str">
        <f t="shared" si="3"/>
        <v>film &amp; video</v>
      </c>
      <c r="T60" t="str">
        <f t="shared" si="4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 s="6">
        <f t="shared" si="2"/>
        <v>606.82242424242418</v>
      </c>
      <c r="S61" s="7" t="str">
        <f t="shared" si="3"/>
        <v>film &amp; video</v>
      </c>
      <c r="T61" t="str">
        <f t="shared" si="4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 s="6">
        <f t="shared" si="2"/>
        <v>43.040092592592593</v>
      </c>
      <c r="S62" s="7" t="str">
        <f t="shared" si="3"/>
        <v>film &amp; video</v>
      </c>
      <c r="T62" t="str">
        <f t="shared" si="4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 s="6">
        <f t="shared" si="2"/>
        <v>322.39130434782606</v>
      </c>
      <c r="S63" s="7" t="str">
        <f t="shared" si="3"/>
        <v>film &amp; video</v>
      </c>
      <c r="T63" t="str">
        <f t="shared" si="4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 s="6">
        <f t="shared" si="2"/>
        <v>96.708333333333329</v>
      </c>
      <c r="S64" s="7" t="str">
        <f t="shared" si="3"/>
        <v>film &amp; video</v>
      </c>
      <c r="T64" t="str">
        <f t="shared" si="4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 s="6">
        <f t="shared" si="2"/>
        <v>35.474531249999998</v>
      </c>
      <c r="S65" s="7" t="str">
        <f t="shared" si="3"/>
        <v>film &amp; video</v>
      </c>
      <c r="T65" t="str">
        <f t="shared" si="4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 s="6">
        <f t="shared" si="2"/>
        <v>86.666666666666671</v>
      </c>
      <c r="S66" s="7" t="str">
        <f t="shared" si="3"/>
        <v>film &amp; video</v>
      </c>
      <c r="T66" t="str">
        <f t="shared" si="4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5">(((I67/60)/60)/24)+DATE(1970,1,1)</f>
        <v>41862.249305555553</v>
      </c>
      <c r="K67">
        <v>1405453354</v>
      </c>
      <c r="L67" s="11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(E67/D67)*100</f>
        <v>107.52857142857141</v>
      </c>
      <c r="R67" s="6">
        <f t="shared" ref="R67:R130" si="8">E67/N67</f>
        <v>132.05263157894737</v>
      </c>
      <c r="S67" s="7" t="str">
        <f t="shared" ref="S67:S130" si="9">LEFT(P67,FIND("/",P67)-1)</f>
        <v>film &amp; video</v>
      </c>
      <c r="T67" t="str">
        <f t="shared" ref="T67:T130" si="10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118.6</v>
      </c>
      <c r="R68" s="6">
        <f t="shared" si="8"/>
        <v>91.230769230769226</v>
      </c>
      <c r="S68" s="7" t="str">
        <f t="shared" si="9"/>
        <v>film &amp; video</v>
      </c>
      <c r="T68" t="str">
        <f t="shared" si="10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116.25000000000001</v>
      </c>
      <c r="R69" s="6">
        <f t="shared" si="8"/>
        <v>116.25</v>
      </c>
      <c r="S69" s="7" t="str">
        <f t="shared" si="9"/>
        <v>film &amp; video</v>
      </c>
      <c r="T69" t="str">
        <f t="shared" si="10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127.16666666666667</v>
      </c>
      <c r="R70" s="6">
        <f t="shared" si="8"/>
        <v>21.194444444444443</v>
      </c>
      <c r="S70" s="7" t="str">
        <f t="shared" si="9"/>
        <v>film &amp; video</v>
      </c>
      <c r="T70" t="str">
        <f t="shared" si="10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110.9423</v>
      </c>
      <c r="R71" s="6">
        <f t="shared" si="8"/>
        <v>62.327134831460668</v>
      </c>
      <c r="S71" s="7" t="str">
        <f t="shared" si="9"/>
        <v>film &amp; video</v>
      </c>
      <c r="T71" t="str">
        <f t="shared" si="10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127.2</v>
      </c>
      <c r="R72" s="6">
        <f t="shared" si="8"/>
        <v>37.411764705882355</v>
      </c>
      <c r="S72" s="7" t="str">
        <f t="shared" si="9"/>
        <v>film &amp; video</v>
      </c>
      <c r="T72" t="str">
        <f t="shared" si="10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123.94444444444443</v>
      </c>
      <c r="R73" s="6">
        <f t="shared" si="8"/>
        <v>69.71875</v>
      </c>
      <c r="S73" s="7" t="str">
        <f t="shared" si="9"/>
        <v>film &amp; video</v>
      </c>
      <c r="T73" t="str">
        <f t="shared" si="10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108.40909090909091</v>
      </c>
      <c r="R74" s="6">
        <f t="shared" si="8"/>
        <v>58.170731707317074</v>
      </c>
      <c r="S74" s="7" t="str">
        <f t="shared" si="9"/>
        <v>film &amp; video</v>
      </c>
      <c r="T74" t="str">
        <f t="shared" si="10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100</v>
      </c>
      <c r="R75" s="6">
        <f t="shared" si="8"/>
        <v>50</v>
      </c>
      <c r="S75" s="7" t="str">
        <f t="shared" si="9"/>
        <v>film &amp; video</v>
      </c>
      <c r="T75" t="str">
        <f t="shared" si="10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112.93199999999999</v>
      </c>
      <c r="R76" s="6">
        <f t="shared" si="8"/>
        <v>19.471034482758618</v>
      </c>
      <c r="S76" s="7" t="str">
        <f t="shared" si="9"/>
        <v>film &amp; video</v>
      </c>
      <c r="T76" t="str">
        <f t="shared" si="10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115.42857142857143</v>
      </c>
      <c r="R77" s="6">
        <f t="shared" si="8"/>
        <v>85.957446808510639</v>
      </c>
      <c r="S77" s="7" t="str">
        <f t="shared" si="9"/>
        <v>film &amp; video</v>
      </c>
      <c r="T77" t="str">
        <f t="shared" si="10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153.33333333333334</v>
      </c>
      <c r="R78" s="6">
        <f t="shared" si="8"/>
        <v>30.666666666666668</v>
      </c>
      <c r="S78" s="7" t="str">
        <f t="shared" si="9"/>
        <v>film &amp; video</v>
      </c>
      <c r="T78" t="str">
        <f t="shared" si="10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392.5</v>
      </c>
      <c r="R79" s="6">
        <f t="shared" si="8"/>
        <v>60.384615384615387</v>
      </c>
      <c r="S79" s="7" t="str">
        <f t="shared" si="9"/>
        <v>film &amp; video</v>
      </c>
      <c r="T79" t="str">
        <f t="shared" si="10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2702</v>
      </c>
      <c r="R80" s="6">
        <f t="shared" si="8"/>
        <v>38.6</v>
      </c>
      <c r="S80" s="7" t="str">
        <f t="shared" si="9"/>
        <v>film &amp; video</v>
      </c>
      <c r="T80" t="str">
        <f t="shared" si="10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127</v>
      </c>
      <c r="R81" s="6">
        <f t="shared" si="8"/>
        <v>40.268292682926827</v>
      </c>
      <c r="S81" s="7" t="str">
        <f t="shared" si="9"/>
        <v>film &amp; video</v>
      </c>
      <c r="T81" t="str">
        <f t="shared" si="10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107.25</v>
      </c>
      <c r="R82" s="6">
        <f t="shared" si="8"/>
        <v>273.82978723404256</v>
      </c>
      <c r="S82" s="7" t="str">
        <f t="shared" si="9"/>
        <v>film &amp; video</v>
      </c>
      <c r="T82" t="str">
        <f t="shared" si="10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198</v>
      </c>
      <c r="R83" s="6">
        <f t="shared" si="8"/>
        <v>53.035714285714285</v>
      </c>
      <c r="S83" s="7" t="str">
        <f t="shared" si="9"/>
        <v>film &amp; video</v>
      </c>
      <c r="T83" t="str">
        <f t="shared" si="10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100.01249999999999</v>
      </c>
      <c r="R84" s="6">
        <f t="shared" si="8"/>
        <v>40.005000000000003</v>
      </c>
      <c r="S84" s="7" t="str">
        <f t="shared" si="9"/>
        <v>film &amp; video</v>
      </c>
      <c r="T84" t="str">
        <f t="shared" si="10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102.49999999999999</v>
      </c>
      <c r="R85" s="6">
        <f t="shared" si="8"/>
        <v>15.76923076923077</v>
      </c>
      <c r="S85" s="7" t="str">
        <f t="shared" si="9"/>
        <v>film &amp; video</v>
      </c>
      <c r="T85" t="str">
        <f t="shared" si="10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100</v>
      </c>
      <c r="R86" s="6">
        <f t="shared" si="8"/>
        <v>71.428571428571431</v>
      </c>
      <c r="S86" s="7" t="str">
        <f t="shared" si="9"/>
        <v>film &amp; video</v>
      </c>
      <c r="T86" t="str">
        <f t="shared" si="10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125.49999999999999</v>
      </c>
      <c r="R87" s="6">
        <f t="shared" si="8"/>
        <v>71.714285714285708</v>
      </c>
      <c r="S87" s="7" t="str">
        <f t="shared" si="9"/>
        <v>film &amp; video</v>
      </c>
      <c r="T87" t="str">
        <f t="shared" si="10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106.46666666666667</v>
      </c>
      <c r="R88" s="6">
        <f t="shared" si="8"/>
        <v>375.76470588235293</v>
      </c>
      <c r="S88" s="7" t="str">
        <f t="shared" si="9"/>
        <v>film &amp; video</v>
      </c>
      <c r="T88" t="str">
        <f t="shared" si="10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104.60000000000001</v>
      </c>
      <c r="R89" s="6">
        <f t="shared" si="8"/>
        <v>104.6</v>
      </c>
      <c r="S89" s="7" t="str">
        <f t="shared" si="9"/>
        <v>film &amp; video</v>
      </c>
      <c r="T89" t="str">
        <f t="shared" si="10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102.85714285714285</v>
      </c>
      <c r="R90" s="6">
        <f t="shared" si="8"/>
        <v>60</v>
      </c>
      <c r="S90" s="7" t="str">
        <f t="shared" si="9"/>
        <v>film &amp; video</v>
      </c>
      <c r="T90" t="str">
        <f t="shared" si="10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115.06666666666668</v>
      </c>
      <c r="R91" s="6">
        <f t="shared" si="8"/>
        <v>123.28571428571429</v>
      </c>
      <c r="S91" s="7" t="str">
        <f t="shared" si="9"/>
        <v>film &amp; video</v>
      </c>
      <c r="T91" t="str">
        <f t="shared" si="10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100.4</v>
      </c>
      <c r="R92" s="6">
        <f t="shared" si="8"/>
        <v>31.375</v>
      </c>
      <c r="S92" s="7" t="str">
        <f t="shared" si="9"/>
        <v>film &amp; video</v>
      </c>
      <c r="T92" t="str">
        <f t="shared" si="10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120</v>
      </c>
      <c r="R93" s="6">
        <f t="shared" si="8"/>
        <v>78.260869565217391</v>
      </c>
      <c r="S93" s="7" t="str">
        <f t="shared" si="9"/>
        <v>film &amp; video</v>
      </c>
      <c r="T93" t="str">
        <f t="shared" si="10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105.2</v>
      </c>
      <c r="R94" s="6">
        <f t="shared" si="8"/>
        <v>122.32558139534883</v>
      </c>
      <c r="S94" s="7" t="str">
        <f t="shared" si="9"/>
        <v>film &amp; video</v>
      </c>
      <c r="T94" t="str">
        <f t="shared" si="10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110.60000000000001</v>
      </c>
      <c r="R95" s="6">
        <f t="shared" si="8"/>
        <v>73.733333333333334</v>
      </c>
      <c r="S95" s="7" t="str">
        <f t="shared" si="9"/>
        <v>film &amp; video</v>
      </c>
      <c r="T95" t="str">
        <f t="shared" si="10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104</v>
      </c>
      <c r="R96" s="6">
        <f t="shared" si="8"/>
        <v>21.666666666666668</v>
      </c>
      <c r="S96" s="7" t="str">
        <f t="shared" si="9"/>
        <v>film &amp; video</v>
      </c>
      <c r="T96" t="str">
        <f t="shared" si="10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131.42857142857142</v>
      </c>
      <c r="R97" s="6">
        <f t="shared" si="8"/>
        <v>21.904761904761905</v>
      </c>
      <c r="S97" s="7" t="str">
        <f t="shared" si="9"/>
        <v>film &amp; video</v>
      </c>
      <c r="T97" t="str">
        <f t="shared" si="10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114.66666666666667</v>
      </c>
      <c r="R98" s="6">
        <f t="shared" si="8"/>
        <v>50.588235294117645</v>
      </c>
      <c r="S98" s="7" t="str">
        <f t="shared" si="9"/>
        <v>film &amp; video</v>
      </c>
      <c r="T98" t="str">
        <f t="shared" si="10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106.25</v>
      </c>
      <c r="R99" s="6">
        <f t="shared" si="8"/>
        <v>53.125</v>
      </c>
      <c r="S99" s="7" t="str">
        <f t="shared" si="9"/>
        <v>film &amp; video</v>
      </c>
      <c r="T99" t="str">
        <f t="shared" si="10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106.25</v>
      </c>
      <c r="R100" s="6">
        <f t="shared" si="8"/>
        <v>56.666666666666664</v>
      </c>
      <c r="S100" s="7" t="str">
        <f t="shared" si="9"/>
        <v>film &amp; video</v>
      </c>
      <c r="T100" t="str">
        <f t="shared" si="10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106.01933333333334</v>
      </c>
      <c r="R101" s="6">
        <f t="shared" si="8"/>
        <v>40.776666666666664</v>
      </c>
      <c r="S101" s="7" t="str">
        <f t="shared" si="9"/>
        <v>film &amp; video</v>
      </c>
      <c r="T101" t="str">
        <f t="shared" si="10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100</v>
      </c>
      <c r="R102" s="6">
        <f t="shared" si="8"/>
        <v>192.30769230769232</v>
      </c>
      <c r="S102" s="7" t="str">
        <f t="shared" si="9"/>
        <v>film &amp; video</v>
      </c>
      <c r="T102" t="str">
        <f t="shared" si="10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100</v>
      </c>
      <c r="R103" s="6">
        <f t="shared" si="8"/>
        <v>100</v>
      </c>
      <c r="S103" s="7" t="str">
        <f t="shared" si="9"/>
        <v>film &amp; video</v>
      </c>
      <c r="T103" t="str">
        <f t="shared" si="10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127.75000000000001</v>
      </c>
      <c r="R104" s="6">
        <f t="shared" si="8"/>
        <v>117.92307692307692</v>
      </c>
      <c r="S104" s="7" t="str">
        <f t="shared" si="9"/>
        <v>film &amp; video</v>
      </c>
      <c r="T104" t="str">
        <f t="shared" si="10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105.15384615384616</v>
      </c>
      <c r="R105" s="6">
        <f t="shared" si="8"/>
        <v>27.897959183673468</v>
      </c>
      <c r="S105" s="7" t="str">
        <f t="shared" si="9"/>
        <v>film &amp; video</v>
      </c>
      <c r="T105" t="str">
        <f t="shared" si="10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120</v>
      </c>
      <c r="R106" s="6">
        <f t="shared" si="8"/>
        <v>60</v>
      </c>
      <c r="S106" s="7" t="str">
        <f t="shared" si="9"/>
        <v>film &amp; video</v>
      </c>
      <c r="T106" t="str">
        <f t="shared" si="10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107.40909090909089</v>
      </c>
      <c r="R107" s="6">
        <f t="shared" si="8"/>
        <v>39.383333333333333</v>
      </c>
      <c r="S107" s="7" t="str">
        <f t="shared" si="9"/>
        <v>film &amp; video</v>
      </c>
      <c r="T107" t="str">
        <f t="shared" si="10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100.49999999999999</v>
      </c>
      <c r="R108" s="6">
        <f t="shared" si="8"/>
        <v>186.11111111111111</v>
      </c>
      <c r="S108" s="7" t="str">
        <f t="shared" si="9"/>
        <v>film &amp; video</v>
      </c>
      <c r="T108" t="str">
        <f t="shared" si="10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102.46666666666667</v>
      </c>
      <c r="R109" s="6">
        <f t="shared" si="8"/>
        <v>111.37681159420291</v>
      </c>
      <c r="S109" s="7" t="str">
        <f t="shared" si="9"/>
        <v>film &amp; video</v>
      </c>
      <c r="T109" t="str">
        <f t="shared" si="10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246.66666666666669</v>
      </c>
      <c r="R110" s="6">
        <f t="shared" si="8"/>
        <v>78.723404255319153</v>
      </c>
      <c r="S110" s="7" t="str">
        <f t="shared" si="9"/>
        <v>film &amp; video</v>
      </c>
      <c r="T110" t="str">
        <f t="shared" si="10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219.49999999999997</v>
      </c>
      <c r="R111" s="6">
        <f t="shared" si="8"/>
        <v>46.702127659574465</v>
      </c>
      <c r="S111" s="7" t="str">
        <f t="shared" si="9"/>
        <v>film &amp; video</v>
      </c>
      <c r="T111" t="str">
        <f t="shared" si="10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130.76923076923077</v>
      </c>
      <c r="R112" s="6">
        <f t="shared" si="8"/>
        <v>65.384615384615387</v>
      </c>
      <c r="S112" s="7" t="str">
        <f t="shared" si="9"/>
        <v>film &amp; video</v>
      </c>
      <c r="T112" t="str">
        <f t="shared" si="10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154.57142857142858</v>
      </c>
      <c r="R113" s="6">
        <f t="shared" si="8"/>
        <v>102.0754716981132</v>
      </c>
      <c r="S113" s="7" t="str">
        <f t="shared" si="9"/>
        <v>film &amp; video</v>
      </c>
      <c r="T113" t="str">
        <f t="shared" si="10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104</v>
      </c>
      <c r="R114" s="6">
        <f t="shared" si="8"/>
        <v>64.197530864197532</v>
      </c>
      <c r="S114" s="7" t="str">
        <f t="shared" si="9"/>
        <v>film &amp; video</v>
      </c>
      <c r="T114" t="str">
        <f t="shared" si="10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141</v>
      </c>
      <c r="R115" s="6">
        <f t="shared" si="8"/>
        <v>90.384615384615387</v>
      </c>
      <c r="S115" s="7" t="str">
        <f t="shared" si="9"/>
        <v>film &amp; video</v>
      </c>
      <c r="T115" t="str">
        <f t="shared" si="10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103.33333333333334</v>
      </c>
      <c r="R116" s="6">
        <f t="shared" si="8"/>
        <v>88.571428571428569</v>
      </c>
      <c r="S116" s="7" t="str">
        <f t="shared" si="9"/>
        <v>film &amp; video</v>
      </c>
      <c r="T116" t="str">
        <f t="shared" si="10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140.44444444444443</v>
      </c>
      <c r="R117" s="6">
        <f t="shared" si="8"/>
        <v>28.727272727272727</v>
      </c>
      <c r="S117" s="7" t="str">
        <f t="shared" si="9"/>
        <v>film &amp; video</v>
      </c>
      <c r="T117" t="str">
        <f t="shared" si="10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113.65714285714286</v>
      </c>
      <c r="R118" s="6">
        <f t="shared" si="8"/>
        <v>69.78947368421052</v>
      </c>
      <c r="S118" s="7" t="str">
        <f t="shared" si="9"/>
        <v>film &amp; video</v>
      </c>
      <c r="T118" t="str">
        <f t="shared" si="10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100.49377777777779</v>
      </c>
      <c r="R119" s="6">
        <f t="shared" si="8"/>
        <v>167.48962962962963</v>
      </c>
      <c r="S119" s="7" t="str">
        <f t="shared" si="9"/>
        <v>film &amp; video</v>
      </c>
      <c r="T119" t="str">
        <f t="shared" si="10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113.03159999999998</v>
      </c>
      <c r="R120" s="6">
        <f t="shared" si="8"/>
        <v>144.91230769230768</v>
      </c>
      <c r="S120" s="7" t="str">
        <f t="shared" si="9"/>
        <v>film &amp; video</v>
      </c>
      <c r="T120" t="str">
        <f t="shared" si="10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104.55692307692308</v>
      </c>
      <c r="R121" s="6">
        <f t="shared" si="8"/>
        <v>91.840540540540545</v>
      </c>
      <c r="S121" s="7" t="str">
        <f t="shared" si="9"/>
        <v>film &amp; video</v>
      </c>
      <c r="T121" t="str">
        <f t="shared" si="10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1.4285714285714287E-2</v>
      </c>
      <c r="R122" s="6">
        <f t="shared" si="8"/>
        <v>10</v>
      </c>
      <c r="S122" s="7" t="str">
        <f t="shared" si="9"/>
        <v>film &amp; video</v>
      </c>
      <c r="T122" t="str">
        <f t="shared" si="10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3.3333333333333333E-2</v>
      </c>
      <c r="R123" s="6">
        <f t="shared" si="8"/>
        <v>1</v>
      </c>
      <c r="S123" s="7" t="str">
        <f t="shared" si="9"/>
        <v>film &amp; video</v>
      </c>
      <c r="T123" t="str">
        <f t="shared" si="10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 t="e">
        <f t="shared" si="8"/>
        <v>#DIV/0!</v>
      </c>
      <c r="S124" s="7" t="str">
        <f t="shared" si="9"/>
        <v>film &amp; video</v>
      </c>
      <c r="T124" t="str">
        <f t="shared" si="10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0.27454545454545454</v>
      </c>
      <c r="R125" s="6">
        <f t="shared" si="8"/>
        <v>25.166666666666668</v>
      </c>
      <c r="S125" s="7" t="str">
        <f t="shared" si="9"/>
        <v>film &amp; video</v>
      </c>
      <c r="T125" t="str">
        <f t="shared" si="10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 t="e">
        <f t="shared" si="8"/>
        <v>#DIV/0!</v>
      </c>
      <c r="S126" s="7" t="str">
        <f t="shared" si="9"/>
        <v>film &amp; video</v>
      </c>
      <c r="T126" t="str">
        <f t="shared" si="10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14.000000000000002</v>
      </c>
      <c r="R127" s="6">
        <f t="shared" si="8"/>
        <v>11.666666666666666</v>
      </c>
      <c r="S127" s="7" t="str">
        <f t="shared" si="9"/>
        <v>film &amp; video</v>
      </c>
      <c r="T127" t="str">
        <f t="shared" si="10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</v>
      </c>
      <c r="R128" s="6">
        <f t="shared" si="8"/>
        <v>106.69230769230769</v>
      </c>
      <c r="S128" s="7" t="str">
        <f t="shared" si="9"/>
        <v>film &amp; video</v>
      </c>
      <c r="T128" t="str">
        <f t="shared" si="10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</v>
      </c>
      <c r="R129" s="6">
        <f t="shared" si="8"/>
        <v>47.5</v>
      </c>
      <c r="S129" s="7" t="str">
        <f t="shared" si="9"/>
        <v>film &amp; video</v>
      </c>
      <c r="T129" t="str">
        <f t="shared" si="10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5"/>
        <v>42663.22792824074</v>
      </c>
      <c r="K130">
        <v>1473917293</v>
      </c>
      <c r="L130" s="11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1.867</v>
      </c>
      <c r="R130" s="6">
        <f t="shared" si="8"/>
        <v>311.16666666666669</v>
      </c>
      <c r="S130" s="7" t="str">
        <f t="shared" si="9"/>
        <v>film &amp; video</v>
      </c>
      <c r="T130" t="str">
        <f t="shared" si="10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1">(((I131/60)/60)/24)+DATE(1970,1,1)</f>
        <v>41942.937303240738</v>
      </c>
      <c r="K131">
        <v>1409524183</v>
      </c>
      <c r="L131" s="11">
        <f t="shared" ref="L131:L194" si="1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3">(E131/D131)*100</f>
        <v>0</v>
      </c>
      <c r="R131" s="6" t="e">
        <f t="shared" ref="R131:R194" si="14">E131/N131</f>
        <v>#DIV/0!</v>
      </c>
      <c r="S131" s="7" t="str">
        <f t="shared" ref="S131:S194" si="15">LEFT(P131,FIND("/",P131)-1)</f>
        <v>film &amp; video</v>
      </c>
      <c r="T131" t="str">
        <f t="shared" ref="T131:T194" si="16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1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3"/>
        <v>0</v>
      </c>
      <c r="R132" s="6" t="e">
        <f t="shared" si="14"/>
        <v>#DIV/0!</v>
      </c>
      <c r="S132" s="7" t="str">
        <f t="shared" si="15"/>
        <v>film &amp; video</v>
      </c>
      <c r="T132" t="str">
        <f t="shared" si="16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1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3"/>
        <v>0</v>
      </c>
      <c r="R133" s="6" t="e">
        <f t="shared" si="14"/>
        <v>#DIV/0!</v>
      </c>
      <c r="S133" s="7" t="str">
        <f t="shared" si="15"/>
        <v>film &amp; video</v>
      </c>
      <c r="T133" t="str">
        <f t="shared" si="16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1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3"/>
        <v>9.5687499999999996</v>
      </c>
      <c r="R134" s="6">
        <f t="shared" si="14"/>
        <v>94.506172839506178</v>
      </c>
      <c r="S134" s="7" t="str">
        <f t="shared" si="15"/>
        <v>film &amp; video</v>
      </c>
      <c r="T134" t="str">
        <f t="shared" si="16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1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3"/>
        <v>0</v>
      </c>
      <c r="R135" s="6" t="e">
        <f t="shared" si="14"/>
        <v>#DIV/0!</v>
      </c>
      <c r="S135" s="7" t="str">
        <f t="shared" si="15"/>
        <v>film &amp; video</v>
      </c>
      <c r="T135" t="str">
        <f t="shared" si="16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1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3"/>
        <v>0</v>
      </c>
      <c r="R136" s="6" t="e">
        <f t="shared" si="14"/>
        <v>#DIV/0!</v>
      </c>
      <c r="S136" s="7" t="str">
        <f t="shared" si="15"/>
        <v>film &amp; video</v>
      </c>
      <c r="T136" t="str">
        <f t="shared" si="16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1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3"/>
        <v>13.433333333333334</v>
      </c>
      <c r="R137" s="6">
        <f t="shared" si="14"/>
        <v>80.599999999999994</v>
      </c>
      <c r="S137" s="7" t="str">
        <f t="shared" si="15"/>
        <v>film &amp; video</v>
      </c>
      <c r="T137" t="str">
        <f t="shared" si="16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1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3"/>
        <v>0</v>
      </c>
      <c r="R138" s="6" t="e">
        <f t="shared" si="14"/>
        <v>#DIV/0!</v>
      </c>
      <c r="S138" s="7" t="str">
        <f t="shared" si="15"/>
        <v>film &amp; video</v>
      </c>
      <c r="T138" t="str">
        <f t="shared" si="16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1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3"/>
        <v>0</v>
      </c>
      <c r="R139" s="6" t="e">
        <f t="shared" si="14"/>
        <v>#DIV/0!</v>
      </c>
      <c r="S139" s="7" t="str">
        <f t="shared" si="15"/>
        <v>film &amp; video</v>
      </c>
      <c r="T139" t="str">
        <f t="shared" si="16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1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3"/>
        <v>3.1413333333333333</v>
      </c>
      <c r="R140" s="6">
        <f t="shared" si="14"/>
        <v>81.241379310344826</v>
      </c>
      <c r="S140" s="7" t="str">
        <f t="shared" si="15"/>
        <v>film &amp; video</v>
      </c>
      <c r="T140" t="str">
        <f t="shared" si="16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1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3"/>
        <v>100</v>
      </c>
      <c r="R141" s="6">
        <f t="shared" si="14"/>
        <v>500</v>
      </c>
      <c r="S141" s="7" t="str">
        <f t="shared" si="15"/>
        <v>film &amp; video</v>
      </c>
      <c r="T141" t="str">
        <f t="shared" si="16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1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3"/>
        <v>0</v>
      </c>
      <c r="R142" s="6" t="e">
        <f t="shared" si="14"/>
        <v>#DIV/0!</v>
      </c>
      <c r="S142" s="7" t="str">
        <f t="shared" si="15"/>
        <v>film &amp; video</v>
      </c>
      <c r="T142" t="str">
        <f t="shared" si="16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1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3"/>
        <v>10.775</v>
      </c>
      <c r="R143" s="6">
        <f t="shared" si="14"/>
        <v>46.178571428571431</v>
      </c>
      <c r="S143" s="7" t="str">
        <f t="shared" si="15"/>
        <v>film &amp; video</v>
      </c>
      <c r="T143" t="str">
        <f t="shared" si="16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1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3"/>
        <v>0.33333333333333337</v>
      </c>
      <c r="R144" s="6">
        <f t="shared" si="14"/>
        <v>10</v>
      </c>
      <c r="S144" s="7" t="str">
        <f t="shared" si="15"/>
        <v>film &amp; video</v>
      </c>
      <c r="T144" t="str">
        <f t="shared" si="16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1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3"/>
        <v>0</v>
      </c>
      <c r="R145" s="6" t="e">
        <f t="shared" si="14"/>
        <v>#DIV/0!</v>
      </c>
      <c r="S145" s="7" t="str">
        <f t="shared" si="15"/>
        <v>film &amp; video</v>
      </c>
      <c r="T145" t="str">
        <f t="shared" si="16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1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3"/>
        <v>27.6</v>
      </c>
      <c r="R146" s="6">
        <f t="shared" si="14"/>
        <v>55.945945945945944</v>
      </c>
      <c r="S146" s="7" t="str">
        <f t="shared" si="15"/>
        <v>film &amp; video</v>
      </c>
      <c r="T146" t="str">
        <f t="shared" si="16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1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3"/>
        <v>7.5111111111111111</v>
      </c>
      <c r="R147" s="6">
        <f t="shared" si="14"/>
        <v>37.555555555555557</v>
      </c>
      <c r="S147" s="7" t="str">
        <f t="shared" si="15"/>
        <v>film &amp; video</v>
      </c>
      <c r="T147" t="str">
        <f t="shared" si="16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1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3"/>
        <v>0.57499999999999996</v>
      </c>
      <c r="R148" s="6">
        <f t="shared" si="14"/>
        <v>38.333333333333336</v>
      </c>
      <c r="S148" s="7" t="str">
        <f t="shared" si="15"/>
        <v>film &amp; video</v>
      </c>
      <c r="T148" t="str">
        <f t="shared" si="16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1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3"/>
        <v>0</v>
      </c>
      <c r="R149" s="6" t="e">
        <f t="shared" si="14"/>
        <v>#DIV/0!</v>
      </c>
      <c r="S149" s="7" t="str">
        <f t="shared" si="15"/>
        <v>film &amp; video</v>
      </c>
      <c r="T149" t="str">
        <f t="shared" si="16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1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3"/>
        <v>0.08</v>
      </c>
      <c r="R150" s="6">
        <f t="shared" si="14"/>
        <v>20</v>
      </c>
      <c r="S150" s="7" t="str">
        <f t="shared" si="15"/>
        <v>film &amp; video</v>
      </c>
      <c r="T150" t="str">
        <f t="shared" si="16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1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3"/>
        <v>0.91999999999999993</v>
      </c>
      <c r="R151" s="6">
        <f t="shared" si="14"/>
        <v>15.333333333333334</v>
      </c>
      <c r="S151" s="7" t="str">
        <f t="shared" si="15"/>
        <v>film &amp; video</v>
      </c>
      <c r="T151" t="str">
        <f t="shared" si="16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1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3"/>
        <v>23.163076923076922</v>
      </c>
      <c r="R152" s="6">
        <f t="shared" si="14"/>
        <v>449.43283582089555</v>
      </c>
      <c r="S152" s="7" t="str">
        <f t="shared" si="15"/>
        <v>film &amp; video</v>
      </c>
      <c r="T152" t="str">
        <f t="shared" si="16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1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3"/>
        <v>5.5999999999999994E-2</v>
      </c>
      <c r="R153" s="6">
        <f t="shared" si="14"/>
        <v>28</v>
      </c>
      <c r="S153" s="7" t="str">
        <f t="shared" si="15"/>
        <v>film &amp; video</v>
      </c>
      <c r="T153" t="str">
        <f t="shared" si="16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1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3"/>
        <v>7.8947368421052634E-3</v>
      </c>
      <c r="R154" s="6">
        <f t="shared" si="14"/>
        <v>15</v>
      </c>
      <c r="S154" s="7" t="str">
        <f t="shared" si="15"/>
        <v>film &amp; video</v>
      </c>
      <c r="T154" t="str">
        <f t="shared" si="16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1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3"/>
        <v>0.71799999999999997</v>
      </c>
      <c r="R155" s="6">
        <f t="shared" si="14"/>
        <v>35.9</v>
      </c>
      <c r="S155" s="7" t="str">
        <f t="shared" si="15"/>
        <v>film &amp; video</v>
      </c>
      <c r="T155" t="str">
        <f t="shared" si="16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1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3"/>
        <v>2.666666666666667</v>
      </c>
      <c r="R156" s="6">
        <f t="shared" si="14"/>
        <v>13.333333333333334</v>
      </c>
      <c r="S156" s="7" t="str">
        <f t="shared" si="15"/>
        <v>film &amp; video</v>
      </c>
      <c r="T156" t="str">
        <f t="shared" si="16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1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3"/>
        <v>6.0000000000000001E-3</v>
      </c>
      <c r="R157" s="6">
        <f t="shared" si="14"/>
        <v>20.25</v>
      </c>
      <c r="S157" s="7" t="str">
        <f t="shared" si="15"/>
        <v>film &amp; video</v>
      </c>
      <c r="T157" t="str">
        <f t="shared" si="16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1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3"/>
        <v>5.0999999999999996</v>
      </c>
      <c r="R158" s="6">
        <f t="shared" si="14"/>
        <v>119</v>
      </c>
      <c r="S158" s="7" t="str">
        <f t="shared" si="15"/>
        <v>film &amp; video</v>
      </c>
      <c r="T158" t="str">
        <f t="shared" si="16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1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3"/>
        <v>0.26711185308848079</v>
      </c>
      <c r="R159" s="6">
        <f t="shared" si="14"/>
        <v>4</v>
      </c>
      <c r="S159" s="7" t="str">
        <f t="shared" si="15"/>
        <v>film &amp; video</v>
      </c>
      <c r="T159" t="str">
        <f t="shared" si="16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1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3"/>
        <v>0</v>
      </c>
      <c r="R160" s="6" t="e">
        <f t="shared" si="14"/>
        <v>#DIV/0!</v>
      </c>
      <c r="S160" s="7" t="str">
        <f t="shared" si="15"/>
        <v>film &amp; video</v>
      </c>
      <c r="T160" t="str">
        <f t="shared" si="16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1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3"/>
        <v>2E-3</v>
      </c>
      <c r="R161" s="6">
        <f t="shared" si="14"/>
        <v>10</v>
      </c>
      <c r="S161" s="7" t="str">
        <f t="shared" si="15"/>
        <v>film &amp; video</v>
      </c>
      <c r="T161" t="str">
        <f t="shared" si="16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1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3"/>
        <v>0</v>
      </c>
      <c r="R162" s="6" t="e">
        <f t="shared" si="14"/>
        <v>#DIV/0!</v>
      </c>
      <c r="S162" s="7" t="str">
        <f t="shared" si="15"/>
        <v>film &amp; video</v>
      </c>
      <c r="T162" t="str">
        <f t="shared" si="16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1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3"/>
        <v>0.01</v>
      </c>
      <c r="R163" s="6">
        <f t="shared" si="14"/>
        <v>5</v>
      </c>
      <c r="S163" s="7" t="str">
        <f t="shared" si="15"/>
        <v>film &amp; video</v>
      </c>
      <c r="T163" t="str">
        <f t="shared" si="16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1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3"/>
        <v>15.535714285714286</v>
      </c>
      <c r="R164" s="6">
        <f t="shared" si="14"/>
        <v>43.5</v>
      </c>
      <c r="S164" s="7" t="str">
        <f t="shared" si="15"/>
        <v>film &amp; video</v>
      </c>
      <c r="T164" t="str">
        <f t="shared" si="16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1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3"/>
        <v>0</v>
      </c>
      <c r="R165" s="6" t="e">
        <f t="shared" si="14"/>
        <v>#DIV/0!</v>
      </c>
      <c r="S165" s="7" t="str">
        <f t="shared" si="15"/>
        <v>film &amp; video</v>
      </c>
      <c r="T165" t="str">
        <f t="shared" si="16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1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3"/>
        <v>0.53333333333333333</v>
      </c>
      <c r="R166" s="6">
        <f t="shared" si="14"/>
        <v>91.428571428571431</v>
      </c>
      <c r="S166" s="7" t="str">
        <f t="shared" si="15"/>
        <v>film &amp; video</v>
      </c>
      <c r="T166" t="str">
        <f t="shared" si="16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1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3"/>
        <v>0</v>
      </c>
      <c r="R167" s="6" t="e">
        <f t="shared" si="14"/>
        <v>#DIV/0!</v>
      </c>
      <c r="S167" s="7" t="str">
        <f t="shared" si="15"/>
        <v>film &amp; video</v>
      </c>
      <c r="T167" t="str">
        <f t="shared" si="16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1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3"/>
        <v>60</v>
      </c>
      <c r="R168" s="6">
        <f t="shared" si="14"/>
        <v>3000</v>
      </c>
      <c r="S168" s="7" t="str">
        <f t="shared" si="15"/>
        <v>film &amp; video</v>
      </c>
      <c r="T168" t="str">
        <f t="shared" si="16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1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3"/>
        <v>0.01</v>
      </c>
      <c r="R169" s="6">
        <f t="shared" si="14"/>
        <v>5.5</v>
      </c>
      <c r="S169" s="7" t="str">
        <f t="shared" si="15"/>
        <v>film &amp; video</v>
      </c>
      <c r="T169" t="str">
        <f t="shared" si="16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1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3"/>
        <v>4.0625</v>
      </c>
      <c r="R170" s="6">
        <f t="shared" si="14"/>
        <v>108.33333333333333</v>
      </c>
      <c r="S170" s="7" t="str">
        <f t="shared" si="15"/>
        <v>film &amp; video</v>
      </c>
      <c r="T170" t="str">
        <f t="shared" si="16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1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3"/>
        <v>22.400000000000002</v>
      </c>
      <c r="R171" s="6">
        <f t="shared" si="14"/>
        <v>56</v>
      </c>
      <c r="S171" s="7" t="str">
        <f t="shared" si="15"/>
        <v>film &amp; video</v>
      </c>
      <c r="T171" t="str">
        <f t="shared" si="16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1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3"/>
        <v>3.25</v>
      </c>
      <c r="R172" s="6">
        <f t="shared" si="14"/>
        <v>32.5</v>
      </c>
      <c r="S172" s="7" t="str">
        <f t="shared" si="15"/>
        <v>film &amp; video</v>
      </c>
      <c r="T172" t="str">
        <f t="shared" si="16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1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3"/>
        <v>2E-3</v>
      </c>
      <c r="R173" s="6">
        <f t="shared" si="14"/>
        <v>1</v>
      </c>
      <c r="S173" s="7" t="str">
        <f t="shared" si="15"/>
        <v>film &amp; video</v>
      </c>
      <c r="T173" t="str">
        <f t="shared" si="16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1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3"/>
        <v>0</v>
      </c>
      <c r="R174" s="6" t="e">
        <f t="shared" si="14"/>
        <v>#DIV/0!</v>
      </c>
      <c r="S174" s="7" t="str">
        <f t="shared" si="15"/>
        <v>film &amp; video</v>
      </c>
      <c r="T174" t="str">
        <f t="shared" si="16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1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3"/>
        <v>0</v>
      </c>
      <c r="R175" s="6" t="e">
        <f t="shared" si="14"/>
        <v>#DIV/0!</v>
      </c>
      <c r="S175" s="7" t="str">
        <f t="shared" si="15"/>
        <v>film &amp; video</v>
      </c>
      <c r="T175" t="str">
        <f t="shared" si="16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1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3"/>
        <v>0</v>
      </c>
      <c r="R176" s="6" t="e">
        <f t="shared" si="14"/>
        <v>#DIV/0!</v>
      </c>
      <c r="S176" s="7" t="str">
        <f t="shared" si="15"/>
        <v>film &amp; video</v>
      </c>
      <c r="T176" t="str">
        <f t="shared" si="16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1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3"/>
        <v>6.4850000000000003</v>
      </c>
      <c r="R177" s="6">
        <f t="shared" si="14"/>
        <v>49.884615384615387</v>
      </c>
      <c r="S177" s="7" t="str">
        <f t="shared" si="15"/>
        <v>film &amp; video</v>
      </c>
      <c r="T177" t="str">
        <f t="shared" si="16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1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3"/>
        <v>0</v>
      </c>
      <c r="R178" s="6" t="e">
        <f t="shared" si="14"/>
        <v>#DIV/0!</v>
      </c>
      <c r="S178" s="7" t="str">
        <f t="shared" si="15"/>
        <v>film &amp; video</v>
      </c>
      <c r="T178" t="str">
        <f t="shared" si="16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1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3"/>
        <v>40</v>
      </c>
      <c r="R179" s="6">
        <f t="shared" si="14"/>
        <v>25.714285714285715</v>
      </c>
      <c r="S179" s="7" t="str">
        <f t="shared" si="15"/>
        <v>film &amp; video</v>
      </c>
      <c r="T179" t="str">
        <f t="shared" si="16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1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3"/>
        <v>0</v>
      </c>
      <c r="R180" s="6" t="e">
        <f t="shared" si="14"/>
        <v>#DIV/0!</v>
      </c>
      <c r="S180" s="7" t="str">
        <f t="shared" si="15"/>
        <v>film &amp; video</v>
      </c>
      <c r="T180" t="str">
        <f t="shared" si="16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1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3"/>
        <v>20</v>
      </c>
      <c r="R181" s="6">
        <f t="shared" si="14"/>
        <v>100</v>
      </c>
      <c r="S181" s="7" t="str">
        <f t="shared" si="15"/>
        <v>film &amp; video</v>
      </c>
      <c r="T181" t="str">
        <f t="shared" si="16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1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3"/>
        <v>33.416666666666664</v>
      </c>
      <c r="R182" s="6">
        <f t="shared" si="14"/>
        <v>30.846153846153847</v>
      </c>
      <c r="S182" s="7" t="str">
        <f t="shared" si="15"/>
        <v>film &amp; video</v>
      </c>
      <c r="T182" t="str">
        <f t="shared" si="16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1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3"/>
        <v>21.092608822670172</v>
      </c>
      <c r="R183" s="6">
        <f t="shared" si="14"/>
        <v>180.5</v>
      </c>
      <c r="S183" s="7" t="str">
        <f t="shared" si="15"/>
        <v>film &amp; video</v>
      </c>
      <c r="T183" t="str">
        <f t="shared" si="16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1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3"/>
        <v>0</v>
      </c>
      <c r="R184" s="6" t="e">
        <f t="shared" si="14"/>
        <v>#DIV/0!</v>
      </c>
      <c r="S184" s="7" t="str">
        <f t="shared" si="15"/>
        <v>film &amp; video</v>
      </c>
      <c r="T184" t="str">
        <f t="shared" si="16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1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3"/>
        <v>35.856000000000002</v>
      </c>
      <c r="R185" s="6">
        <f t="shared" si="14"/>
        <v>373.5</v>
      </c>
      <c r="S185" s="7" t="str">
        <f t="shared" si="15"/>
        <v>film &amp; video</v>
      </c>
      <c r="T185" t="str">
        <f t="shared" si="16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1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3"/>
        <v>3.4000000000000004</v>
      </c>
      <c r="R186" s="6">
        <f t="shared" si="14"/>
        <v>25.5</v>
      </c>
      <c r="S186" s="7" t="str">
        <f t="shared" si="15"/>
        <v>film &amp; video</v>
      </c>
      <c r="T186" t="str">
        <f t="shared" si="16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1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3"/>
        <v>5.5</v>
      </c>
      <c r="R187" s="6">
        <f t="shared" si="14"/>
        <v>220</v>
      </c>
      <c r="S187" s="7" t="str">
        <f t="shared" si="15"/>
        <v>film &amp; video</v>
      </c>
      <c r="T187" t="str">
        <f t="shared" si="16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1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3"/>
        <v>0</v>
      </c>
      <c r="R188" s="6" t="e">
        <f t="shared" si="14"/>
        <v>#DIV/0!</v>
      </c>
      <c r="S188" s="7" t="str">
        <f t="shared" si="15"/>
        <v>film &amp; video</v>
      </c>
      <c r="T188" t="str">
        <f t="shared" si="16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1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3"/>
        <v>16</v>
      </c>
      <c r="R189" s="6">
        <f t="shared" si="14"/>
        <v>160</v>
      </c>
      <c r="S189" s="7" t="str">
        <f t="shared" si="15"/>
        <v>film &amp; video</v>
      </c>
      <c r="T189" t="str">
        <f t="shared" si="16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1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3"/>
        <v>0</v>
      </c>
      <c r="R190" s="6" t="e">
        <f t="shared" si="14"/>
        <v>#DIV/0!</v>
      </c>
      <c r="S190" s="7" t="str">
        <f t="shared" si="15"/>
        <v>film &amp; video</v>
      </c>
      <c r="T190" t="str">
        <f t="shared" si="16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1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3"/>
        <v>6.8999999999999992E-2</v>
      </c>
      <c r="R191" s="6">
        <f t="shared" si="14"/>
        <v>69</v>
      </c>
      <c r="S191" s="7" t="str">
        <f t="shared" si="15"/>
        <v>film &amp; video</v>
      </c>
      <c r="T191" t="str">
        <f t="shared" si="16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1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3"/>
        <v>0.41666666666666669</v>
      </c>
      <c r="R192" s="6">
        <f t="shared" si="14"/>
        <v>50</v>
      </c>
      <c r="S192" s="7" t="str">
        <f t="shared" si="15"/>
        <v>film &amp; video</v>
      </c>
      <c r="T192" t="str">
        <f t="shared" si="16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1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3"/>
        <v>5</v>
      </c>
      <c r="R193" s="6">
        <f t="shared" si="14"/>
        <v>83.333333333333329</v>
      </c>
      <c r="S193" s="7" t="str">
        <f t="shared" si="15"/>
        <v>film &amp; video</v>
      </c>
      <c r="T193" t="str">
        <f t="shared" si="16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1"/>
        <v>41929.792037037041</v>
      </c>
      <c r="K194">
        <v>1410980432</v>
      </c>
      <c r="L194" s="11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3"/>
        <v>1.6999999999999999E-3</v>
      </c>
      <c r="R194" s="6">
        <f t="shared" si="14"/>
        <v>5.666666666666667</v>
      </c>
      <c r="S194" s="7" t="str">
        <f t="shared" si="15"/>
        <v>film &amp; video</v>
      </c>
      <c r="T194" t="str">
        <f t="shared" si="16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7">(((I195/60)/60)/24)+DATE(1970,1,1)</f>
        <v>41971.976458333331</v>
      </c>
      <c r="K195">
        <v>1412029566</v>
      </c>
      <c r="L195" s="11">
        <f t="shared" ref="L195:L258" si="18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9">(E195/D195)*100</f>
        <v>0</v>
      </c>
      <c r="R195" s="6" t="e">
        <f t="shared" ref="R195:R258" si="20">E195/N195</f>
        <v>#DIV/0!</v>
      </c>
      <c r="S195" s="7" t="str">
        <f t="shared" ref="S195:S258" si="21">LEFT(P195,FIND("/",P195)-1)</f>
        <v>film &amp; video</v>
      </c>
      <c r="T195" t="str">
        <f t="shared" ref="T195:T258" si="22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7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9"/>
        <v>0.12</v>
      </c>
      <c r="R196" s="6">
        <f t="shared" si="20"/>
        <v>1</v>
      </c>
      <c r="S196" s="7" t="str">
        <f t="shared" si="21"/>
        <v>film &amp; video</v>
      </c>
      <c r="T196" t="str">
        <f t="shared" si="22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7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9"/>
        <v>0</v>
      </c>
      <c r="R197" s="6" t="e">
        <f t="shared" si="20"/>
        <v>#DIV/0!</v>
      </c>
      <c r="S197" s="7" t="str">
        <f t="shared" si="21"/>
        <v>film &amp; video</v>
      </c>
      <c r="T197" t="str">
        <f t="shared" si="22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7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9"/>
        <v>41.857142857142861</v>
      </c>
      <c r="R198" s="6">
        <f t="shared" si="20"/>
        <v>77.10526315789474</v>
      </c>
      <c r="S198" s="7" t="str">
        <f t="shared" si="21"/>
        <v>film &amp; video</v>
      </c>
      <c r="T198" t="str">
        <f t="shared" si="22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7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9"/>
        <v>10.48</v>
      </c>
      <c r="R199" s="6">
        <f t="shared" si="20"/>
        <v>32.75</v>
      </c>
      <c r="S199" s="7" t="str">
        <f t="shared" si="21"/>
        <v>film &amp; video</v>
      </c>
      <c r="T199" t="str">
        <f t="shared" si="22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7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9"/>
        <v>1.1159999999999999</v>
      </c>
      <c r="R200" s="6">
        <f t="shared" si="20"/>
        <v>46.5</v>
      </c>
      <c r="S200" s="7" t="str">
        <f t="shared" si="21"/>
        <v>film &amp; video</v>
      </c>
      <c r="T200" t="str">
        <f t="shared" si="22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7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9"/>
        <v>0</v>
      </c>
      <c r="R201" s="6" t="e">
        <f t="shared" si="20"/>
        <v>#DIV/0!</v>
      </c>
      <c r="S201" s="7" t="str">
        <f t="shared" si="21"/>
        <v>film &amp; video</v>
      </c>
      <c r="T201" t="str">
        <f t="shared" si="22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7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9"/>
        <v>26.192500000000003</v>
      </c>
      <c r="R202" s="6">
        <f t="shared" si="20"/>
        <v>87.308333333333337</v>
      </c>
      <c r="S202" s="7" t="str">
        <f t="shared" si="21"/>
        <v>film &amp; video</v>
      </c>
      <c r="T202" t="str">
        <f t="shared" si="22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7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9"/>
        <v>58.461538461538467</v>
      </c>
      <c r="R203" s="6">
        <f t="shared" si="20"/>
        <v>54.285714285714285</v>
      </c>
      <c r="S203" s="7" t="str">
        <f t="shared" si="21"/>
        <v>film &amp; video</v>
      </c>
      <c r="T203" t="str">
        <f t="shared" si="22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7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9"/>
        <v>0</v>
      </c>
      <c r="R204" s="6" t="e">
        <f t="shared" si="20"/>
        <v>#DIV/0!</v>
      </c>
      <c r="S204" s="7" t="str">
        <f t="shared" si="21"/>
        <v>film &amp; video</v>
      </c>
      <c r="T204" t="str">
        <f t="shared" si="22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7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9"/>
        <v>29.84</v>
      </c>
      <c r="R205" s="6">
        <f t="shared" si="20"/>
        <v>93.25</v>
      </c>
      <c r="S205" s="7" t="str">
        <f t="shared" si="21"/>
        <v>film &amp; video</v>
      </c>
      <c r="T205" t="str">
        <f t="shared" si="22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7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9"/>
        <v>50.721666666666664</v>
      </c>
      <c r="R206" s="6">
        <f t="shared" si="20"/>
        <v>117.68368136117556</v>
      </c>
      <c r="S206" s="7" t="str">
        <f t="shared" si="21"/>
        <v>film &amp; video</v>
      </c>
      <c r="T206" t="str">
        <f t="shared" si="22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7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9"/>
        <v>16.25</v>
      </c>
      <c r="R207" s="6">
        <f t="shared" si="20"/>
        <v>76.470588235294116</v>
      </c>
      <c r="S207" s="7" t="str">
        <f t="shared" si="21"/>
        <v>film &amp; video</v>
      </c>
      <c r="T207" t="str">
        <f t="shared" si="22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7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9"/>
        <v>0</v>
      </c>
      <c r="R208" s="6" t="e">
        <f t="shared" si="20"/>
        <v>#DIV/0!</v>
      </c>
      <c r="S208" s="7" t="str">
        <f t="shared" si="21"/>
        <v>film &amp; video</v>
      </c>
      <c r="T208" t="str">
        <f t="shared" si="22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7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9"/>
        <v>15.214285714285714</v>
      </c>
      <c r="R209" s="6">
        <f t="shared" si="20"/>
        <v>163.84615384615384</v>
      </c>
      <c r="S209" s="7" t="str">
        <f t="shared" si="21"/>
        <v>film &amp; video</v>
      </c>
      <c r="T209" t="str">
        <f t="shared" si="22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7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9"/>
        <v>0</v>
      </c>
      <c r="R210" s="6" t="e">
        <f t="shared" si="20"/>
        <v>#DIV/0!</v>
      </c>
      <c r="S210" s="7" t="str">
        <f t="shared" si="21"/>
        <v>film &amp; video</v>
      </c>
      <c r="T210" t="str">
        <f t="shared" si="22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7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9"/>
        <v>0</v>
      </c>
      <c r="R211" s="6" t="e">
        <f t="shared" si="20"/>
        <v>#DIV/0!</v>
      </c>
      <c r="S211" s="7" t="str">
        <f t="shared" si="21"/>
        <v>film &amp; video</v>
      </c>
      <c r="T211" t="str">
        <f t="shared" si="22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7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9"/>
        <v>25.25</v>
      </c>
      <c r="R212" s="6">
        <f t="shared" si="20"/>
        <v>91.818181818181813</v>
      </c>
      <c r="S212" s="7" t="str">
        <f t="shared" si="21"/>
        <v>film &amp; video</v>
      </c>
      <c r="T212" t="str">
        <f t="shared" si="22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7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9"/>
        <v>44.6</v>
      </c>
      <c r="R213" s="6">
        <f t="shared" si="20"/>
        <v>185.83333333333334</v>
      </c>
      <c r="S213" s="7" t="str">
        <f t="shared" si="21"/>
        <v>film &amp; video</v>
      </c>
      <c r="T213" t="str">
        <f t="shared" si="22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7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9"/>
        <v>1.5873015873015872E-2</v>
      </c>
      <c r="R214" s="6">
        <f t="shared" si="20"/>
        <v>1</v>
      </c>
      <c r="S214" s="7" t="str">
        <f t="shared" si="21"/>
        <v>film &amp; video</v>
      </c>
      <c r="T214" t="str">
        <f t="shared" si="22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7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9"/>
        <v>0.04</v>
      </c>
      <c r="R215" s="6">
        <f t="shared" si="20"/>
        <v>20</v>
      </c>
      <c r="S215" s="7" t="str">
        <f t="shared" si="21"/>
        <v>film &amp; video</v>
      </c>
      <c r="T215" t="str">
        <f t="shared" si="22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7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9"/>
        <v>8.0000000000000002E-3</v>
      </c>
      <c r="R216" s="6">
        <f t="shared" si="20"/>
        <v>1</v>
      </c>
      <c r="S216" s="7" t="str">
        <f t="shared" si="21"/>
        <v>film &amp; video</v>
      </c>
      <c r="T216" t="str">
        <f t="shared" si="22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7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9"/>
        <v>0.22727272727272727</v>
      </c>
      <c r="R217" s="6">
        <f t="shared" si="20"/>
        <v>10</v>
      </c>
      <c r="S217" s="7" t="str">
        <f t="shared" si="21"/>
        <v>film &amp; video</v>
      </c>
      <c r="T217" t="str">
        <f t="shared" si="22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7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9"/>
        <v>55.698440000000005</v>
      </c>
      <c r="R218" s="6">
        <f t="shared" si="20"/>
        <v>331.53833333333336</v>
      </c>
      <c r="S218" s="7" t="str">
        <f t="shared" si="21"/>
        <v>film &amp; video</v>
      </c>
      <c r="T218" t="str">
        <f t="shared" si="22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7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9"/>
        <v>11.943</v>
      </c>
      <c r="R219" s="6">
        <f t="shared" si="20"/>
        <v>314.28947368421052</v>
      </c>
      <c r="S219" s="7" t="str">
        <f t="shared" si="21"/>
        <v>film &amp; video</v>
      </c>
      <c r="T219" t="str">
        <f t="shared" si="22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7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9"/>
        <v>2</v>
      </c>
      <c r="R220" s="6">
        <f t="shared" si="20"/>
        <v>100</v>
      </c>
      <c r="S220" s="7" t="str">
        <f t="shared" si="21"/>
        <v>film &amp; video</v>
      </c>
      <c r="T220" t="str">
        <f t="shared" si="22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7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9"/>
        <v>17.630000000000003</v>
      </c>
      <c r="R221" s="6">
        <f t="shared" si="20"/>
        <v>115.98684210526316</v>
      </c>
      <c r="S221" s="7" t="str">
        <f t="shared" si="21"/>
        <v>film &amp; video</v>
      </c>
      <c r="T221" t="str">
        <f t="shared" si="22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7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9"/>
        <v>0.72</v>
      </c>
      <c r="R222" s="6">
        <f t="shared" si="20"/>
        <v>120</v>
      </c>
      <c r="S222" s="7" t="str">
        <f t="shared" si="21"/>
        <v>film &amp; video</v>
      </c>
      <c r="T222" t="str">
        <f t="shared" si="22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7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9"/>
        <v>0</v>
      </c>
      <c r="R223" s="6" t="e">
        <f t="shared" si="20"/>
        <v>#DIV/0!</v>
      </c>
      <c r="S223" s="7" t="str">
        <f t="shared" si="21"/>
        <v>film &amp; video</v>
      </c>
      <c r="T223" t="str">
        <f t="shared" si="22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7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9"/>
        <v>13</v>
      </c>
      <c r="R224" s="6">
        <f t="shared" si="20"/>
        <v>65</v>
      </c>
      <c r="S224" s="7" t="str">
        <f t="shared" si="21"/>
        <v>film &amp; video</v>
      </c>
      <c r="T224" t="str">
        <f t="shared" si="22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7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9"/>
        <v>0</v>
      </c>
      <c r="R225" s="6" t="e">
        <f t="shared" si="20"/>
        <v>#DIV/0!</v>
      </c>
      <c r="S225" s="7" t="str">
        <f t="shared" si="21"/>
        <v>film &amp; video</v>
      </c>
      <c r="T225" t="str">
        <f t="shared" si="22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7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9"/>
        <v>0</v>
      </c>
      <c r="R226" s="6" t="e">
        <f t="shared" si="20"/>
        <v>#DIV/0!</v>
      </c>
      <c r="S226" s="7" t="str">
        <f t="shared" si="21"/>
        <v>film &amp; video</v>
      </c>
      <c r="T226" t="str">
        <f t="shared" si="22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7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9"/>
        <v>0</v>
      </c>
      <c r="R227" s="6" t="e">
        <f t="shared" si="20"/>
        <v>#DIV/0!</v>
      </c>
      <c r="S227" s="7" t="str">
        <f t="shared" si="21"/>
        <v>film &amp; video</v>
      </c>
      <c r="T227" t="str">
        <f t="shared" si="22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7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9"/>
        <v>0.86206896551724133</v>
      </c>
      <c r="R228" s="6">
        <f t="shared" si="20"/>
        <v>125</v>
      </c>
      <c r="S228" s="7" t="str">
        <f t="shared" si="21"/>
        <v>film &amp; video</v>
      </c>
      <c r="T228" t="str">
        <f t="shared" si="22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7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9"/>
        <v>0</v>
      </c>
      <c r="R229" s="6" t="e">
        <f t="shared" si="20"/>
        <v>#DIV/0!</v>
      </c>
      <c r="S229" s="7" t="str">
        <f t="shared" si="21"/>
        <v>film &amp; video</v>
      </c>
      <c r="T229" t="str">
        <f t="shared" si="22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7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9"/>
        <v>0</v>
      </c>
      <c r="R230" s="6" t="e">
        <f t="shared" si="20"/>
        <v>#DIV/0!</v>
      </c>
      <c r="S230" s="7" t="str">
        <f t="shared" si="21"/>
        <v>film &amp; video</v>
      </c>
      <c r="T230" t="str">
        <f t="shared" si="22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7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9"/>
        <v>0</v>
      </c>
      <c r="R231" s="6" t="e">
        <f t="shared" si="20"/>
        <v>#DIV/0!</v>
      </c>
      <c r="S231" s="7" t="str">
        <f t="shared" si="21"/>
        <v>film &amp; video</v>
      </c>
      <c r="T231" t="str">
        <f t="shared" si="22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7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9"/>
        <v>0.4</v>
      </c>
      <c r="R232" s="6">
        <f t="shared" si="20"/>
        <v>30</v>
      </c>
      <c r="S232" s="7" t="str">
        <f t="shared" si="21"/>
        <v>film &amp; video</v>
      </c>
      <c r="T232" t="str">
        <f t="shared" si="22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7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9"/>
        <v>0</v>
      </c>
      <c r="R233" s="6" t="e">
        <f t="shared" si="20"/>
        <v>#DIV/0!</v>
      </c>
      <c r="S233" s="7" t="str">
        <f t="shared" si="21"/>
        <v>film &amp; video</v>
      </c>
      <c r="T233" t="str">
        <f t="shared" si="22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7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9"/>
        <v>2.75</v>
      </c>
      <c r="R234" s="6">
        <f t="shared" si="20"/>
        <v>15.714285714285714</v>
      </c>
      <c r="S234" s="7" t="str">
        <f t="shared" si="21"/>
        <v>film &amp; video</v>
      </c>
      <c r="T234" t="str">
        <f t="shared" si="22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7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9"/>
        <v>0</v>
      </c>
      <c r="R235" s="6" t="e">
        <f t="shared" si="20"/>
        <v>#DIV/0!</v>
      </c>
      <c r="S235" s="7" t="str">
        <f t="shared" si="21"/>
        <v>film &amp; video</v>
      </c>
      <c r="T235" t="str">
        <f t="shared" si="22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7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9"/>
        <v>40.1</v>
      </c>
      <c r="R236" s="6">
        <f t="shared" si="20"/>
        <v>80.2</v>
      </c>
      <c r="S236" s="7" t="str">
        <f t="shared" si="21"/>
        <v>film &amp; video</v>
      </c>
      <c r="T236" t="str">
        <f t="shared" si="22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7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9"/>
        <v>0</v>
      </c>
      <c r="R237" s="6" t="e">
        <f t="shared" si="20"/>
        <v>#DIV/0!</v>
      </c>
      <c r="S237" s="7" t="str">
        <f t="shared" si="21"/>
        <v>film &amp; video</v>
      </c>
      <c r="T237" t="str">
        <f t="shared" si="22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7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9"/>
        <v>0</v>
      </c>
      <c r="R238" s="6" t="e">
        <f t="shared" si="20"/>
        <v>#DIV/0!</v>
      </c>
      <c r="S238" s="7" t="str">
        <f t="shared" si="21"/>
        <v>film &amp; video</v>
      </c>
      <c r="T238" t="str">
        <f t="shared" si="22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7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9"/>
        <v>0.33333333333333337</v>
      </c>
      <c r="R239" s="6">
        <f t="shared" si="20"/>
        <v>50</v>
      </c>
      <c r="S239" s="7" t="str">
        <f t="shared" si="21"/>
        <v>film &amp; video</v>
      </c>
      <c r="T239" t="str">
        <f t="shared" si="22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7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9"/>
        <v>0</v>
      </c>
      <c r="R240" s="6" t="e">
        <f t="shared" si="20"/>
        <v>#DIV/0!</v>
      </c>
      <c r="S240" s="7" t="str">
        <f t="shared" si="21"/>
        <v>film &amp; video</v>
      </c>
      <c r="T240" t="str">
        <f t="shared" si="22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7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9"/>
        <v>25</v>
      </c>
      <c r="R241" s="6">
        <f t="shared" si="20"/>
        <v>50</v>
      </c>
      <c r="S241" s="7" t="str">
        <f t="shared" si="21"/>
        <v>film &amp; video</v>
      </c>
      <c r="T241" t="str">
        <f t="shared" si="22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7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9"/>
        <v>107.63413333333334</v>
      </c>
      <c r="R242" s="6">
        <f t="shared" si="20"/>
        <v>117.84759124087591</v>
      </c>
      <c r="S242" s="7" t="str">
        <f t="shared" si="21"/>
        <v>film &amp; video</v>
      </c>
      <c r="T242" t="str">
        <f t="shared" si="22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7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9"/>
        <v>112.63736263736264</v>
      </c>
      <c r="R243" s="6">
        <f t="shared" si="20"/>
        <v>109.04255319148936</v>
      </c>
      <c r="S243" s="7" t="str">
        <f t="shared" si="21"/>
        <v>film &amp; video</v>
      </c>
      <c r="T243" t="str">
        <f t="shared" si="22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7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9"/>
        <v>113.46153846153845</v>
      </c>
      <c r="R244" s="6">
        <f t="shared" si="20"/>
        <v>73.019801980198025</v>
      </c>
      <c r="S244" s="7" t="str">
        <f t="shared" si="21"/>
        <v>film &amp; video</v>
      </c>
      <c r="T244" t="str">
        <f t="shared" si="22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7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9"/>
        <v>102.592</v>
      </c>
      <c r="R245" s="6">
        <f t="shared" si="20"/>
        <v>78.195121951219505</v>
      </c>
      <c r="S245" s="7" t="str">
        <f t="shared" si="21"/>
        <v>film &amp; video</v>
      </c>
      <c r="T245" t="str">
        <f t="shared" si="22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7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9"/>
        <v>113.75714285714287</v>
      </c>
      <c r="R246" s="6">
        <f t="shared" si="20"/>
        <v>47.398809523809526</v>
      </c>
      <c r="S246" s="7" t="str">
        <f t="shared" si="21"/>
        <v>film &amp; video</v>
      </c>
      <c r="T246" t="str">
        <f t="shared" si="22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7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9"/>
        <v>103.71999999999998</v>
      </c>
      <c r="R247" s="6">
        <f t="shared" si="20"/>
        <v>54.020833333333336</v>
      </c>
      <c r="S247" s="7" t="str">
        <f t="shared" si="21"/>
        <v>film &amp; video</v>
      </c>
      <c r="T247" t="str">
        <f t="shared" si="22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7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9"/>
        <v>305.46000000000004</v>
      </c>
      <c r="R248" s="6">
        <f t="shared" si="20"/>
        <v>68.488789237668158</v>
      </c>
      <c r="S248" s="7" t="str">
        <f t="shared" si="21"/>
        <v>film &amp; video</v>
      </c>
      <c r="T248" t="str">
        <f t="shared" si="22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7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9"/>
        <v>134.1</v>
      </c>
      <c r="R249" s="6">
        <f t="shared" si="20"/>
        <v>108.14516129032258</v>
      </c>
      <c r="S249" s="7" t="str">
        <f t="shared" si="21"/>
        <v>film &amp; video</v>
      </c>
      <c r="T249" t="str">
        <f t="shared" si="22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7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9"/>
        <v>101.33294117647058</v>
      </c>
      <c r="R250" s="6">
        <f t="shared" si="20"/>
        <v>589.95205479452056</v>
      </c>
      <c r="S250" s="7" t="str">
        <f t="shared" si="21"/>
        <v>film &amp; video</v>
      </c>
      <c r="T250" t="str">
        <f t="shared" si="22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7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9"/>
        <v>112.92</v>
      </c>
      <c r="R251" s="6">
        <f t="shared" si="20"/>
        <v>48.051063829787232</v>
      </c>
      <c r="S251" s="7" t="str">
        <f t="shared" si="21"/>
        <v>film &amp; video</v>
      </c>
      <c r="T251" t="str">
        <f t="shared" si="22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7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9"/>
        <v>105.58333333333334</v>
      </c>
      <c r="R252" s="6">
        <f t="shared" si="20"/>
        <v>72.482837528604122</v>
      </c>
      <c r="S252" s="7" t="str">
        <f t="shared" si="21"/>
        <v>film &amp; video</v>
      </c>
      <c r="T252" t="str">
        <f t="shared" si="22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7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9"/>
        <v>125.57142857142858</v>
      </c>
      <c r="R253" s="6">
        <f t="shared" si="20"/>
        <v>57.077922077922075</v>
      </c>
      <c r="S253" s="7" t="str">
        <f t="shared" si="21"/>
        <v>film &amp; video</v>
      </c>
      <c r="T253" t="str">
        <f t="shared" si="22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7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9"/>
        <v>184.56</v>
      </c>
      <c r="R254" s="6">
        <f t="shared" si="20"/>
        <v>85.444444444444443</v>
      </c>
      <c r="S254" s="7" t="str">
        <f t="shared" si="21"/>
        <v>film &amp; video</v>
      </c>
      <c r="T254" t="str">
        <f t="shared" si="22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7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9"/>
        <v>100.73333333333335</v>
      </c>
      <c r="R255" s="6">
        <f t="shared" si="20"/>
        <v>215.85714285714286</v>
      </c>
      <c r="S255" s="7" t="str">
        <f t="shared" si="21"/>
        <v>film &amp; video</v>
      </c>
      <c r="T255" t="str">
        <f t="shared" si="22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7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9"/>
        <v>116.94725</v>
      </c>
      <c r="R256" s="6">
        <f t="shared" si="20"/>
        <v>89.38643312101911</v>
      </c>
      <c r="S256" s="7" t="str">
        <f t="shared" si="21"/>
        <v>film &amp; video</v>
      </c>
      <c r="T256" t="str">
        <f t="shared" si="22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7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9"/>
        <v>106.73325</v>
      </c>
      <c r="R257" s="6">
        <f t="shared" si="20"/>
        <v>45.418404255319146</v>
      </c>
      <c r="S257" s="7" t="str">
        <f t="shared" si="21"/>
        <v>film &amp; video</v>
      </c>
      <c r="T257" t="str">
        <f t="shared" si="22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7"/>
        <v>41349.769293981481</v>
      </c>
      <c r="K258">
        <v>1360866467</v>
      </c>
      <c r="L258" s="11">
        <f t="shared" si="18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9"/>
        <v>139.1</v>
      </c>
      <c r="R258" s="6">
        <f t="shared" si="20"/>
        <v>65.756363636363631</v>
      </c>
      <c r="S258" s="7" t="str">
        <f t="shared" si="21"/>
        <v>film &amp; video</v>
      </c>
      <c r="T258" t="str">
        <f t="shared" si="22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3">(((I259/60)/60)/24)+DATE(1970,1,1)</f>
        <v>42509.626875000002</v>
      </c>
      <c r="K259">
        <v>1461078162</v>
      </c>
      <c r="L259" s="11">
        <f t="shared" ref="L259:L322" si="24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5">(E259/D259)*100</f>
        <v>106.72648571428572</v>
      </c>
      <c r="R259" s="6">
        <f t="shared" ref="R259:R322" si="26">E259/N259</f>
        <v>66.70405357142856</v>
      </c>
      <c r="S259" s="7" t="str">
        <f t="shared" ref="S259:S322" si="27">LEFT(P259,FIND("/",P259)-1)</f>
        <v>film &amp; video</v>
      </c>
      <c r="T259" t="str">
        <f t="shared" ref="T259:T322" si="28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3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5"/>
        <v>191.14</v>
      </c>
      <c r="R260" s="6">
        <f t="shared" si="26"/>
        <v>83.345930232558146</v>
      </c>
      <c r="S260" s="7" t="str">
        <f t="shared" si="27"/>
        <v>film &amp; video</v>
      </c>
      <c r="T260" t="str">
        <f t="shared" si="28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3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5"/>
        <v>131.93789333333334</v>
      </c>
      <c r="R261" s="6">
        <f t="shared" si="26"/>
        <v>105.04609341825902</v>
      </c>
      <c r="S261" s="7" t="str">
        <f t="shared" si="27"/>
        <v>film &amp; video</v>
      </c>
      <c r="T261" t="str">
        <f t="shared" si="28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3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5"/>
        <v>106.4</v>
      </c>
      <c r="R262" s="6">
        <f t="shared" si="26"/>
        <v>120.90909090909091</v>
      </c>
      <c r="S262" s="7" t="str">
        <f t="shared" si="27"/>
        <v>film &amp; video</v>
      </c>
      <c r="T262" t="str">
        <f t="shared" si="28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3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5"/>
        <v>107.4</v>
      </c>
      <c r="R263" s="6">
        <f t="shared" si="26"/>
        <v>97.63636363636364</v>
      </c>
      <c r="S263" s="7" t="str">
        <f t="shared" si="27"/>
        <v>film &amp; video</v>
      </c>
      <c r="T263" t="str">
        <f t="shared" si="28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3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5"/>
        <v>240</v>
      </c>
      <c r="R264" s="6">
        <f t="shared" si="26"/>
        <v>41.379310344827587</v>
      </c>
      <c r="S264" s="7" t="str">
        <f t="shared" si="27"/>
        <v>film &amp; video</v>
      </c>
      <c r="T264" t="str">
        <f t="shared" si="28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3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5"/>
        <v>118.08108</v>
      </c>
      <c r="R265" s="6">
        <f t="shared" si="26"/>
        <v>30.654485981308412</v>
      </c>
      <c r="S265" s="7" t="str">
        <f t="shared" si="27"/>
        <v>film &amp; video</v>
      </c>
      <c r="T265" t="str">
        <f t="shared" si="28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3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5"/>
        <v>118.19999999999999</v>
      </c>
      <c r="R266" s="6">
        <f t="shared" si="26"/>
        <v>64.945054945054949</v>
      </c>
      <c r="S266" s="7" t="str">
        <f t="shared" si="27"/>
        <v>film &amp; video</v>
      </c>
      <c r="T266" t="str">
        <f t="shared" si="28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3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5"/>
        <v>111.1</v>
      </c>
      <c r="R267" s="6">
        <f t="shared" si="26"/>
        <v>95.775862068965523</v>
      </c>
      <c r="S267" s="7" t="str">
        <f t="shared" si="27"/>
        <v>film &amp; video</v>
      </c>
      <c r="T267" t="str">
        <f t="shared" si="28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3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5"/>
        <v>145.5</v>
      </c>
      <c r="R268" s="6">
        <f t="shared" si="26"/>
        <v>40.416666666666664</v>
      </c>
      <c r="S268" s="7" t="str">
        <f t="shared" si="27"/>
        <v>film &amp; video</v>
      </c>
      <c r="T268" t="str">
        <f t="shared" si="28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3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5"/>
        <v>131.62883248730967</v>
      </c>
      <c r="R269" s="6">
        <f t="shared" si="26"/>
        <v>78.578424242424248</v>
      </c>
      <c r="S269" s="7" t="str">
        <f t="shared" si="27"/>
        <v>film &amp; video</v>
      </c>
      <c r="T269" t="str">
        <f t="shared" si="28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3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5"/>
        <v>111.4</v>
      </c>
      <c r="R270" s="6">
        <f t="shared" si="26"/>
        <v>50.18018018018018</v>
      </c>
      <c r="S270" s="7" t="str">
        <f t="shared" si="27"/>
        <v>film &amp; video</v>
      </c>
      <c r="T270" t="str">
        <f t="shared" si="28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3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5"/>
        <v>147.23376999999999</v>
      </c>
      <c r="R271" s="6">
        <f t="shared" si="26"/>
        <v>92.251735588972423</v>
      </c>
      <c r="S271" s="7" t="str">
        <f t="shared" si="27"/>
        <v>film &amp; video</v>
      </c>
      <c r="T271" t="str">
        <f t="shared" si="28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3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5"/>
        <v>152.60869565217391</v>
      </c>
      <c r="R272" s="6">
        <f t="shared" si="26"/>
        <v>57.540983606557376</v>
      </c>
      <c r="S272" s="7" t="str">
        <f t="shared" si="27"/>
        <v>film &amp; video</v>
      </c>
      <c r="T272" t="str">
        <f t="shared" si="28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3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5"/>
        <v>104.67999999999999</v>
      </c>
      <c r="R273" s="6">
        <f t="shared" si="26"/>
        <v>109.42160278745645</v>
      </c>
      <c r="S273" s="7" t="str">
        <f t="shared" si="27"/>
        <v>film &amp; video</v>
      </c>
      <c r="T273" t="str">
        <f t="shared" si="28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3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5"/>
        <v>177.43366666666668</v>
      </c>
      <c r="R274" s="6">
        <f t="shared" si="26"/>
        <v>81.892461538461546</v>
      </c>
      <c r="S274" s="7" t="str">
        <f t="shared" si="27"/>
        <v>film &amp; video</v>
      </c>
      <c r="T274" t="str">
        <f t="shared" si="28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3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5"/>
        <v>107.7758</v>
      </c>
      <c r="R275" s="6">
        <f t="shared" si="26"/>
        <v>45.667711864406776</v>
      </c>
      <c r="S275" s="7" t="str">
        <f t="shared" si="27"/>
        <v>film &amp; video</v>
      </c>
      <c r="T275" t="str">
        <f t="shared" si="28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3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5"/>
        <v>156</v>
      </c>
      <c r="R276" s="6">
        <f t="shared" si="26"/>
        <v>55.221238938053098</v>
      </c>
      <c r="S276" s="7" t="str">
        <f t="shared" si="27"/>
        <v>film &amp; video</v>
      </c>
      <c r="T276" t="str">
        <f t="shared" si="28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3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5"/>
        <v>108.395</v>
      </c>
      <c r="R277" s="6">
        <f t="shared" si="26"/>
        <v>65.298192771084331</v>
      </c>
      <c r="S277" s="7" t="str">
        <f t="shared" si="27"/>
        <v>film &amp; video</v>
      </c>
      <c r="T277" t="str">
        <f t="shared" si="28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3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5"/>
        <v>147.6</v>
      </c>
      <c r="R278" s="6">
        <f t="shared" si="26"/>
        <v>95.225806451612897</v>
      </c>
      <c r="S278" s="7" t="str">
        <f t="shared" si="27"/>
        <v>film &amp; video</v>
      </c>
      <c r="T278" t="str">
        <f t="shared" si="28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3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5"/>
        <v>110.38153846153847</v>
      </c>
      <c r="R279" s="6">
        <f t="shared" si="26"/>
        <v>75.444794952681391</v>
      </c>
      <c r="S279" s="7" t="str">
        <f t="shared" si="27"/>
        <v>film &amp; video</v>
      </c>
      <c r="T279" t="str">
        <f t="shared" si="28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3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5"/>
        <v>150.34814814814814</v>
      </c>
      <c r="R280" s="6">
        <f t="shared" si="26"/>
        <v>97.816867469879512</v>
      </c>
      <c r="S280" s="7" t="str">
        <f t="shared" si="27"/>
        <v>film &amp; video</v>
      </c>
      <c r="T280" t="str">
        <f t="shared" si="28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3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5"/>
        <v>157.31829411764707</v>
      </c>
      <c r="R281" s="6">
        <f t="shared" si="26"/>
        <v>87.685606557377056</v>
      </c>
      <c r="S281" s="7" t="str">
        <f t="shared" si="27"/>
        <v>film &amp; video</v>
      </c>
      <c r="T281" t="str">
        <f t="shared" si="28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3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5"/>
        <v>156.14400000000001</v>
      </c>
      <c r="R282" s="6">
        <f t="shared" si="26"/>
        <v>54.748948106591868</v>
      </c>
      <c r="S282" s="7" t="str">
        <f t="shared" si="27"/>
        <v>film &amp; video</v>
      </c>
      <c r="T282" t="str">
        <f t="shared" si="28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3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5"/>
        <v>120.58763636363636</v>
      </c>
      <c r="R283" s="6">
        <f t="shared" si="26"/>
        <v>83.953417721518989</v>
      </c>
      <c r="S283" s="7" t="str">
        <f t="shared" si="27"/>
        <v>film &amp; video</v>
      </c>
      <c r="T283" t="str">
        <f t="shared" si="28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3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5"/>
        <v>101.18888888888888</v>
      </c>
      <c r="R284" s="6">
        <f t="shared" si="26"/>
        <v>254.38547486033519</v>
      </c>
      <c r="S284" s="7" t="str">
        <f t="shared" si="27"/>
        <v>film &amp; video</v>
      </c>
      <c r="T284" t="str">
        <f t="shared" si="28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3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5"/>
        <v>114.27249999999999</v>
      </c>
      <c r="R285" s="6">
        <f t="shared" si="26"/>
        <v>101.8269801980198</v>
      </c>
      <c r="S285" s="7" t="str">
        <f t="shared" si="27"/>
        <v>film &amp; video</v>
      </c>
      <c r="T285" t="str">
        <f t="shared" si="28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3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5"/>
        <v>104.62615</v>
      </c>
      <c r="R286" s="6">
        <f t="shared" si="26"/>
        <v>55.066394736842106</v>
      </c>
      <c r="S286" s="7" t="str">
        <f t="shared" si="27"/>
        <v>film &amp; video</v>
      </c>
      <c r="T286" t="str">
        <f t="shared" si="28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3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5"/>
        <v>228.82507142857142</v>
      </c>
      <c r="R287" s="6">
        <f t="shared" si="26"/>
        <v>56.901438721136763</v>
      </c>
      <c r="S287" s="7" t="str">
        <f t="shared" si="27"/>
        <v>film &amp; video</v>
      </c>
      <c r="T287" t="str">
        <f t="shared" si="28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3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5"/>
        <v>109.15333333333332</v>
      </c>
      <c r="R288" s="6">
        <f t="shared" si="26"/>
        <v>121.28148148148148</v>
      </c>
      <c r="S288" s="7" t="str">
        <f t="shared" si="27"/>
        <v>film &amp; video</v>
      </c>
      <c r="T288" t="str">
        <f t="shared" si="28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3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5"/>
        <v>176.29999999999998</v>
      </c>
      <c r="R289" s="6">
        <f t="shared" si="26"/>
        <v>91.189655172413794</v>
      </c>
      <c r="S289" s="7" t="str">
        <f t="shared" si="27"/>
        <v>film &amp; video</v>
      </c>
      <c r="T289" t="str">
        <f t="shared" si="28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3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5"/>
        <v>103.21061999999999</v>
      </c>
      <c r="R290" s="6">
        <f t="shared" si="26"/>
        <v>115.44812080536913</v>
      </c>
      <c r="S290" s="7" t="str">
        <f t="shared" si="27"/>
        <v>film &amp; video</v>
      </c>
      <c r="T290" t="str">
        <f t="shared" si="28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3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5"/>
        <v>104.82000000000001</v>
      </c>
      <c r="R291" s="6">
        <f t="shared" si="26"/>
        <v>67.771551724137936</v>
      </c>
      <c r="S291" s="7" t="str">
        <f t="shared" si="27"/>
        <v>film &amp; video</v>
      </c>
      <c r="T291" t="str">
        <f t="shared" si="28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3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5"/>
        <v>106.68444444444445</v>
      </c>
      <c r="R292" s="6">
        <f t="shared" si="26"/>
        <v>28.576190476190476</v>
      </c>
      <c r="S292" s="7" t="str">
        <f t="shared" si="27"/>
        <v>film &amp; video</v>
      </c>
      <c r="T292" t="str">
        <f t="shared" si="28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3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5"/>
        <v>120.02</v>
      </c>
      <c r="R293" s="6">
        <f t="shared" si="26"/>
        <v>46.8828125</v>
      </c>
      <c r="S293" s="7" t="str">
        <f t="shared" si="27"/>
        <v>film &amp; video</v>
      </c>
      <c r="T293" t="str">
        <f t="shared" si="28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3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5"/>
        <v>101.50693333333334</v>
      </c>
      <c r="R294" s="6">
        <f t="shared" si="26"/>
        <v>154.42231237322514</v>
      </c>
      <c r="S294" s="7" t="str">
        <f t="shared" si="27"/>
        <v>film &amp; video</v>
      </c>
      <c r="T294" t="str">
        <f t="shared" si="28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3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5"/>
        <v>101.38461538461539</v>
      </c>
      <c r="R295" s="6">
        <f t="shared" si="26"/>
        <v>201.22137404580153</v>
      </c>
      <c r="S295" s="7" t="str">
        <f t="shared" si="27"/>
        <v>film &amp; video</v>
      </c>
      <c r="T295" t="str">
        <f t="shared" si="28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3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5"/>
        <v>100</v>
      </c>
      <c r="R296" s="6">
        <f t="shared" si="26"/>
        <v>100</v>
      </c>
      <c r="S296" s="7" t="str">
        <f t="shared" si="27"/>
        <v>film &amp; video</v>
      </c>
      <c r="T296" t="str">
        <f t="shared" si="28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3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5"/>
        <v>133.10911999999999</v>
      </c>
      <c r="R297" s="6">
        <f t="shared" si="26"/>
        <v>100.08204511278196</v>
      </c>
      <c r="S297" s="7" t="str">
        <f t="shared" si="27"/>
        <v>film &amp; video</v>
      </c>
      <c r="T297" t="str">
        <f t="shared" si="28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3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5"/>
        <v>118.72620000000001</v>
      </c>
      <c r="R298" s="6">
        <f t="shared" si="26"/>
        <v>230.08953488372092</v>
      </c>
      <c r="S298" s="7" t="str">
        <f t="shared" si="27"/>
        <v>film &amp; video</v>
      </c>
      <c r="T298" t="str">
        <f t="shared" si="28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3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5"/>
        <v>100.64</v>
      </c>
      <c r="R299" s="6">
        <f t="shared" si="26"/>
        <v>141.74647887323943</v>
      </c>
      <c r="S299" s="7" t="str">
        <f t="shared" si="27"/>
        <v>film &amp; video</v>
      </c>
      <c r="T299" t="str">
        <f t="shared" si="28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3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5"/>
        <v>108.93241269841269</v>
      </c>
      <c r="R300" s="6">
        <f t="shared" si="26"/>
        <v>56.344351395730705</v>
      </c>
      <c r="S300" s="7" t="str">
        <f t="shared" si="27"/>
        <v>film &amp; video</v>
      </c>
      <c r="T300" t="str">
        <f t="shared" si="28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3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5"/>
        <v>178.95250000000001</v>
      </c>
      <c r="R301" s="6">
        <f t="shared" si="26"/>
        <v>73.341188524590166</v>
      </c>
      <c r="S301" s="7" t="str">
        <f t="shared" si="27"/>
        <v>film &amp; video</v>
      </c>
      <c r="T301" t="str">
        <f t="shared" si="28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3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5"/>
        <v>101.72264</v>
      </c>
      <c r="R302" s="6">
        <f t="shared" si="26"/>
        <v>85.337785234899329</v>
      </c>
      <c r="S302" s="7" t="str">
        <f t="shared" si="27"/>
        <v>film &amp; video</v>
      </c>
      <c r="T302" t="str">
        <f t="shared" si="28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3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5"/>
        <v>118.73499999999999</v>
      </c>
      <c r="R303" s="6">
        <f t="shared" si="26"/>
        <v>61.496215139442228</v>
      </c>
      <c r="S303" s="7" t="str">
        <f t="shared" si="27"/>
        <v>film &amp; video</v>
      </c>
      <c r="T303" t="str">
        <f t="shared" si="28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3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5"/>
        <v>100.46</v>
      </c>
      <c r="R304" s="6">
        <f t="shared" si="26"/>
        <v>93.018518518518519</v>
      </c>
      <c r="S304" s="7" t="str">
        <f t="shared" si="27"/>
        <v>film &amp; video</v>
      </c>
      <c r="T304" t="str">
        <f t="shared" si="28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3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5"/>
        <v>137.46666666666667</v>
      </c>
      <c r="R305" s="6">
        <f t="shared" si="26"/>
        <v>50.292682926829265</v>
      </c>
      <c r="S305" s="7" t="str">
        <f t="shared" si="27"/>
        <v>film &amp; video</v>
      </c>
      <c r="T305" t="str">
        <f t="shared" si="28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3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5"/>
        <v>231.64705882352939</v>
      </c>
      <c r="R306" s="6">
        <f t="shared" si="26"/>
        <v>106.43243243243244</v>
      </c>
      <c r="S306" s="7" t="str">
        <f t="shared" si="27"/>
        <v>film &amp; video</v>
      </c>
      <c r="T306" t="str">
        <f t="shared" si="28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3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5"/>
        <v>130.33333333333331</v>
      </c>
      <c r="R307" s="6">
        <f t="shared" si="26"/>
        <v>51.719576719576722</v>
      </c>
      <c r="S307" s="7" t="str">
        <f t="shared" si="27"/>
        <v>film &amp; video</v>
      </c>
      <c r="T307" t="str">
        <f t="shared" si="28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3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5"/>
        <v>292.89999999999998</v>
      </c>
      <c r="R308" s="6">
        <f t="shared" si="26"/>
        <v>36.612499999999997</v>
      </c>
      <c r="S308" s="7" t="str">
        <f t="shared" si="27"/>
        <v>film &amp; video</v>
      </c>
      <c r="T308" t="str">
        <f t="shared" si="28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3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5"/>
        <v>111.31818181818183</v>
      </c>
      <c r="R309" s="6">
        <f t="shared" si="26"/>
        <v>42.517361111111114</v>
      </c>
      <c r="S309" s="7" t="str">
        <f t="shared" si="27"/>
        <v>film &amp; video</v>
      </c>
      <c r="T309" t="str">
        <f t="shared" si="28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3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5"/>
        <v>105.56666666666668</v>
      </c>
      <c r="R310" s="6">
        <f t="shared" si="26"/>
        <v>62.712871287128714</v>
      </c>
      <c r="S310" s="7" t="str">
        <f t="shared" si="27"/>
        <v>film &amp; video</v>
      </c>
      <c r="T310" t="str">
        <f t="shared" si="28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3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5"/>
        <v>118.94444444444446</v>
      </c>
      <c r="R311" s="6">
        <f t="shared" si="26"/>
        <v>89.957983193277315</v>
      </c>
      <c r="S311" s="7" t="str">
        <f t="shared" si="27"/>
        <v>film &amp; video</v>
      </c>
      <c r="T311" t="str">
        <f t="shared" si="28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3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5"/>
        <v>104.129</v>
      </c>
      <c r="R312" s="6">
        <f t="shared" si="26"/>
        <v>28.924722222222222</v>
      </c>
      <c r="S312" s="7" t="str">
        <f t="shared" si="27"/>
        <v>film &amp; video</v>
      </c>
      <c r="T312" t="str">
        <f t="shared" si="28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3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5"/>
        <v>104.10165000000001</v>
      </c>
      <c r="R313" s="6">
        <f t="shared" si="26"/>
        <v>138.8022</v>
      </c>
      <c r="S313" s="7" t="str">
        <f t="shared" si="27"/>
        <v>film &amp; video</v>
      </c>
      <c r="T313" t="str">
        <f t="shared" si="28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3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5"/>
        <v>111.87499999999999</v>
      </c>
      <c r="R314" s="6">
        <f t="shared" si="26"/>
        <v>61.301369863013697</v>
      </c>
      <c r="S314" s="7" t="str">
        <f t="shared" si="27"/>
        <v>film &amp; video</v>
      </c>
      <c r="T314" t="str">
        <f t="shared" si="28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3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5"/>
        <v>104.73529411764706</v>
      </c>
      <c r="R315" s="6">
        <f t="shared" si="26"/>
        <v>80.202702702702709</v>
      </c>
      <c r="S315" s="7" t="str">
        <f t="shared" si="27"/>
        <v>film &amp; video</v>
      </c>
      <c r="T315" t="str">
        <f t="shared" si="28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3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5"/>
        <v>385.15000000000003</v>
      </c>
      <c r="R316" s="6">
        <f t="shared" si="26"/>
        <v>32.095833333333331</v>
      </c>
      <c r="S316" s="7" t="str">
        <f t="shared" si="27"/>
        <v>film &amp; video</v>
      </c>
      <c r="T316" t="str">
        <f t="shared" si="28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3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5"/>
        <v>101.248</v>
      </c>
      <c r="R317" s="6">
        <f t="shared" si="26"/>
        <v>200.88888888888889</v>
      </c>
      <c r="S317" s="7" t="str">
        <f t="shared" si="27"/>
        <v>film &amp; video</v>
      </c>
      <c r="T317" t="str">
        <f t="shared" si="28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3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5"/>
        <v>113.77333333333333</v>
      </c>
      <c r="R318" s="6">
        <f t="shared" si="26"/>
        <v>108.01265822784811</v>
      </c>
      <c r="S318" s="7" t="str">
        <f t="shared" si="27"/>
        <v>film &amp; video</v>
      </c>
      <c r="T318" t="str">
        <f t="shared" si="28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3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5"/>
        <v>100.80333333333333</v>
      </c>
      <c r="R319" s="6">
        <f t="shared" si="26"/>
        <v>95.699367088607602</v>
      </c>
      <c r="S319" s="7" t="str">
        <f t="shared" si="27"/>
        <v>film &amp; video</v>
      </c>
      <c r="T319" t="str">
        <f t="shared" si="28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3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5"/>
        <v>283.32</v>
      </c>
      <c r="R320" s="6">
        <f t="shared" si="26"/>
        <v>49.880281690140848</v>
      </c>
      <c r="S320" s="7" t="str">
        <f t="shared" si="27"/>
        <v>film &amp; video</v>
      </c>
      <c r="T320" t="str">
        <f t="shared" si="28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3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5"/>
        <v>112.68</v>
      </c>
      <c r="R321" s="6">
        <f t="shared" si="26"/>
        <v>110.47058823529412</v>
      </c>
      <c r="S321" s="7" t="str">
        <f t="shared" si="27"/>
        <v>film &amp; video</v>
      </c>
      <c r="T321" t="str">
        <f t="shared" si="28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3"/>
        <v>42360.958333333328</v>
      </c>
      <c r="K322">
        <v>1448284433</v>
      </c>
      <c r="L322" s="11">
        <f t="shared" si="24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5"/>
        <v>106.58000000000001</v>
      </c>
      <c r="R322" s="6">
        <f t="shared" si="26"/>
        <v>134.91139240506328</v>
      </c>
      <c r="S322" s="7" t="str">
        <f t="shared" si="27"/>
        <v>film &amp; video</v>
      </c>
      <c r="T322" t="str">
        <f t="shared" si="28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9">(((I323/60)/60)/24)+DATE(1970,1,1)</f>
        <v>42682.488263888896</v>
      </c>
      <c r="K323">
        <v>1475577786</v>
      </c>
      <c r="L323" s="11">
        <f t="shared" ref="L323:L386" si="3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1">(E323/D323)*100</f>
        <v>102.66285714285715</v>
      </c>
      <c r="R323" s="6">
        <f t="shared" ref="R323:R386" si="32">E323/N323</f>
        <v>106.62314540059347</v>
      </c>
      <c r="S323" s="7" t="str">
        <f t="shared" ref="S323:S386" si="33">LEFT(P323,FIND("/",P323)-1)</f>
        <v>film &amp; video</v>
      </c>
      <c r="T323" t="str">
        <f t="shared" ref="T323:T386" si="34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9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1"/>
        <v>107.91200000000001</v>
      </c>
      <c r="R324" s="6">
        <f t="shared" si="32"/>
        <v>145.04301075268816</v>
      </c>
      <c r="S324" s="7" t="str">
        <f t="shared" si="33"/>
        <v>film &amp; video</v>
      </c>
      <c r="T324" t="str">
        <f t="shared" si="34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9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1"/>
        <v>123.07407407407408</v>
      </c>
      <c r="R325" s="6">
        <f t="shared" si="32"/>
        <v>114.58620689655173</v>
      </c>
      <c r="S325" s="7" t="str">
        <f t="shared" si="33"/>
        <v>film &amp; video</v>
      </c>
      <c r="T325" t="str">
        <f t="shared" si="34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9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1"/>
        <v>101.6</v>
      </c>
      <c r="R326" s="6">
        <f t="shared" si="32"/>
        <v>105.3170731707317</v>
      </c>
      <c r="S326" s="7" t="str">
        <f t="shared" si="33"/>
        <v>film &amp; video</v>
      </c>
      <c r="T326" t="str">
        <f t="shared" si="34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9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1"/>
        <v>104.396</v>
      </c>
      <c r="R327" s="6">
        <f t="shared" si="32"/>
        <v>70.921195652173907</v>
      </c>
      <c r="S327" s="7" t="str">
        <f t="shared" si="33"/>
        <v>film &amp; video</v>
      </c>
      <c r="T327" t="str">
        <f t="shared" si="34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9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1"/>
        <v>112.92973333333333</v>
      </c>
      <c r="R328" s="6">
        <f t="shared" si="32"/>
        <v>147.17167680278018</v>
      </c>
      <c r="S328" s="7" t="str">
        <f t="shared" si="33"/>
        <v>film &amp; video</v>
      </c>
      <c r="T328" t="str">
        <f t="shared" si="34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9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1"/>
        <v>136.4</v>
      </c>
      <c r="R329" s="6">
        <f t="shared" si="32"/>
        <v>160.47058823529412</v>
      </c>
      <c r="S329" s="7" t="str">
        <f t="shared" si="33"/>
        <v>film &amp; video</v>
      </c>
      <c r="T329" t="str">
        <f t="shared" si="34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9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1"/>
        <v>103.61439999999999</v>
      </c>
      <c r="R330" s="6">
        <f t="shared" si="32"/>
        <v>156.04578313253012</v>
      </c>
      <c r="S330" s="7" t="str">
        <f t="shared" si="33"/>
        <v>film &amp; video</v>
      </c>
      <c r="T330" t="str">
        <f t="shared" si="34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9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1"/>
        <v>105.5</v>
      </c>
      <c r="R331" s="6">
        <f t="shared" si="32"/>
        <v>63.17365269461078</v>
      </c>
      <c r="S331" s="7" t="str">
        <f t="shared" si="33"/>
        <v>film &amp; video</v>
      </c>
      <c r="T331" t="str">
        <f t="shared" si="34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9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1"/>
        <v>101.82857142857142</v>
      </c>
      <c r="R332" s="6">
        <f t="shared" si="32"/>
        <v>104.82352941176471</v>
      </c>
      <c r="S332" s="7" t="str">
        <f t="shared" si="33"/>
        <v>film &amp; video</v>
      </c>
      <c r="T332" t="str">
        <f t="shared" si="34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9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1"/>
        <v>106.60499999999999</v>
      </c>
      <c r="R333" s="6">
        <f t="shared" si="32"/>
        <v>97.356164383561648</v>
      </c>
      <c r="S333" s="7" t="str">
        <f t="shared" si="33"/>
        <v>film &amp; video</v>
      </c>
      <c r="T333" t="str">
        <f t="shared" si="34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9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1"/>
        <v>113.015</v>
      </c>
      <c r="R334" s="6">
        <f t="shared" si="32"/>
        <v>203.63063063063063</v>
      </c>
      <c r="S334" s="7" t="str">
        <f t="shared" si="33"/>
        <v>film &amp; video</v>
      </c>
      <c r="T334" t="str">
        <f t="shared" si="34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9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1"/>
        <v>125.22750000000001</v>
      </c>
      <c r="R335" s="6">
        <f t="shared" si="32"/>
        <v>188.31203007518798</v>
      </c>
      <c r="S335" s="7" t="str">
        <f t="shared" si="33"/>
        <v>film &amp; video</v>
      </c>
      <c r="T335" t="str">
        <f t="shared" si="34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9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1"/>
        <v>101.19</v>
      </c>
      <c r="R336" s="6">
        <f t="shared" si="32"/>
        <v>146.65217391304347</v>
      </c>
      <c r="S336" s="7" t="str">
        <f t="shared" si="33"/>
        <v>film &amp; video</v>
      </c>
      <c r="T336" t="str">
        <f t="shared" si="34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9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1"/>
        <v>102.76470588235294</v>
      </c>
      <c r="R337" s="6">
        <f t="shared" si="32"/>
        <v>109.1875</v>
      </c>
      <c r="S337" s="7" t="str">
        <f t="shared" si="33"/>
        <v>film &amp; video</v>
      </c>
      <c r="T337" t="str">
        <f t="shared" si="34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9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1"/>
        <v>116.83911999999998</v>
      </c>
      <c r="R338" s="6">
        <f t="shared" si="32"/>
        <v>59.249046653144013</v>
      </c>
      <c r="S338" s="7" t="str">
        <f t="shared" si="33"/>
        <v>film &amp; video</v>
      </c>
      <c r="T338" t="str">
        <f t="shared" si="34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9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1"/>
        <v>101.16833333333335</v>
      </c>
      <c r="R339" s="6">
        <f t="shared" si="32"/>
        <v>97.904838709677421</v>
      </c>
      <c r="S339" s="7" t="str">
        <f t="shared" si="33"/>
        <v>film &amp; video</v>
      </c>
      <c r="T339" t="str">
        <f t="shared" si="34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9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1"/>
        <v>110.13360000000002</v>
      </c>
      <c r="R340" s="6">
        <f t="shared" si="32"/>
        <v>70.000169491525426</v>
      </c>
      <c r="S340" s="7" t="str">
        <f t="shared" si="33"/>
        <v>film &amp; video</v>
      </c>
      <c r="T340" t="str">
        <f t="shared" si="34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9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1"/>
        <v>108.08333333333333</v>
      </c>
      <c r="R341" s="6">
        <f t="shared" si="32"/>
        <v>72.865168539325836</v>
      </c>
      <c r="S341" s="7" t="str">
        <f t="shared" si="33"/>
        <v>film &amp; video</v>
      </c>
      <c r="T341" t="str">
        <f t="shared" si="34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9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1"/>
        <v>125.02285714285715</v>
      </c>
      <c r="R342" s="6">
        <f t="shared" si="32"/>
        <v>146.34782608695653</v>
      </c>
      <c r="S342" s="7" t="str">
        <f t="shared" si="33"/>
        <v>film &amp; video</v>
      </c>
      <c r="T342" t="str">
        <f t="shared" si="34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9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1"/>
        <v>106.71428571428572</v>
      </c>
      <c r="R343" s="6">
        <f t="shared" si="32"/>
        <v>67.909090909090907</v>
      </c>
      <c r="S343" s="7" t="str">
        <f t="shared" si="33"/>
        <v>film &amp; video</v>
      </c>
      <c r="T343" t="str">
        <f t="shared" si="34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9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1"/>
        <v>100.36639999999998</v>
      </c>
      <c r="R344" s="6">
        <f t="shared" si="32"/>
        <v>169.85083076923075</v>
      </c>
      <c r="S344" s="7" t="str">
        <f t="shared" si="33"/>
        <v>film &amp; video</v>
      </c>
      <c r="T344" t="str">
        <f t="shared" si="34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9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1"/>
        <v>102.02863333333335</v>
      </c>
      <c r="R345" s="6">
        <f t="shared" si="32"/>
        <v>58.413339694656486</v>
      </c>
      <c r="S345" s="7" t="str">
        <f t="shared" si="33"/>
        <v>film &amp; video</v>
      </c>
      <c r="T345" t="str">
        <f t="shared" si="34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9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1"/>
        <v>102.08358208955224</v>
      </c>
      <c r="R346" s="6">
        <f t="shared" si="32"/>
        <v>119.99298245614035</v>
      </c>
      <c r="S346" s="7" t="str">
        <f t="shared" si="33"/>
        <v>film &amp; video</v>
      </c>
      <c r="T346" t="str">
        <f t="shared" si="34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9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1"/>
        <v>123.27586206896552</v>
      </c>
      <c r="R347" s="6">
        <f t="shared" si="32"/>
        <v>99.860335195530723</v>
      </c>
      <c r="S347" s="7" t="str">
        <f t="shared" si="33"/>
        <v>film &amp; video</v>
      </c>
      <c r="T347" t="str">
        <f t="shared" si="34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9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1"/>
        <v>170.28880000000001</v>
      </c>
      <c r="R348" s="6">
        <f t="shared" si="32"/>
        <v>90.579148936170213</v>
      </c>
      <c r="S348" s="7" t="str">
        <f t="shared" si="33"/>
        <v>film &amp; video</v>
      </c>
      <c r="T348" t="str">
        <f t="shared" si="34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9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1"/>
        <v>111.59049999999999</v>
      </c>
      <c r="R349" s="6">
        <f t="shared" si="32"/>
        <v>117.77361477572559</v>
      </c>
      <c r="S349" s="7" t="str">
        <f t="shared" si="33"/>
        <v>film &amp; video</v>
      </c>
      <c r="T349" t="str">
        <f t="shared" si="34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9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1"/>
        <v>103</v>
      </c>
      <c r="R350" s="6">
        <f t="shared" si="32"/>
        <v>86.554621848739501</v>
      </c>
      <c r="S350" s="7" t="str">
        <f t="shared" si="33"/>
        <v>film &amp; video</v>
      </c>
      <c r="T350" t="str">
        <f t="shared" si="34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9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1"/>
        <v>106.63570159857905</v>
      </c>
      <c r="R351" s="6">
        <f t="shared" si="32"/>
        <v>71.899281437125751</v>
      </c>
      <c r="S351" s="7" t="str">
        <f t="shared" si="33"/>
        <v>film &amp; video</v>
      </c>
      <c r="T351" t="str">
        <f t="shared" si="34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9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1"/>
        <v>114.75999999999999</v>
      </c>
      <c r="R352" s="6">
        <f t="shared" si="32"/>
        <v>129.81900452488688</v>
      </c>
      <c r="S352" s="7" t="str">
        <f t="shared" si="33"/>
        <v>film &amp; video</v>
      </c>
      <c r="T352" t="str">
        <f t="shared" si="34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9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1"/>
        <v>127.34117647058822</v>
      </c>
      <c r="R353" s="6">
        <f t="shared" si="32"/>
        <v>44.912863070539416</v>
      </c>
      <c r="S353" s="7" t="str">
        <f t="shared" si="33"/>
        <v>film &amp; video</v>
      </c>
      <c r="T353" t="str">
        <f t="shared" si="34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9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1"/>
        <v>116.56</v>
      </c>
      <c r="R354" s="6">
        <f t="shared" si="32"/>
        <v>40.755244755244753</v>
      </c>
      <c r="S354" s="7" t="str">
        <f t="shared" si="33"/>
        <v>film &amp; video</v>
      </c>
      <c r="T354" t="str">
        <f t="shared" si="34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9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1"/>
        <v>108.61819426615318</v>
      </c>
      <c r="R355" s="6">
        <f t="shared" si="32"/>
        <v>103.52394779771615</v>
      </c>
      <c r="S355" s="7" t="str">
        <f t="shared" si="33"/>
        <v>film &amp; video</v>
      </c>
      <c r="T355" t="str">
        <f t="shared" si="34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9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1"/>
        <v>103.94285714285714</v>
      </c>
      <c r="R356" s="6">
        <f t="shared" si="32"/>
        <v>125.44827586206897</v>
      </c>
      <c r="S356" s="7" t="str">
        <f t="shared" si="33"/>
        <v>film &amp; video</v>
      </c>
      <c r="T356" t="str">
        <f t="shared" si="34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9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1"/>
        <v>116.25714285714285</v>
      </c>
      <c r="R357" s="6">
        <f t="shared" si="32"/>
        <v>246.60606060606059</v>
      </c>
      <c r="S357" s="7" t="str">
        <f t="shared" si="33"/>
        <v>film &amp; video</v>
      </c>
      <c r="T357" t="str">
        <f t="shared" si="34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9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1"/>
        <v>102.69239999999999</v>
      </c>
      <c r="R358" s="6">
        <f t="shared" si="32"/>
        <v>79.401340206185566</v>
      </c>
      <c r="S358" s="7" t="str">
        <f t="shared" si="33"/>
        <v>film &amp; video</v>
      </c>
      <c r="T358" t="str">
        <f t="shared" si="34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9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1"/>
        <v>174</v>
      </c>
      <c r="R359" s="6">
        <f t="shared" si="32"/>
        <v>86.138613861386133</v>
      </c>
      <c r="S359" s="7" t="str">
        <f t="shared" si="33"/>
        <v>film &amp; video</v>
      </c>
      <c r="T359" t="str">
        <f t="shared" si="34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9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1"/>
        <v>103.08800000000001</v>
      </c>
      <c r="R360" s="6">
        <f t="shared" si="32"/>
        <v>193.04868913857678</v>
      </c>
      <c r="S360" s="7" t="str">
        <f t="shared" si="33"/>
        <v>film &amp; video</v>
      </c>
      <c r="T360" t="str">
        <f t="shared" si="34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9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1"/>
        <v>104.85537190082646</v>
      </c>
      <c r="R361" s="6">
        <f t="shared" si="32"/>
        <v>84.023178807947019</v>
      </c>
      <c r="S361" s="7" t="str">
        <f t="shared" si="33"/>
        <v>film &amp; video</v>
      </c>
      <c r="T361" t="str">
        <f t="shared" si="34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9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1"/>
        <v>101.375</v>
      </c>
      <c r="R362" s="6">
        <f t="shared" si="32"/>
        <v>139.82758620689654</v>
      </c>
      <c r="S362" s="7" t="str">
        <f t="shared" si="33"/>
        <v>film &amp; video</v>
      </c>
      <c r="T362" t="str">
        <f t="shared" si="34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9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1"/>
        <v>111.07699999999998</v>
      </c>
      <c r="R363" s="6">
        <f t="shared" si="32"/>
        <v>109.82189265536722</v>
      </c>
      <c r="S363" s="7" t="str">
        <f t="shared" si="33"/>
        <v>film &amp; video</v>
      </c>
      <c r="T363" t="str">
        <f t="shared" si="34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9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1"/>
        <v>124.15933781686496</v>
      </c>
      <c r="R364" s="6">
        <f t="shared" si="32"/>
        <v>139.53488372093022</v>
      </c>
      <c r="S364" s="7" t="str">
        <f t="shared" si="33"/>
        <v>film &amp; video</v>
      </c>
      <c r="T364" t="str">
        <f t="shared" si="34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9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1"/>
        <v>101.33333333333334</v>
      </c>
      <c r="R365" s="6">
        <f t="shared" si="32"/>
        <v>347.84615384615387</v>
      </c>
      <c r="S365" s="7" t="str">
        <f t="shared" si="33"/>
        <v>film &amp; video</v>
      </c>
      <c r="T365" t="str">
        <f t="shared" si="34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9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1"/>
        <v>110.16142857142856</v>
      </c>
      <c r="R366" s="6">
        <f t="shared" si="32"/>
        <v>68.24159292035398</v>
      </c>
      <c r="S366" s="7" t="str">
        <f t="shared" si="33"/>
        <v>film &amp; video</v>
      </c>
      <c r="T366" t="str">
        <f t="shared" si="34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9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1"/>
        <v>103.97333333333334</v>
      </c>
      <c r="R367" s="6">
        <f t="shared" si="32"/>
        <v>239.93846153846152</v>
      </c>
      <c r="S367" s="7" t="str">
        <f t="shared" si="33"/>
        <v>film &amp; video</v>
      </c>
      <c r="T367" t="str">
        <f t="shared" si="34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9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1"/>
        <v>101.31578947368421</v>
      </c>
      <c r="R368" s="6">
        <f t="shared" si="32"/>
        <v>287.31343283582089</v>
      </c>
      <c r="S368" s="7" t="str">
        <f t="shared" si="33"/>
        <v>film &amp; video</v>
      </c>
      <c r="T368" t="str">
        <f t="shared" si="34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9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1"/>
        <v>103.3501</v>
      </c>
      <c r="R369" s="6">
        <f t="shared" si="32"/>
        <v>86.84882352941176</v>
      </c>
      <c r="S369" s="7" t="str">
        <f t="shared" si="33"/>
        <v>film &amp; video</v>
      </c>
      <c r="T369" t="str">
        <f t="shared" si="34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9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1"/>
        <v>104.11200000000001</v>
      </c>
      <c r="R370" s="6">
        <f t="shared" si="32"/>
        <v>81.84905660377359</v>
      </c>
      <c r="S370" s="7" t="str">
        <f t="shared" si="33"/>
        <v>film &amp; video</v>
      </c>
      <c r="T370" t="str">
        <f t="shared" si="34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9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1"/>
        <v>110.15569230769231</v>
      </c>
      <c r="R371" s="6">
        <f t="shared" si="32"/>
        <v>42.874970059880241</v>
      </c>
      <c r="S371" s="7" t="str">
        <f t="shared" si="33"/>
        <v>film &amp; video</v>
      </c>
      <c r="T371" t="str">
        <f t="shared" si="34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9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1"/>
        <v>122.02</v>
      </c>
      <c r="R372" s="6">
        <f t="shared" si="32"/>
        <v>709.41860465116281</v>
      </c>
      <c r="S372" s="7" t="str">
        <f t="shared" si="33"/>
        <v>film &amp; video</v>
      </c>
      <c r="T372" t="str">
        <f t="shared" si="34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9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1"/>
        <v>114.16866666666667</v>
      </c>
      <c r="R373" s="6">
        <f t="shared" si="32"/>
        <v>161.25517890772127</v>
      </c>
      <c r="S373" s="7" t="str">
        <f t="shared" si="33"/>
        <v>film &amp; video</v>
      </c>
      <c r="T373" t="str">
        <f t="shared" si="34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9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1"/>
        <v>125.33333333333334</v>
      </c>
      <c r="R374" s="6">
        <f t="shared" si="32"/>
        <v>41.777777777777779</v>
      </c>
      <c r="S374" s="7" t="str">
        <f t="shared" si="33"/>
        <v>film &amp; video</v>
      </c>
      <c r="T374" t="str">
        <f t="shared" si="34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9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1"/>
        <v>106.66666666666667</v>
      </c>
      <c r="R375" s="6">
        <f t="shared" si="32"/>
        <v>89.887640449438209</v>
      </c>
      <c r="S375" s="7" t="str">
        <f t="shared" si="33"/>
        <v>film &amp; video</v>
      </c>
      <c r="T375" t="str">
        <f t="shared" si="34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9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1"/>
        <v>130.65</v>
      </c>
      <c r="R376" s="6">
        <f t="shared" si="32"/>
        <v>45.051724137931032</v>
      </c>
      <c r="S376" s="7" t="str">
        <f t="shared" si="33"/>
        <v>film &amp; video</v>
      </c>
      <c r="T376" t="str">
        <f t="shared" si="34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9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1"/>
        <v>120</v>
      </c>
      <c r="R377" s="6">
        <f t="shared" si="32"/>
        <v>42.857142857142854</v>
      </c>
      <c r="S377" s="7" t="str">
        <f t="shared" si="33"/>
        <v>film &amp; video</v>
      </c>
      <c r="T377" t="str">
        <f t="shared" si="34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9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1"/>
        <v>105.9591836734694</v>
      </c>
      <c r="R378" s="6">
        <f t="shared" si="32"/>
        <v>54.083333333333336</v>
      </c>
      <c r="S378" s="7" t="str">
        <f t="shared" si="33"/>
        <v>film &amp; video</v>
      </c>
      <c r="T378" t="str">
        <f t="shared" si="34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9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1"/>
        <v>114.39999999999999</v>
      </c>
      <c r="R379" s="6">
        <f t="shared" si="32"/>
        <v>103.21804511278195</v>
      </c>
      <c r="S379" s="7" t="str">
        <f t="shared" si="33"/>
        <v>film &amp; video</v>
      </c>
      <c r="T379" t="str">
        <f t="shared" si="34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9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1"/>
        <v>111.76666666666665</v>
      </c>
      <c r="R380" s="6">
        <f t="shared" si="32"/>
        <v>40.397590361445786</v>
      </c>
      <c r="S380" s="7" t="str">
        <f t="shared" si="33"/>
        <v>film &amp; video</v>
      </c>
      <c r="T380" t="str">
        <f t="shared" si="34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9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1"/>
        <v>116.08000000000001</v>
      </c>
      <c r="R381" s="6">
        <f t="shared" si="32"/>
        <v>116.85906040268456</v>
      </c>
      <c r="S381" s="7" t="str">
        <f t="shared" si="33"/>
        <v>film &amp; video</v>
      </c>
      <c r="T381" t="str">
        <f t="shared" si="34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9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1"/>
        <v>141.5</v>
      </c>
      <c r="R382" s="6">
        <f t="shared" si="32"/>
        <v>115.51020408163265</v>
      </c>
      <c r="S382" s="7" t="str">
        <f t="shared" si="33"/>
        <v>film &amp; video</v>
      </c>
      <c r="T382" t="str">
        <f t="shared" si="34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9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1"/>
        <v>104.72999999999999</v>
      </c>
      <c r="R383" s="6">
        <f t="shared" si="32"/>
        <v>104.31274900398407</v>
      </c>
      <c r="S383" s="7" t="str">
        <f t="shared" si="33"/>
        <v>film &amp; video</v>
      </c>
      <c r="T383" t="str">
        <f t="shared" si="34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9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1"/>
        <v>255.83333333333331</v>
      </c>
      <c r="R384" s="6">
        <f t="shared" si="32"/>
        <v>69.772727272727266</v>
      </c>
      <c r="S384" s="7" t="str">
        <f t="shared" si="33"/>
        <v>film &amp; video</v>
      </c>
      <c r="T384" t="str">
        <f t="shared" si="34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9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1"/>
        <v>206.70670670670671</v>
      </c>
      <c r="R385" s="6">
        <f t="shared" si="32"/>
        <v>43.020833333333336</v>
      </c>
      <c r="S385" s="7" t="str">
        <f t="shared" si="33"/>
        <v>film &amp; video</v>
      </c>
      <c r="T385" t="str">
        <f t="shared" si="34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9"/>
        <v>42010.781793981485</v>
      </c>
      <c r="K386">
        <v>1417977947</v>
      </c>
      <c r="L386" s="11">
        <f t="shared" si="3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1"/>
        <v>112.105</v>
      </c>
      <c r="R386" s="6">
        <f t="shared" si="32"/>
        <v>58.540469973890339</v>
      </c>
      <c r="S386" s="7" t="str">
        <f t="shared" si="33"/>
        <v>film &amp; video</v>
      </c>
      <c r="T386" t="str">
        <f t="shared" si="34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5">(((I387/60)/60)/24)+DATE(1970,1,1)</f>
        <v>41964.626168981486</v>
      </c>
      <c r="K387">
        <v>1413986501</v>
      </c>
      <c r="L387" s="11">
        <f t="shared" ref="L387:L450" si="3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7">(E387/D387)*100</f>
        <v>105.982</v>
      </c>
      <c r="R387" s="6">
        <f t="shared" ref="R387:R450" si="38">E387/N387</f>
        <v>111.79535864978902</v>
      </c>
      <c r="S387" s="7" t="str">
        <f t="shared" ref="S387:S450" si="39">LEFT(P387,FIND("/",P387)-1)</f>
        <v>film &amp; video</v>
      </c>
      <c r="T387" t="str">
        <f t="shared" ref="T387:T450" si="40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5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7"/>
        <v>100.16666666666667</v>
      </c>
      <c r="R388" s="6">
        <f t="shared" si="38"/>
        <v>46.230769230769234</v>
      </c>
      <c r="S388" s="7" t="str">
        <f t="shared" si="39"/>
        <v>film &amp; video</v>
      </c>
      <c r="T388" t="str">
        <f t="shared" si="40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5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7"/>
        <v>213.98947368421051</v>
      </c>
      <c r="R389" s="6">
        <f t="shared" si="38"/>
        <v>144.69039145907473</v>
      </c>
      <c r="S389" s="7" t="str">
        <f t="shared" si="39"/>
        <v>film &amp; video</v>
      </c>
      <c r="T389" t="str">
        <f t="shared" si="40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5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7"/>
        <v>126.16000000000001</v>
      </c>
      <c r="R390" s="6">
        <f t="shared" si="38"/>
        <v>88.845070422535215</v>
      </c>
      <c r="S390" s="7" t="str">
        <f t="shared" si="39"/>
        <v>film &amp; video</v>
      </c>
      <c r="T390" t="str">
        <f t="shared" si="40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5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7"/>
        <v>181.53547058823528</v>
      </c>
      <c r="R391" s="6">
        <f t="shared" si="38"/>
        <v>81.75107284768211</v>
      </c>
      <c r="S391" s="7" t="str">
        <f t="shared" si="39"/>
        <v>film &amp; video</v>
      </c>
      <c r="T391" t="str">
        <f t="shared" si="40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5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7"/>
        <v>100</v>
      </c>
      <c r="R392" s="6">
        <f t="shared" si="38"/>
        <v>71.428571428571431</v>
      </c>
      <c r="S392" s="7" t="str">
        <f t="shared" si="39"/>
        <v>film &amp; video</v>
      </c>
      <c r="T392" t="str">
        <f t="shared" si="40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5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7"/>
        <v>100.61</v>
      </c>
      <c r="R393" s="6">
        <f t="shared" si="38"/>
        <v>104.25906735751295</v>
      </c>
      <c r="S393" s="7" t="str">
        <f t="shared" si="39"/>
        <v>film &amp; video</v>
      </c>
      <c r="T393" t="str">
        <f t="shared" si="40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5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7"/>
        <v>100.9027027027027</v>
      </c>
      <c r="R394" s="6">
        <f t="shared" si="38"/>
        <v>90.616504854368927</v>
      </c>
      <c r="S394" s="7" t="str">
        <f t="shared" si="39"/>
        <v>film &amp; video</v>
      </c>
      <c r="T394" t="str">
        <f t="shared" si="40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5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7"/>
        <v>110.446</v>
      </c>
      <c r="R395" s="6">
        <f t="shared" si="38"/>
        <v>157.33048433048432</v>
      </c>
      <c r="S395" s="7" t="str">
        <f t="shared" si="39"/>
        <v>film &amp; video</v>
      </c>
      <c r="T395" t="str">
        <f t="shared" si="40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5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7"/>
        <v>111.8936170212766</v>
      </c>
      <c r="R396" s="6">
        <f t="shared" si="38"/>
        <v>105.18</v>
      </c>
      <c r="S396" s="7" t="str">
        <f t="shared" si="39"/>
        <v>film &amp; video</v>
      </c>
      <c r="T396" t="str">
        <f t="shared" si="40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5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7"/>
        <v>108.04450000000001</v>
      </c>
      <c r="R397" s="6">
        <f t="shared" si="38"/>
        <v>58.719836956521746</v>
      </c>
      <c r="S397" s="7" t="str">
        <f t="shared" si="39"/>
        <v>film &amp; video</v>
      </c>
      <c r="T397" t="str">
        <f t="shared" si="40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5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7"/>
        <v>106.66666666666667</v>
      </c>
      <c r="R398" s="6">
        <f t="shared" si="38"/>
        <v>81.632653061224488</v>
      </c>
      <c r="S398" s="7" t="str">
        <f t="shared" si="39"/>
        <v>film &amp; video</v>
      </c>
      <c r="T398" t="str">
        <f t="shared" si="40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5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7"/>
        <v>103.90027322404372</v>
      </c>
      <c r="R399" s="6">
        <f t="shared" si="38"/>
        <v>56.460043668122275</v>
      </c>
      <c r="S399" s="7" t="str">
        <f t="shared" si="39"/>
        <v>film &amp; video</v>
      </c>
      <c r="T399" t="str">
        <f t="shared" si="40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5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7"/>
        <v>125.16000000000001</v>
      </c>
      <c r="R400" s="6">
        <f t="shared" si="38"/>
        <v>140.1044776119403</v>
      </c>
      <c r="S400" s="7" t="str">
        <f t="shared" si="39"/>
        <v>film &amp; video</v>
      </c>
      <c r="T400" t="str">
        <f t="shared" si="40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5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7"/>
        <v>106.80499999999999</v>
      </c>
      <c r="R401" s="6">
        <f t="shared" si="38"/>
        <v>224.85263157894738</v>
      </c>
      <c r="S401" s="7" t="str">
        <f t="shared" si="39"/>
        <v>film &amp; video</v>
      </c>
      <c r="T401" t="str">
        <f t="shared" si="40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5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7"/>
        <v>112.30249999999999</v>
      </c>
      <c r="R402" s="6">
        <f t="shared" si="38"/>
        <v>181.13306451612902</v>
      </c>
      <c r="S402" s="7" t="str">
        <f t="shared" si="39"/>
        <v>film &amp; video</v>
      </c>
      <c r="T402" t="str">
        <f t="shared" si="40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5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7"/>
        <v>103.812</v>
      </c>
      <c r="R403" s="6">
        <f t="shared" si="38"/>
        <v>711.04109589041093</v>
      </c>
      <c r="S403" s="7" t="str">
        <f t="shared" si="39"/>
        <v>film &amp; video</v>
      </c>
      <c r="T403" t="str">
        <f t="shared" si="40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5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7"/>
        <v>141.65</v>
      </c>
      <c r="R404" s="6">
        <f t="shared" si="38"/>
        <v>65.883720930232556</v>
      </c>
      <c r="S404" s="7" t="str">
        <f t="shared" si="39"/>
        <v>film &amp; video</v>
      </c>
      <c r="T404" t="str">
        <f t="shared" si="40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5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7"/>
        <v>105.25999999999999</v>
      </c>
      <c r="R405" s="6">
        <f t="shared" si="38"/>
        <v>75.185714285714283</v>
      </c>
      <c r="S405" s="7" t="str">
        <f t="shared" si="39"/>
        <v>film &amp; video</v>
      </c>
      <c r="T405" t="str">
        <f t="shared" si="40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5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7"/>
        <v>103.09142857142857</v>
      </c>
      <c r="R406" s="6">
        <f t="shared" si="38"/>
        <v>133.14391143911439</v>
      </c>
      <c r="S406" s="7" t="str">
        <f t="shared" si="39"/>
        <v>film &amp; video</v>
      </c>
      <c r="T406" t="str">
        <f t="shared" si="40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5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7"/>
        <v>107.65957446808511</v>
      </c>
      <c r="R407" s="6">
        <f t="shared" si="38"/>
        <v>55.2</v>
      </c>
      <c r="S407" s="7" t="str">
        <f t="shared" si="39"/>
        <v>film &amp; video</v>
      </c>
      <c r="T407" t="str">
        <f t="shared" si="40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5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7"/>
        <v>107.70464285714286</v>
      </c>
      <c r="R408" s="6">
        <f t="shared" si="38"/>
        <v>86.163714285714292</v>
      </c>
      <c r="S408" s="7" t="str">
        <f t="shared" si="39"/>
        <v>film &amp; video</v>
      </c>
      <c r="T408" t="str">
        <f t="shared" si="40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5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7"/>
        <v>101.55000000000001</v>
      </c>
      <c r="R409" s="6">
        <f t="shared" si="38"/>
        <v>92.318181818181813</v>
      </c>
      <c r="S409" s="7" t="str">
        <f t="shared" si="39"/>
        <v>film &amp; video</v>
      </c>
      <c r="T409" t="str">
        <f t="shared" si="40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5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7"/>
        <v>101.43766666666667</v>
      </c>
      <c r="R410" s="6">
        <f t="shared" si="38"/>
        <v>160.16473684210527</v>
      </c>
      <c r="S410" s="7" t="str">
        <f t="shared" si="39"/>
        <v>film &amp; video</v>
      </c>
      <c r="T410" t="str">
        <f t="shared" si="40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5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7"/>
        <v>136.80000000000001</v>
      </c>
      <c r="R411" s="6">
        <f t="shared" si="38"/>
        <v>45.6</v>
      </c>
      <c r="S411" s="7" t="str">
        <f t="shared" si="39"/>
        <v>film &amp; video</v>
      </c>
      <c r="T411" t="str">
        <f t="shared" si="40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5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7"/>
        <v>128.29999999999998</v>
      </c>
      <c r="R412" s="6">
        <f t="shared" si="38"/>
        <v>183.28571428571428</v>
      </c>
      <c r="S412" s="7" t="str">
        <f t="shared" si="39"/>
        <v>film &amp; video</v>
      </c>
      <c r="T412" t="str">
        <f t="shared" si="40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5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7"/>
        <v>101.05</v>
      </c>
      <c r="R413" s="6">
        <f t="shared" si="38"/>
        <v>125.78838174273859</v>
      </c>
      <c r="S413" s="7" t="str">
        <f t="shared" si="39"/>
        <v>film &amp; video</v>
      </c>
      <c r="T413" t="str">
        <f t="shared" si="40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5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7"/>
        <v>126.84</v>
      </c>
      <c r="R414" s="6">
        <f t="shared" si="38"/>
        <v>57.654545454545456</v>
      </c>
      <c r="S414" s="7" t="str">
        <f t="shared" si="39"/>
        <v>film &amp; video</v>
      </c>
      <c r="T414" t="str">
        <f t="shared" si="40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5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7"/>
        <v>105.0859375</v>
      </c>
      <c r="R415" s="6">
        <f t="shared" si="38"/>
        <v>78.660818713450297</v>
      </c>
      <c r="S415" s="7" t="str">
        <f t="shared" si="39"/>
        <v>film &amp; video</v>
      </c>
      <c r="T415" t="str">
        <f t="shared" si="40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5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7"/>
        <v>102.85405405405406</v>
      </c>
      <c r="R416" s="6">
        <f t="shared" si="38"/>
        <v>91.480769230769226</v>
      </c>
      <c r="S416" s="7" t="str">
        <f t="shared" si="39"/>
        <v>film &amp; video</v>
      </c>
      <c r="T416" t="str">
        <f t="shared" si="40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5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7"/>
        <v>102.14714285714285</v>
      </c>
      <c r="R417" s="6">
        <f t="shared" si="38"/>
        <v>68.09809523809524</v>
      </c>
      <c r="S417" s="7" t="str">
        <f t="shared" si="39"/>
        <v>film &amp; video</v>
      </c>
      <c r="T417" t="str">
        <f t="shared" si="40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5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7"/>
        <v>120.21700000000001</v>
      </c>
      <c r="R418" s="6">
        <f t="shared" si="38"/>
        <v>48.086800000000004</v>
      </c>
      <c r="S418" s="7" t="str">
        <f t="shared" si="39"/>
        <v>film &amp; video</v>
      </c>
      <c r="T418" t="str">
        <f t="shared" si="40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5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7"/>
        <v>100.24761904761905</v>
      </c>
      <c r="R419" s="6">
        <f t="shared" si="38"/>
        <v>202.42307692307693</v>
      </c>
      <c r="S419" s="7" t="str">
        <f t="shared" si="39"/>
        <v>film &amp; video</v>
      </c>
      <c r="T419" t="str">
        <f t="shared" si="40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5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7"/>
        <v>100.63392857142857</v>
      </c>
      <c r="R420" s="6">
        <f t="shared" si="38"/>
        <v>216.75</v>
      </c>
      <c r="S420" s="7" t="str">
        <f t="shared" si="39"/>
        <v>film &amp; video</v>
      </c>
      <c r="T420" t="str">
        <f t="shared" si="40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5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7"/>
        <v>100.4375</v>
      </c>
      <c r="R421" s="6">
        <f t="shared" si="38"/>
        <v>110.06849315068493</v>
      </c>
      <c r="S421" s="7" t="str">
        <f t="shared" si="39"/>
        <v>film &amp; video</v>
      </c>
      <c r="T421" t="str">
        <f t="shared" si="40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5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7"/>
        <v>0.43939393939393934</v>
      </c>
      <c r="R422" s="6">
        <f t="shared" si="38"/>
        <v>4.833333333333333</v>
      </c>
      <c r="S422" s="7" t="str">
        <f t="shared" si="39"/>
        <v>film &amp; video</v>
      </c>
      <c r="T422" t="str">
        <f t="shared" si="40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5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7"/>
        <v>2.0066666666666668</v>
      </c>
      <c r="R423" s="6">
        <f t="shared" si="38"/>
        <v>50.166666666666664</v>
      </c>
      <c r="S423" s="7" t="str">
        <f t="shared" si="39"/>
        <v>film &amp; video</v>
      </c>
      <c r="T423" t="str">
        <f t="shared" si="40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5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7"/>
        <v>1.075</v>
      </c>
      <c r="R424" s="6">
        <f t="shared" si="38"/>
        <v>35.833333333333336</v>
      </c>
      <c r="S424" s="7" t="str">
        <f t="shared" si="39"/>
        <v>film &amp; video</v>
      </c>
      <c r="T424" t="str">
        <f t="shared" si="40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5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7"/>
        <v>0.76500000000000001</v>
      </c>
      <c r="R425" s="6">
        <f t="shared" si="38"/>
        <v>11.76923076923077</v>
      </c>
      <c r="S425" s="7" t="str">
        <f t="shared" si="39"/>
        <v>film &amp; video</v>
      </c>
      <c r="T425" t="str">
        <f t="shared" si="40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5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7"/>
        <v>6.7966666666666677</v>
      </c>
      <c r="R426" s="6">
        <f t="shared" si="38"/>
        <v>40.78</v>
      </c>
      <c r="S426" s="7" t="str">
        <f t="shared" si="39"/>
        <v>film &amp; video</v>
      </c>
      <c r="T426" t="str">
        <f t="shared" si="40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5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7"/>
        <v>1.2E-2</v>
      </c>
      <c r="R427" s="6">
        <f t="shared" si="38"/>
        <v>3</v>
      </c>
      <c r="S427" s="7" t="str">
        <f t="shared" si="39"/>
        <v>film &amp; video</v>
      </c>
      <c r="T427" t="str">
        <f t="shared" si="40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5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7"/>
        <v>1.3299999999999998</v>
      </c>
      <c r="R428" s="6">
        <f t="shared" si="38"/>
        <v>16.625</v>
      </c>
      <c r="S428" s="7" t="str">
        <f t="shared" si="39"/>
        <v>film &amp; video</v>
      </c>
      <c r="T428" t="str">
        <f t="shared" si="40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5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7"/>
        <v>0</v>
      </c>
      <c r="R429" s="6" t="e">
        <f t="shared" si="38"/>
        <v>#DIV/0!</v>
      </c>
      <c r="S429" s="7" t="str">
        <f t="shared" si="39"/>
        <v>film &amp; video</v>
      </c>
      <c r="T429" t="str">
        <f t="shared" si="40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5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7"/>
        <v>5.6333333333333329</v>
      </c>
      <c r="R430" s="6">
        <f t="shared" si="38"/>
        <v>52</v>
      </c>
      <c r="S430" s="7" t="str">
        <f t="shared" si="39"/>
        <v>film &amp; video</v>
      </c>
      <c r="T430" t="str">
        <f t="shared" si="40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5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7"/>
        <v>0</v>
      </c>
      <c r="R431" s="6" t="e">
        <f t="shared" si="38"/>
        <v>#DIV/0!</v>
      </c>
      <c r="S431" s="7" t="str">
        <f t="shared" si="39"/>
        <v>film &amp; video</v>
      </c>
      <c r="T431" t="str">
        <f t="shared" si="40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5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7"/>
        <v>2.4</v>
      </c>
      <c r="R432" s="6">
        <f t="shared" si="38"/>
        <v>4.8</v>
      </c>
      <c r="S432" s="7" t="str">
        <f t="shared" si="39"/>
        <v>film &amp; video</v>
      </c>
      <c r="T432" t="str">
        <f t="shared" si="40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5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7"/>
        <v>13.833333333333334</v>
      </c>
      <c r="R433" s="6">
        <f t="shared" si="38"/>
        <v>51.875</v>
      </c>
      <c r="S433" s="7" t="str">
        <f t="shared" si="39"/>
        <v>film &amp; video</v>
      </c>
      <c r="T433" t="str">
        <f t="shared" si="40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5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7"/>
        <v>9.5</v>
      </c>
      <c r="R434" s="6">
        <f t="shared" si="38"/>
        <v>71.25</v>
      </c>
      <c r="S434" s="7" t="str">
        <f t="shared" si="39"/>
        <v>film &amp; video</v>
      </c>
      <c r="T434" t="str">
        <f t="shared" si="40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5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7"/>
        <v>0</v>
      </c>
      <c r="R435" s="6" t="e">
        <f t="shared" si="38"/>
        <v>#DIV/0!</v>
      </c>
      <c r="S435" s="7" t="str">
        <f t="shared" si="39"/>
        <v>film &amp; video</v>
      </c>
      <c r="T435" t="str">
        <f t="shared" si="40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5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7"/>
        <v>5</v>
      </c>
      <c r="R436" s="6">
        <f t="shared" si="38"/>
        <v>62.5</v>
      </c>
      <c r="S436" s="7" t="str">
        <f t="shared" si="39"/>
        <v>film &amp; video</v>
      </c>
      <c r="T436" t="str">
        <f t="shared" si="40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5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7"/>
        <v>2.7272727272727275E-3</v>
      </c>
      <c r="R437" s="6">
        <f t="shared" si="38"/>
        <v>1</v>
      </c>
      <c r="S437" s="7" t="str">
        <f t="shared" si="39"/>
        <v>film &amp; video</v>
      </c>
      <c r="T437" t="str">
        <f t="shared" si="40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5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7"/>
        <v>0</v>
      </c>
      <c r="R438" s="6" t="e">
        <f t="shared" si="38"/>
        <v>#DIV/0!</v>
      </c>
      <c r="S438" s="7" t="str">
        <f t="shared" si="39"/>
        <v>film &amp; video</v>
      </c>
      <c r="T438" t="str">
        <f t="shared" si="40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5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7"/>
        <v>0</v>
      </c>
      <c r="R439" s="6" t="e">
        <f t="shared" si="38"/>
        <v>#DIV/0!</v>
      </c>
      <c r="S439" s="7" t="str">
        <f t="shared" si="39"/>
        <v>film &amp; video</v>
      </c>
      <c r="T439" t="str">
        <f t="shared" si="40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5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7"/>
        <v>9.379999999999999</v>
      </c>
      <c r="R440" s="6">
        <f t="shared" si="38"/>
        <v>170.54545454545453</v>
      </c>
      <c r="S440" s="7" t="str">
        <f t="shared" si="39"/>
        <v>film &amp; video</v>
      </c>
      <c r="T440" t="str">
        <f t="shared" si="40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5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7"/>
        <v>0</v>
      </c>
      <c r="R441" s="6" t="e">
        <f t="shared" si="38"/>
        <v>#DIV/0!</v>
      </c>
      <c r="S441" s="7" t="str">
        <f t="shared" si="39"/>
        <v>film &amp; video</v>
      </c>
      <c r="T441" t="str">
        <f t="shared" si="40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5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7"/>
        <v>0.1</v>
      </c>
      <c r="R442" s="6">
        <f t="shared" si="38"/>
        <v>5</v>
      </c>
      <c r="S442" s="7" t="str">
        <f t="shared" si="39"/>
        <v>film &amp; video</v>
      </c>
      <c r="T442" t="str">
        <f t="shared" si="40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5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7"/>
        <v>0</v>
      </c>
      <c r="R443" s="6" t="e">
        <f t="shared" si="38"/>
        <v>#DIV/0!</v>
      </c>
      <c r="S443" s="7" t="str">
        <f t="shared" si="39"/>
        <v>film &amp; video</v>
      </c>
      <c r="T443" t="str">
        <f t="shared" si="40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5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7"/>
        <v>39.358823529411765</v>
      </c>
      <c r="R444" s="6">
        <f t="shared" si="38"/>
        <v>393.58823529411762</v>
      </c>
      <c r="S444" s="7" t="str">
        <f t="shared" si="39"/>
        <v>film &amp; video</v>
      </c>
      <c r="T444" t="str">
        <f t="shared" si="40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5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7"/>
        <v>0.1</v>
      </c>
      <c r="R445" s="6">
        <f t="shared" si="38"/>
        <v>5</v>
      </c>
      <c r="S445" s="7" t="str">
        <f t="shared" si="39"/>
        <v>film &amp; video</v>
      </c>
      <c r="T445" t="str">
        <f t="shared" si="40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5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7"/>
        <v>5</v>
      </c>
      <c r="R446" s="6">
        <f t="shared" si="38"/>
        <v>50</v>
      </c>
      <c r="S446" s="7" t="str">
        <f t="shared" si="39"/>
        <v>film &amp; video</v>
      </c>
      <c r="T446" t="str">
        <f t="shared" si="40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5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7"/>
        <v>3.3333333333333335E-3</v>
      </c>
      <c r="R447" s="6">
        <f t="shared" si="38"/>
        <v>1</v>
      </c>
      <c r="S447" s="7" t="str">
        <f t="shared" si="39"/>
        <v>film &amp; video</v>
      </c>
      <c r="T447" t="str">
        <f t="shared" si="40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5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7"/>
        <v>7.2952380952380951</v>
      </c>
      <c r="R448" s="6">
        <f t="shared" si="38"/>
        <v>47.875</v>
      </c>
      <c r="S448" s="7" t="str">
        <f t="shared" si="39"/>
        <v>film &amp; video</v>
      </c>
      <c r="T448" t="str">
        <f t="shared" si="40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5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7"/>
        <v>1.6666666666666666E-2</v>
      </c>
      <c r="R449" s="6">
        <f t="shared" si="38"/>
        <v>5</v>
      </c>
      <c r="S449" s="7" t="str">
        <f t="shared" si="39"/>
        <v>film &amp; video</v>
      </c>
      <c r="T449" t="str">
        <f t="shared" si="40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5"/>
        <v>41773.758043981477</v>
      </c>
      <c r="K450">
        <v>1398363095</v>
      </c>
      <c r="L450" s="11">
        <f t="shared" si="3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7"/>
        <v>3.2804000000000002</v>
      </c>
      <c r="R450" s="6">
        <f t="shared" si="38"/>
        <v>20.502500000000001</v>
      </c>
      <c r="S450" s="7" t="str">
        <f t="shared" si="39"/>
        <v>film &amp; video</v>
      </c>
      <c r="T450" t="str">
        <f t="shared" si="40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1">(((I451/60)/60)/24)+DATE(1970,1,1)</f>
        <v>41564.568113425928</v>
      </c>
      <c r="K451">
        <v>1379425085</v>
      </c>
      <c r="L451" s="11">
        <f t="shared" ref="L451:L514" si="4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3">(E451/D451)*100</f>
        <v>2.25</v>
      </c>
      <c r="R451" s="6">
        <f t="shared" ref="R451:R514" si="44">E451/N451</f>
        <v>9</v>
      </c>
      <c r="S451" s="7" t="str">
        <f t="shared" ref="S451:S514" si="45">LEFT(P451,FIND("/",P451)-1)</f>
        <v>film &amp; video</v>
      </c>
      <c r="T451" t="str">
        <f t="shared" ref="T451:T514" si="46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1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3"/>
        <v>0.79200000000000004</v>
      </c>
      <c r="R452" s="6">
        <f t="shared" si="44"/>
        <v>56.571428571428569</v>
      </c>
      <c r="S452" s="7" t="str">
        <f t="shared" si="45"/>
        <v>film &amp; video</v>
      </c>
      <c r="T452" t="str">
        <f t="shared" si="46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1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3"/>
        <v>0</v>
      </c>
      <c r="R453" s="6" t="e">
        <f t="shared" si="44"/>
        <v>#DIV/0!</v>
      </c>
      <c r="S453" s="7" t="str">
        <f t="shared" si="45"/>
        <v>film &amp; video</v>
      </c>
      <c r="T453" t="str">
        <f t="shared" si="46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1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3"/>
        <v>64</v>
      </c>
      <c r="R454" s="6">
        <f t="shared" si="44"/>
        <v>40</v>
      </c>
      <c r="S454" s="7" t="str">
        <f t="shared" si="45"/>
        <v>film &amp; video</v>
      </c>
      <c r="T454" t="str">
        <f t="shared" si="46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1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3"/>
        <v>2.7404479578392621E-2</v>
      </c>
      <c r="R455" s="6">
        <f t="shared" si="44"/>
        <v>13</v>
      </c>
      <c r="S455" s="7" t="str">
        <f t="shared" si="45"/>
        <v>film &amp; video</v>
      </c>
      <c r="T455" t="str">
        <f t="shared" si="46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1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3"/>
        <v>0.82000000000000006</v>
      </c>
      <c r="R456" s="6">
        <f t="shared" si="44"/>
        <v>16.399999999999999</v>
      </c>
      <c r="S456" s="7" t="str">
        <f t="shared" si="45"/>
        <v>film &amp; video</v>
      </c>
      <c r="T456" t="str">
        <f t="shared" si="46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1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3"/>
        <v>6.9230769230769221E-2</v>
      </c>
      <c r="R457" s="6">
        <f t="shared" si="44"/>
        <v>22.5</v>
      </c>
      <c r="S457" s="7" t="str">
        <f t="shared" si="45"/>
        <v>film &amp; video</v>
      </c>
      <c r="T457" t="str">
        <f t="shared" si="46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1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3"/>
        <v>0.68631863186318631</v>
      </c>
      <c r="R458" s="6">
        <f t="shared" si="44"/>
        <v>20.333333333333332</v>
      </c>
      <c r="S458" s="7" t="str">
        <f t="shared" si="45"/>
        <v>film &amp; video</v>
      </c>
      <c r="T458" t="str">
        <f t="shared" si="46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1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3"/>
        <v>0</v>
      </c>
      <c r="R459" s="6" t="e">
        <f t="shared" si="44"/>
        <v>#DIV/0!</v>
      </c>
      <c r="S459" s="7" t="str">
        <f t="shared" si="45"/>
        <v>film &amp; video</v>
      </c>
      <c r="T459" t="str">
        <f t="shared" si="46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1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3"/>
        <v>8.2100000000000009</v>
      </c>
      <c r="R460" s="6">
        <f t="shared" si="44"/>
        <v>16.755102040816325</v>
      </c>
      <c r="S460" s="7" t="str">
        <f t="shared" si="45"/>
        <v>film &amp; video</v>
      </c>
      <c r="T460" t="str">
        <f t="shared" si="46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1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3"/>
        <v>6.4102564102564097E-2</v>
      </c>
      <c r="R461" s="6">
        <f t="shared" si="44"/>
        <v>25</v>
      </c>
      <c r="S461" s="7" t="str">
        <f t="shared" si="45"/>
        <v>film &amp; video</v>
      </c>
      <c r="T461" t="str">
        <f t="shared" si="46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1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3"/>
        <v>0.29411764705882354</v>
      </c>
      <c r="R462" s="6">
        <f t="shared" si="44"/>
        <v>12.5</v>
      </c>
      <c r="S462" s="7" t="str">
        <f t="shared" si="45"/>
        <v>film &amp; video</v>
      </c>
      <c r="T462" t="str">
        <f t="shared" si="46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1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3"/>
        <v>0</v>
      </c>
      <c r="R463" s="6" t="e">
        <f t="shared" si="44"/>
        <v>#DIV/0!</v>
      </c>
      <c r="S463" s="7" t="str">
        <f t="shared" si="45"/>
        <v>film &amp; video</v>
      </c>
      <c r="T463" t="str">
        <f t="shared" si="46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1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3"/>
        <v>0</v>
      </c>
      <c r="R464" s="6" t="e">
        <f t="shared" si="44"/>
        <v>#DIV/0!</v>
      </c>
      <c r="S464" s="7" t="str">
        <f t="shared" si="45"/>
        <v>film &amp; video</v>
      </c>
      <c r="T464" t="str">
        <f t="shared" si="46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1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3"/>
        <v>2.2727272727272729</v>
      </c>
      <c r="R465" s="6">
        <f t="shared" si="44"/>
        <v>113.63636363636364</v>
      </c>
      <c r="S465" s="7" t="str">
        <f t="shared" si="45"/>
        <v>film &amp; video</v>
      </c>
      <c r="T465" t="str">
        <f t="shared" si="46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1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3"/>
        <v>9.9009900990099015E-2</v>
      </c>
      <c r="R466" s="6">
        <f t="shared" si="44"/>
        <v>1</v>
      </c>
      <c r="S466" s="7" t="str">
        <f t="shared" si="45"/>
        <v>film &amp; video</v>
      </c>
      <c r="T466" t="str">
        <f t="shared" si="46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1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3"/>
        <v>26.953125</v>
      </c>
      <c r="R467" s="6">
        <f t="shared" si="44"/>
        <v>17.25</v>
      </c>
      <c r="S467" s="7" t="str">
        <f t="shared" si="45"/>
        <v>film &amp; video</v>
      </c>
      <c r="T467" t="str">
        <f t="shared" si="46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1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3"/>
        <v>0.76</v>
      </c>
      <c r="R468" s="6">
        <f t="shared" si="44"/>
        <v>15.2</v>
      </c>
      <c r="S468" s="7" t="str">
        <f t="shared" si="45"/>
        <v>film &amp; video</v>
      </c>
      <c r="T468" t="str">
        <f t="shared" si="46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1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3"/>
        <v>21.574999999999999</v>
      </c>
      <c r="R469" s="6">
        <f t="shared" si="44"/>
        <v>110.64102564102564</v>
      </c>
      <c r="S469" s="7" t="str">
        <f t="shared" si="45"/>
        <v>film &amp; video</v>
      </c>
      <c r="T469" t="str">
        <f t="shared" si="46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1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3"/>
        <v>0</v>
      </c>
      <c r="R470" s="6" t="e">
        <f t="shared" si="44"/>
        <v>#DIV/0!</v>
      </c>
      <c r="S470" s="7" t="str">
        <f t="shared" si="45"/>
        <v>film &amp; video</v>
      </c>
      <c r="T470" t="str">
        <f t="shared" si="46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1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3"/>
        <v>0</v>
      </c>
      <c r="R471" s="6" t="e">
        <f t="shared" si="44"/>
        <v>#DIV/0!</v>
      </c>
      <c r="S471" s="7" t="str">
        <f t="shared" si="45"/>
        <v>film &amp; video</v>
      </c>
      <c r="T471" t="str">
        <f t="shared" si="46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1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3"/>
        <v>1.02</v>
      </c>
      <c r="R472" s="6">
        <f t="shared" si="44"/>
        <v>25.5</v>
      </c>
      <c r="S472" s="7" t="str">
        <f t="shared" si="45"/>
        <v>film &amp; video</v>
      </c>
      <c r="T472" t="str">
        <f t="shared" si="46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1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3"/>
        <v>11.892727272727273</v>
      </c>
      <c r="R473" s="6">
        <f t="shared" si="44"/>
        <v>38.476470588235294</v>
      </c>
      <c r="S473" s="7" t="str">
        <f t="shared" si="45"/>
        <v>film &amp; video</v>
      </c>
      <c r="T473" t="str">
        <f t="shared" si="46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1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3"/>
        <v>17.625</v>
      </c>
      <c r="R474" s="6">
        <f t="shared" si="44"/>
        <v>28.2</v>
      </c>
      <c r="S474" s="7" t="str">
        <f t="shared" si="45"/>
        <v>film &amp; video</v>
      </c>
      <c r="T474" t="str">
        <f t="shared" si="46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1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3"/>
        <v>2.87</v>
      </c>
      <c r="R475" s="6">
        <f t="shared" si="44"/>
        <v>61.5</v>
      </c>
      <c r="S475" s="7" t="str">
        <f t="shared" si="45"/>
        <v>film &amp; video</v>
      </c>
      <c r="T475" t="str">
        <f t="shared" si="46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1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3"/>
        <v>3.0303030303030304E-2</v>
      </c>
      <c r="R476" s="6">
        <f t="shared" si="44"/>
        <v>1</v>
      </c>
      <c r="S476" s="7" t="str">
        <f t="shared" si="45"/>
        <v>film &amp; video</v>
      </c>
      <c r="T476" t="str">
        <f t="shared" si="46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1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3"/>
        <v>0</v>
      </c>
      <c r="R477" s="6" t="e">
        <f t="shared" si="44"/>
        <v>#DIV/0!</v>
      </c>
      <c r="S477" s="7" t="str">
        <f t="shared" si="45"/>
        <v>film &amp; video</v>
      </c>
      <c r="T477" t="str">
        <f t="shared" si="46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1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3"/>
        <v>2.230268181818182</v>
      </c>
      <c r="R478" s="6">
        <f t="shared" si="44"/>
        <v>39.569274193548388</v>
      </c>
      <c r="S478" s="7" t="str">
        <f t="shared" si="45"/>
        <v>film &amp; video</v>
      </c>
      <c r="T478" t="str">
        <f t="shared" si="46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1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3"/>
        <v>0</v>
      </c>
      <c r="R479" s="6" t="e">
        <f t="shared" si="44"/>
        <v>#DIV/0!</v>
      </c>
      <c r="S479" s="7" t="str">
        <f t="shared" si="45"/>
        <v>film &amp; video</v>
      </c>
      <c r="T479" t="str">
        <f t="shared" si="46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1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3"/>
        <v>0</v>
      </c>
      <c r="R480" s="6" t="e">
        <f t="shared" si="44"/>
        <v>#DIV/0!</v>
      </c>
      <c r="S480" s="7" t="str">
        <f t="shared" si="45"/>
        <v>film &amp; video</v>
      </c>
      <c r="T480" t="str">
        <f t="shared" si="46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1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3"/>
        <v>32.56</v>
      </c>
      <c r="R481" s="6">
        <f t="shared" si="44"/>
        <v>88.8</v>
      </c>
      <c r="S481" s="7" t="str">
        <f t="shared" si="45"/>
        <v>film &amp; video</v>
      </c>
      <c r="T481" t="str">
        <f t="shared" si="46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1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3"/>
        <v>19.41</v>
      </c>
      <c r="R482" s="6">
        <f t="shared" si="44"/>
        <v>55.457142857142856</v>
      </c>
      <c r="S482" s="7" t="str">
        <f t="shared" si="45"/>
        <v>film &amp; video</v>
      </c>
      <c r="T482" t="str">
        <f t="shared" si="46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1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3"/>
        <v>6.1</v>
      </c>
      <c r="R483" s="6">
        <f t="shared" si="44"/>
        <v>87.142857142857139</v>
      </c>
      <c r="S483" s="7" t="str">
        <f t="shared" si="45"/>
        <v>film &amp; video</v>
      </c>
      <c r="T483" t="str">
        <f t="shared" si="46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1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3"/>
        <v>0.1</v>
      </c>
      <c r="R484" s="6">
        <f t="shared" si="44"/>
        <v>10</v>
      </c>
      <c r="S484" s="7" t="str">
        <f t="shared" si="45"/>
        <v>film &amp; video</v>
      </c>
      <c r="T484" t="str">
        <f t="shared" si="46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1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3"/>
        <v>50.2</v>
      </c>
      <c r="R485" s="6">
        <f t="shared" si="44"/>
        <v>51.224489795918366</v>
      </c>
      <c r="S485" s="7" t="str">
        <f t="shared" si="45"/>
        <v>film &amp; video</v>
      </c>
      <c r="T485" t="str">
        <f t="shared" si="46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1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3"/>
        <v>0.18625</v>
      </c>
      <c r="R486" s="6">
        <f t="shared" si="44"/>
        <v>13.545454545454545</v>
      </c>
      <c r="S486" s="7" t="str">
        <f t="shared" si="45"/>
        <v>film &amp; video</v>
      </c>
      <c r="T486" t="str">
        <f t="shared" si="46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1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3"/>
        <v>21.906971229845084</v>
      </c>
      <c r="R487" s="6">
        <f t="shared" si="44"/>
        <v>66.520080000000007</v>
      </c>
      <c r="S487" s="7" t="str">
        <f t="shared" si="45"/>
        <v>film &amp; video</v>
      </c>
      <c r="T487" t="str">
        <f t="shared" si="46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1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3"/>
        <v>9.0909090909090905E-3</v>
      </c>
      <c r="R488" s="6">
        <f t="shared" si="44"/>
        <v>50</v>
      </c>
      <c r="S488" s="7" t="str">
        <f t="shared" si="45"/>
        <v>film &amp; video</v>
      </c>
      <c r="T488" t="str">
        <f t="shared" si="46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1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3"/>
        <v>0</v>
      </c>
      <c r="R489" s="6" t="e">
        <f t="shared" si="44"/>
        <v>#DIV/0!</v>
      </c>
      <c r="S489" s="7" t="str">
        <f t="shared" si="45"/>
        <v>film &amp; video</v>
      </c>
      <c r="T489" t="str">
        <f t="shared" si="46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1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3"/>
        <v>0</v>
      </c>
      <c r="R490" s="6" t="e">
        <f t="shared" si="44"/>
        <v>#DIV/0!</v>
      </c>
      <c r="S490" s="7" t="str">
        <f t="shared" si="45"/>
        <v>film &amp; video</v>
      </c>
      <c r="T490" t="str">
        <f t="shared" si="46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1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3"/>
        <v>0.28667813379201834</v>
      </c>
      <c r="R491" s="6">
        <f t="shared" si="44"/>
        <v>71.666666666666671</v>
      </c>
      <c r="S491" s="7" t="str">
        <f t="shared" si="45"/>
        <v>film &amp; video</v>
      </c>
      <c r="T491" t="str">
        <f t="shared" si="46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1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3"/>
        <v>0</v>
      </c>
      <c r="R492" s="6" t="e">
        <f t="shared" si="44"/>
        <v>#DIV/0!</v>
      </c>
      <c r="S492" s="7" t="str">
        <f t="shared" si="45"/>
        <v>film &amp; video</v>
      </c>
      <c r="T492" t="str">
        <f t="shared" si="46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1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3"/>
        <v>0</v>
      </c>
      <c r="R493" s="6" t="e">
        <f t="shared" si="44"/>
        <v>#DIV/0!</v>
      </c>
      <c r="S493" s="7" t="str">
        <f t="shared" si="45"/>
        <v>film &amp; video</v>
      </c>
      <c r="T493" t="str">
        <f t="shared" si="46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1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3"/>
        <v>0</v>
      </c>
      <c r="R494" s="6" t="e">
        <f t="shared" si="44"/>
        <v>#DIV/0!</v>
      </c>
      <c r="S494" s="7" t="str">
        <f t="shared" si="45"/>
        <v>film &amp; video</v>
      </c>
      <c r="T494" t="str">
        <f t="shared" si="46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1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3"/>
        <v>0</v>
      </c>
      <c r="R495" s="6" t="e">
        <f t="shared" si="44"/>
        <v>#DIV/0!</v>
      </c>
      <c r="S495" s="7" t="str">
        <f t="shared" si="45"/>
        <v>film &amp; video</v>
      </c>
      <c r="T495" t="str">
        <f t="shared" si="46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1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3"/>
        <v>0.155</v>
      </c>
      <c r="R496" s="6">
        <f t="shared" si="44"/>
        <v>10.333333333333334</v>
      </c>
      <c r="S496" s="7" t="str">
        <f t="shared" si="45"/>
        <v>film &amp; video</v>
      </c>
      <c r="T496" t="str">
        <f t="shared" si="46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1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3"/>
        <v>0</v>
      </c>
      <c r="R497" s="6" t="e">
        <f t="shared" si="44"/>
        <v>#DIV/0!</v>
      </c>
      <c r="S497" s="7" t="str">
        <f t="shared" si="45"/>
        <v>film &amp; video</v>
      </c>
      <c r="T497" t="str">
        <f t="shared" si="46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1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3"/>
        <v>1.6666666666666668E-3</v>
      </c>
      <c r="R498" s="6">
        <f t="shared" si="44"/>
        <v>1</v>
      </c>
      <c r="S498" s="7" t="str">
        <f t="shared" si="45"/>
        <v>film &amp; video</v>
      </c>
      <c r="T498" t="str">
        <f t="shared" si="46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1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3"/>
        <v>0.6696428571428571</v>
      </c>
      <c r="R499" s="6">
        <f t="shared" si="44"/>
        <v>10</v>
      </c>
      <c r="S499" s="7" t="str">
        <f t="shared" si="45"/>
        <v>film &amp; video</v>
      </c>
      <c r="T499" t="str">
        <f t="shared" si="46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1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3"/>
        <v>4.5985132395404564</v>
      </c>
      <c r="R500" s="6">
        <f t="shared" si="44"/>
        <v>136.09090909090909</v>
      </c>
      <c r="S500" s="7" t="str">
        <f t="shared" si="45"/>
        <v>film &amp; video</v>
      </c>
      <c r="T500" t="str">
        <f t="shared" si="46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1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3"/>
        <v>9.5500000000000007</v>
      </c>
      <c r="R501" s="6">
        <f t="shared" si="44"/>
        <v>73.461538461538467</v>
      </c>
      <c r="S501" s="7" t="str">
        <f t="shared" si="45"/>
        <v>film &amp; video</v>
      </c>
      <c r="T501" t="str">
        <f t="shared" si="46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1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3"/>
        <v>3.3076923076923079</v>
      </c>
      <c r="R502" s="6">
        <f t="shared" si="44"/>
        <v>53.75</v>
      </c>
      <c r="S502" s="7" t="str">
        <f t="shared" si="45"/>
        <v>film &amp; video</v>
      </c>
      <c r="T502" t="str">
        <f t="shared" si="46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1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3"/>
        <v>0</v>
      </c>
      <c r="R503" s="6" t="e">
        <f t="shared" si="44"/>
        <v>#DIV/0!</v>
      </c>
      <c r="S503" s="7" t="str">
        <f t="shared" si="45"/>
        <v>film &amp; video</v>
      </c>
      <c r="T503" t="str">
        <f t="shared" si="46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1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3"/>
        <v>1.1499999999999999</v>
      </c>
      <c r="R504" s="6">
        <f t="shared" si="44"/>
        <v>57.5</v>
      </c>
      <c r="S504" s="7" t="str">
        <f t="shared" si="45"/>
        <v>film &amp; video</v>
      </c>
      <c r="T504" t="str">
        <f t="shared" si="46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1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3"/>
        <v>1.7538461538461538</v>
      </c>
      <c r="R505" s="6">
        <f t="shared" si="44"/>
        <v>12.666666666666666</v>
      </c>
      <c r="S505" s="7" t="str">
        <f t="shared" si="45"/>
        <v>film &amp; video</v>
      </c>
      <c r="T505" t="str">
        <f t="shared" si="46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1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3"/>
        <v>1.3673469387755102</v>
      </c>
      <c r="R506" s="6">
        <f t="shared" si="44"/>
        <v>67</v>
      </c>
      <c r="S506" s="7" t="str">
        <f t="shared" si="45"/>
        <v>film &amp; video</v>
      </c>
      <c r="T506" t="str">
        <f t="shared" si="46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1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3"/>
        <v>0.43333333333333329</v>
      </c>
      <c r="R507" s="6">
        <f t="shared" si="44"/>
        <v>3.7142857142857144</v>
      </c>
      <c r="S507" s="7" t="str">
        <f t="shared" si="45"/>
        <v>film &amp; video</v>
      </c>
      <c r="T507" t="str">
        <f t="shared" si="46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1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3"/>
        <v>0.125</v>
      </c>
      <c r="R508" s="6">
        <f t="shared" si="44"/>
        <v>250</v>
      </c>
      <c r="S508" s="7" t="str">
        <f t="shared" si="45"/>
        <v>film &amp; video</v>
      </c>
      <c r="T508" t="str">
        <f t="shared" si="46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1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3"/>
        <v>3.2</v>
      </c>
      <c r="R509" s="6">
        <f t="shared" si="44"/>
        <v>64</v>
      </c>
      <c r="S509" s="7" t="str">
        <f t="shared" si="45"/>
        <v>film &amp; video</v>
      </c>
      <c r="T509" t="str">
        <f t="shared" si="46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1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3"/>
        <v>0.8</v>
      </c>
      <c r="R510" s="6">
        <f t="shared" si="44"/>
        <v>133.33333333333334</v>
      </c>
      <c r="S510" s="7" t="str">
        <f t="shared" si="45"/>
        <v>film &amp; video</v>
      </c>
      <c r="T510" t="str">
        <f t="shared" si="46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1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3"/>
        <v>0.2</v>
      </c>
      <c r="R511" s="6">
        <f t="shared" si="44"/>
        <v>10</v>
      </c>
      <c r="S511" s="7" t="str">
        <f t="shared" si="45"/>
        <v>film &amp; video</v>
      </c>
      <c r="T511" t="str">
        <f t="shared" si="46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1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3"/>
        <v>0</v>
      </c>
      <c r="R512" s="6" t="e">
        <f t="shared" si="44"/>
        <v>#DIV/0!</v>
      </c>
      <c r="S512" s="7" t="str">
        <f t="shared" si="45"/>
        <v>film &amp; video</v>
      </c>
      <c r="T512" t="str">
        <f t="shared" si="46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1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3"/>
        <v>3</v>
      </c>
      <c r="R513" s="6">
        <f t="shared" si="44"/>
        <v>30</v>
      </c>
      <c r="S513" s="7" t="str">
        <f t="shared" si="45"/>
        <v>film &amp; video</v>
      </c>
      <c r="T513" t="str">
        <f t="shared" si="46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1"/>
        <v>42694.783877314811</v>
      </c>
      <c r="K514">
        <v>1475776127</v>
      </c>
      <c r="L514" s="11">
        <f t="shared" si="4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3"/>
        <v>0.13749999999999998</v>
      </c>
      <c r="R514" s="6">
        <f t="shared" si="44"/>
        <v>5.5</v>
      </c>
      <c r="S514" s="7" t="str">
        <f t="shared" si="45"/>
        <v>film &amp; video</v>
      </c>
      <c r="T514" t="str">
        <f t="shared" si="46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7">(((I515/60)/60)/24)+DATE(1970,1,1)</f>
        <v>42597.291666666672</v>
      </c>
      <c r="K515">
        <v>1467387705</v>
      </c>
      <c r="L515" s="11">
        <f t="shared" ref="L515:L578" si="48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9">(E515/D515)*100</f>
        <v>13.923999999999999</v>
      </c>
      <c r="R515" s="6">
        <f t="shared" ref="R515:R578" si="50">E515/N515</f>
        <v>102.38235294117646</v>
      </c>
      <c r="S515" s="7" t="str">
        <f t="shared" ref="S515:S578" si="51">LEFT(P515,FIND("/",P515)-1)</f>
        <v>film &amp; video</v>
      </c>
      <c r="T515" t="str">
        <f t="shared" ref="T515:T578" si="52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7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9"/>
        <v>3.3333333333333335</v>
      </c>
      <c r="R516" s="6">
        <f t="shared" si="50"/>
        <v>16.666666666666668</v>
      </c>
      <c r="S516" s="7" t="str">
        <f t="shared" si="51"/>
        <v>film &amp; video</v>
      </c>
      <c r="T516" t="str">
        <f t="shared" si="52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7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9"/>
        <v>25.41340206185567</v>
      </c>
      <c r="R517" s="6">
        <f t="shared" si="50"/>
        <v>725.02941176470586</v>
      </c>
      <c r="S517" s="7" t="str">
        <f t="shared" si="51"/>
        <v>film &amp; video</v>
      </c>
      <c r="T517" t="str">
        <f t="shared" si="52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7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9"/>
        <v>0</v>
      </c>
      <c r="R518" s="6" t="e">
        <f t="shared" si="50"/>
        <v>#DIV/0!</v>
      </c>
      <c r="S518" s="7" t="str">
        <f t="shared" si="51"/>
        <v>film &amp; video</v>
      </c>
      <c r="T518" t="str">
        <f t="shared" si="52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7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9"/>
        <v>1.3666666666666667</v>
      </c>
      <c r="R519" s="6">
        <f t="shared" si="50"/>
        <v>68.333333333333329</v>
      </c>
      <c r="S519" s="7" t="str">
        <f t="shared" si="51"/>
        <v>film &amp; video</v>
      </c>
      <c r="T519" t="str">
        <f t="shared" si="52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7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9"/>
        <v>0</v>
      </c>
      <c r="R520" s="6" t="e">
        <f t="shared" si="50"/>
        <v>#DIV/0!</v>
      </c>
      <c r="S520" s="7" t="str">
        <f t="shared" si="51"/>
        <v>film &amp; video</v>
      </c>
      <c r="T520" t="str">
        <f t="shared" si="52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7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9"/>
        <v>22.881426547787683</v>
      </c>
      <c r="R521" s="6">
        <f t="shared" si="50"/>
        <v>39.228571428571428</v>
      </c>
      <c r="S521" s="7" t="str">
        <f t="shared" si="51"/>
        <v>film &amp; video</v>
      </c>
      <c r="T521" t="str">
        <f t="shared" si="52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7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9"/>
        <v>102.1</v>
      </c>
      <c r="R522" s="6">
        <f t="shared" si="50"/>
        <v>150.14705882352942</v>
      </c>
      <c r="S522" s="7" t="str">
        <f t="shared" si="51"/>
        <v>theater</v>
      </c>
      <c r="T522" t="str">
        <f t="shared" si="52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7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9"/>
        <v>104.64</v>
      </c>
      <c r="R523" s="6">
        <f t="shared" si="50"/>
        <v>93.428571428571431</v>
      </c>
      <c r="S523" s="7" t="str">
        <f t="shared" si="51"/>
        <v>theater</v>
      </c>
      <c r="T523" t="str">
        <f t="shared" si="52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7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9"/>
        <v>114.66666666666667</v>
      </c>
      <c r="R524" s="6">
        <f t="shared" si="50"/>
        <v>110.96774193548387</v>
      </c>
      <c r="S524" s="7" t="str">
        <f t="shared" si="51"/>
        <v>theater</v>
      </c>
      <c r="T524" t="str">
        <f t="shared" si="52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7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9"/>
        <v>120.6</v>
      </c>
      <c r="R525" s="6">
        <f t="shared" si="50"/>
        <v>71.785714285714292</v>
      </c>
      <c r="S525" s="7" t="str">
        <f t="shared" si="51"/>
        <v>theater</v>
      </c>
      <c r="T525" t="str">
        <f t="shared" si="52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7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9"/>
        <v>108.67285714285715</v>
      </c>
      <c r="R526" s="6">
        <f t="shared" si="50"/>
        <v>29.258076923076924</v>
      </c>
      <c r="S526" s="7" t="str">
        <f t="shared" si="51"/>
        <v>theater</v>
      </c>
      <c r="T526" t="str">
        <f t="shared" si="52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7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9"/>
        <v>100</v>
      </c>
      <c r="R527" s="6">
        <f t="shared" si="50"/>
        <v>1000</v>
      </c>
      <c r="S527" s="7" t="str">
        <f t="shared" si="51"/>
        <v>theater</v>
      </c>
      <c r="T527" t="str">
        <f t="shared" si="52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7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9"/>
        <v>113.99999999999999</v>
      </c>
      <c r="R528" s="6">
        <f t="shared" si="50"/>
        <v>74.347826086956516</v>
      </c>
      <c r="S528" s="7" t="str">
        <f t="shared" si="51"/>
        <v>theater</v>
      </c>
      <c r="T528" t="str">
        <f t="shared" si="52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7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9"/>
        <v>100.85</v>
      </c>
      <c r="R529" s="6">
        <f t="shared" si="50"/>
        <v>63.829113924050631</v>
      </c>
      <c r="S529" s="7" t="str">
        <f t="shared" si="51"/>
        <v>theater</v>
      </c>
      <c r="T529" t="str">
        <f t="shared" si="52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7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9"/>
        <v>115.65217391304347</v>
      </c>
      <c r="R530" s="6">
        <f t="shared" si="50"/>
        <v>44.333333333333336</v>
      </c>
      <c r="S530" s="7" t="str">
        <f t="shared" si="51"/>
        <v>theater</v>
      </c>
      <c r="T530" t="str">
        <f t="shared" si="52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7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9"/>
        <v>130.41666666666666</v>
      </c>
      <c r="R531" s="6">
        <f t="shared" si="50"/>
        <v>86.944444444444443</v>
      </c>
      <c r="S531" s="7" t="str">
        <f t="shared" si="51"/>
        <v>theater</v>
      </c>
      <c r="T531" t="str">
        <f t="shared" si="52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7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9"/>
        <v>107.78267254038178</v>
      </c>
      <c r="R532" s="6">
        <f t="shared" si="50"/>
        <v>126.55172413793103</v>
      </c>
      <c r="S532" s="7" t="str">
        <f t="shared" si="51"/>
        <v>theater</v>
      </c>
      <c r="T532" t="str">
        <f t="shared" si="52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7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9"/>
        <v>100</v>
      </c>
      <c r="R533" s="6">
        <f t="shared" si="50"/>
        <v>129.03225806451613</v>
      </c>
      <c r="S533" s="7" t="str">
        <f t="shared" si="51"/>
        <v>theater</v>
      </c>
      <c r="T533" t="str">
        <f t="shared" si="52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7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9"/>
        <v>123.25</v>
      </c>
      <c r="R534" s="6">
        <f t="shared" si="50"/>
        <v>71.242774566473983</v>
      </c>
      <c r="S534" s="7" t="str">
        <f t="shared" si="51"/>
        <v>theater</v>
      </c>
      <c r="T534" t="str">
        <f t="shared" si="52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7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9"/>
        <v>100.2</v>
      </c>
      <c r="R535" s="6">
        <f t="shared" si="50"/>
        <v>117.88235294117646</v>
      </c>
      <c r="S535" s="7" t="str">
        <f t="shared" si="51"/>
        <v>theater</v>
      </c>
      <c r="T535" t="str">
        <f t="shared" si="52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7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9"/>
        <v>104.66666666666666</v>
      </c>
      <c r="R536" s="6">
        <f t="shared" si="50"/>
        <v>327.08333333333331</v>
      </c>
      <c r="S536" s="7" t="str">
        <f t="shared" si="51"/>
        <v>theater</v>
      </c>
      <c r="T536" t="str">
        <f t="shared" si="52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7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9"/>
        <v>102.49999999999999</v>
      </c>
      <c r="R537" s="6">
        <f t="shared" si="50"/>
        <v>34.745762711864408</v>
      </c>
      <c r="S537" s="7" t="str">
        <f t="shared" si="51"/>
        <v>theater</v>
      </c>
      <c r="T537" t="str">
        <f t="shared" si="52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7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9"/>
        <v>118.25757575757576</v>
      </c>
      <c r="R538" s="6">
        <f t="shared" si="50"/>
        <v>100.06410256410257</v>
      </c>
      <c r="S538" s="7" t="str">
        <f t="shared" si="51"/>
        <v>theater</v>
      </c>
      <c r="T538" t="str">
        <f t="shared" si="52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7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9"/>
        <v>120.5</v>
      </c>
      <c r="R539" s="6">
        <f t="shared" si="50"/>
        <v>40.847457627118644</v>
      </c>
      <c r="S539" s="7" t="str">
        <f t="shared" si="51"/>
        <v>theater</v>
      </c>
      <c r="T539" t="str">
        <f t="shared" si="52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7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9"/>
        <v>302.42</v>
      </c>
      <c r="R540" s="6">
        <f t="shared" si="50"/>
        <v>252.01666666666668</v>
      </c>
      <c r="S540" s="7" t="str">
        <f t="shared" si="51"/>
        <v>theater</v>
      </c>
      <c r="T540" t="str">
        <f t="shared" si="52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7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9"/>
        <v>100.64400000000001</v>
      </c>
      <c r="R541" s="6">
        <f t="shared" si="50"/>
        <v>25.161000000000001</v>
      </c>
      <c r="S541" s="7" t="str">
        <f t="shared" si="51"/>
        <v>theater</v>
      </c>
      <c r="T541" t="str">
        <f t="shared" si="52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7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9"/>
        <v>6.6666666666666671E-3</v>
      </c>
      <c r="R542" s="6">
        <f t="shared" si="50"/>
        <v>1</v>
      </c>
      <c r="S542" s="7" t="str">
        <f t="shared" si="51"/>
        <v>technology</v>
      </c>
      <c r="T542" t="str">
        <f t="shared" si="52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7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9"/>
        <v>0.55555555555555558</v>
      </c>
      <c r="R543" s="6">
        <f t="shared" si="50"/>
        <v>25</v>
      </c>
      <c r="S543" s="7" t="str">
        <f t="shared" si="51"/>
        <v>technology</v>
      </c>
      <c r="T543" t="str">
        <f t="shared" si="52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7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9"/>
        <v>3.9999999999999996E-4</v>
      </c>
      <c r="R544" s="6">
        <f t="shared" si="50"/>
        <v>1</v>
      </c>
      <c r="S544" s="7" t="str">
        <f t="shared" si="51"/>
        <v>technology</v>
      </c>
      <c r="T544" t="str">
        <f t="shared" si="52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7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9"/>
        <v>0.31818181818181818</v>
      </c>
      <c r="R545" s="6">
        <f t="shared" si="50"/>
        <v>35</v>
      </c>
      <c r="S545" s="7" t="str">
        <f t="shared" si="51"/>
        <v>technology</v>
      </c>
      <c r="T545" t="str">
        <f t="shared" si="52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7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9"/>
        <v>1.2</v>
      </c>
      <c r="R546" s="6">
        <f t="shared" si="50"/>
        <v>3</v>
      </c>
      <c r="S546" s="7" t="str">
        <f t="shared" si="51"/>
        <v>technology</v>
      </c>
      <c r="T546" t="str">
        <f t="shared" si="52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7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9"/>
        <v>27.383999999999997</v>
      </c>
      <c r="R547" s="6">
        <f t="shared" si="50"/>
        <v>402.70588235294116</v>
      </c>
      <c r="S547" s="7" t="str">
        <f t="shared" si="51"/>
        <v>technology</v>
      </c>
      <c r="T547" t="str">
        <f t="shared" si="52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7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9"/>
        <v>8.666666666666667E-2</v>
      </c>
      <c r="R548" s="6">
        <f t="shared" si="50"/>
        <v>26</v>
      </c>
      <c r="S548" s="7" t="str">
        <f t="shared" si="51"/>
        <v>technology</v>
      </c>
      <c r="T548" t="str">
        <f t="shared" si="52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7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9"/>
        <v>0</v>
      </c>
      <c r="R549" s="6" t="e">
        <f t="shared" si="50"/>
        <v>#DIV/0!</v>
      </c>
      <c r="S549" s="7" t="str">
        <f t="shared" si="51"/>
        <v>technology</v>
      </c>
      <c r="T549" t="str">
        <f t="shared" si="52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7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9"/>
        <v>0.09</v>
      </c>
      <c r="R550" s="6">
        <f t="shared" si="50"/>
        <v>9</v>
      </c>
      <c r="S550" s="7" t="str">
        <f t="shared" si="51"/>
        <v>technology</v>
      </c>
      <c r="T550" t="str">
        <f t="shared" si="52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7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9"/>
        <v>2.7199999999999998</v>
      </c>
      <c r="R551" s="6">
        <f t="shared" si="50"/>
        <v>8.5</v>
      </c>
      <c r="S551" s="7" t="str">
        <f t="shared" si="51"/>
        <v>technology</v>
      </c>
      <c r="T551" t="str">
        <f t="shared" si="52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7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9"/>
        <v>0.70000000000000007</v>
      </c>
      <c r="R552" s="6">
        <f t="shared" si="50"/>
        <v>8.75</v>
      </c>
      <c r="S552" s="7" t="str">
        <f t="shared" si="51"/>
        <v>technology</v>
      </c>
      <c r="T552" t="str">
        <f t="shared" si="52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7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9"/>
        <v>5.0413333333333332</v>
      </c>
      <c r="R553" s="6">
        <f t="shared" si="50"/>
        <v>135.03571428571428</v>
      </c>
      <c r="S553" s="7" t="str">
        <f t="shared" si="51"/>
        <v>technology</v>
      </c>
      <c r="T553" t="str">
        <f t="shared" si="52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7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9"/>
        <v>0</v>
      </c>
      <c r="R554" s="6" t="e">
        <f t="shared" si="50"/>
        <v>#DIV/0!</v>
      </c>
      <c r="S554" s="7" t="str">
        <f t="shared" si="51"/>
        <v>technology</v>
      </c>
      <c r="T554" t="str">
        <f t="shared" si="52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7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9"/>
        <v>0.49199999999999999</v>
      </c>
      <c r="R555" s="6">
        <f t="shared" si="50"/>
        <v>20.5</v>
      </c>
      <c r="S555" s="7" t="str">
        <f t="shared" si="51"/>
        <v>technology</v>
      </c>
      <c r="T555" t="str">
        <f t="shared" si="52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7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9"/>
        <v>36.589147286821706</v>
      </c>
      <c r="R556" s="6">
        <f t="shared" si="50"/>
        <v>64.36363636363636</v>
      </c>
      <c r="S556" s="7" t="str">
        <f t="shared" si="51"/>
        <v>technology</v>
      </c>
      <c r="T556" t="str">
        <f t="shared" si="52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7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9"/>
        <v>0</v>
      </c>
      <c r="R557" s="6" t="e">
        <f t="shared" si="50"/>
        <v>#DIV/0!</v>
      </c>
      <c r="S557" s="7" t="str">
        <f t="shared" si="51"/>
        <v>technology</v>
      </c>
      <c r="T557" t="str">
        <f t="shared" si="52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7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9"/>
        <v>2.5</v>
      </c>
      <c r="R558" s="6">
        <f t="shared" si="50"/>
        <v>200</v>
      </c>
      <c r="S558" s="7" t="str">
        <f t="shared" si="51"/>
        <v>technology</v>
      </c>
      <c r="T558" t="str">
        <f t="shared" si="52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7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9"/>
        <v>0.91066666666666674</v>
      </c>
      <c r="R559" s="6">
        <f t="shared" si="50"/>
        <v>68.3</v>
      </c>
      <c r="S559" s="7" t="str">
        <f t="shared" si="51"/>
        <v>technology</v>
      </c>
      <c r="T559" t="str">
        <f t="shared" si="52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7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9"/>
        <v>0</v>
      </c>
      <c r="R560" s="6" t="e">
        <f t="shared" si="50"/>
        <v>#DIV/0!</v>
      </c>
      <c r="S560" s="7" t="str">
        <f t="shared" si="51"/>
        <v>technology</v>
      </c>
      <c r="T560" t="str">
        <f t="shared" si="52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7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9"/>
        <v>2.0833333333333336E-2</v>
      </c>
      <c r="R561" s="6">
        <f t="shared" si="50"/>
        <v>50</v>
      </c>
      <c r="S561" s="7" t="str">
        <f t="shared" si="51"/>
        <v>technology</v>
      </c>
      <c r="T561" t="str">
        <f t="shared" si="52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7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9"/>
        <v>1.2E-2</v>
      </c>
      <c r="R562" s="6">
        <f t="shared" si="50"/>
        <v>4</v>
      </c>
      <c r="S562" s="7" t="str">
        <f t="shared" si="51"/>
        <v>technology</v>
      </c>
      <c r="T562" t="str">
        <f t="shared" si="52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7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9"/>
        <v>0.36666666666666664</v>
      </c>
      <c r="R563" s="6">
        <f t="shared" si="50"/>
        <v>27.5</v>
      </c>
      <c r="S563" s="7" t="str">
        <f t="shared" si="51"/>
        <v>technology</v>
      </c>
      <c r="T563" t="str">
        <f t="shared" si="52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7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9"/>
        <v>0</v>
      </c>
      <c r="R564" s="6" t="e">
        <f t="shared" si="50"/>
        <v>#DIV/0!</v>
      </c>
      <c r="S564" s="7" t="str">
        <f t="shared" si="51"/>
        <v>technology</v>
      </c>
      <c r="T564" t="str">
        <f t="shared" si="52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7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9"/>
        <v>9.0666666666666659E-2</v>
      </c>
      <c r="R565" s="6">
        <f t="shared" si="50"/>
        <v>34</v>
      </c>
      <c r="S565" s="7" t="str">
        <f t="shared" si="51"/>
        <v>technology</v>
      </c>
      <c r="T565" t="str">
        <f t="shared" si="52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7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9"/>
        <v>5.5555555555555558E-3</v>
      </c>
      <c r="R566" s="6">
        <f t="shared" si="50"/>
        <v>1</v>
      </c>
      <c r="S566" s="7" t="str">
        <f t="shared" si="51"/>
        <v>technology</v>
      </c>
      <c r="T566" t="str">
        <f t="shared" si="52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7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9"/>
        <v>0</v>
      </c>
      <c r="R567" s="6" t="e">
        <f t="shared" si="50"/>
        <v>#DIV/0!</v>
      </c>
      <c r="S567" s="7" t="str">
        <f t="shared" si="51"/>
        <v>technology</v>
      </c>
      <c r="T567" t="str">
        <f t="shared" si="52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7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9"/>
        <v>0.02</v>
      </c>
      <c r="R568" s="6">
        <f t="shared" si="50"/>
        <v>1</v>
      </c>
      <c r="S568" s="7" t="str">
        <f t="shared" si="51"/>
        <v>technology</v>
      </c>
      <c r="T568" t="str">
        <f t="shared" si="52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7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9"/>
        <v>0</v>
      </c>
      <c r="R569" s="6" t="e">
        <f t="shared" si="50"/>
        <v>#DIV/0!</v>
      </c>
      <c r="S569" s="7" t="str">
        <f t="shared" si="51"/>
        <v>technology</v>
      </c>
      <c r="T569" t="str">
        <f t="shared" si="52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7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9"/>
        <v>1</v>
      </c>
      <c r="R570" s="6">
        <f t="shared" si="50"/>
        <v>49</v>
      </c>
      <c r="S570" s="7" t="str">
        <f t="shared" si="51"/>
        <v>technology</v>
      </c>
      <c r="T570" t="str">
        <f t="shared" si="52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7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9"/>
        <v>0.8</v>
      </c>
      <c r="R571" s="6">
        <f t="shared" si="50"/>
        <v>20</v>
      </c>
      <c r="S571" s="7" t="str">
        <f t="shared" si="51"/>
        <v>technology</v>
      </c>
      <c r="T571" t="str">
        <f t="shared" si="52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7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9"/>
        <v>0.16705882352941176</v>
      </c>
      <c r="R572" s="6">
        <f t="shared" si="50"/>
        <v>142</v>
      </c>
      <c r="S572" s="7" t="str">
        <f t="shared" si="51"/>
        <v>technology</v>
      </c>
      <c r="T572" t="str">
        <f t="shared" si="52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7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9"/>
        <v>0.42399999999999999</v>
      </c>
      <c r="R573" s="6">
        <f t="shared" si="50"/>
        <v>53</v>
      </c>
      <c r="S573" s="7" t="str">
        <f t="shared" si="51"/>
        <v>technology</v>
      </c>
      <c r="T573" t="str">
        <f t="shared" si="52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7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9"/>
        <v>0</v>
      </c>
      <c r="R574" s="6" t="e">
        <f t="shared" si="50"/>
        <v>#DIV/0!</v>
      </c>
      <c r="S574" s="7" t="str">
        <f t="shared" si="51"/>
        <v>technology</v>
      </c>
      <c r="T574" t="str">
        <f t="shared" si="52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7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9"/>
        <v>0.38925389253892539</v>
      </c>
      <c r="R575" s="6">
        <f t="shared" si="50"/>
        <v>38.444444444444443</v>
      </c>
      <c r="S575" s="7" t="str">
        <f t="shared" si="51"/>
        <v>technology</v>
      </c>
      <c r="T575" t="str">
        <f t="shared" si="52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7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9"/>
        <v>0.7155635062611807</v>
      </c>
      <c r="R576" s="6">
        <f t="shared" si="50"/>
        <v>20</v>
      </c>
      <c r="S576" s="7" t="str">
        <f t="shared" si="51"/>
        <v>technology</v>
      </c>
      <c r="T576" t="str">
        <f t="shared" si="52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7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9"/>
        <v>0.43166666666666664</v>
      </c>
      <c r="R577" s="6">
        <f t="shared" si="50"/>
        <v>64.75</v>
      </c>
      <c r="S577" s="7" t="str">
        <f t="shared" si="51"/>
        <v>technology</v>
      </c>
      <c r="T577" t="str">
        <f t="shared" si="52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7"/>
        <v>42091.43</v>
      </c>
      <c r="K578">
        <v>1422357552</v>
      </c>
      <c r="L578" s="11">
        <f t="shared" si="48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9"/>
        <v>1.25E-3</v>
      </c>
      <c r="R578" s="6">
        <f t="shared" si="50"/>
        <v>1</v>
      </c>
      <c r="S578" s="7" t="str">
        <f t="shared" si="51"/>
        <v>technology</v>
      </c>
      <c r="T578" t="str">
        <f t="shared" si="52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3">(((I579/60)/60)/24)+DATE(1970,1,1)</f>
        <v>42510.589143518519</v>
      </c>
      <c r="K579">
        <v>1458569302</v>
      </c>
      <c r="L579" s="11">
        <f t="shared" ref="L579:L642" si="54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5">(E579/D579)*100</f>
        <v>0.2</v>
      </c>
      <c r="R579" s="6">
        <f t="shared" ref="R579:R642" si="56">E579/N579</f>
        <v>10</v>
      </c>
      <c r="S579" s="7" t="str">
        <f t="shared" ref="S579:S642" si="57">LEFT(P579,FIND("/",P579)-1)</f>
        <v>technology</v>
      </c>
      <c r="T579" t="str">
        <f t="shared" ref="T579:T642" si="58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3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1.12E-2</v>
      </c>
      <c r="R580" s="6">
        <f t="shared" si="56"/>
        <v>2</v>
      </c>
      <c r="S580" s="7" t="str">
        <f t="shared" si="57"/>
        <v>technology</v>
      </c>
      <c r="T580" t="str">
        <f t="shared" si="58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3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1.4583333333333333</v>
      </c>
      <c r="R581" s="6">
        <f t="shared" si="56"/>
        <v>35</v>
      </c>
      <c r="S581" s="7" t="str">
        <f t="shared" si="57"/>
        <v>technology</v>
      </c>
      <c r="T581" t="str">
        <f t="shared" si="58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3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3.3333333333333333E-2</v>
      </c>
      <c r="R582" s="6">
        <f t="shared" si="56"/>
        <v>1</v>
      </c>
      <c r="S582" s="7" t="str">
        <f t="shared" si="57"/>
        <v>technology</v>
      </c>
      <c r="T582" t="str">
        <f t="shared" si="58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3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R583" s="6" t="e">
        <f t="shared" si="56"/>
        <v>#DIV/0!</v>
      </c>
      <c r="S583" s="7" t="str">
        <f t="shared" si="57"/>
        <v>technology</v>
      </c>
      <c r="T583" t="str">
        <f t="shared" si="58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3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R584" s="6" t="e">
        <f t="shared" si="56"/>
        <v>#DIV/0!</v>
      </c>
      <c r="S584" s="7" t="str">
        <f t="shared" si="57"/>
        <v>technology</v>
      </c>
      <c r="T584" t="str">
        <f t="shared" si="58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3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1.1111111111111112E-2</v>
      </c>
      <c r="R585" s="6">
        <f t="shared" si="56"/>
        <v>1</v>
      </c>
      <c r="S585" s="7" t="str">
        <f t="shared" si="57"/>
        <v>technology</v>
      </c>
      <c r="T585" t="str">
        <f t="shared" si="58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3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1</v>
      </c>
      <c r="R586" s="6">
        <f t="shared" si="56"/>
        <v>5</v>
      </c>
      <c r="S586" s="7" t="str">
        <f t="shared" si="57"/>
        <v>technology</v>
      </c>
      <c r="T586" t="str">
        <f t="shared" si="58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3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R587" s="6" t="e">
        <f t="shared" si="56"/>
        <v>#DIV/0!</v>
      </c>
      <c r="S587" s="7" t="str">
        <f t="shared" si="57"/>
        <v>technology</v>
      </c>
      <c r="T587" t="str">
        <f t="shared" si="58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3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0.55999999999999994</v>
      </c>
      <c r="R588" s="6">
        <f t="shared" si="56"/>
        <v>14</v>
      </c>
      <c r="S588" s="7" t="str">
        <f t="shared" si="57"/>
        <v>technology</v>
      </c>
      <c r="T588" t="str">
        <f t="shared" si="58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3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9.0833333333333339</v>
      </c>
      <c r="R589" s="6">
        <f t="shared" si="56"/>
        <v>389.28571428571428</v>
      </c>
      <c r="S589" s="7" t="str">
        <f t="shared" si="57"/>
        <v>technology</v>
      </c>
      <c r="T589" t="str">
        <f t="shared" si="58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3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3.3444444444444441</v>
      </c>
      <c r="R590" s="6">
        <f t="shared" si="56"/>
        <v>150.5</v>
      </c>
      <c r="S590" s="7" t="str">
        <f t="shared" si="57"/>
        <v>technology</v>
      </c>
      <c r="T590" t="str">
        <f t="shared" si="58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3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1.3333333333333334E-2</v>
      </c>
      <c r="R591" s="6">
        <f t="shared" si="56"/>
        <v>1</v>
      </c>
      <c r="S591" s="7" t="str">
        <f t="shared" si="57"/>
        <v>technology</v>
      </c>
      <c r="T591" t="str">
        <f t="shared" si="58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3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</v>
      </c>
      <c r="R592" s="6">
        <f t="shared" si="56"/>
        <v>24.777777777777779</v>
      </c>
      <c r="S592" s="7" t="str">
        <f t="shared" si="57"/>
        <v>technology</v>
      </c>
      <c r="T592" t="str">
        <f t="shared" si="58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3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6.0999999999999999E-2</v>
      </c>
      <c r="R593" s="6">
        <f t="shared" si="56"/>
        <v>30.5</v>
      </c>
      <c r="S593" s="7" t="str">
        <f t="shared" si="57"/>
        <v>technology</v>
      </c>
      <c r="T593" t="str">
        <f t="shared" si="58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3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3.3333333333333335</v>
      </c>
      <c r="R594" s="6">
        <f t="shared" si="56"/>
        <v>250</v>
      </c>
      <c r="S594" s="7" t="str">
        <f t="shared" si="57"/>
        <v>technology</v>
      </c>
      <c r="T594" t="str">
        <f t="shared" si="58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3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23</v>
      </c>
      <c r="R595" s="6">
        <f t="shared" si="56"/>
        <v>16.428571428571427</v>
      </c>
      <c r="S595" s="7" t="str">
        <f t="shared" si="57"/>
        <v>technology</v>
      </c>
      <c r="T595" t="str">
        <f t="shared" si="58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3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0.104</v>
      </c>
      <c r="R596" s="6">
        <f t="shared" si="56"/>
        <v>13</v>
      </c>
      <c r="S596" s="7" t="str">
        <f t="shared" si="57"/>
        <v>technology</v>
      </c>
      <c r="T596" t="str">
        <f t="shared" si="58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3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0.42599999999999999</v>
      </c>
      <c r="R597" s="6">
        <f t="shared" si="56"/>
        <v>53.25</v>
      </c>
      <c r="S597" s="7" t="str">
        <f t="shared" si="57"/>
        <v>technology</v>
      </c>
      <c r="T597" t="str">
        <f t="shared" si="58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3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0.03</v>
      </c>
      <c r="R598" s="6">
        <f t="shared" si="56"/>
        <v>3</v>
      </c>
      <c r="S598" s="7" t="str">
        <f t="shared" si="57"/>
        <v>technology</v>
      </c>
      <c r="T598" t="str">
        <f t="shared" si="58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3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0.26666666666666666</v>
      </c>
      <c r="R599" s="6">
        <f t="shared" si="56"/>
        <v>10</v>
      </c>
      <c r="S599" s="7" t="str">
        <f t="shared" si="57"/>
        <v>technology</v>
      </c>
      <c r="T599" t="str">
        <f t="shared" si="58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3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34</v>
      </c>
      <c r="R600" s="6">
        <f t="shared" si="56"/>
        <v>121.42857142857143</v>
      </c>
      <c r="S600" s="7" t="str">
        <f t="shared" si="57"/>
        <v>technology</v>
      </c>
      <c r="T600" t="str">
        <f t="shared" si="58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3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6.2E-2</v>
      </c>
      <c r="R601" s="6">
        <f t="shared" si="56"/>
        <v>15.5</v>
      </c>
      <c r="S601" s="7" t="str">
        <f t="shared" si="57"/>
        <v>technology</v>
      </c>
      <c r="T601" t="str">
        <f t="shared" si="58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3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2</v>
      </c>
      <c r="R602" s="6">
        <f t="shared" si="56"/>
        <v>100</v>
      </c>
      <c r="S602" s="7" t="str">
        <f t="shared" si="57"/>
        <v>technology</v>
      </c>
      <c r="T602" t="str">
        <f t="shared" si="58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3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1.4000000000000001</v>
      </c>
      <c r="R603" s="6">
        <f t="shared" si="56"/>
        <v>23.333333333333332</v>
      </c>
      <c r="S603" s="7" t="str">
        <f t="shared" si="57"/>
        <v>technology</v>
      </c>
      <c r="T603" t="str">
        <f t="shared" si="58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3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R604" s="6" t="e">
        <f t="shared" si="56"/>
        <v>#DIV/0!</v>
      </c>
      <c r="S604" s="7" t="str">
        <f t="shared" si="57"/>
        <v>technology</v>
      </c>
      <c r="T604" t="str">
        <f t="shared" si="58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3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</v>
      </c>
      <c r="R605" s="6">
        <f t="shared" si="56"/>
        <v>45.386153846153846</v>
      </c>
      <c r="S605" s="7" t="str">
        <f t="shared" si="57"/>
        <v>technology</v>
      </c>
      <c r="T605" t="str">
        <f t="shared" si="58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3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R606" s="6" t="e">
        <f t="shared" si="56"/>
        <v>#DIV/0!</v>
      </c>
      <c r="S606" s="7" t="str">
        <f t="shared" si="57"/>
        <v>technology</v>
      </c>
      <c r="T606" t="str">
        <f t="shared" si="58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3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</v>
      </c>
      <c r="R607" s="6">
        <f t="shared" si="56"/>
        <v>16.375</v>
      </c>
      <c r="S607" s="7" t="str">
        <f t="shared" si="57"/>
        <v>technology</v>
      </c>
      <c r="T607" t="str">
        <f t="shared" si="58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3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0.2</v>
      </c>
      <c r="R608" s="6">
        <f t="shared" si="56"/>
        <v>10</v>
      </c>
      <c r="S608" s="7" t="str">
        <f t="shared" si="57"/>
        <v>technology</v>
      </c>
      <c r="T608" t="str">
        <f t="shared" si="58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3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R609" s="6" t="e">
        <f t="shared" si="56"/>
        <v>#DIV/0!</v>
      </c>
      <c r="S609" s="7" t="str">
        <f t="shared" si="57"/>
        <v>technology</v>
      </c>
      <c r="T609" t="str">
        <f t="shared" si="58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3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0.97400000000000009</v>
      </c>
      <c r="R610" s="6">
        <f t="shared" si="56"/>
        <v>292.2</v>
      </c>
      <c r="S610" s="7" t="str">
        <f t="shared" si="57"/>
        <v>technology</v>
      </c>
      <c r="T610" t="str">
        <f t="shared" si="58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3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0.64102564102564097</v>
      </c>
      <c r="R611" s="6">
        <f t="shared" si="56"/>
        <v>5</v>
      </c>
      <c r="S611" s="7" t="str">
        <f t="shared" si="57"/>
        <v>technology</v>
      </c>
      <c r="T611" t="str">
        <f t="shared" si="58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3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R612" s="6" t="e">
        <f t="shared" si="56"/>
        <v>#DIV/0!</v>
      </c>
      <c r="S612" s="7" t="str">
        <f t="shared" si="57"/>
        <v>technology</v>
      </c>
      <c r="T612" t="str">
        <f t="shared" si="58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3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R613" s="6" t="e">
        <f t="shared" si="56"/>
        <v>#DIV/0!</v>
      </c>
      <c r="S613" s="7" t="str">
        <f t="shared" si="57"/>
        <v>technology</v>
      </c>
      <c r="T613" t="str">
        <f t="shared" si="58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3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R614" s="6" t="e">
        <f t="shared" si="56"/>
        <v>#DIV/0!</v>
      </c>
      <c r="S614" s="7" t="str">
        <f t="shared" si="57"/>
        <v>technology</v>
      </c>
      <c r="T614" t="str">
        <f t="shared" si="58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3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21.363333333333333</v>
      </c>
      <c r="R615" s="6">
        <f t="shared" si="56"/>
        <v>105.93388429752066</v>
      </c>
      <c r="S615" s="7" t="str">
        <f t="shared" si="57"/>
        <v>technology</v>
      </c>
      <c r="T615" t="str">
        <f t="shared" si="58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3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R616" s="6" t="e">
        <f t="shared" si="56"/>
        <v>#DIV/0!</v>
      </c>
      <c r="S616" s="7" t="str">
        <f t="shared" si="57"/>
        <v>technology</v>
      </c>
      <c r="T616" t="str">
        <f t="shared" si="58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3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R617" s="6" t="e">
        <f t="shared" si="56"/>
        <v>#DIV/0!</v>
      </c>
      <c r="S617" s="7" t="str">
        <f t="shared" si="57"/>
        <v>technology</v>
      </c>
      <c r="T617" t="str">
        <f t="shared" si="58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3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R618" s="6" t="e">
        <f t="shared" si="56"/>
        <v>#DIV/0!</v>
      </c>
      <c r="S618" s="7" t="str">
        <f t="shared" si="57"/>
        <v>technology</v>
      </c>
      <c r="T618" t="str">
        <f t="shared" si="58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3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3</v>
      </c>
      <c r="R619" s="6">
        <f t="shared" si="56"/>
        <v>20</v>
      </c>
      <c r="S619" s="7" t="str">
        <f t="shared" si="57"/>
        <v>technology</v>
      </c>
      <c r="T619" t="str">
        <f t="shared" si="58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3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R620" s="6" t="e">
        <f t="shared" si="56"/>
        <v>#DIV/0!</v>
      </c>
      <c r="S620" s="7" t="str">
        <f t="shared" si="57"/>
        <v>technology</v>
      </c>
      <c r="T620" t="str">
        <f t="shared" si="58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3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3.9999999999999996E-5</v>
      </c>
      <c r="R621" s="6">
        <f t="shared" si="56"/>
        <v>1</v>
      </c>
      <c r="S621" s="7" t="str">
        <f t="shared" si="57"/>
        <v>technology</v>
      </c>
      <c r="T621" t="str">
        <f t="shared" si="58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3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1</v>
      </c>
      <c r="R622" s="6">
        <f t="shared" si="56"/>
        <v>300</v>
      </c>
      <c r="S622" s="7" t="str">
        <f t="shared" si="57"/>
        <v>technology</v>
      </c>
      <c r="T622" t="str">
        <f t="shared" si="58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3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</v>
      </c>
      <c r="R623" s="6">
        <f t="shared" si="56"/>
        <v>87</v>
      </c>
      <c r="S623" s="7" t="str">
        <f t="shared" si="57"/>
        <v>technology</v>
      </c>
      <c r="T623" t="str">
        <f t="shared" si="58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3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5.6833333333333336</v>
      </c>
      <c r="R624" s="6">
        <f t="shared" si="56"/>
        <v>37.888888888888886</v>
      </c>
      <c r="S624" s="7" t="str">
        <f t="shared" si="57"/>
        <v>technology</v>
      </c>
      <c r="T624" t="str">
        <f t="shared" si="58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3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R625" s="6" t="e">
        <f t="shared" si="56"/>
        <v>#DIV/0!</v>
      </c>
      <c r="S625" s="7" t="str">
        <f t="shared" si="57"/>
        <v>technology</v>
      </c>
      <c r="T625" t="str">
        <f t="shared" si="58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3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R626" s="6" t="e">
        <f t="shared" si="56"/>
        <v>#DIV/0!</v>
      </c>
      <c r="S626" s="7" t="str">
        <f t="shared" si="57"/>
        <v>technology</v>
      </c>
      <c r="T626" t="str">
        <f t="shared" si="58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3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R627" s="6" t="e">
        <f t="shared" si="56"/>
        <v>#DIV/0!</v>
      </c>
      <c r="S627" s="7" t="str">
        <f t="shared" si="57"/>
        <v>technology</v>
      </c>
      <c r="T627" t="str">
        <f t="shared" si="58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3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17.380000000000003</v>
      </c>
      <c r="R628" s="6">
        <f t="shared" si="56"/>
        <v>111.41025641025641</v>
      </c>
      <c r="S628" s="7" t="str">
        <f t="shared" si="57"/>
        <v>technology</v>
      </c>
      <c r="T628" t="str">
        <f t="shared" si="58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3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0.02</v>
      </c>
      <c r="R629" s="6">
        <f t="shared" si="56"/>
        <v>90</v>
      </c>
      <c r="S629" s="7" t="str">
        <f t="shared" si="57"/>
        <v>technology</v>
      </c>
      <c r="T629" t="str">
        <f t="shared" si="58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3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R630" s="6" t="e">
        <f t="shared" si="56"/>
        <v>#DIV/0!</v>
      </c>
      <c r="S630" s="7" t="str">
        <f t="shared" si="57"/>
        <v>technology</v>
      </c>
      <c r="T630" t="str">
        <f t="shared" si="58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3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0.17500000000000002</v>
      </c>
      <c r="R631" s="6">
        <f t="shared" si="56"/>
        <v>116.66666666666667</v>
      </c>
      <c r="S631" s="7" t="str">
        <f t="shared" si="57"/>
        <v>technology</v>
      </c>
      <c r="T631" t="str">
        <f t="shared" si="58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3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8.3340278356529712E-2</v>
      </c>
      <c r="R632" s="6">
        <f t="shared" si="56"/>
        <v>10</v>
      </c>
      <c r="S632" s="7" t="str">
        <f t="shared" si="57"/>
        <v>technology</v>
      </c>
      <c r="T632" t="str">
        <f t="shared" si="58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3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</v>
      </c>
      <c r="R633" s="6">
        <f t="shared" si="56"/>
        <v>76.666666666666671</v>
      </c>
      <c r="S633" s="7" t="str">
        <f t="shared" si="57"/>
        <v>technology</v>
      </c>
      <c r="T633" t="str">
        <f t="shared" si="58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3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R634" s="6" t="e">
        <f t="shared" si="56"/>
        <v>#DIV/0!</v>
      </c>
      <c r="S634" s="7" t="str">
        <f t="shared" si="57"/>
        <v>technology</v>
      </c>
      <c r="T634" t="str">
        <f t="shared" si="58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3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12.45</v>
      </c>
      <c r="R635" s="6">
        <f t="shared" si="56"/>
        <v>49.8</v>
      </c>
      <c r="S635" s="7" t="str">
        <f t="shared" si="57"/>
        <v>technology</v>
      </c>
      <c r="T635" t="str">
        <f t="shared" si="58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3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0.02</v>
      </c>
      <c r="R636" s="6">
        <f t="shared" si="56"/>
        <v>1</v>
      </c>
      <c r="S636" s="7" t="str">
        <f t="shared" si="57"/>
        <v>technology</v>
      </c>
      <c r="T636" t="str">
        <f t="shared" si="58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3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8.0000000000000002E-3</v>
      </c>
      <c r="R637" s="6">
        <f t="shared" si="56"/>
        <v>2</v>
      </c>
      <c r="S637" s="7" t="str">
        <f t="shared" si="57"/>
        <v>technology</v>
      </c>
      <c r="T637" t="str">
        <f t="shared" si="58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3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0.2</v>
      </c>
      <c r="R638" s="6">
        <f t="shared" si="56"/>
        <v>4</v>
      </c>
      <c r="S638" s="7" t="str">
        <f t="shared" si="57"/>
        <v>technology</v>
      </c>
      <c r="T638" t="str">
        <f t="shared" si="58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3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R639" s="6" t="e">
        <f t="shared" si="56"/>
        <v>#DIV/0!</v>
      </c>
      <c r="S639" s="7" t="str">
        <f t="shared" si="57"/>
        <v>technology</v>
      </c>
      <c r="T639" t="str">
        <f t="shared" si="58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3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9.0000000000000011E-3</v>
      </c>
      <c r="R640" s="6">
        <f t="shared" si="56"/>
        <v>3</v>
      </c>
      <c r="S640" s="7" t="str">
        <f t="shared" si="57"/>
        <v>technology</v>
      </c>
      <c r="T640" t="str">
        <f t="shared" si="58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3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9.9999999999999991E-5</v>
      </c>
      <c r="R641" s="6">
        <f t="shared" si="56"/>
        <v>1</v>
      </c>
      <c r="S641" s="7" t="str">
        <f t="shared" si="57"/>
        <v>technology</v>
      </c>
      <c r="T641" t="str">
        <f t="shared" si="58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3"/>
        <v>42698.958333333328</v>
      </c>
      <c r="K642">
        <v>1478685915</v>
      </c>
      <c r="L642" s="11">
        <f t="shared" si="54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5"/>
        <v>144.28571428571428</v>
      </c>
      <c r="R642" s="6">
        <f t="shared" si="56"/>
        <v>50.5</v>
      </c>
      <c r="S642" s="7" t="str">
        <f t="shared" si="57"/>
        <v>technology</v>
      </c>
      <c r="T642" t="str">
        <f t="shared" si="58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59">(((I643/60)/60)/24)+DATE(1970,1,1)</f>
        <v>42229.57</v>
      </c>
      <c r="K643">
        <v>1436881248</v>
      </c>
      <c r="L643" s="11">
        <f t="shared" ref="L643:L706" si="6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1">(E643/D643)*100</f>
        <v>119.16249999999999</v>
      </c>
      <c r="R643" s="6">
        <f t="shared" ref="R643:R706" si="62">E643/N643</f>
        <v>151.31746031746033</v>
      </c>
      <c r="S643" s="7" t="str">
        <f t="shared" ref="S643:S706" si="63">LEFT(P643,FIND("/",P643)-1)</f>
        <v>technology</v>
      </c>
      <c r="T643" t="str">
        <f t="shared" ref="T643:T706" si="64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9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1"/>
        <v>1460.4850000000001</v>
      </c>
      <c r="R644" s="6">
        <f t="shared" si="62"/>
        <v>134.3592456301748</v>
      </c>
      <c r="S644" s="7" t="str">
        <f t="shared" si="63"/>
        <v>technology</v>
      </c>
      <c r="T644" t="str">
        <f t="shared" si="64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9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1"/>
        <v>105.80799999999999</v>
      </c>
      <c r="R645" s="6">
        <f t="shared" si="62"/>
        <v>174.02631578947367</v>
      </c>
      <c r="S645" s="7" t="str">
        <f t="shared" si="63"/>
        <v>technology</v>
      </c>
      <c r="T645" t="str">
        <f t="shared" si="64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9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1"/>
        <v>300.11791999999997</v>
      </c>
      <c r="R646" s="6">
        <f t="shared" si="62"/>
        <v>73.486268364348675</v>
      </c>
      <c r="S646" s="7" t="str">
        <f t="shared" si="63"/>
        <v>technology</v>
      </c>
      <c r="T646" t="str">
        <f t="shared" si="64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59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1"/>
        <v>278.7</v>
      </c>
      <c r="R647" s="6">
        <f t="shared" si="62"/>
        <v>23.518987341772153</v>
      </c>
      <c r="S647" s="7" t="str">
        <f t="shared" si="63"/>
        <v>technology</v>
      </c>
      <c r="T647" t="str">
        <f t="shared" si="64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9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1"/>
        <v>131.87625</v>
      </c>
      <c r="R648" s="6">
        <f t="shared" si="62"/>
        <v>39.074444444444445</v>
      </c>
      <c r="S648" s="7" t="str">
        <f t="shared" si="63"/>
        <v>technology</v>
      </c>
      <c r="T648" t="str">
        <f t="shared" si="64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9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1"/>
        <v>107.05</v>
      </c>
      <c r="R649" s="6">
        <f t="shared" si="62"/>
        <v>125.94117647058823</v>
      </c>
      <c r="S649" s="7" t="str">
        <f t="shared" si="63"/>
        <v>technology</v>
      </c>
      <c r="T649" t="str">
        <f t="shared" si="64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9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1"/>
        <v>126.82285714285715</v>
      </c>
      <c r="R650" s="6">
        <f t="shared" si="62"/>
        <v>1644</v>
      </c>
      <c r="S650" s="7" t="str">
        <f t="shared" si="63"/>
        <v>technology</v>
      </c>
      <c r="T650" t="str">
        <f t="shared" si="64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9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1"/>
        <v>139.96</v>
      </c>
      <c r="R651" s="6">
        <f t="shared" si="62"/>
        <v>42.670731707317074</v>
      </c>
      <c r="S651" s="7" t="str">
        <f t="shared" si="63"/>
        <v>technology</v>
      </c>
      <c r="T651" t="str">
        <f t="shared" si="64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9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1"/>
        <v>112.4</v>
      </c>
      <c r="R652" s="6">
        <f t="shared" si="62"/>
        <v>35.125</v>
      </c>
      <c r="S652" s="7" t="str">
        <f t="shared" si="63"/>
        <v>technology</v>
      </c>
      <c r="T652" t="str">
        <f t="shared" si="64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9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1"/>
        <v>100.52799999999999</v>
      </c>
      <c r="R653" s="6">
        <f t="shared" si="62"/>
        <v>239.35238095238094</v>
      </c>
      <c r="S653" s="7" t="str">
        <f t="shared" si="63"/>
        <v>technology</v>
      </c>
      <c r="T653" t="str">
        <f t="shared" si="64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9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1"/>
        <v>100.46666666666665</v>
      </c>
      <c r="R654" s="6">
        <f t="shared" si="62"/>
        <v>107.64285714285714</v>
      </c>
      <c r="S654" s="7" t="str">
        <f t="shared" si="63"/>
        <v>technology</v>
      </c>
      <c r="T654" t="str">
        <f t="shared" si="64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9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1"/>
        <v>141.446</v>
      </c>
      <c r="R655" s="6">
        <f t="shared" si="62"/>
        <v>95.830623306233065</v>
      </c>
      <c r="S655" s="7" t="str">
        <f t="shared" si="63"/>
        <v>technology</v>
      </c>
      <c r="T655" t="str">
        <f t="shared" si="64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9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1"/>
        <v>267.29166666666669</v>
      </c>
      <c r="R656" s="6">
        <f t="shared" si="62"/>
        <v>31.663376110562684</v>
      </c>
      <c r="S656" s="7" t="str">
        <f t="shared" si="63"/>
        <v>technology</v>
      </c>
      <c r="T656" t="str">
        <f t="shared" si="64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9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1"/>
        <v>146.88749999999999</v>
      </c>
      <c r="R657" s="6">
        <f t="shared" si="62"/>
        <v>42.886861313868614</v>
      </c>
      <c r="S657" s="7" t="str">
        <f t="shared" si="63"/>
        <v>technology</v>
      </c>
      <c r="T657" t="str">
        <f t="shared" si="64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9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1"/>
        <v>213.56</v>
      </c>
      <c r="R658" s="6">
        <f t="shared" si="62"/>
        <v>122.73563218390805</v>
      </c>
      <c r="S658" s="7" t="str">
        <f t="shared" si="63"/>
        <v>technology</v>
      </c>
      <c r="T658" t="str">
        <f t="shared" si="64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9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1"/>
        <v>125.69999999999999</v>
      </c>
      <c r="R659" s="6">
        <f t="shared" si="62"/>
        <v>190.45454545454547</v>
      </c>
      <c r="S659" s="7" t="str">
        <f t="shared" si="63"/>
        <v>technology</v>
      </c>
      <c r="T659" t="str">
        <f t="shared" si="64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9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1"/>
        <v>104.46206037108834</v>
      </c>
      <c r="R660" s="6">
        <f t="shared" si="62"/>
        <v>109.33695652173913</v>
      </c>
      <c r="S660" s="7" t="str">
        <f t="shared" si="63"/>
        <v>technology</v>
      </c>
      <c r="T660" t="str">
        <f t="shared" si="64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9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1"/>
        <v>100.56666666666668</v>
      </c>
      <c r="R661" s="6">
        <f t="shared" si="62"/>
        <v>143.66666666666666</v>
      </c>
      <c r="S661" s="7" t="str">
        <f t="shared" si="63"/>
        <v>technology</v>
      </c>
      <c r="T661" t="str">
        <f t="shared" si="64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9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1"/>
        <v>3.0579999999999998</v>
      </c>
      <c r="R662" s="6">
        <f t="shared" si="62"/>
        <v>84.944444444444443</v>
      </c>
      <c r="S662" s="7" t="str">
        <f t="shared" si="63"/>
        <v>technology</v>
      </c>
      <c r="T662" t="str">
        <f t="shared" si="64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9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1"/>
        <v>0.95</v>
      </c>
      <c r="R663" s="6">
        <f t="shared" si="62"/>
        <v>10.555555555555555</v>
      </c>
      <c r="S663" s="7" t="str">
        <f t="shared" si="63"/>
        <v>technology</v>
      </c>
      <c r="T663" t="str">
        <f t="shared" si="64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9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1"/>
        <v>0.4</v>
      </c>
      <c r="R664" s="6">
        <f t="shared" si="62"/>
        <v>39</v>
      </c>
      <c r="S664" s="7" t="str">
        <f t="shared" si="63"/>
        <v>technology</v>
      </c>
      <c r="T664" t="str">
        <f t="shared" si="64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9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1"/>
        <v>0.35000000000000003</v>
      </c>
      <c r="R665" s="6">
        <f t="shared" si="62"/>
        <v>100</v>
      </c>
      <c r="S665" s="7" t="str">
        <f t="shared" si="63"/>
        <v>technology</v>
      </c>
      <c r="T665" t="str">
        <f t="shared" si="64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9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1"/>
        <v>7.5333333333333332</v>
      </c>
      <c r="R666" s="6">
        <f t="shared" si="62"/>
        <v>31.172413793103448</v>
      </c>
      <c r="S666" s="7" t="str">
        <f t="shared" si="63"/>
        <v>technology</v>
      </c>
      <c r="T666" t="str">
        <f t="shared" si="64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9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1"/>
        <v>18.64</v>
      </c>
      <c r="R667" s="6">
        <f t="shared" si="62"/>
        <v>155.33333333333334</v>
      </c>
      <c r="S667" s="7" t="str">
        <f t="shared" si="63"/>
        <v>technology</v>
      </c>
      <c r="T667" t="str">
        <f t="shared" si="64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9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1"/>
        <v>4.0000000000000001E-3</v>
      </c>
      <c r="R668" s="6">
        <f t="shared" si="62"/>
        <v>2</v>
      </c>
      <c r="S668" s="7" t="str">
        <f t="shared" si="63"/>
        <v>technology</v>
      </c>
      <c r="T668" t="str">
        <f t="shared" si="64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9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1"/>
        <v>10.02</v>
      </c>
      <c r="R669" s="6">
        <f t="shared" si="62"/>
        <v>178.92857142857142</v>
      </c>
      <c r="S669" s="7" t="str">
        <f t="shared" si="63"/>
        <v>technology</v>
      </c>
      <c r="T669" t="str">
        <f t="shared" si="64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9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1"/>
        <v>4.5600000000000005</v>
      </c>
      <c r="R670" s="6">
        <f t="shared" si="62"/>
        <v>27.36</v>
      </c>
      <c r="S670" s="7" t="str">
        <f t="shared" si="63"/>
        <v>technology</v>
      </c>
      <c r="T670" t="str">
        <f t="shared" si="64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9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1"/>
        <v>21.5075</v>
      </c>
      <c r="R671" s="6">
        <f t="shared" si="62"/>
        <v>1536.25</v>
      </c>
      <c r="S671" s="7" t="str">
        <f t="shared" si="63"/>
        <v>technology</v>
      </c>
      <c r="T671" t="str">
        <f t="shared" si="64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9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1"/>
        <v>29.276666666666667</v>
      </c>
      <c r="R672" s="6">
        <f t="shared" si="62"/>
        <v>84.99677419354839</v>
      </c>
      <c r="S672" s="7" t="str">
        <f t="shared" si="63"/>
        <v>technology</v>
      </c>
      <c r="T672" t="str">
        <f t="shared" si="64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9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1"/>
        <v>39.426666666666662</v>
      </c>
      <c r="R673" s="6">
        <f t="shared" si="62"/>
        <v>788.5333333333333</v>
      </c>
      <c r="S673" s="7" t="str">
        <f t="shared" si="63"/>
        <v>technology</v>
      </c>
      <c r="T673" t="str">
        <f t="shared" si="64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9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1"/>
        <v>21.628</v>
      </c>
      <c r="R674" s="6">
        <f t="shared" si="62"/>
        <v>50.29767441860465</v>
      </c>
      <c r="S674" s="7" t="str">
        <f t="shared" si="63"/>
        <v>technology</v>
      </c>
      <c r="T674" t="str">
        <f t="shared" si="64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9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1"/>
        <v>0.20500000000000002</v>
      </c>
      <c r="R675" s="6">
        <f t="shared" si="62"/>
        <v>68.333333333333329</v>
      </c>
      <c r="S675" s="7" t="str">
        <f t="shared" si="63"/>
        <v>technology</v>
      </c>
      <c r="T675" t="str">
        <f t="shared" si="64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9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1"/>
        <v>0.03</v>
      </c>
      <c r="R676" s="6">
        <f t="shared" si="62"/>
        <v>7.5</v>
      </c>
      <c r="S676" s="7" t="str">
        <f t="shared" si="63"/>
        <v>technology</v>
      </c>
      <c r="T676" t="str">
        <f t="shared" si="64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9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1"/>
        <v>14.85</v>
      </c>
      <c r="R677" s="6">
        <f t="shared" si="62"/>
        <v>34.269230769230766</v>
      </c>
      <c r="S677" s="7" t="str">
        <f t="shared" si="63"/>
        <v>technology</v>
      </c>
      <c r="T677" t="str">
        <f t="shared" si="64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9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1"/>
        <v>1.4710000000000001</v>
      </c>
      <c r="R678" s="6">
        <f t="shared" si="62"/>
        <v>61.291666666666664</v>
      </c>
      <c r="S678" s="7" t="str">
        <f t="shared" si="63"/>
        <v>technology</v>
      </c>
      <c r="T678" t="str">
        <f t="shared" si="64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9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1"/>
        <v>25.584</v>
      </c>
      <c r="R679" s="6">
        <f t="shared" si="62"/>
        <v>133.25</v>
      </c>
      <c r="S679" s="7" t="str">
        <f t="shared" si="63"/>
        <v>technology</v>
      </c>
      <c r="T679" t="str">
        <f t="shared" si="64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9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1"/>
        <v>3.8206896551724134</v>
      </c>
      <c r="R680" s="6">
        <f t="shared" si="62"/>
        <v>65.17647058823529</v>
      </c>
      <c r="S680" s="7" t="str">
        <f t="shared" si="63"/>
        <v>technology</v>
      </c>
      <c r="T680" t="str">
        <f t="shared" si="64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9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1"/>
        <v>15.485964912280703</v>
      </c>
      <c r="R681" s="6">
        <f t="shared" si="62"/>
        <v>93.90425531914893</v>
      </c>
      <c r="S681" s="7" t="str">
        <f t="shared" si="63"/>
        <v>technology</v>
      </c>
      <c r="T681" t="str">
        <f t="shared" si="64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9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1"/>
        <v>25.912000000000003</v>
      </c>
      <c r="R682" s="6">
        <f t="shared" si="62"/>
        <v>150.65116279069767</v>
      </c>
      <c r="S682" s="7" t="str">
        <f t="shared" si="63"/>
        <v>technology</v>
      </c>
      <c r="T682" t="str">
        <f t="shared" si="64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9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1"/>
        <v>0.04</v>
      </c>
      <c r="R683" s="6">
        <f t="shared" si="62"/>
        <v>1</v>
      </c>
      <c r="S683" s="7" t="str">
        <f t="shared" si="63"/>
        <v>technology</v>
      </c>
      <c r="T683" t="str">
        <f t="shared" si="64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9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1"/>
        <v>0.106</v>
      </c>
      <c r="R684" s="6">
        <f t="shared" si="62"/>
        <v>13.25</v>
      </c>
      <c r="S684" s="7" t="str">
        <f t="shared" si="63"/>
        <v>technology</v>
      </c>
      <c r="T684" t="str">
        <f t="shared" si="64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9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1"/>
        <v>0.85142857142857142</v>
      </c>
      <c r="R685" s="6">
        <f t="shared" si="62"/>
        <v>99.333333333333329</v>
      </c>
      <c r="S685" s="7" t="str">
        <f t="shared" si="63"/>
        <v>technology</v>
      </c>
      <c r="T685" t="str">
        <f t="shared" si="64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9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1"/>
        <v>7.4837500000000006</v>
      </c>
      <c r="R686" s="6">
        <f t="shared" si="62"/>
        <v>177.39259259259259</v>
      </c>
      <c r="S686" s="7" t="str">
        <f t="shared" si="63"/>
        <v>technology</v>
      </c>
      <c r="T686" t="str">
        <f t="shared" si="64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9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1"/>
        <v>27.650000000000002</v>
      </c>
      <c r="R687" s="6">
        <f t="shared" si="62"/>
        <v>55.3</v>
      </c>
      <c r="S687" s="7" t="str">
        <f t="shared" si="63"/>
        <v>technology</v>
      </c>
      <c r="T687" t="str">
        <f t="shared" si="64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9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1"/>
        <v>0</v>
      </c>
      <c r="R688" s="6" t="e">
        <f t="shared" si="62"/>
        <v>#DIV/0!</v>
      </c>
      <c r="S688" s="7" t="str">
        <f t="shared" si="63"/>
        <v>technology</v>
      </c>
      <c r="T688" t="str">
        <f t="shared" si="64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9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1"/>
        <v>3.55</v>
      </c>
      <c r="R689" s="6">
        <f t="shared" si="62"/>
        <v>591.66666666666663</v>
      </c>
      <c r="S689" s="7" t="str">
        <f t="shared" si="63"/>
        <v>technology</v>
      </c>
      <c r="T689" t="str">
        <f t="shared" si="64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9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1"/>
        <v>72.989999999999995</v>
      </c>
      <c r="R690" s="6">
        <f t="shared" si="62"/>
        <v>405.5</v>
      </c>
      <c r="S690" s="7" t="str">
        <f t="shared" si="63"/>
        <v>technology</v>
      </c>
      <c r="T690" t="str">
        <f t="shared" si="64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9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1"/>
        <v>57.648750000000007</v>
      </c>
      <c r="R691" s="6">
        <f t="shared" si="62"/>
        <v>343.14732142857144</v>
      </c>
      <c r="S691" s="7" t="str">
        <f t="shared" si="63"/>
        <v>technology</v>
      </c>
      <c r="T691" t="str">
        <f t="shared" si="64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9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1"/>
        <v>12.34</v>
      </c>
      <c r="R692" s="6">
        <f t="shared" si="62"/>
        <v>72.588235294117652</v>
      </c>
      <c r="S692" s="7" t="str">
        <f t="shared" si="63"/>
        <v>technology</v>
      </c>
      <c r="T692" t="str">
        <f t="shared" si="64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9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1"/>
        <v>0.52</v>
      </c>
      <c r="R693" s="6">
        <f t="shared" si="62"/>
        <v>26</v>
      </c>
      <c r="S693" s="7" t="str">
        <f t="shared" si="63"/>
        <v>technology</v>
      </c>
      <c r="T693" t="str">
        <f t="shared" si="64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9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1"/>
        <v>6.5299999999999994</v>
      </c>
      <c r="R694" s="6">
        <f t="shared" si="62"/>
        <v>6.4975124378109452</v>
      </c>
      <c r="S694" s="7" t="str">
        <f t="shared" si="63"/>
        <v>technology</v>
      </c>
      <c r="T694" t="str">
        <f t="shared" si="64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9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1"/>
        <v>35.338000000000001</v>
      </c>
      <c r="R695" s="6">
        <f t="shared" si="62"/>
        <v>119.38513513513513</v>
      </c>
      <c r="S695" s="7" t="str">
        <f t="shared" si="63"/>
        <v>technology</v>
      </c>
      <c r="T695" t="str">
        <f t="shared" si="64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9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1"/>
        <v>0.39333333333333331</v>
      </c>
      <c r="R696" s="6">
        <f t="shared" si="62"/>
        <v>84.285714285714292</v>
      </c>
      <c r="S696" s="7" t="str">
        <f t="shared" si="63"/>
        <v>technology</v>
      </c>
      <c r="T696" t="str">
        <f t="shared" si="64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9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1"/>
        <v>1.06</v>
      </c>
      <c r="R697" s="6">
        <f t="shared" si="62"/>
        <v>90.857142857142861</v>
      </c>
      <c r="S697" s="7" t="str">
        <f t="shared" si="63"/>
        <v>technology</v>
      </c>
      <c r="T697" t="str">
        <f t="shared" si="64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9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1"/>
        <v>5.7142857142857147E-4</v>
      </c>
      <c r="R698" s="6">
        <f t="shared" si="62"/>
        <v>1</v>
      </c>
      <c r="S698" s="7" t="str">
        <f t="shared" si="63"/>
        <v>technology</v>
      </c>
      <c r="T698" t="str">
        <f t="shared" si="64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9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1"/>
        <v>46.379999999999995</v>
      </c>
      <c r="R699" s="6">
        <f t="shared" si="62"/>
        <v>20.342105263157894</v>
      </c>
      <c r="S699" s="7" t="str">
        <f t="shared" si="63"/>
        <v>technology</v>
      </c>
      <c r="T699" t="str">
        <f t="shared" si="64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9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1"/>
        <v>15.39</v>
      </c>
      <c r="R700" s="6">
        <f t="shared" si="62"/>
        <v>530.68965517241384</v>
      </c>
      <c r="S700" s="7" t="str">
        <f t="shared" si="63"/>
        <v>technology</v>
      </c>
      <c r="T700" t="str">
        <f t="shared" si="64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9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1"/>
        <v>82.422107692307705</v>
      </c>
      <c r="R701" s="6">
        <f t="shared" si="62"/>
        <v>120.39184269662923</v>
      </c>
      <c r="S701" s="7" t="str">
        <f t="shared" si="63"/>
        <v>technology</v>
      </c>
      <c r="T701" t="str">
        <f t="shared" si="64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9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1"/>
        <v>2.6866666666666665</v>
      </c>
      <c r="R702" s="6">
        <f t="shared" si="62"/>
        <v>13</v>
      </c>
      <c r="S702" s="7" t="str">
        <f t="shared" si="63"/>
        <v>technology</v>
      </c>
      <c r="T702" t="str">
        <f t="shared" si="64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9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1"/>
        <v>26.6</v>
      </c>
      <c r="R703" s="6">
        <f t="shared" si="62"/>
        <v>291.33333333333331</v>
      </c>
      <c r="S703" s="7" t="str">
        <f t="shared" si="63"/>
        <v>technology</v>
      </c>
      <c r="T703" t="str">
        <f t="shared" si="64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9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1"/>
        <v>30.813400000000001</v>
      </c>
      <c r="R704" s="6">
        <f t="shared" si="62"/>
        <v>124.9191891891892</v>
      </c>
      <c r="S704" s="7" t="str">
        <f t="shared" si="63"/>
        <v>technology</v>
      </c>
      <c r="T704" t="str">
        <f t="shared" si="64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9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1"/>
        <v>5.58</v>
      </c>
      <c r="R705" s="6">
        <f t="shared" si="62"/>
        <v>119.57142857142857</v>
      </c>
      <c r="S705" s="7" t="str">
        <f t="shared" si="63"/>
        <v>technology</v>
      </c>
      <c r="T705" t="str">
        <f t="shared" si="64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59"/>
        <v>42786.192916666667</v>
      </c>
      <c r="K706">
        <v>1482381468</v>
      </c>
      <c r="L706" s="11">
        <f t="shared" si="6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1"/>
        <v>0.87454545454545463</v>
      </c>
      <c r="R706" s="6">
        <f t="shared" si="62"/>
        <v>120.25</v>
      </c>
      <c r="S706" s="7" t="str">
        <f t="shared" si="63"/>
        <v>technology</v>
      </c>
      <c r="T706" t="str">
        <f t="shared" si="64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5">(((I707/60)/60)/24)+DATE(1970,1,1)</f>
        <v>42756.491643518515</v>
      </c>
      <c r="K707">
        <v>1482407278</v>
      </c>
      <c r="L707" s="11">
        <f t="shared" ref="L707:L770" si="6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7">(E707/D707)*100</f>
        <v>0.97699999999999987</v>
      </c>
      <c r="R707" s="6">
        <f t="shared" ref="R707:R770" si="68">E707/N707</f>
        <v>195.4</v>
      </c>
      <c r="S707" s="7" t="str">
        <f t="shared" ref="S707:S770" si="69">LEFT(P707,FIND("/",P707)-1)</f>
        <v>technology</v>
      </c>
      <c r="T707" t="str">
        <f t="shared" ref="T707:T770" si="70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5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7"/>
        <v>0</v>
      </c>
      <c r="R708" s="6" t="e">
        <f t="shared" si="68"/>
        <v>#DIV/0!</v>
      </c>
      <c r="S708" s="7" t="str">
        <f t="shared" si="69"/>
        <v>technology</v>
      </c>
      <c r="T708" t="str">
        <f t="shared" si="70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5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7"/>
        <v>78.927352941176466</v>
      </c>
      <c r="R709" s="6">
        <f t="shared" si="68"/>
        <v>117.69868421052631</v>
      </c>
      <c r="S709" s="7" t="str">
        <f t="shared" si="69"/>
        <v>technology</v>
      </c>
      <c r="T709" t="str">
        <f t="shared" si="70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5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7"/>
        <v>22.092500000000001</v>
      </c>
      <c r="R710" s="6">
        <f t="shared" si="68"/>
        <v>23.948509485094849</v>
      </c>
      <c r="S710" s="7" t="str">
        <f t="shared" si="69"/>
        <v>technology</v>
      </c>
      <c r="T710" t="str">
        <f t="shared" si="70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5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7"/>
        <v>0.40666666666666662</v>
      </c>
      <c r="R711" s="6">
        <f t="shared" si="68"/>
        <v>30.5</v>
      </c>
      <c r="S711" s="7" t="str">
        <f t="shared" si="69"/>
        <v>technology</v>
      </c>
      <c r="T711" t="str">
        <f t="shared" si="70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5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7"/>
        <v>0</v>
      </c>
      <c r="R712" s="6" t="e">
        <f t="shared" si="68"/>
        <v>#DIV/0!</v>
      </c>
      <c r="S712" s="7" t="str">
        <f t="shared" si="69"/>
        <v>technology</v>
      </c>
      <c r="T712" t="str">
        <f t="shared" si="70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5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7"/>
        <v>33.790999999999997</v>
      </c>
      <c r="R713" s="6">
        <f t="shared" si="68"/>
        <v>99.973372781065095</v>
      </c>
      <c r="S713" s="7" t="str">
        <f t="shared" si="69"/>
        <v>technology</v>
      </c>
      <c r="T713" t="str">
        <f t="shared" si="70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5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7"/>
        <v>0.21649484536082475</v>
      </c>
      <c r="R714" s="6">
        <f t="shared" si="68"/>
        <v>26.25</v>
      </c>
      <c r="S714" s="7" t="str">
        <f t="shared" si="69"/>
        <v>technology</v>
      </c>
      <c r="T714" t="str">
        <f t="shared" si="70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5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7"/>
        <v>0.79600000000000004</v>
      </c>
      <c r="R715" s="6">
        <f t="shared" si="68"/>
        <v>199</v>
      </c>
      <c r="S715" s="7" t="str">
        <f t="shared" si="69"/>
        <v>technology</v>
      </c>
      <c r="T715" t="str">
        <f t="shared" si="70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5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7"/>
        <v>14.993333333333334</v>
      </c>
      <c r="R716" s="6">
        <f t="shared" si="68"/>
        <v>80.321428571428569</v>
      </c>
      <c r="S716" s="7" t="str">
        <f t="shared" si="69"/>
        <v>technology</v>
      </c>
      <c r="T716" t="str">
        <f t="shared" si="70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5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7"/>
        <v>5.0509090909090908</v>
      </c>
      <c r="R717" s="6">
        <f t="shared" si="68"/>
        <v>115.75</v>
      </c>
      <c r="S717" s="7" t="str">
        <f t="shared" si="69"/>
        <v>technology</v>
      </c>
      <c r="T717" t="str">
        <f t="shared" si="70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5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7"/>
        <v>10.214285714285715</v>
      </c>
      <c r="R718" s="6">
        <f t="shared" si="68"/>
        <v>44.6875</v>
      </c>
      <c r="S718" s="7" t="str">
        <f t="shared" si="69"/>
        <v>technology</v>
      </c>
      <c r="T718" t="str">
        <f t="shared" si="70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5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7"/>
        <v>0.30499999999999999</v>
      </c>
      <c r="R719" s="6">
        <f t="shared" si="68"/>
        <v>76.25</v>
      </c>
      <c r="S719" s="7" t="str">
        <f t="shared" si="69"/>
        <v>technology</v>
      </c>
      <c r="T719" t="str">
        <f t="shared" si="70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5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7"/>
        <v>0.75</v>
      </c>
      <c r="R720" s="6">
        <f t="shared" si="68"/>
        <v>22.5</v>
      </c>
      <c r="S720" s="7" t="str">
        <f t="shared" si="69"/>
        <v>technology</v>
      </c>
      <c r="T720" t="str">
        <f t="shared" si="70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5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7"/>
        <v>1.2933333333333332</v>
      </c>
      <c r="R721" s="6">
        <f t="shared" si="68"/>
        <v>19.399999999999999</v>
      </c>
      <c r="S721" s="7" t="str">
        <f t="shared" si="69"/>
        <v>technology</v>
      </c>
      <c r="T721" t="str">
        <f t="shared" si="70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5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7"/>
        <v>143.94736842105263</v>
      </c>
      <c r="R722" s="6">
        <f t="shared" si="68"/>
        <v>66.707317073170728</v>
      </c>
      <c r="S722" s="7" t="str">
        <f t="shared" si="69"/>
        <v>publishing</v>
      </c>
      <c r="T722" t="str">
        <f t="shared" si="70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5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7"/>
        <v>122.10975609756099</v>
      </c>
      <c r="R723" s="6">
        <f t="shared" si="68"/>
        <v>84.142857142857139</v>
      </c>
      <c r="S723" s="7" t="str">
        <f t="shared" si="69"/>
        <v>publishing</v>
      </c>
      <c r="T723" t="str">
        <f t="shared" si="70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5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7"/>
        <v>132.024</v>
      </c>
      <c r="R724" s="6">
        <f t="shared" si="68"/>
        <v>215.72549019607843</v>
      </c>
      <c r="S724" s="7" t="str">
        <f t="shared" si="69"/>
        <v>publishing</v>
      </c>
      <c r="T724" t="str">
        <f t="shared" si="70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5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7"/>
        <v>109.38000000000001</v>
      </c>
      <c r="R725" s="6">
        <f t="shared" si="68"/>
        <v>54.69</v>
      </c>
      <c r="S725" s="7" t="str">
        <f t="shared" si="69"/>
        <v>publishing</v>
      </c>
      <c r="T725" t="str">
        <f t="shared" si="70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5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7"/>
        <v>105.47157142857144</v>
      </c>
      <c r="R726" s="6">
        <f t="shared" si="68"/>
        <v>51.62944055944056</v>
      </c>
      <c r="S726" s="7" t="str">
        <f t="shared" si="69"/>
        <v>publishing</v>
      </c>
      <c r="T726" t="str">
        <f t="shared" si="70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5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7"/>
        <v>100.35000000000001</v>
      </c>
      <c r="R727" s="6">
        <f t="shared" si="68"/>
        <v>143.35714285714286</v>
      </c>
      <c r="S727" s="7" t="str">
        <f t="shared" si="69"/>
        <v>publishing</v>
      </c>
      <c r="T727" t="str">
        <f t="shared" si="70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5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7"/>
        <v>101.4</v>
      </c>
      <c r="R728" s="6">
        <f t="shared" si="68"/>
        <v>72.428571428571431</v>
      </c>
      <c r="S728" s="7" t="str">
        <f t="shared" si="69"/>
        <v>publishing</v>
      </c>
      <c r="T728" t="str">
        <f t="shared" si="70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5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7"/>
        <v>155.51428571428571</v>
      </c>
      <c r="R729" s="6">
        <f t="shared" si="68"/>
        <v>36.530201342281877</v>
      </c>
      <c r="S729" s="7" t="str">
        <f t="shared" si="69"/>
        <v>publishing</v>
      </c>
      <c r="T729" t="str">
        <f t="shared" si="70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5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7"/>
        <v>105.566</v>
      </c>
      <c r="R730" s="6">
        <f t="shared" si="68"/>
        <v>60.903461538461535</v>
      </c>
      <c r="S730" s="7" t="str">
        <f t="shared" si="69"/>
        <v>publishing</v>
      </c>
      <c r="T730" t="str">
        <f t="shared" si="70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5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7"/>
        <v>130.65</v>
      </c>
      <c r="R731" s="6">
        <f t="shared" si="68"/>
        <v>43.55</v>
      </c>
      <c r="S731" s="7" t="str">
        <f t="shared" si="69"/>
        <v>publishing</v>
      </c>
      <c r="T731" t="str">
        <f t="shared" si="70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5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7"/>
        <v>132.19</v>
      </c>
      <c r="R732" s="6">
        <f t="shared" si="68"/>
        <v>99.766037735849054</v>
      </c>
      <c r="S732" s="7" t="str">
        <f t="shared" si="69"/>
        <v>publishing</v>
      </c>
      <c r="T732" t="str">
        <f t="shared" si="70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5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7"/>
        <v>126</v>
      </c>
      <c r="R733" s="6">
        <f t="shared" si="68"/>
        <v>88.732394366197184</v>
      </c>
      <c r="S733" s="7" t="str">
        <f t="shared" si="69"/>
        <v>publishing</v>
      </c>
      <c r="T733" t="str">
        <f t="shared" si="70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5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7"/>
        <v>160</v>
      </c>
      <c r="R734" s="6">
        <f t="shared" si="68"/>
        <v>4.9230769230769234</v>
      </c>
      <c r="S734" s="7" t="str">
        <f t="shared" si="69"/>
        <v>publishing</v>
      </c>
      <c r="T734" t="str">
        <f t="shared" si="70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5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7"/>
        <v>120.48</v>
      </c>
      <c r="R735" s="6">
        <f t="shared" si="68"/>
        <v>17.822485207100591</v>
      </c>
      <c r="S735" s="7" t="str">
        <f t="shared" si="69"/>
        <v>publishing</v>
      </c>
      <c r="T735" t="str">
        <f t="shared" si="70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5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7"/>
        <v>125.52941176470588</v>
      </c>
      <c r="R736" s="6">
        <f t="shared" si="68"/>
        <v>187.19298245614036</v>
      </c>
      <c r="S736" s="7" t="str">
        <f t="shared" si="69"/>
        <v>publishing</v>
      </c>
      <c r="T736" t="str">
        <f t="shared" si="70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5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7"/>
        <v>114.40638297872341</v>
      </c>
      <c r="R737" s="6">
        <f t="shared" si="68"/>
        <v>234.80786026200875</v>
      </c>
      <c r="S737" s="7" t="str">
        <f t="shared" si="69"/>
        <v>publishing</v>
      </c>
      <c r="T737" t="str">
        <f t="shared" si="70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5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7"/>
        <v>315.13888888888891</v>
      </c>
      <c r="R738" s="6">
        <f t="shared" si="68"/>
        <v>105.04629629629629</v>
      </c>
      <c r="S738" s="7" t="str">
        <f t="shared" si="69"/>
        <v>publishing</v>
      </c>
      <c r="T738" t="str">
        <f t="shared" si="70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5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7"/>
        <v>122.39999999999999</v>
      </c>
      <c r="R739" s="6">
        <f t="shared" si="68"/>
        <v>56.666666666666664</v>
      </c>
      <c r="S739" s="7" t="str">
        <f t="shared" si="69"/>
        <v>publishing</v>
      </c>
      <c r="T739" t="str">
        <f t="shared" si="70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5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7"/>
        <v>106.73333333333332</v>
      </c>
      <c r="R740" s="6">
        <f t="shared" si="68"/>
        <v>39.048780487804876</v>
      </c>
      <c r="S740" s="7" t="str">
        <f t="shared" si="69"/>
        <v>publishing</v>
      </c>
      <c r="T740" t="str">
        <f t="shared" si="70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5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7"/>
        <v>158.33333333333331</v>
      </c>
      <c r="R741" s="6">
        <f t="shared" si="68"/>
        <v>68.345323741007192</v>
      </c>
      <c r="S741" s="7" t="str">
        <f t="shared" si="69"/>
        <v>publishing</v>
      </c>
      <c r="T741" t="str">
        <f t="shared" si="70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5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7"/>
        <v>107.4</v>
      </c>
      <c r="R742" s="6">
        <f t="shared" si="68"/>
        <v>169.57894736842104</v>
      </c>
      <c r="S742" s="7" t="str">
        <f t="shared" si="69"/>
        <v>publishing</v>
      </c>
      <c r="T742" t="str">
        <f t="shared" si="70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5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7"/>
        <v>102.25999999999999</v>
      </c>
      <c r="R743" s="6">
        <f t="shared" si="68"/>
        <v>141.42340425531913</v>
      </c>
      <c r="S743" s="7" t="str">
        <f t="shared" si="69"/>
        <v>publishing</v>
      </c>
      <c r="T743" t="str">
        <f t="shared" si="70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5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7"/>
        <v>110.71428571428572</v>
      </c>
      <c r="R744" s="6">
        <f t="shared" si="68"/>
        <v>67.391304347826093</v>
      </c>
      <c r="S744" s="7" t="str">
        <f t="shared" si="69"/>
        <v>publishing</v>
      </c>
      <c r="T744" t="str">
        <f t="shared" si="70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5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7"/>
        <v>148</v>
      </c>
      <c r="R745" s="6">
        <f t="shared" si="68"/>
        <v>54.266666666666666</v>
      </c>
      <c r="S745" s="7" t="str">
        <f t="shared" si="69"/>
        <v>publishing</v>
      </c>
      <c r="T745" t="str">
        <f t="shared" si="70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5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7"/>
        <v>102.32000000000001</v>
      </c>
      <c r="R746" s="6">
        <f t="shared" si="68"/>
        <v>82.516129032258064</v>
      </c>
      <c r="S746" s="7" t="str">
        <f t="shared" si="69"/>
        <v>publishing</v>
      </c>
      <c r="T746" t="str">
        <f t="shared" si="70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5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7"/>
        <v>179.09909909909908</v>
      </c>
      <c r="R747" s="6">
        <f t="shared" si="68"/>
        <v>53.729729729729726</v>
      </c>
      <c r="S747" s="7" t="str">
        <f t="shared" si="69"/>
        <v>publishing</v>
      </c>
      <c r="T747" t="str">
        <f t="shared" si="70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5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7"/>
        <v>111.08135252761969</v>
      </c>
      <c r="R748" s="6">
        <f t="shared" si="68"/>
        <v>34.206185567010309</v>
      </c>
      <c r="S748" s="7" t="str">
        <f t="shared" si="69"/>
        <v>publishing</v>
      </c>
      <c r="T748" t="str">
        <f t="shared" si="70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5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7"/>
        <v>100.04285714285714</v>
      </c>
      <c r="R749" s="6">
        <f t="shared" si="68"/>
        <v>127.32727272727273</v>
      </c>
      <c r="S749" s="7" t="str">
        <f t="shared" si="69"/>
        <v>publishing</v>
      </c>
      <c r="T749" t="str">
        <f t="shared" si="70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5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7"/>
        <v>100.25</v>
      </c>
      <c r="R750" s="6">
        <f t="shared" si="68"/>
        <v>45.56818181818182</v>
      </c>
      <c r="S750" s="7" t="str">
        <f t="shared" si="69"/>
        <v>publishing</v>
      </c>
      <c r="T750" t="str">
        <f t="shared" si="70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5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7"/>
        <v>105.56</v>
      </c>
      <c r="R751" s="6">
        <f t="shared" si="68"/>
        <v>95.963636363636368</v>
      </c>
      <c r="S751" s="7" t="str">
        <f t="shared" si="69"/>
        <v>publishing</v>
      </c>
      <c r="T751" t="str">
        <f t="shared" si="70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5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7"/>
        <v>102.58775877587757</v>
      </c>
      <c r="R752" s="6">
        <f t="shared" si="68"/>
        <v>77.271186440677965</v>
      </c>
      <c r="S752" s="7" t="str">
        <f t="shared" si="69"/>
        <v>publishing</v>
      </c>
      <c r="T752" t="str">
        <f t="shared" si="70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5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7"/>
        <v>118.5</v>
      </c>
      <c r="R753" s="6">
        <f t="shared" si="68"/>
        <v>57.338709677419352</v>
      </c>
      <c r="S753" s="7" t="str">
        <f t="shared" si="69"/>
        <v>publishing</v>
      </c>
      <c r="T753" t="str">
        <f t="shared" si="70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5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7"/>
        <v>111.7</v>
      </c>
      <c r="R754" s="6">
        <f t="shared" si="68"/>
        <v>53.19047619047619</v>
      </c>
      <c r="S754" s="7" t="str">
        <f t="shared" si="69"/>
        <v>publishing</v>
      </c>
      <c r="T754" t="str">
        <f t="shared" si="70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5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7"/>
        <v>128</v>
      </c>
      <c r="R755" s="6">
        <f t="shared" si="68"/>
        <v>492.30769230769232</v>
      </c>
      <c r="S755" s="7" t="str">
        <f t="shared" si="69"/>
        <v>publishing</v>
      </c>
      <c r="T755" t="str">
        <f t="shared" si="70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5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7"/>
        <v>103.75000000000001</v>
      </c>
      <c r="R756" s="6">
        <f t="shared" si="68"/>
        <v>42.346938775510203</v>
      </c>
      <c r="S756" s="7" t="str">
        <f t="shared" si="69"/>
        <v>publishing</v>
      </c>
      <c r="T756" t="str">
        <f t="shared" si="70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5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7"/>
        <v>101.9076</v>
      </c>
      <c r="R757" s="6">
        <f t="shared" si="68"/>
        <v>37.466029411764708</v>
      </c>
      <c r="S757" s="7" t="str">
        <f t="shared" si="69"/>
        <v>publishing</v>
      </c>
      <c r="T757" t="str">
        <f t="shared" si="70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5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7"/>
        <v>117.71428571428571</v>
      </c>
      <c r="R758" s="6">
        <f t="shared" si="68"/>
        <v>37.454545454545453</v>
      </c>
      <c r="S758" s="7" t="str">
        <f t="shared" si="69"/>
        <v>publishing</v>
      </c>
      <c r="T758" t="str">
        <f t="shared" si="70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5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7"/>
        <v>238</v>
      </c>
      <c r="R759" s="6">
        <f t="shared" si="68"/>
        <v>33.055555555555557</v>
      </c>
      <c r="S759" s="7" t="str">
        <f t="shared" si="69"/>
        <v>publishing</v>
      </c>
      <c r="T759" t="str">
        <f t="shared" si="70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5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7"/>
        <v>102</v>
      </c>
      <c r="R760" s="6">
        <f t="shared" si="68"/>
        <v>134.21052631578948</v>
      </c>
      <c r="S760" s="7" t="str">
        <f t="shared" si="69"/>
        <v>publishing</v>
      </c>
      <c r="T760" t="str">
        <f t="shared" si="70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5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7"/>
        <v>101.92000000000002</v>
      </c>
      <c r="R761" s="6">
        <f t="shared" si="68"/>
        <v>51.474747474747474</v>
      </c>
      <c r="S761" s="7" t="str">
        <f t="shared" si="69"/>
        <v>publishing</v>
      </c>
      <c r="T761" t="str">
        <f t="shared" si="70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5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7"/>
        <v>0</v>
      </c>
      <c r="R762" s="6" t="e">
        <f t="shared" si="68"/>
        <v>#DIV/0!</v>
      </c>
      <c r="S762" s="7" t="str">
        <f t="shared" si="69"/>
        <v>publishing</v>
      </c>
      <c r="T762" t="str">
        <f t="shared" si="70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5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7"/>
        <v>4.7</v>
      </c>
      <c r="R763" s="6">
        <f t="shared" si="68"/>
        <v>39.166666666666664</v>
      </c>
      <c r="S763" s="7" t="str">
        <f t="shared" si="69"/>
        <v>publishing</v>
      </c>
      <c r="T763" t="str">
        <f t="shared" si="70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5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7"/>
        <v>0</v>
      </c>
      <c r="R764" s="6" t="e">
        <f t="shared" si="68"/>
        <v>#DIV/0!</v>
      </c>
      <c r="S764" s="7" t="str">
        <f t="shared" si="69"/>
        <v>publishing</v>
      </c>
      <c r="T764" t="str">
        <f t="shared" si="70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5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7"/>
        <v>0.11655011655011654</v>
      </c>
      <c r="R765" s="6">
        <f t="shared" si="68"/>
        <v>5</v>
      </c>
      <c r="S765" s="7" t="str">
        <f t="shared" si="69"/>
        <v>publishing</v>
      </c>
      <c r="T765" t="str">
        <f t="shared" si="70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5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7"/>
        <v>0</v>
      </c>
      <c r="R766" s="6" t="e">
        <f t="shared" si="68"/>
        <v>#DIV/0!</v>
      </c>
      <c r="S766" s="7" t="str">
        <f t="shared" si="69"/>
        <v>publishing</v>
      </c>
      <c r="T766" t="str">
        <f t="shared" si="70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5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7"/>
        <v>36.014285714285712</v>
      </c>
      <c r="R767" s="6">
        <f t="shared" si="68"/>
        <v>57.295454545454547</v>
      </c>
      <c r="S767" s="7" t="str">
        <f t="shared" si="69"/>
        <v>publishing</v>
      </c>
      <c r="T767" t="str">
        <f t="shared" si="70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5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7"/>
        <v>0</v>
      </c>
      <c r="R768" s="6" t="e">
        <f t="shared" si="68"/>
        <v>#DIV/0!</v>
      </c>
      <c r="S768" s="7" t="str">
        <f t="shared" si="69"/>
        <v>publishing</v>
      </c>
      <c r="T768" t="str">
        <f t="shared" si="70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5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7"/>
        <v>3.54</v>
      </c>
      <c r="R769" s="6">
        <f t="shared" si="68"/>
        <v>59</v>
      </c>
      <c r="S769" s="7" t="str">
        <f t="shared" si="69"/>
        <v>publishing</v>
      </c>
      <c r="T769" t="str">
        <f t="shared" si="70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5"/>
        <v>41624.207060185188</v>
      </c>
      <c r="K770">
        <v>1384577890</v>
      </c>
      <c r="L770" s="11">
        <f t="shared" si="6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7"/>
        <v>0</v>
      </c>
      <c r="R770" s="6" t="e">
        <f t="shared" si="68"/>
        <v>#DIV/0!</v>
      </c>
      <c r="S770" s="7" t="str">
        <f t="shared" si="69"/>
        <v>publishing</v>
      </c>
      <c r="T770" t="str">
        <f t="shared" si="70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1">(((I771/60)/60)/24)+DATE(1970,1,1)</f>
        <v>41634.996458333335</v>
      </c>
      <c r="K771">
        <v>1385510094</v>
      </c>
      <c r="L771" s="11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3">(E771/D771)*100</f>
        <v>41.4</v>
      </c>
      <c r="R771" s="6">
        <f t="shared" ref="R771:R834" si="74">E771/N771</f>
        <v>31.846153846153847</v>
      </c>
      <c r="S771" s="7" t="str">
        <f t="shared" ref="S771:S834" si="75">LEFT(P771,FIND("/",P771)-1)</f>
        <v>publishing</v>
      </c>
      <c r="T771" t="str">
        <f t="shared" ref="T771:T834" si="76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1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3"/>
        <v>0</v>
      </c>
      <c r="R772" s="6" t="e">
        <f t="shared" si="74"/>
        <v>#DIV/0!</v>
      </c>
      <c r="S772" s="7" t="str">
        <f t="shared" si="75"/>
        <v>publishing</v>
      </c>
      <c r="T772" t="str">
        <f t="shared" si="76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1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3"/>
        <v>2.6315789473684209E-2</v>
      </c>
      <c r="R773" s="6">
        <f t="shared" si="74"/>
        <v>10</v>
      </c>
      <c r="S773" s="7" t="str">
        <f t="shared" si="75"/>
        <v>publishing</v>
      </c>
      <c r="T773" t="str">
        <f t="shared" si="76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1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3"/>
        <v>3.3333333333333335</v>
      </c>
      <c r="R774" s="6">
        <f t="shared" si="74"/>
        <v>50</v>
      </c>
      <c r="S774" s="7" t="str">
        <f t="shared" si="75"/>
        <v>publishing</v>
      </c>
      <c r="T774" t="str">
        <f t="shared" si="76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1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3"/>
        <v>0.85129023676509719</v>
      </c>
      <c r="R775" s="6">
        <f t="shared" si="74"/>
        <v>16</v>
      </c>
      <c r="S775" s="7" t="str">
        <f t="shared" si="75"/>
        <v>publishing</v>
      </c>
      <c r="T775" t="str">
        <f t="shared" si="76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1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3"/>
        <v>70.199999999999989</v>
      </c>
      <c r="R776" s="6">
        <f t="shared" si="74"/>
        <v>39</v>
      </c>
      <c r="S776" s="7" t="str">
        <f t="shared" si="75"/>
        <v>publishing</v>
      </c>
      <c r="T776" t="str">
        <f t="shared" si="76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1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3"/>
        <v>1.7000000000000002</v>
      </c>
      <c r="R777" s="6">
        <f t="shared" si="74"/>
        <v>34</v>
      </c>
      <c r="S777" s="7" t="str">
        <f t="shared" si="75"/>
        <v>publishing</v>
      </c>
      <c r="T777" t="str">
        <f t="shared" si="76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1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3"/>
        <v>51.4</v>
      </c>
      <c r="R778" s="6">
        <f t="shared" si="74"/>
        <v>63.122807017543863</v>
      </c>
      <c r="S778" s="7" t="str">
        <f t="shared" si="75"/>
        <v>publishing</v>
      </c>
      <c r="T778" t="str">
        <f t="shared" si="76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1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3"/>
        <v>0.70000000000000007</v>
      </c>
      <c r="R779" s="6">
        <f t="shared" si="74"/>
        <v>7</v>
      </c>
      <c r="S779" s="7" t="str">
        <f t="shared" si="75"/>
        <v>publishing</v>
      </c>
      <c r="T779" t="str">
        <f t="shared" si="76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1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3"/>
        <v>0.4</v>
      </c>
      <c r="R780" s="6">
        <f t="shared" si="74"/>
        <v>2</v>
      </c>
      <c r="S780" s="7" t="str">
        <f t="shared" si="75"/>
        <v>publishing</v>
      </c>
      <c r="T780" t="str">
        <f t="shared" si="76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1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3"/>
        <v>2.666666666666667</v>
      </c>
      <c r="R781" s="6">
        <f t="shared" si="74"/>
        <v>66.666666666666671</v>
      </c>
      <c r="S781" s="7" t="str">
        <f t="shared" si="75"/>
        <v>publishing</v>
      </c>
      <c r="T781" t="str">
        <f t="shared" si="76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1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3"/>
        <v>104</v>
      </c>
      <c r="R782" s="6">
        <f t="shared" si="74"/>
        <v>38.518518518518519</v>
      </c>
      <c r="S782" s="7" t="str">
        <f t="shared" si="75"/>
        <v>music</v>
      </c>
      <c r="T782" t="str">
        <f t="shared" si="76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1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3"/>
        <v>133.15375</v>
      </c>
      <c r="R783" s="6">
        <f t="shared" si="74"/>
        <v>42.609200000000001</v>
      </c>
      <c r="S783" s="7" t="str">
        <f t="shared" si="75"/>
        <v>music</v>
      </c>
      <c r="T783" t="str">
        <f t="shared" si="76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1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3"/>
        <v>100</v>
      </c>
      <c r="R784" s="6">
        <f t="shared" si="74"/>
        <v>50</v>
      </c>
      <c r="S784" s="7" t="str">
        <f t="shared" si="75"/>
        <v>music</v>
      </c>
      <c r="T784" t="str">
        <f t="shared" si="76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1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3"/>
        <v>148.13333333333333</v>
      </c>
      <c r="R785" s="6">
        <f t="shared" si="74"/>
        <v>63.485714285714288</v>
      </c>
      <c r="S785" s="7" t="str">
        <f t="shared" si="75"/>
        <v>music</v>
      </c>
      <c r="T785" t="str">
        <f t="shared" si="76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1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3"/>
        <v>102.49999999999999</v>
      </c>
      <c r="R786" s="6">
        <f t="shared" si="74"/>
        <v>102.5</v>
      </c>
      <c r="S786" s="7" t="str">
        <f t="shared" si="75"/>
        <v>music</v>
      </c>
      <c r="T786" t="str">
        <f t="shared" si="76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1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3"/>
        <v>180.62799999999999</v>
      </c>
      <c r="R787" s="6">
        <f t="shared" si="74"/>
        <v>31.142758620689655</v>
      </c>
      <c r="S787" s="7" t="str">
        <f t="shared" si="75"/>
        <v>music</v>
      </c>
      <c r="T787" t="str">
        <f t="shared" si="76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1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3"/>
        <v>142.79999999999998</v>
      </c>
      <c r="R788" s="6">
        <f t="shared" si="74"/>
        <v>162.27272727272728</v>
      </c>
      <c r="S788" s="7" t="str">
        <f t="shared" si="75"/>
        <v>music</v>
      </c>
      <c r="T788" t="str">
        <f t="shared" si="76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1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3"/>
        <v>114.16666666666666</v>
      </c>
      <c r="R789" s="6">
        <f t="shared" si="74"/>
        <v>80.588235294117652</v>
      </c>
      <c r="S789" s="7" t="str">
        <f t="shared" si="75"/>
        <v>music</v>
      </c>
      <c r="T789" t="str">
        <f t="shared" si="76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1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3"/>
        <v>203.505</v>
      </c>
      <c r="R790" s="6">
        <f t="shared" si="74"/>
        <v>59.85441176470588</v>
      </c>
      <c r="S790" s="7" t="str">
        <f t="shared" si="75"/>
        <v>music</v>
      </c>
      <c r="T790" t="str">
        <f t="shared" si="76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1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3"/>
        <v>109.41176470588236</v>
      </c>
      <c r="R791" s="6">
        <f t="shared" si="74"/>
        <v>132.85714285714286</v>
      </c>
      <c r="S791" s="7" t="str">
        <f t="shared" si="75"/>
        <v>music</v>
      </c>
      <c r="T791" t="str">
        <f t="shared" si="76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1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3"/>
        <v>144.37459999999999</v>
      </c>
      <c r="R792" s="6">
        <f t="shared" si="74"/>
        <v>92.547820512820508</v>
      </c>
      <c r="S792" s="7" t="str">
        <f t="shared" si="75"/>
        <v>music</v>
      </c>
      <c r="T792" t="str">
        <f t="shared" si="76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1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3"/>
        <v>103.86666666666666</v>
      </c>
      <c r="R793" s="6">
        <f t="shared" si="74"/>
        <v>60.859375</v>
      </c>
      <c r="S793" s="7" t="str">
        <f t="shared" si="75"/>
        <v>music</v>
      </c>
      <c r="T793" t="str">
        <f t="shared" si="76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1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3"/>
        <v>100.44440000000002</v>
      </c>
      <c r="R794" s="6">
        <f t="shared" si="74"/>
        <v>41.851833333333339</v>
      </c>
      <c r="S794" s="7" t="str">
        <f t="shared" si="75"/>
        <v>music</v>
      </c>
      <c r="T794" t="str">
        <f t="shared" si="76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1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3"/>
        <v>102.77927272727271</v>
      </c>
      <c r="R795" s="6">
        <f t="shared" si="74"/>
        <v>88.325937499999995</v>
      </c>
      <c r="S795" s="7" t="str">
        <f t="shared" si="75"/>
        <v>music</v>
      </c>
      <c r="T795" t="str">
        <f t="shared" si="76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1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3"/>
        <v>105.31250000000001</v>
      </c>
      <c r="R796" s="6">
        <f t="shared" si="74"/>
        <v>158.96226415094338</v>
      </c>
      <c r="S796" s="7" t="str">
        <f t="shared" si="75"/>
        <v>music</v>
      </c>
      <c r="T796" t="str">
        <f t="shared" si="76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1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3"/>
        <v>111.78571428571429</v>
      </c>
      <c r="R797" s="6">
        <f t="shared" si="74"/>
        <v>85.054347826086953</v>
      </c>
      <c r="S797" s="7" t="str">
        <f t="shared" si="75"/>
        <v>music</v>
      </c>
      <c r="T797" t="str">
        <f t="shared" si="76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1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3"/>
        <v>101.35000000000001</v>
      </c>
      <c r="R798" s="6">
        <f t="shared" si="74"/>
        <v>112.61111111111111</v>
      </c>
      <c r="S798" s="7" t="str">
        <f t="shared" si="75"/>
        <v>music</v>
      </c>
      <c r="T798" t="str">
        <f t="shared" si="76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1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3"/>
        <v>107.53333333333333</v>
      </c>
      <c r="R799" s="6">
        <f t="shared" si="74"/>
        <v>45.436619718309856</v>
      </c>
      <c r="S799" s="7" t="str">
        <f t="shared" si="75"/>
        <v>music</v>
      </c>
      <c r="T799" t="str">
        <f t="shared" si="76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1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3"/>
        <v>114.88571428571429</v>
      </c>
      <c r="R800" s="6">
        <f t="shared" si="74"/>
        <v>46.218390804597703</v>
      </c>
      <c r="S800" s="7" t="str">
        <f t="shared" si="75"/>
        <v>music</v>
      </c>
      <c r="T800" t="str">
        <f t="shared" si="76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1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3"/>
        <v>100.02</v>
      </c>
      <c r="R801" s="6">
        <f t="shared" si="74"/>
        <v>178.60714285714286</v>
      </c>
      <c r="S801" s="7" t="str">
        <f t="shared" si="75"/>
        <v>music</v>
      </c>
      <c r="T801" t="str">
        <f t="shared" si="76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1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3"/>
        <v>152.13333333333335</v>
      </c>
      <c r="R802" s="6">
        <f t="shared" si="74"/>
        <v>40.75</v>
      </c>
      <c r="S802" s="7" t="str">
        <f t="shared" si="75"/>
        <v>music</v>
      </c>
      <c r="T802" t="str">
        <f t="shared" si="76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1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3"/>
        <v>111.52149999999999</v>
      </c>
      <c r="R803" s="6">
        <f t="shared" si="74"/>
        <v>43.733921568627444</v>
      </c>
      <c r="S803" s="7" t="str">
        <f t="shared" si="75"/>
        <v>music</v>
      </c>
      <c r="T803" t="str">
        <f t="shared" si="76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1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3"/>
        <v>101.33333333333334</v>
      </c>
      <c r="R804" s="6">
        <f t="shared" si="74"/>
        <v>81.066666666666663</v>
      </c>
      <c r="S804" s="7" t="str">
        <f t="shared" si="75"/>
        <v>music</v>
      </c>
      <c r="T804" t="str">
        <f t="shared" si="76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1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3"/>
        <v>123.2608695652174</v>
      </c>
      <c r="R805" s="6">
        <f t="shared" si="74"/>
        <v>74.60526315789474</v>
      </c>
      <c r="S805" s="7" t="str">
        <f t="shared" si="75"/>
        <v>music</v>
      </c>
      <c r="T805" t="str">
        <f t="shared" si="76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1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3"/>
        <v>100</v>
      </c>
      <c r="R806" s="6">
        <f t="shared" si="74"/>
        <v>305.55555555555554</v>
      </c>
      <c r="S806" s="7" t="str">
        <f t="shared" si="75"/>
        <v>music</v>
      </c>
      <c r="T806" t="str">
        <f t="shared" si="76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1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3"/>
        <v>105</v>
      </c>
      <c r="R807" s="6">
        <f t="shared" si="74"/>
        <v>58.333333333333336</v>
      </c>
      <c r="S807" s="7" t="str">
        <f t="shared" si="75"/>
        <v>music</v>
      </c>
      <c r="T807" t="str">
        <f t="shared" si="76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1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3"/>
        <v>104.4375</v>
      </c>
      <c r="R808" s="6">
        <f t="shared" si="74"/>
        <v>117.67605633802818</v>
      </c>
      <c r="S808" s="7" t="str">
        <f t="shared" si="75"/>
        <v>music</v>
      </c>
      <c r="T808" t="str">
        <f t="shared" si="76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1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3"/>
        <v>105.125</v>
      </c>
      <c r="R809" s="6">
        <f t="shared" si="74"/>
        <v>73.771929824561397</v>
      </c>
      <c r="S809" s="7" t="str">
        <f t="shared" si="75"/>
        <v>music</v>
      </c>
      <c r="T809" t="str">
        <f t="shared" si="76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1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3"/>
        <v>100</v>
      </c>
      <c r="R810" s="6">
        <f t="shared" si="74"/>
        <v>104.65116279069767</v>
      </c>
      <c r="S810" s="7" t="str">
        <f t="shared" si="75"/>
        <v>music</v>
      </c>
      <c r="T810" t="str">
        <f t="shared" si="76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1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3"/>
        <v>103.77499999999999</v>
      </c>
      <c r="R811" s="6">
        <f t="shared" si="74"/>
        <v>79.82692307692308</v>
      </c>
      <c r="S811" s="7" t="str">
        <f t="shared" si="75"/>
        <v>music</v>
      </c>
      <c r="T811" t="str">
        <f t="shared" si="76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1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3"/>
        <v>105</v>
      </c>
      <c r="R812" s="6">
        <f t="shared" si="74"/>
        <v>58.333333333333336</v>
      </c>
      <c r="S812" s="7" t="str">
        <f t="shared" si="75"/>
        <v>music</v>
      </c>
      <c r="T812" t="str">
        <f t="shared" si="76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1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3"/>
        <v>104</v>
      </c>
      <c r="R813" s="6">
        <f t="shared" si="74"/>
        <v>86.666666666666671</v>
      </c>
      <c r="S813" s="7" t="str">
        <f t="shared" si="75"/>
        <v>music</v>
      </c>
      <c r="T813" t="str">
        <f t="shared" si="76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1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3"/>
        <v>151.83333333333334</v>
      </c>
      <c r="R814" s="6">
        <f t="shared" si="74"/>
        <v>27.606060606060606</v>
      </c>
      <c r="S814" s="7" t="str">
        <f t="shared" si="75"/>
        <v>music</v>
      </c>
      <c r="T814" t="str">
        <f t="shared" si="76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1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3"/>
        <v>159.99600000000001</v>
      </c>
      <c r="R815" s="6">
        <f t="shared" si="74"/>
        <v>24.999375000000001</v>
      </c>
      <c r="S815" s="7" t="str">
        <f t="shared" si="75"/>
        <v>music</v>
      </c>
      <c r="T815" t="str">
        <f t="shared" si="76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1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3"/>
        <v>127.3</v>
      </c>
      <c r="R816" s="6">
        <f t="shared" si="74"/>
        <v>45.464285714285715</v>
      </c>
      <c r="S816" s="7" t="str">
        <f t="shared" si="75"/>
        <v>music</v>
      </c>
      <c r="T816" t="str">
        <f t="shared" si="76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1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3"/>
        <v>107</v>
      </c>
      <c r="R817" s="6">
        <f t="shared" si="74"/>
        <v>99.534883720930239</v>
      </c>
      <c r="S817" s="7" t="str">
        <f t="shared" si="75"/>
        <v>music</v>
      </c>
      <c r="T817" t="str">
        <f t="shared" si="76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1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3"/>
        <v>115.12214285714286</v>
      </c>
      <c r="R818" s="6">
        <f t="shared" si="74"/>
        <v>39.31</v>
      </c>
      <c r="S818" s="7" t="str">
        <f t="shared" si="75"/>
        <v>music</v>
      </c>
      <c r="T818" t="str">
        <f t="shared" si="76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1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3"/>
        <v>137.11066666666665</v>
      </c>
      <c r="R819" s="6">
        <f t="shared" si="74"/>
        <v>89.419999999999987</v>
      </c>
      <c r="S819" s="7" t="str">
        <f t="shared" si="75"/>
        <v>music</v>
      </c>
      <c r="T819" t="str">
        <f t="shared" si="76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1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3"/>
        <v>155.71428571428572</v>
      </c>
      <c r="R820" s="6">
        <f t="shared" si="74"/>
        <v>28.684210526315791</v>
      </c>
      <c r="S820" s="7" t="str">
        <f t="shared" si="75"/>
        <v>music</v>
      </c>
      <c r="T820" t="str">
        <f t="shared" si="76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1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3"/>
        <v>108.74999999999999</v>
      </c>
      <c r="R821" s="6">
        <f t="shared" si="74"/>
        <v>31.071428571428573</v>
      </c>
      <c r="S821" s="7" t="str">
        <f t="shared" si="75"/>
        <v>music</v>
      </c>
      <c r="T821" t="str">
        <f t="shared" si="76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1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3"/>
        <v>134.05000000000001</v>
      </c>
      <c r="R822" s="6">
        <f t="shared" si="74"/>
        <v>70.55263157894737</v>
      </c>
      <c r="S822" s="7" t="str">
        <f t="shared" si="75"/>
        <v>music</v>
      </c>
      <c r="T822" t="str">
        <f t="shared" si="76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1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3"/>
        <v>100</v>
      </c>
      <c r="R823" s="6">
        <f t="shared" si="74"/>
        <v>224.12820512820514</v>
      </c>
      <c r="S823" s="7" t="str">
        <f t="shared" si="75"/>
        <v>music</v>
      </c>
      <c r="T823" t="str">
        <f t="shared" si="76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1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3"/>
        <v>119.16666666666667</v>
      </c>
      <c r="R824" s="6">
        <f t="shared" si="74"/>
        <v>51.811594202898547</v>
      </c>
      <c r="S824" s="7" t="str">
        <f t="shared" si="75"/>
        <v>music</v>
      </c>
      <c r="T824" t="str">
        <f t="shared" si="76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1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3"/>
        <v>179.5</v>
      </c>
      <c r="R825" s="6">
        <f t="shared" si="74"/>
        <v>43.515151515151516</v>
      </c>
      <c r="S825" s="7" t="str">
        <f t="shared" si="75"/>
        <v>music</v>
      </c>
      <c r="T825" t="str">
        <f t="shared" si="76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1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3"/>
        <v>134.38124999999999</v>
      </c>
      <c r="R826" s="6">
        <f t="shared" si="74"/>
        <v>39.816666666666663</v>
      </c>
      <c r="S826" s="7" t="str">
        <f t="shared" si="75"/>
        <v>music</v>
      </c>
      <c r="T826" t="str">
        <f t="shared" si="76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1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3"/>
        <v>100.43200000000002</v>
      </c>
      <c r="R827" s="6">
        <f t="shared" si="74"/>
        <v>126.8080808080808</v>
      </c>
      <c r="S827" s="7" t="str">
        <f t="shared" si="75"/>
        <v>music</v>
      </c>
      <c r="T827" t="str">
        <f t="shared" si="76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1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3"/>
        <v>101.45454545454547</v>
      </c>
      <c r="R828" s="6">
        <f t="shared" si="74"/>
        <v>113.87755102040816</v>
      </c>
      <c r="S828" s="7" t="str">
        <f t="shared" si="75"/>
        <v>music</v>
      </c>
      <c r="T828" t="str">
        <f t="shared" si="76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1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3"/>
        <v>103.33333333333334</v>
      </c>
      <c r="R829" s="6">
        <f t="shared" si="74"/>
        <v>28.181818181818183</v>
      </c>
      <c r="S829" s="7" t="str">
        <f t="shared" si="75"/>
        <v>music</v>
      </c>
      <c r="T829" t="str">
        <f t="shared" si="76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1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3"/>
        <v>107</v>
      </c>
      <c r="R830" s="6">
        <f t="shared" si="74"/>
        <v>36.60526315789474</v>
      </c>
      <c r="S830" s="7" t="str">
        <f t="shared" si="75"/>
        <v>music</v>
      </c>
      <c r="T830" t="str">
        <f t="shared" si="76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1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3"/>
        <v>104</v>
      </c>
      <c r="R831" s="6">
        <f t="shared" si="74"/>
        <v>32.5</v>
      </c>
      <c r="S831" s="7" t="str">
        <f t="shared" si="75"/>
        <v>music</v>
      </c>
      <c r="T831" t="str">
        <f t="shared" si="76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1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3"/>
        <v>107.83333333333334</v>
      </c>
      <c r="R832" s="6">
        <f t="shared" si="74"/>
        <v>60.65625</v>
      </c>
      <c r="S832" s="7" t="str">
        <f t="shared" si="75"/>
        <v>music</v>
      </c>
      <c r="T832" t="str">
        <f t="shared" si="76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1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3"/>
        <v>233.33333333333334</v>
      </c>
      <c r="R833" s="6">
        <f t="shared" si="74"/>
        <v>175</v>
      </c>
      <c r="S833" s="7" t="str">
        <f t="shared" si="75"/>
        <v>music</v>
      </c>
      <c r="T833" t="str">
        <f t="shared" si="76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1"/>
        <v>40929.342361111114</v>
      </c>
      <c r="K834">
        <v>1321978335</v>
      </c>
      <c r="L834" s="11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3"/>
        <v>100.60706666666665</v>
      </c>
      <c r="R834" s="6">
        <f t="shared" si="74"/>
        <v>97.993896103896105</v>
      </c>
      <c r="S834" s="7" t="str">
        <f t="shared" si="75"/>
        <v>music</v>
      </c>
      <c r="T834" t="str">
        <f t="shared" si="76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7">(((I835/60)/60)/24)+DATE(1970,1,1)</f>
        <v>41748.878182870372</v>
      </c>
      <c r="K835">
        <v>1395349475</v>
      </c>
      <c r="L835" s="11">
        <f t="shared" ref="L835:L898" si="78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79">(E835/D835)*100</f>
        <v>101.66666666666666</v>
      </c>
      <c r="R835" s="6">
        <f t="shared" ref="R835:R898" si="80">E835/N835</f>
        <v>148.78048780487805</v>
      </c>
      <c r="S835" s="7" t="str">
        <f t="shared" ref="S835:S898" si="81">LEFT(P835,FIND("/",P835)-1)</f>
        <v>music</v>
      </c>
      <c r="T835" t="str">
        <f t="shared" ref="T835:T898" si="82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7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9"/>
        <v>131.0181818181818</v>
      </c>
      <c r="R836" s="6">
        <f t="shared" si="80"/>
        <v>96.08</v>
      </c>
      <c r="S836" s="7" t="str">
        <f t="shared" si="81"/>
        <v>music</v>
      </c>
      <c r="T836" t="str">
        <f t="shared" si="82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7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9"/>
        <v>117.25000000000001</v>
      </c>
      <c r="R837" s="6">
        <f t="shared" si="80"/>
        <v>58.625</v>
      </c>
      <c r="S837" s="7" t="str">
        <f t="shared" si="81"/>
        <v>music</v>
      </c>
      <c r="T837" t="str">
        <f t="shared" si="82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7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9"/>
        <v>100.93039999999999</v>
      </c>
      <c r="R838" s="6">
        <f t="shared" si="80"/>
        <v>109.70695652173914</v>
      </c>
      <c r="S838" s="7" t="str">
        <f t="shared" si="81"/>
        <v>music</v>
      </c>
      <c r="T838" t="str">
        <f t="shared" si="82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7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9"/>
        <v>121.8</v>
      </c>
      <c r="R839" s="6">
        <f t="shared" si="80"/>
        <v>49.112903225806448</v>
      </c>
      <c r="S839" s="7" t="str">
        <f t="shared" si="81"/>
        <v>music</v>
      </c>
      <c r="T839" t="str">
        <f t="shared" si="82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7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9"/>
        <v>145.4</v>
      </c>
      <c r="R840" s="6">
        <f t="shared" si="80"/>
        <v>47.672131147540981</v>
      </c>
      <c r="S840" s="7" t="str">
        <f t="shared" si="81"/>
        <v>music</v>
      </c>
      <c r="T840" t="str">
        <f t="shared" si="82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7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9"/>
        <v>116.61660000000001</v>
      </c>
      <c r="R841" s="6">
        <f t="shared" si="80"/>
        <v>60.737812499999997</v>
      </c>
      <c r="S841" s="7" t="str">
        <f t="shared" si="81"/>
        <v>music</v>
      </c>
      <c r="T841" t="str">
        <f t="shared" si="82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7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9"/>
        <v>120.4166</v>
      </c>
      <c r="R842" s="6">
        <f t="shared" si="80"/>
        <v>63.37715789473684</v>
      </c>
      <c r="S842" s="7" t="str">
        <f t="shared" si="81"/>
        <v>music</v>
      </c>
      <c r="T842" t="str">
        <f t="shared" si="82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7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9"/>
        <v>101.32000000000001</v>
      </c>
      <c r="R843" s="6">
        <f t="shared" si="80"/>
        <v>53.893617021276597</v>
      </c>
      <c r="S843" s="7" t="str">
        <f t="shared" si="81"/>
        <v>music</v>
      </c>
      <c r="T843" t="str">
        <f t="shared" si="82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7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9"/>
        <v>104.32</v>
      </c>
      <c r="R844" s="6">
        <f t="shared" si="80"/>
        <v>66.871794871794876</v>
      </c>
      <c r="S844" s="7" t="str">
        <f t="shared" si="81"/>
        <v>music</v>
      </c>
      <c r="T844" t="str">
        <f t="shared" si="82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7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9"/>
        <v>267.13333333333333</v>
      </c>
      <c r="R845" s="6">
        <f t="shared" si="80"/>
        <v>63.102362204724407</v>
      </c>
      <c r="S845" s="7" t="str">
        <f t="shared" si="81"/>
        <v>music</v>
      </c>
      <c r="T845" t="str">
        <f t="shared" si="82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7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9"/>
        <v>194.13333333333333</v>
      </c>
      <c r="R846" s="6">
        <f t="shared" si="80"/>
        <v>36.628930817610062</v>
      </c>
      <c r="S846" s="7" t="str">
        <f t="shared" si="81"/>
        <v>music</v>
      </c>
      <c r="T846" t="str">
        <f t="shared" si="82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7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9"/>
        <v>120.3802</v>
      </c>
      <c r="R847" s="6">
        <f t="shared" si="80"/>
        <v>34.005706214689269</v>
      </c>
      <c r="S847" s="7" t="str">
        <f t="shared" si="81"/>
        <v>music</v>
      </c>
      <c r="T847" t="str">
        <f t="shared" si="82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7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9"/>
        <v>122.00090909090908</v>
      </c>
      <c r="R848" s="6">
        <f t="shared" si="80"/>
        <v>28.553404255319148</v>
      </c>
      <c r="S848" s="7" t="str">
        <f t="shared" si="81"/>
        <v>music</v>
      </c>
      <c r="T848" t="str">
        <f t="shared" si="82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7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9"/>
        <v>100</v>
      </c>
      <c r="R849" s="6">
        <f t="shared" si="80"/>
        <v>10</v>
      </c>
      <c r="S849" s="7" t="str">
        <f t="shared" si="81"/>
        <v>music</v>
      </c>
      <c r="T849" t="str">
        <f t="shared" si="82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7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9"/>
        <v>100</v>
      </c>
      <c r="R850" s="6">
        <f t="shared" si="80"/>
        <v>18.75</v>
      </c>
      <c r="S850" s="7" t="str">
        <f t="shared" si="81"/>
        <v>music</v>
      </c>
      <c r="T850" t="str">
        <f t="shared" si="82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7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9"/>
        <v>119.9</v>
      </c>
      <c r="R851" s="6">
        <f t="shared" si="80"/>
        <v>41.704347826086959</v>
      </c>
      <c r="S851" s="7" t="str">
        <f t="shared" si="81"/>
        <v>music</v>
      </c>
      <c r="T851" t="str">
        <f t="shared" si="82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7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9"/>
        <v>155.17499999999998</v>
      </c>
      <c r="R852" s="6">
        <f t="shared" si="80"/>
        <v>46.669172932330824</v>
      </c>
      <c r="S852" s="7" t="str">
        <f t="shared" si="81"/>
        <v>music</v>
      </c>
      <c r="T852" t="str">
        <f t="shared" si="82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7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9"/>
        <v>130.44999999999999</v>
      </c>
      <c r="R853" s="6">
        <f t="shared" si="80"/>
        <v>37.271428571428572</v>
      </c>
      <c r="S853" s="7" t="str">
        <f t="shared" si="81"/>
        <v>music</v>
      </c>
      <c r="T853" t="str">
        <f t="shared" si="82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7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9"/>
        <v>104.97142857142859</v>
      </c>
      <c r="R854" s="6">
        <f t="shared" si="80"/>
        <v>59.258064516129032</v>
      </c>
      <c r="S854" s="7" t="str">
        <f t="shared" si="81"/>
        <v>music</v>
      </c>
      <c r="T854" t="str">
        <f t="shared" si="82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7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9"/>
        <v>100</v>
      </c>
      <c r="R855" s="6">
        <f t="shared" si="80"/>
        <v>30</v>
      </c>
      <c r="S855" s="7" t="str">
        <f t="shared" si="81"/>
        <v>music</v>
      </c>
      <c r="T855" t="str">
        <f t="shared" si="82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7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9"/>
        <v>118.2205035971223</v>
      </c>
      <c r="R856" s="6">
        <f t="shared" si="80"/>
        <v>65.8623246492986</v>
      </c>
      <c r="S856" s="7" t="str">
        <f t="shared" si="81"/>
        <v>music</v>
      </c>
      <c r="T856" t="str">
        <f t="shared" si="82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7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9"/>
        <v>103.44827586206897</v>
      </c>
      <c r="R857" s="6">
        <f t="shared" si="80"/>
        <v>31.914893617021278</v>
      </c>
      <c r="S857" s="7" t="str">
        <f t="shared" si="81"/>
        <v>music</v>
      </c>
      <c r="T857" t="str">
        <f t="shared" si="82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7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9"/>
        <v>218.00000000000003</v>
      </c>
      <c r="R858" s="6">
        <f t="shared" si="80"/>
        <v>19.464285714285715</v>
      </c>
      <c r="S858" s="7" t="str">
        <f t="shared" si="81"/>
        <v>music</v>
      </c>
      <c r="T858" t="str">
        <f t="shared" si="82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7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9"/>
        <v>100</v>
      </c>
      <c r="R859" s="6">
        <f t="shared" si="80"/>
        <v>50</v>
      </c>
      <c r="S859" s="7" t="str">
        <f t="shared" si="81"/>
        <v>music</v>
      </c>
      <c r="T859" t="str">
        <f t="shared" si="82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7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9"/>
        <v>144.00583333333333</v>
      </c>
      <c r="R860" s="6">
        <f t="shared" si="80"/>
        <v>22.737763157894737</v>
      </c>
      <c r="S860" s="7" t="str">
        <f t="shared" si="81"/>
        <v>music</v>
      </c>
      <c r="T860" t="str">
        <f t="shared" si="82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7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9"/>
        <v>104.67500000000001</v>
      </c>
      <c r="R861" s="6">
        <f t="shared" si="80"/>
        <v>42.724489795918366</v>
      </c>
      <c r="S861" s="7" t="str">
        <f t="shared" si="81"/>
        <v>music</v>
      </c>
      <c r="T861" t="str">
        <f t="shared" si="82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7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9"/>
        <v>18.142857142857142</v>
      </c>
      <c r="R862" s="6">
        <f t="shared" si="80"/>
        <v>52.916666666666664</v>
      </c>
      <c r="S862" s="7" t="str">
        <f t="shared" si="81"/>
        <v>music</v>
      </c>
      <c r="T862" t="str">
        <f t="shared" si="82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7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9"/>
        <v>2.2444444444444445</v>
      </c>
      <c r="R863" s="6">
        <f t="shared" si="80"/>
        <v>50.5</v>
      </c>
      <c r="S863" s="7" t="str">
        <f t="shared" si="81"/>
        <v>music</v>
      </c>
      <c r="T863" t="str">
        <f t="shared" si="82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7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9"/>
        <v>0.33999999999999997</v>
      </c>
      <c r="R864" s="6">
        <f t="shared" si="80"/>
        <v>42.5</v>
      </c>
      <c r="S864" s="7" t="str">
        <f t="shared" si="81"/>
        <v>music</v>
      </c>
      <c r="T864" t="str">
        <f t="shared" si="82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7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9"/>
        <v>4.5</v>
      </c>
      <c r="R865" s="6">
        <f t="shared" si="80"/>
        <v>18</v>
      </c>
      <c r="S865" s="7" t="str">
        <f t="shared" si="81"/>
        <v>music</v>
      </c>
      <c r="T865" t="str">
        <f t="shared" si="82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7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9"/>
        <v>41.53846153846154</v>
      </c>
      <c r="R866" s="6">
        <f t="shared" si="80"/>
        <v>34.177215189873415</v>
      </c>
      <c r="S866" s="7" t="str">
        <f t="shared" si="81"/>
        <v>music</v>
      </c>
      <c r="T866" t="str">
        <f t="shared" si="82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7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9"/>
        <v>2.0454545454545454</v>
      </c>
      <c r="R867" s="6">
        <f t="shared" si="80"/>
        <v>22.5</v>
      </c>
      <c r="S867" s="7" t="str">
        <f t="shared" si="81"/>
        <v>music</v>
      </c>
      <c r="T867" t="str">
        <f t="shared" si="82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7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9"/>
        <v>18.285714285714285</v>
      </c>
      <c r="R868" s="6">
        <f t="shared" si="80"/>
        <v>58.18181818181818</v>
      </c>
      <c r="S868" s="7" t="str">
        <f t="shared" si="81"/>
        <v>music</v>
      </c>
      <c r="T868" t="str">
        <f t="shared" si="82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7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9"/>
        <v>24.02</v>
      </c>
      <c r="R869" s="6">
        <f t="shared" si="80"/>
        <v>109.18181818181819</v>
      </c>
      <c r="S869" s="7" t="str">
        <f t="shared" si="81"/>
        <v>music</v>
      </c>
      <c r="T869" t="str">
        <f t="shared" si="82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7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9"/>
        <v>0.1111111111111111</v>
      </c>
      <c r="R870" s="6">
        <f t="shared" si="80"/>
        <v>50</v>
      </c>
      <c r="S870" s="7" t="str">
        <f t="shared" si="81"/>
        <v>music</v>
      </c>
      <c r="T870" t="str">
        <f t="shared" si="82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7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9"/>
        <v>11.818181818181818</v>
      </c>
      <c r="R871" s="6">
        <f t="shared" si="80"/>
        <v>346.66666666666669</v>
      </c>
      <c r="S871" s="7" t="str">
        <f t="shared" si="81"/>
        <v>music</v>
      </c>
      <c r="T871" t="str">
        <f t="shared" si="82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7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9"/>
        <v>0.31</v>
      </c>
      <c r="R872" s="6">
        <f t="shared" si="80"/>
        <v>12.4</v>
      </c>
      <c r="S872" s="7" t="str">
        <f t="shared" si="81"/>
        <v>music</v>
      </c>
      <c r="T872" t="str">
        <f t="shared" si="82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7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9"/>
        <v>5.416666666666667</v>
      </c>
      <c r="R873" s="6">
        <f t="shared" si="80"/>
        <v>27.083333333333332</v>
      </c>
      <c r="S873" s="7" t="str">
        <f t="shared" si="81"/>
        <v>music</v>
      </c>
      <c r="T873" t="str">
        <f t="shared" si="82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7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9"/>
        <v>0.8125</v>
      </c>
      <c r="R874" s="6">
        <f t="shared" si="80"/>
        <v>32.5</v>
      </c>
      <c r="S874" s="7" t="str">
        <f t="shared" si="81"/>
        <v>music</v>
      </c>
      <c r="T874" t="str">
        <f t="shared" si="82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7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9"/>
        <v>1.2857142857142856</v>
      </c>
      <c r="R875" s="6">
        <f t="shared" si="80"/>
        <v>9</v>
      </c>
      <c r="S875" s="7" t="str">
        <f t="shared" si="81"/>
        <v>music</v>
      </c>
      <c r="T875" t="str">
        <f t="shared" si="82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7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9"/>
        <v>24.333333333333336</v>
      </c>
      <c r="R876" s="6">
        <f t="shared" si="80"/>
        <v>34.761904761904759</v>
      </c>
      <c r="S876" s="7" t="str">
        <f t="shared" si="81"/>
        <v>music</v>
      </c>
      <c r="T876" t="str">
        <f t="shared" si="82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7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9"/>
        <v>0</v>
      </c>
      <c r="R877" s="6" t="e">
        <f t="shared" si="80"/>
        <v>#DIV/0!</v>
      </c>
      <c r="S877" s="7" t="str">
        <f t="shared" si="81"/>
        <v>music</v>
      </c>
      <c r="T877" t="str">
        <f t="shared" si="82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7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9"/>
        <v>40.799492385786799</v>
      </c>
      <c r="R878" s="6">
        <f t="shared" si="80"/>
        <v>28.577777777777779</v>
      </c>
      <c r="S878" s="7" t="str">
        <f t="shared" si="81"/>
        <v>music</v>
      </c>
      <c r="T878" t="str">
        <f t="shared" si="82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7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9"/>
        <v>67.55</v>
      </c>
      <c r="R879" s="6">
        <f t="shared" si="80"/>
        <v>46.586206896551722</v>
      </c>
      <c r="S879" s="7" t="str">
        <f t="shared" si="81"/>
        <v>music</v>
      </c>
      <c r="T879" t="str">
        <f t="shared" si="82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7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9"/>
        <v>1.3</v>
      </c>
      <c r="R880" s="6">
        <f t="shared" si="80"/>
        <v>32.5</v>
      </c>
      <c r="S880" s="7" t="str">
        <f t="shared" si="81"/>
        <v>music</v>
      </c>
      <c r="T880" t="str">
        <f t="shared" si="82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7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9"/>
        <v>30.666666666666664</v>
      </c>
      <c r="R881" s="6">
        <f t="shared" si="80"/>
        <v>21.466666666666665</v>
      </c>
      <c r="S881" s="7" t="str">
        <f t="shared" si="81"/>
        <v>music</v>
      </c>
      <c r="T881" t="str">
        <f t="shared" si="82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7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9"/>
        <v>2.9894179894179893</v>
      </c>
      <c r="R882" s="6">
        <f t="shared" si="80"/>
        <v>14.125</v>
      </c>
      <c r="S882" s="7" t="str">
        <f t="shared" si="81"/>
        <v>music</v>
      </c>
      <c r="T882" t="str">
        <f t="shared" si="82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7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9"/>
        <v>0.8</v>
      </c>
      <c r="R883" s="6">
        <f t="shared" si="80"/>
        <v>30</v>
      </c>
      <c r="S883" s="7" t="str">
        <f t="shared" si="81"/>
        <v>music</v>
      </c>
      <c r="T883" t="str">
        <f t="shared" si="82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7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9"/>
        <v>20.133333333333333</v>
      </c>
      <c r="R884" s="6">
        <f t="shared" si="80"/>
        <v>21.571428571428573</v>
      </c>
      <c r="S884" s="7" t="str">
        <f t="shared" si="81"/>
        <v>music</v>
      </c>
      <c r="T884" t="str">
        <f t="shared" si="82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7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9"/>
        <v>40.020000000000003</v>
      </c>
      <c r="R885" s="6">
        <f t="shared" si="80"/>
        <v>83.375</v>
      </c>
      <c r="S885" s="7" t="str">
        <f t="shared" si="81"/>
        <v>music</v>
      </c>
      <c r="T885" t="str">
        <f t="shared" si="82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7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9"/>
        <v>1</v>
      </c>
      <c r="R886" s="6">
        <f t="shared" si="80"/>
        <v>10</v>
      </c>
      <c r="S886" s="7" t="str">
        <f t="shared" si="81"/>
        <v>music</v>
      </c>
      <c r="T886" t="str">
        <f t="shared" si="82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7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9"/>
        <v>75</v>
      </c>
      <c r="R887" s="6">
        <f t="shared" si="80"/>
        <v>35.714285714285715</v>
      </c>
      <c r="S887" s="7" t="str">
        <f t="shared" si="81"/>
        <v>music</v>
      </c>
      <c r="T887" t="str">
        <f t="shared" si="82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7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9"/>
        <v>41</v>
      </c>
      <c r="R888" s="6">
        <f t="shared" si="80"/>
        <v>29.285714285714285</v>
      </c>
      <c r="S888" s="7" t="str">
        <f t="shared" si="81"/>
        <v>music</v>
      </c>
      <c r="T888" t="str">
        <f t="shared" si="82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7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9"/>
        <v>0</v>
      </c>
      <c r="R889" s="6" t="e">
        <f t="shared" si="80"/>
        <v>#DIV/0!</v>
      </c>
      <c r="S889" s="7" t="str">
        <f t="shared" si="81"/>
        <v>music</v>
      </c>
      <c r="T889" t="str">
        <f t="shared" si="82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7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9"/>
        <v>7.1999999999999993</v>
      </c>
      <c r="R890" s="6">
        <f t="shared" si="80"/>
        <v>18</v>
      </c>
      <c r="S890" s="7" t="str">
        <f t="shared" si="81"/>
        <v>music</v>
      </c>
      <c r="T890" t="str">
        <f t="shared" si="82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7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9"/>
        <v>9.4412800000000008</v>
      </c>
      <c r="R891" s="6">
        <f t="shared" si="80"/>
        <v>73.760000000000005</v>
      </c>
      <c r="S891" s="7" t="str">
        <f t="shared" si="81"/>
        <v>music</v>
      </c>
      <c r="T891" t="str">
        <f t="shared" si="82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7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9"/>
        <v>4.1666666666666661</v>
      </c>
      <c r="R892" s="6">
        <f t="shared" si="80"/>
        <v>31.25</v>
      </c>
      <c r="S892" s="7" t="str">
        <f t="shared" si="81"/>
        <v>music</v>
      </c>
      <c r="T892" t="str">
        <f t="shared" si="82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7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9"/>
        <v>3.25</v>
      </c>
      <c r="R893" s="6">
        <f t="shared" si="80"/>
        <v>28.888888888888889</v>
      </c>
      <c r="S893" s="7" t="str">
        <f t="shared" si="81"/>
        <v>music</v>
      </c>
      <c r="T893" t="str">
        <f t="shared" si="82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7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9"/>
        <v>40.75</v>
      </c>
      <c r="R894" s="6">
        <f t="shared" si="80"/>
        <v>143.8235294117647</v>
      </c>
      <c r="S894" s="7" t="str">
        <f t="shared" si="81"/>
        <v>music</v>
      </c>
      <c r="T894" t="str">
        <f t="shared" si="82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7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9"/>
        <v>10</v>
      </c>
      <c r="R895" s="6">
        <f t="shared" si="80"/>
        <v>40</v>
      </c>
      <c r="S895" s="7" t="str">
        <f t="shared" si="81"/>
        <v>music</v>
      </c>
      <c r="T895" t="str">
        <f t="shared" si="82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7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9"/>
        <v>39.17</v>
      </c>
      <c r="R896" s="6">
        <f t="shared" si="80"/>
        <v>147.81132075471697</v>
      </c>
      <c r="S896" s="7" t="str">
        <f t="shared" si="81"/>
        <v>music</v>
      </c>
      <c r="T896" t="str">
        <f t="shared" si="82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7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9"/>
        <v>2.4375</v>
      </c>
      <c r="R897" s="6">
        <f t="shared" si="80"/>
        <v>27.857142857142858</v>
      </c>
      <c r="S897" s="7" t="str">
        <f t="shared" si="81"/>
        <v>music</v>
      </c>
      <c r="T897" t="str">
        <f t="shared" si="82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7"/>
        <v>42244.166666666672</v>
      </c>
      <c r="K898">
        <v>1438549026</v>
      </c>
      <c r="L898" s="11">
        <f t="shared" si="78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79"/>
        <v>40</v>
      </c>
      <c r="R898" s="6">
        <f t="shared" si="80"/>
        <v>44.444444444444443</v>
      </c>
      <c r="S898" s="7" t="str">
        <f t="shared" si="81"/>
        <v>music</v>
      </c>
      <c r="T898" t="str">
        <f t="shared" si="82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3">(((I899/60)/60)/24)+DATE(1970,1,1)</f>
        <v>41241.730416666665</v>
      </c>
      <c r="K899">
        <v>1351528308</v>
      </c>
      <c r="L899" s="11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5">(E899/D899)*100</f>
        <v>0</v>
      </c>
      <c r="R899" s="6" t="e">
        <f t="shared" ref="R899:R962" si="86">E899/N899</f>
        <v>#DIV/0!</v>
      </c>
      <c r="S899" s="7" t="str">
        <f t="shared" ref="S899:S962" si="87">LEFT(P899,FIND("/",P899)-1)</f>
        <v>music</v>
      </c>
      <c r="T899" t="str">
        <f t="shared" ref="T899:T962" si="88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3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5"/>
        <v>2.8000000000000003</v>
      </c>
      <c r="R900" s="6">
        <f t="shared" si="86"/>
        <v>35</v>
      </c>
      <c r="S900" s="7" t="str">
        <f t="shared" si="87"/>
        <v>music</v>
      </c>
      <c r="T900" t="str">
        <f t="shared" si="88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3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5"/>
        <v>37.333333333333336</v>
      </c>
      <c r="R901" s="6">
        <f t="shared" si="86"/>
        <v>35</v>
      </c>
      <c r="S901" s="7" t="str">
        <f t="shared" si="87"/>
        <v>music</v>
      </c>
      <c r="T901" t="str">
        <f t="shared" si="88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3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5"/>
        <v>0.42</v>
      </c>
      <c r="R902" s="6">
        <f t="shared" si="86"/>
        <v>10.5</v>
      </c>
      <c r="S902" s="7" t="str">
        <f t="shared" si="87"/>
        <v>music</v>
      </c>
      <c r="T902" t="str">
        <f t="shared" si="88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3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5"/>
        <v>0</v>
      </c>
      <c r="R903" s="6" t="e">
        <f t="shared" si="86"/>
        <v>#DIV/0!</v>
      </c>
      <c r="S903" s="7" t="str">
        <f t="shared" si="87"/>
        <v>music</v>
      </c>
      <c r="T903" t="str">
        <f t="shared" si="88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3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5"/>
        <v>0.3</v>
      </c>
      <c r="R904" s="6">
        <f t="shared" si="86"/>
        <v>30</v>
      </c>
      <c r="S904" s="7" t="str">
        <f t="shared" si="87"/>
        <v>music</v>
      </c>
      <c r="T904" t="str">
        <f t="shared" si="88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3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5"/>
        <v>3.2</v>
      </c>
      <c r="R905" s="6">
        <f t="shared" si="86"/>
        <v>40</v>
      </c>
      <c r="S905" s="7" t="str">
        <f t="shared" si="87"/>
        <v>music</v>
      </c>
      <c r="T905" t="str">
        <f t="shared" si="88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3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5"/>
        <v>0.30199999999999999</v>
      </c>
      <c r="R906" s="6">
        <f t="shared" si="86"/>
        <v>50.333333333333336</v>
      </c>
      <c r="S906" s="7" t="str">
        <f t="shared" si="87"/>
        <v>music</v>
      </c>
      <c r="T906" t="str">
        <f t="shared" si="88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3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5"/>
        <v>3.0153846153846153</v>
      </c>
      <c r="R907" s="6">
        <f t="shared" si="86"/>
        <v>32.666666666666664</v>
      </c>
      <c r="S907" s="7" t="str">
        <f t="shared" si="87"/>
        <v>music</v>
      </c>
      <c r="T907" t="str">
        <f t="shared" si="88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3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5"/>
        <v>0</v>
      </c>
      <c r="R908" s="6" t="e">
        <f t="shared" si="86"/>
        <v>#DIV/0!</v>
      </c>
      <c r="S908" s="7" t="str">
        <f t="shared" si="87"/>
        <v>music</v>
      </c>
      <c r="T908" t="str">
        <f t="shared" si="88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3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5"/>
        <v>0</v>
      </c>
      <c r="R909" s="6" t="e">
        <f t="shared" si="86"/>
        <v>#DIV/0!</v>
      </c>
      <c r="S909" s="7" t="str">
        <f t="shared" si="87"/>
        <v>music</v>
      </c>
      <c r="T909" t="str">
        <f t="shared" si="88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3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5"/>
        <v>0</v>
      </c>
      <c r="R910" s="6" t="e">
        <f t="shared" si="86"/>
        <v>#DIV/0!</v>
      </c>
      <c r="S910" s="7" t="str">
        <f t="shared" si="87"/>
        <v>music</v>
      </c>
      <c r="T910" t="str">
        <f t="shared" si="88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3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5"/>
        <v>3.25</v>
      </c>
      <c r="R911" s="6">
        <f t="shared" si="86"/>
        <v>65</v>
      </c>
      <c r="S911" s="7" t="str">
        <f t="shared" si="87"/>
        <v>music</v>
      </c>
      <c r="T911" t="str">
        <f t="shared" si="88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3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5"/>
        <v>22.363636363636363</v>
      </c>
      <c r="R912" s="6">
        <f t="shared" si="86"/>
        <v>24.6</v>
      </c>
      <c r="S912" s="7" t="str">
        <f t="shared" si="87"/>
        <v>music</v>
      </c>
      <c r="T912" t="str">
        <f t="shared" si="88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3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5"/>
        <v>0</v>
      </c>
      <c r="R913" s="6" t="e">
        <f t="shared" si="86"/>
        <v>#DIV/0!</v>
      </c>
      <c r="S913" s="7" t="str">
        <f t="shared" si="87"/>
        <v>music</v>
      </c>
      <c r="T913" t="str">
        <f t="shared" si="88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3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5"/>
        <v>0.85714285714285721</v>
      </c>
      <c r="R914" s="6">
        <f t="shared" si="86"/>
        <v>15</v>
      </c>
      <c r="S914" s="7" t="str">
        <f t="shared" si="87"/>
        <v>music</v>
      </c>
      <c r="T914" t="str">
        <f t="shared" si="88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3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5"/>
        <v>6.6066666666666665</v>
      </c>
      <c r="R915" s="6">
        <f t="shared" si="86"/>
        <v>82.583333333333329</v>
      </c>
      <c r="S915" s="7" t="str">
        <f t="shared" si="87"/>
        <v>music</v>
      </c>
      <c r="T915" t="str">
        <f t="shared" si="88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3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5"/>
        <v>0</v>
      </c>
      <c r="R916" s="6" t="e">
        <f t="shared" si="86"/>
        <v>#DIV/0!</v>
      </c>
      <c r="S916" s="7" t="str">
        <f t="shared" si="87"/>
        <v>music</v>
      </c>
      <c r="T916" t="str">
        <f t="shared" si="88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3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5"/>
        <v>5.7692307692307692</v>
      </c>
      <c r="R917" s="6">
        <f t="shared" si="86"/>
        <v>41.666666666666664</v>
      </c>
      <c r="S917" s="7" t="str">
        <f t="shared" si="87"/>
        <v>music</v>
      </c>
      <c r="T917" t="str">
        <f t="shared" si="88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3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5"/>
        <v>0</v>
      </c>
      <c r="R918" s="6" t="e">
        <f t="shared" si="86"/>
        <v>#DIV/0!</v>
      </c>
      <c r="S918" s="7" t="str">
        <f t="shared" si="87"/>
        <v>music</v>
      </c>
      <c r="T918" t="str">
        <f t="shared" si="88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3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5"/>
        <v>0.6</v>
      </c>
      <c r="R919" s="6">
        <f t="shared" si="86"/>
        <v>30</v>
      </c>
      <c r="S919" s="7" t="str">
        <f t="shared" si="87"/>
        <v>music</v>
      </c>
      <c r="T919" t="str">
        <f t="shared" si="88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3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5"/>
        <v>5.0256410256410255</v>
      </c>
      <c r="R920" s="6">
        <f t="shared" si="86"/>
        <v>19.600000000000001</v>
      </c>
      <c r="S920" s="7" t="str">
        <f t="shared" si="87"/>
        <v>music</v>
      </c>
      <c r="T920" t="str">
        <f t="shared" si="88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3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5"/>
        <v>0.5</v>
      </c>
      <c r="R921" s="6">
        <f t="shared" si="86"/>
        <v>100</v>
      </c>
      <c r="S921" s="7" t="str">
        <f t="shared" si="87"/>
        <v>music</v>
      </c>
      <c r="T921" t="str">
        <f t="shared" si="88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3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5"/>
        <v>0</v>
      </c>
      <c r="R922" s="6" t="e">
        <f t="shared" si="86"/>
        <v>#DIV/0!</v>
      </c>
      <c r="S922" s="7" t="str">
        <f t="shared" si="87"/>
        <v>music</v>
      </c>
      <c r="T922" t="str">
        <f t="shared" si="88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3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5"/>
        <v>30.9</v>
      </c>
      <c r="R923" s="6">
        <f t="shared" si="86"/>
        <v>231.75</v>
      </c>
      <c r="S923" s="7" t="str">
        <f t="shared" si="87"/>
        <v>music</v>
      </c>
      <c r="T923" t="str">
        <f t="shared" si="88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3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5"/>
        <v>21.037037037037038</v>
      </c>
      <c r="R924" s="6">
        <f t="shared" si="86"/>
        <v>189.33333333333334</v>
      </c>
      <c r="S924" s="7" t="str">
        <f t="shared" si="87"/>
        <v>music</v>
      </c>
      <c r="T924" t="str">
        <f t="shared" si="88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3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5"/>
        <v>2.1999999999999997</v>
      </c>
      <c r="R925" s="6">
        <f t="shared" si="86"/>
        <v>55</v>
      </c>
      <c r="S925" s="7" t="str">
        <f t="shared" si="87"/>
        <v>music</v>
      </c>
      <c r="T925" t="str">
        <f t="shared" si="88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3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5"/>
        <v>10.9</v>
      </c>
      <c r="R926" s="6">
        <f t="shared" si="86"/>
        <v>21.8</v>
      </c>
      <c r="S926" s="7" t="str">
        <f t="shared" si="87"/>
        <v>music</v>
      </c>
      <c r="T926" t="str">
        <f t="shared" si="88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3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5"/>
        <v>2.666666666666667</v>
      </c>
      <c r="R927" s="6">
        <f t="shared" si="86"/>
        <v>32</v>
      </c>
      <c r="S927" s="7" t="str">
        <f t="shared" si="87"/>
        <v>music</v>
      </c>
      <c r="T927" t="str">
        <f t="shared" si="88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3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5"/>
        <v>0</v>
      </c>
      <c r="R928" s="6" t="e">
        <f t="shared" si="86"/>
        <v>#DIV/0!</v>
      </c>
      <c r="S928" s="7" t="str">
        <f t="shared" si="87"/>
        <v>music</v>
      </c>
      <c r="T928" t="str">
        <f t="shared" si="88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3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5"/>
        <v>0</v>
      </c>
      <c r="R929" s="6" t="e">
        <f t="shared" si="86"/>
        <v>#DIV/0!</v>
      </c>
      <c r="S929" s="7" t="str">
        <f t="shared" si="87"/>
        <v>music</v>
      </c>
      <c r="T929" t="str">
        <f t="shared" si="88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3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5"/>
        <v>10.86206896551724</v>
      </c>
      <c r="R930" s="6">
        <f t="shared" si="86"/>
        <v>56.25</v>
      </c>
      <c r="S930" s="7" t="str">
        <f t="shared" si="87"/>
        <v>music</v>
      </c>
      <c r="T930" t="str">
        <f t="shared" si="88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3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5"/>
        <v>0</v>
      </c>
      <c r="R931" s="6" t="e">
        <f t="shared" si="86"/>
        <v>#DIV/0!</v>
      </c>
      <c r="S931" s="7" t="str">
        <f t="shared" si="87"/>
        <v>music</v>
      </c>
      <c r="T931" t="str">
        <f t="shared" si="88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3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5"/>
        <v>38.333333333333336</v>
      </c>
      <c r="R932" s="6">
        <f t="shared" si="86"/>
        <v>69</v>
      </c>
      <c r="S932" s="7" t="str">
        <f t="shared" si="87"/>
        <v>music</v>
      </c>
      <c r="T932" t="str">
        <f t="shared" si="88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3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5"/>
        <v>6.5500000000000007</v>
      </c>
      <c r="R933" s="6">
        <f t="shared" si="86"/>
        <v>18.714285714285715</v>
      </c>
      <c r="S933" s="7" t="str">
        <f t="shared" si="87"/>
        <v>music</v>
      </c>
      <c r="T933" t="str">
        <f t="shared" si="88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3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5"/>
        <v>14.536842105263158</v>
      </c>
      <c r="R934" s="6">
        <f t="shared" si="86"/>
        <v>46.033333333333331</v>
      </c>
      <c r="S934" s="7" t="str">
        <f t="shared" si="87"/>
        <v>music</v>
      </c>
      <c r="T934" t="str">
        <f t="shared" si="88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3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5"/>
        <v>6</v>
      </c>
      <c r="R935" s="6">
        <f t="shared" si="86"/>
        <v>60</v>
      </c>
      <c r="S935" s="7" t="str">
        <f t="shared" si="87"/>
        <v>music</v>
      </c>
      <c r="T935" t="str">
        <f t="shared" si="88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3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5"/>
        <v>30.4</v>
      </c>
      <c r="R936" s="6">
        <f t="shared" si="86"/>
        <v>50.666666666666664</v>
      </c>
      <c r="S936" s="7" t="str">
        <f t="shared" si="87"/>
        <v>music</v>
      </c>
      <c r="T936" t="str">
        <f t="shared" si="88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3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5"/>
        <v>1.4285714285714286</v>
      </c>
      <c r="R937" s="6">
        <f t="shared" si="86"/>
        <v>25</v>
      </c>
      <c r="S937" s="7" t="str">
        <f t="shared" si="87"/>
        <v>music</v>
      </c>
      <c r="T937" t="str">
        <f t="shared" si="88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3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5"/>
        <v>0</v>
      </c>
      <c r="R938" s="6" t="e">
        <f t="shared" si="86"/>
        <v>#DIV/0!</v>
      </c>
      <c r="S938" s="7" t="str">
        <f t="shared" si="87"/>
        <v>music</v>
      </c>
      <c r="T938" t="str">
        <f t="shared" si="88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3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5"/>
        <v>1.1428571428571428</v>
      </c>
      <c r="R939" s="6">
        <f t="shared" si="86"/>
        <v>20</v>
      </c>
      <c r="S939" s="7" t="str">
        <f t="shared" si="87"/>
        <v>music</v>
      </c>
      <c r="T939" t="str">
        <f t="shared" si="88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3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5"/>
        <v>0.35714285714285715</v>
      </c>
      <c r="R940" s="6">
        <f t="shared" si="86"/>
        <v>25</v>
      </c>
      <c r="S940" s="7" t="str">
        <f t="shared" si="87"/>
        <v>music</v>
      </c>
      <c r="T940" t="str">
        <f t="shared" si="88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3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5"/>
        <v>1.4545454545454546</v>
      </c>
      <c r="R941" s="6">
        <f t="shared" si="86"/>
        <v>20</v>
      </c>
      <c r="S941" s="7" t="str">
        <f t="shared" si="87"/>
        <v>music</v>
      </c>
      <c r="T941" t="str">
        <f t="shared" si="88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3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5"/>
        <v>17.155555555555555</v>
      </c>
      <c r="R942" s="6">
        <f t="shared" si="86"/>
        <v>110.28571428571429</v>
      </c>
      <c r="S942" s="7" t="str">
        <f t="shared" si="87"/>
        <v>technology</v>
      </c>
      <c r="T942" t="str">
        <f t="shared" si="88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3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5"/>
        <v>2.3220000000000001</v>
      </c>
      <c r="R943" s="6">
        <f t="shared" si="86"/>
        <v>37.451612903225808</v>
      </c>
      <c r="S943" s="7" t="str">
        <f t="shared" si="87"/>
        <v>technology</v>
      </c>
      <c r="T943" t="str">
        <f t="shared" si="88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3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5"/>
        <v>8.9066666666666663</v>
      </c>
      <c r="R944" s="6">
        <f t="shared" si="86"/>
        <v>41.75</v>
      </c>
      <c r="S944" s="7" t="str">
        <f t="shared" si="87"/>
        <v>technology</v>
      </c>
      <c r="T944" t="str">
        <f t="shared" si="88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3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5"/>
        <v>9.6333333333333346</v>
      </c>
      <c r="R945" s="6">
        <f t="shared" si="86"/>
        <v>24.083333333333332</v>
      </c>
      <c r="S945" s="7" t="str">
        <f t="shared" si="87"/>
        <v>technology</v>
      </c>
      <c r="T945" t="str">
        <f t="shared" si="88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3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5"/>
        <v>13.325999999999999</v>
      </c>
      <c r="R946" s="6">
        <f t="shared" si="86"/>
        <v>69.40625</v>
      </c>
      <c r="S946" s="7" t="str">
        <f t="shared" si="87"/>
        <v>technology</v>
      </c>
      <c r="T946" t="str">
        <f t="shared" si="88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3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5"/>
        <v>2.484</v>
      </c>
      <c r="R947" s="6">
        <f t="shared" si="86"/>
        <v>155.25</v>
      </c>
      <c r="S947" s="7" t="str">
        <f t="shared" si="87"/>
        <v>technology</v>
      </c>
      <c r="T947" t="str">
        <f t="shared" si="88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3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5"/>
        <v>1.9066666666666665</v>
      </c>
      <c r="R948" s="6">
        <f t="shared" si="86"/>
        <v>57.2</v>
      </c>
      <c r="S948" s="7" t="str">
        <f t="shared" si="87"/>
        <v>technology</v>
      </c>
      <c r="T948" t="str">
        <f t="shared" si="88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3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5"/>
        <v>0</v>
      </c>
      <c r="R949" s="6" t="e">
        <f t="shared" si="86"/>
        <v>#DIV/0!</v>
      </c>
      <c r="S949" s="7" t="str">
        <f t="shared" si="87"/>
        <v>technology</v>
      </c>
      <c r="T949" t="str">
        <f t="shared" si="88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3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5"/>
        <v>12</v>
      </c>
      <c r="R950" s="6">
        <f t="shared" si="86"/>
        <v>60</v>
      </c>
      <c r="S950" s="7" t="str">
        <f t="shared" si="87"/>
        <v>technology</v>
      </c>
      <c r="T950" t="str">
        <f t="shared" si="88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3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5"/>
        <v>1.365</v>
      </c>
      <c r="R951" s="6">
        <f t="shared" si="86"/>
        <v>39</v>
      </c>
      <c r="S951" s="7" t="str">
        <f t="shared" si="87"/>
        <v>technology</v>
      </c>
      <c r="T951" t="str">
        <f t="shared" si="88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3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5"/>
        <v>28.04</v>
      </c>
      <c r="R952" s="6">
        <f t="shared" si="86"/>
        <v>58.416666666666664</v>
      </c>
      <c r="S952" s="7" t="str">
        <f t="shared" si="87"/>
        <v>technology</v>
      </c>
      <c r="T952" t="str">
        <f t="shared" si="88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3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5"/>
        <v>38.39</v>
      </c>
      <c r="R953" s="6">
        <f t="shared" si="86"/>
        <v>158.63636363636363</v>
      </c>
      <c r="S953" s="7" t="str">
        <f t="shared" si="87"/>
        <v>technology</v>
      </c>
      <c r="T953" t="str">
        <f t="shared" si="88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3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5"/>
        <v>39.942857142857143</v>
      </c>
      <c r="R954" s="6">
        <f t="shared" si="86"/>
        <v>99.857142857142861</v>
      </c>
      <c r="S954" s="7" t="str">
        <f t="shared" si="87"/>
        <v>technology</v>
      </c>
      <c r="T954" t="str">
        <f t="shared" si="88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3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5"/>
        <v>0.84</v>
      </c>
      <c r="R955" s="6">
        <f t="shared" si="86"/>
        <v>25.2</v>
      </c>
      <c r="S955" s="7" t="str">
        <f t="shared" si="87"/>
        <v>technology</v>
      </c>
      <c r="T955" t="str">
        <f t="shared" si="88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3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5"/>
        <v>43.406666666666666</v>
      </c>
      <c r="R956" s="6">
        <f t="shared" si="86"/>
        <v>89.191780821917803</v>
      </c>
      <c r="S956" s="7" t="str">
        <f t="shared" si="87"/>
        <v>technology</v>
      </c>
      <c r="T956" t="str">
        <f t="shared" si="88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3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5"/>
        <v>5.6613333333333333</v>
      </c>
      <c r="R957" s="6">
        <f t="shared" si="86"/>
        <v>182.6236559139785</v>
      </c>
      <c r="S957" s="7" t="str">
        <f t="shared" si="87"/>
        <v>technology</v>
      </c>
      <c r="T957" t="str">
        <f t="shared" si="88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3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5"/>
        <v>1.722</v>
      </c>
      <c r="R958" s="6">
        <f t="shared" si="86"/>
        <v>50.647058823529413</v>
      </c>
      <c r="S958" s="7" t="str">
        <f t="shared" si="87"/>
        <v>technology</v>
      </c>
      <c r="T958" t="str">
        <f t="shared" si="88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3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5"/>
        <v>1.9416666666666664</v>
      </c>
      <c r="R959" s="6">
        <f t="shared" si="86"/>
        <v>33.285714285714285</v>
      </c>
      <c r="S959" s="7" t="str">
        <f t="shared" si="87"/>
        <v>technology</v>
      </c>
      <c r="T959" t="str">
        <f t="shared" si="88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3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5"/>
        <v>11.328275684711327</v>
      </c>
      <c r="R960" s="6">
        <f t="shared" si="86"/>
        <v>51.823529411764703</v>
      </c>
      <c r="S960" s="7" t="str">
        <f t="shared" si="87"/>
        <v>technology</v>
      </c>
      <c r="T960" t="str">
        <f t="shared" si="88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3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5"/>
        <v>38.86</v>
      </c>
      <c r="R961" s="6">
        <f t="shared" si="86"/>
        <v>113.62573099415205</v>
      </c>
      <c r="S961" s="7" t="str">
        <f t="shared" si="87"/>
        <v>technology</v>
      </c>
      <c r="T961" t="str">
        <f t="shared" si="88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3"/>
        <v>42808.585127314815</v>
      </c>
      <c r="K962">
        <v>1485874955</v>
      </c>
      <c r="L962" s="11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5"/>
        <v>46.100628930817614</v>
      </c>
      <c r="R962" s="6">
        <f t="shared" si="86"/>
        <v>136.46276595744681</v>
      </c>
      <c r="S962" s="7" t="str">
        <f t="shared" si="87"/>
        <v>technology</v>
      </c>
      <c r="T962" t="str">
        <f t="shared" si="88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89">(((I963/60)/60)/24)+DATE(1970,1,1)</f>
        <v>42786.791666666672</v>
      </c>
      <c r="K963">
        <v>1483634335</v>
      </c>
      <c r="L963" s="11">
        <f t="shared" ref="L963:L1026" si="9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1">(E963/D963)*100</f>
        <v>42.188421052631583</v>
      </c>
      <c r="R963" s="6">
        <f t="shared" ref="R963:R1026" si="92">E963/N963</f>
        <v>364.35454545454547</v>
      </c>
      <c r="S963" s="7" t="str">
        <f t="shared" ref="S963:S1026" si="93">LEFT(P963,FIND("/",P963)-1)</f>
        <v>technology</v>
      </c>
      <c r="T963" t="str">
        <f t="shared" ref="T963:T1026" si="94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89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1"/>
        <v>28.48</v>
      </c>
      <c r="R964" s="6">
        <f t="shared" si="92"/>
        <v>19.243243243243242</v>
      </c>
      <c r="S964" s="7" t="str">
        <f t="shared" si="93"/>
        <v>technology</v>
      </c>
      <c r="T964" t="str">
        <f t="shared" si="94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89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1"/>
        <v>1.077142857142857</v>
      </c>
      <c r="R965" s="6">
        <f t="shared" si="92"/>
        <v>41.888888888888886</v>
      </c>
      <c r="S965" s="7" t="str">
        <f t="shared" si="93"/>
        <v>technology</v>
      </c>
      <c r="T965" t="str">
        <f t="shared" si="94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89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1"/>
        <v>0.79909090909090907</v>
      </c>
      <c r="R966" s="6">
        <f t="shared" si="92"/>
        <v>30.310344827586206</v>
      </c>
      <c r="S966" s="7" t="str">
        <f t="shared" si="93"/>
        <v>technology</v>
      </c>
      <c r="T966" t="str">
        <f t="shared" si="94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89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1"/>
        <v>1.1919999999999999</v>
      </c>
      <c r="R967" s="6">
        <f t="shared" si="92"/>
        <v>49.666666666666664</v>
      </c>
      <c r="S967" s="7" t="str">
        <f t="shared" si="93"/>
        <v>technology</v>
      </c>
      <c r="T967" t="str">
        <f t="shared" si="94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89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1"/>
        <v>14.799999999999999</v>
      </c>
      <c r="R968" s="6">
        <f t="shared" si="92"/>
        <v>59.2</v>
      </c>
      <c r="S968" s="7" t="str">
        <f t="shared" si="93"/>
        <v>technology</v>
      </c>
      <c r="T968" t="str">
        <f t="shared" si="94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89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1"/>
        <v>17.810000000000002</v>
      </c>
      <c r="R969" s="6">
        <f t="shared" si="92"/>
        <v>43.97530864197531</v>
      </c>
      <c r="S969" s="7" t="str">
        <f t="shared" si="93"/>
        <v>technology</v>
      </c>
      <c r="T969" t="str">
        <f t="shared" si="94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89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1"/>
        <v>1.325</v>
      </c>
      <c r="R970" s="6">
        <f t="shared" si="92"/>
        <v>26.5</v>
      </c>
      <c r="S970" s="7" t="str">
        <f t="shared" si="93"/>
        <v>technology</v>
      </c>
      <c r="T970" t="str">
        <f t="shared" si="94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89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1"/>
        <v>46.666666666666664</v>
      </c>
      <c r="R971" s="6">
        <f t="shared" si="92"/>
        <v>1272.7272727272727</v>
      </c>
      <c r="S971" s="7" t="str">
        <f t="shared" si="93"/>
        <v>technology</v>
      </c>
      <c r="T971" t="str">
        <f t="shared" si="94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89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1"/>
        <v>45.92</v>
      </c>
      <c r="R972" s="6">
        <f t="shared" si="92"/>
        <v>164</v>
      </c>
      <c r="S972" s="7" t="str">
        <f t="shared" si="93"/>
        <v>technology</v>
      </c>
      <c r="T972" t="str">
        <f t="shared" si="94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89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1"/>
        <v>0.22599999999999998</v>
      </c>
      <c r="R973" s="6">
        <f t="shared" si="92"/>
        <v>45.2</v>
      </c>
      <c r="S973" s="7" t="str">
        <f t="shared" si="93"/>
        <v>technology</v>
      </c>
      <c r="T973" t="str">
        <f t="shared" si="94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89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1"/>
        <v>34.625</v>
      </c>
      <c r="R974" s="6">
        <f t="shared" si="92"/>
        <v>153.88888888888889</v>
      </c>
      <c r="S974" s="7" t="str">
        <f t="shared" si="93"/>
        <v>technology</v>
      </c>
      <c r="T974" t="str">
        <f t="shared" si="94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89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1"/>
        <v>2.0549999999999997</v>
      </c>
      <c r="R975" s="6">
        <f t="shared" si="92"/>
        <v>51.375</v>
      </c>
      <c r="S975" s="7" t="str">
        <f t="shared" si="93"/>
        <v>technology</v>
      </c>
      <c r="T975" t="str">
        <f t="shared" si="94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89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1"/>
        <v>0.55999999999999994</v>
      </c>
      <c r="R976" s="6">
        <f t="shared" si="92"/>
        <v>93.333333333333329</v>
      </c>
      <c r="S976" s="7" t="str">
        <f t="shared" si="93"/>
        <v>technology</v>
      </c>
      <c r="T976" t="str">
        <f t="shared" si="94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89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1"/>
        <v>2.6069999999999998</v>
      </c>
      <c r="R977" s="6">
        <f t="shared" si="92"/>
        <v>108.625</v>
      </c>
      <c r="S977" s="7" t="str">
        <f t="shared" si="93"/>
        <v>technology</v>
      </c>
      <c r="T977" t="str">
        <f t="shared" si="94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89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1"/>
        <v>1.9259999999999999</v>
      </c>
      <c r="R978" s="6">
        <f t="shared" si="92"/>
        <v>160.5</v>
      </c>
      <c r="S978" s="7" t="str">
        <f t="shared" si="93"/>
        <v>technology</v>
      </c>
      <c r="T978" t="str">
        <f t="shared" si="94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89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1"/>
        <v>33.666666666666664</v>
      </c>
      <c r="R979" s="6">
        <f t="shared" si="92"/>
        <v>75.75</v>
      </c>
      <c r="S979" s="7" t="str">
        <f t="shared" si="93"/>
        <v>technology</v>
      </c>
      <c r="T979" t="str">
        <f t="shared" si="94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89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1"/>
        <v>56.263267182990241</v>
      </c>
      <c r="R980" s="6">
        <f t="shared" si="92"/>
        <v>790.83739837398377</v>
      </c>
      <c r="S980" s="7" t="str">
        <f t="shared" si="93"/>
        <v>technology</v>
      </c>
      <c r="T980" t="str">
        <f t="shared" si="94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89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1"/>
        <v>82.817599999999999</v>
      </c>
      <c r="R981" s="6">
        <f t="shared" si="92"/>
        <v>301.93916666666667</v>
      </c>
      <c r="S981" s="7" t="str">
        <f t="shared" si="93"/>
        <v>technology</v>
      </c>
      <c r="T981" t="str">
        <f t="shared" si="94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89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1"/>
        <v>14.860000000000001</v>
      </c>
      <c r="R982" s="6">
        <f t="shared" si="92"/>
        <v>47.935483870967744</v>
      </c>
      <c r="S982" s="7" t="str">
        <f t="shared" si="93"/>
        <v>technology</v>
      </c>
      <c r="T982" t="str">
        <f t="shared" si="94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89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1"/>
        <v>1.2375123751237513E-2</v>
      </c>
      <c r="R983" s="6">
        <f t="shared" si="92"/>
        <v>2.75</v>
      </c>
      <c r="S983" s="7" t="str">
        <f t="shared" si="93"/>
        <v>technology</v>
      </c>
      <c r="T983" t="str">
        <f t="shared" si="94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89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1"/>
        <v>1.7142857142857144E-2</v>
      </c>
      <c r="R984" s="6">
        <f t="shared" si="92"/>
        <v>1</v>
      </c>
      <c r="S984" s="7" t="str">
        <f t="shared" si="93"/>
        <v>technology</v>
      </c>
      <c r="T984" t="str">
        <f t="shared" si="94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89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1"/>
        <v>29.506136117214709</v>
      </c>
      <c r="R985" s="6">
        <f t="shared" si="92"/>
        <v>171.79329608938548</v>
      </c>
      <c r="S985" s="7" t="str">
        <f t="shared" si="93"/>
        <v>technology</v>
      </c>
      <c r="T985" t="str">
        <f t="shared" si="94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89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1"/>
        <v>1.06</v>
      </c>
      <c r="R986" s="6">
        <f t="shared" si="92"/>
        <v>35.333333333333336</v>
      </c>
      <c r="S986" s="7" t="str">
        <f t="shared" si="93"/>
        <v>technology</v>
      </c>
      <c r="T986" t="str">
        <f t="shared" si="94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89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1"/>
        <v>6.293333333333333</v>
      </c>
      <c r="R987" s="6">
        <f t="shared" si="92"/>
        <v>82.086956521739125</v>
      </c>
      <c r="S987" s="7" t="str">
        <f t="shared" si="93"/>
        <v>technology</v>
      </c>
      <c r="T987" t="str">
        <f t="shared" si="94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89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1"/>
        <v>12.75</v>
      </c>
      <c r="R988" s="6">
        <f t="shared" si="92"/>
        <v>110.8695652173913</v>
      </c>
      <c r="S988" s="7" t="str">
        <f t="shared" si="93"/>
        <v>technology</v>
      </c>
      <c r="T988" t="str">
        <f t="shared" si="94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89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1"/>
        <v>13.22</v>
      </c>
      <c r="R989" s="6">
        <f t="shared" si="92"/>
        <v>161.21951219512195</v>
      </c>
      <c r="S989" s="7" t="str">
        <f t="shared" si="93"/>
        <v>technology</v>
      </c>
      <c r="T989" t="str">
        <f t="shared" si="94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89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1"/>
        <v>0</v>
      </c>
      <c r="R990" s="6" t="e">
        <f t="shared" si="92"/>
        <v>#DIV/0!</v>
      </c>
      <c r="S990" s="7" t="str">
        <f t="shared" si="93"/>
        <v>technology</v>
      </c>
      <c r="T990" t="str">
        <f t="shared" si="94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89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1"/>
        <v>16.77</v>
      </c>
      <c r="R991" s="6">
        <f t="shared" si="92"/>
        <v>52.40625</v>
      </c>
      <c r="S991" s="7" t="str">
        <f t="shared" si="93"/>
        <v>technology</v>
      </c>
      <c r="T991" t="str">
        <f t="shared" si="94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89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1"/>
        <v>0.104</v>
      </c>
      <c r="R992" s="6">
        <f t="shared" si="92"/>
        <v>13</v>
      </c>
      <c r="S992" s="7" t="str">
        <f t="shared" si="93"/>
        <v>technology</v>
      </c>
      <c r="T992" t="str">
        <f t="shared" si="94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89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1"/>
        <v>4.24</v>
      </c>
      <c r="R993" s="6">
        <f t="shared" si="92"/>
        <v>30.285714285714285</v>
      </c>
      <c r="S993" s="7" t="str">
        <f t="shared" si="93"/>
        <v>technology</v>
      </c>
      <c r="T993" t="str">
        <f t="shared" si="94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89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1"/>
        <v>0.46699999999999997</v>
      </c>
      <c r="R994" s="6">
        <f t="shared" si="92"/>
        <v>116.75</v>
      </c>
      <c r="S994" s="7" t="str">
        <f t="shared" si="93"/>
        <v>technology</v>
      </c>
      <c r="T994" t="str">
        <f t="shared" si="94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89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1"/>
        <v>25.087142857142858</v>
      </c>
      <c r="R995" s="6">
        <f t="shared" si="92"/>
        <v>89.59693877551021</v>
      </c>
      <c r="S995" s="7" t="str">
        <f t="shared" si="93"/>
        <v>technology</v>
      </c>
      <c r="T995" t="str">
        <f t="shared" si="94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89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1"/>
        <v>2.3345000000000002</v>
      </c>
      <c r="R996" s="6">
        <f t="shared" si="92"/>
        <v>424.45454545454544</v>
      </c>
      <c r="S996" s="7" t="str">
        <f t="shared" si="93"/>
        <v>technology</v>
      </c>
      <c r="T996" t="str">
        <f t="shared" si="94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89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1"/>
        <v>7.26</v>
      </c>
      <c r="R997" s="6">
        <f t="shared" si="92"/>
        <v>80.666666666666671</v>
      </c>
      <c r="S997" s="7" t="str">
        <f t="shared" si="93"/>
        <v>technology</v>
      </c>
      <c r="T997" t="str">
        <f t="shared" si="94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89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1"/>
        <v>1.625</v>
      </c>
      <c r="R998" s="6">
        <f t="shared" si="92"/>
        <v>13</v>
      </c>
      <c r="S998" s="7" t="str">
        <f t="shared" si="93"/>
        <v>technology</v>
      </c>
      <c r="T998" t="str">
        <f t="shared" si="94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89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1"/>
        <v>1.3</v>
      </c>
      <c r="R999" s="6">
        <f t="shared" si="92"/>
        <v>8.125</v>
      </c>
      <c r="S999" s="7" t="str">
        <f t="shared" si="93"/>
        <v>technology</v>
      </c>
      <c r="T999" t="str">
        <f t="shared" si="94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89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1"/>
        <v>58.558333333333337</v>
      </c>
      <c r="R1000" s="6">
        <f t="shared" si="92"/>
        <v>153.42794759825327</v>
      </c>
      <c r="S1000" s="7" t="str">
        <f t="shared" si="93"/>
        <v>technology</v>
      </c>
      <c r="T1000" t="str">
        <f t="shared" si="94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89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1"/>
        <v>7.7886666666666677</v>
      </c>
      <c r="R1001" s="6">
        <f t="shared" si="92"/>
        <v>292.07499999999999</v>
      </c>
      <c r="S1001" s="7" t="str">
        <f t="shared" si="93"/>
        <v>technology</v>
      </c>
      <c r="T1001" t="str">
        <f t="shared" si="94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89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1"/>
        <v>2.2157147647256061</v>
      </c>
      <c r="R1002" s="6">
        <f t="shared" si="92"/>
        <v>3304</v>
      </c>
      <c r="S1002" s="7" t="str">
        <f t="shared" si="93"/>
        <v>technology</v>
      </c>
      <c r="T1002" t="str">
        <f t="shared" si="94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89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1"/>
        <v>104</v>
      </c>
      <c r="R1003" s="6">
        <f t="shared" si="92"/>
        <v>1300</v>
      </c>
      <c r="S1003" s="7" t="str">
        <f t="shared" si="93"/>
        <v>technology</v>
      </c>
      <c r="T1003" t="str">
        <f t="shared" si="94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89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1"/>
        <v>29.6029602960296</v>
      </c>
      <c r="R1004" s="6">
        <f t="shared" si="92"/>
        <v>134.54545454545453</v>
      </c>
      <c r="S1004" s="7" t="str">
        <f t="shared" si="93"/>
        <v>technology</v>
      </c>
      <c r="T1004" t="str">
        <f t="shared" si="94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89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1"/>
        <v>16.055</v>
      </c>
      <c r="R1005" s="6">
        <f t="shared" si="92"/>
        <v>214.06666666666666</v>
      </c>
      <c r="S1005" s="7" t="str">
        <f t="shared" si="93"/>
        <v>technology</v>
      </c>
      <c r="T1005" t="str">
        <f t="shared" si="94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89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1"/>
        <v>82.207999999999998</v>
      </c>
      <c r="R1006" s="6">
        <f t="shared" si="92"/>
        <v>216.33684210526314</v>
      </c>
      <c r="S1006" s="7" t="str">
        <f t="shared" si="93"/>
        <v>technology</v>
      </c>
      <c r="T1006" t="str">
        <f t="shared" si="94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89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1"/>
        <v>75.051000000000002</v>
      </c>
      <c r="R1007" s="6">
        <f t="shared" si="92"/>
        <v>932.31055900621118</v>
      </c>
      <c r="S1007" s="7" t="str">
        <f t="shared" si="93"/>
        <v>technology</v>
      </c>
      <c r="T1007" t="str">
        <f t="shared" si="94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89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1"/>
        <v>5.8500000000000005</v>
      </c>
      <c r="R1008" s="6">
        <f t="shared" si="92"/>
        <v>29.25</v>
      </c>
      <c r="S1008" s="7" t="str">
        <f t="shared" si="93"/>
        <v>technology</v>
      </c>
      <c r="T1008" t="str">
        <f t="shared" si="94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89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1"/>
        <v>44.32</v>
      </c>
      <c r="R1009" s="6">
        <f t="shared" si="92"/>
        <v>174.94736842105263</v>
      </c>
      <c r="S1009" s="7" t="str">
        <f t="shared" si="93"/>
        <v>technology</v>
      </c>
      <c r="T1009" t="str">
        <f t="shared" si="94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89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1"/>
        <v>0.26737967914438499</v>
      </c>
      <c r="R1010" s="6">
        <f t="shared" si="92"/>
        <v>250</v>
      </c>
      <c r="S1010" s="7" t="str">
        <f t="shared" si="93"/>
        <v>technology</v>
      </c>
      <c r="T1010" t="str">
        <f t="shared" si="94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89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1"/>
        <v>13.13</v>
      </c>
      <c r="R1011" s="6">
        <f t="shared" si="92"/>
        <v>65</v>
      </c>
      <c r="S1011" s="7" t="str">
        <f t="shared" si="93"/>
        <v>technology</v>
      </c>
      <c r="T1011" t="str">
        <f t="shared" si="94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89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1"/>
        <v>0.19088937093275488</v>
      </c>
      <c r="R1012" s="6">
        <f t="shared" si="92"/>
        <v>55</v>
      </c>
      <c r="S1012" s="7" t="str">
        <f t="shared" si="93"/>
        <v>technology</v>
      </c>
      <c r="T1012" t="str">
        <f t="shared" si="94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89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1"/>
        <v>0.375</v>
      </c>
      <c r="R1013" s="6">
        <f t="shared" si="92"/>
        <v>75</v>
      </c>
      <c r="S1013" s="7" t="str">
        <f t="shared" si="93"/>
        <v>technology</v>
      </c>
      <c r="T1013" t="str">
        <f t="shared" si="94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89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1"/>
        <v>21535.021000000001</v>
      </c>
      <c r="R1014" s="6">
        <f t="shared" si="92"/>
        <v>1389.3561935483872</v>
      </c>
      <c r="S1014" s="7" t="str">
        <f t="shared" si="93"/>
        <v>technology</v>
      </c>
      <c r="T1014" t="str">
        <f t="shared" si="94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89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1"/>
        <v>34.527999999999999</v>
      </c>
      <c r="R1015" s="6">
        <f t="shared" si="92"/>
        <v>95.911111111111111</v>
      </c>
      <c r="S1015" s="7" t="str">
        <f t="shared" si="93"/>
        <v>technology</v>
      </c>
      <c r="T1015" t="str">
        <f t="shared" si="94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89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1"/>
        <v>30.599999999999998</v>
      </c>
      <c r="R1016" s="6">
        <f t="shared" si="92"/>
        <v>191.25</v>
      </c>
      <c r="S1016" s="7" t="str">
        <f t="shared" si="93"/>
        <v>technology</v>
      </c>
      <c r="T1016" t="str">
        <f t="shared" si="94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89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1"/>
        <v>2.666666666666667</v>
      </c>
      <c r="R1017" s="6">
        <f t="shared" si="92"/>
        <v>40</v>
      </c>
      <c r="S1017" s="7" t="str">
        <f t="shared" si="93"/>
        <v>technology</v>
      </c>
      <c r="T1017" t="str">
        <f t="shared" si="94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89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1"/>
        <v>2.8420000000000001</v>
      </c>
      <c r="R1018" s="6">
        <f t="shared" si="92"/>
        <v>74.78947368421052</v>
      </c>
      <c r="S1018" s="7" t="str">
        <f t="shared" si="93"/>
        <v>technology</v>
      </c>
      <c r="T1018" t="str">
        <f t="shared" si="94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89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1"/>
        <v>22.878799999999998</v>
      </c>
      <c r="R1019" s="6">
        <f t="shared" si="92"/>
        <v>161.11830985915492</v>
      </c>
      <c r="S1019" s="7" t="str">
        <f t="shared" si="93"/>
        <v>technology</v>
      </c>
      <c r="T1019" t="str">
        <f t="shared" si="94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89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1"/>
        <v>3.105</v>
      </c>
      <c r="R1020" s="6">
        <f t="shared" si="92"/>
        <v>88.714285714285708</v>
      </c>
      <c r="S1020" s="7" t="str">
        <f t="shared" si="93"/>
        <v>technology</v>
      </c>
      <c r="T1020" t="str">
        <f t="shared" si="94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89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1"/>
        <v>47.333333333333336</v>
      </c>
      <c r="R1021" s="6">
        <f t="shared" si="92"/>
        <v>53.25</v>
      </c>
      <c r="S1021" s="7" t="str">
        <f t="shared" si="93"/>
        <v>technology</v>
      </c>
      <c r="T1021" t="str">
        <f t="shared" si="94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89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1"/>
        <v>205.54838709677421</v>
      </c>
      <c r="R1022" s="6">
        <f t="shared" si="92"/>
        <v>106.2</v>
      </c>
      <c r="S1022" s="7" t="str">
        <f t="shared" si="93"/>
        <v>music</v>
      </c>
      <c r="T1022" t="str">
        <f t="shared" si="94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89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1"/>
        <v>351.80366666666669</v>
      </c>
      <c r="R1023" s="6">
        <f t="shared" si="92"/>
        <v>22.079728033472804</v>
      </c>
      <c r="S1023" s="7" t="str">
        <f t="shared" si="93"/>
        <v>music</v>
      </c>
      <c r="T1023" t="str">
        <f t="shared" si="94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89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1"/>
        <v>114.9</v>
      </c>
      <c r="R1024" s="6">
        <f t="shared" si="92"/>
        <v>31.054054054054053</v>
      </c>
      <c r="S1024" s="7" t="str">
        <f t="shared" si="93"/>
        <v>music</v>
      </c>
      <c r="T1024" t="str">
        <f t="shared" si="94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89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1"/>
        <v>237.15</v>
      </c>
      <c r="R1025" s="6">
        <f t="shared" si="92"/>
        <v>36.206106870229007</v>
      </c>
      <c r="S1025" s="7" t="str">
        <f t="shared" si="93"/>
        <v>music</v>
      </c>
      <c r="T1025" t="str">
        <f t="shared" si="94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89"/>
        <v>42400.580590277779</v>
      </c>
      <c r="K1026">
        <v>1451656563</v>
      </c>
      <c r="L1026" s="11">
        <f t="shared" si="9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1"/>
        <v>118.63774999999998</v>
      </c>
      <c r="R1026" s="6">
        <f t="shared" si="92"/>
        <v>388.9762295081967</v>
      </c>
      <c r="S1026" s="7" t="str">
        <f t="shared" si="93"/>
        <v>music</v>
      </c>
      <c r="T1026" t="str">
        <f t="shared" si="94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5">(((I1027/60)/60)/24)+DATE(1970,1,1)</f>
        <v>42079.792094907403</v>
      </c>
      <c r="K1027">
        <v>1423944037</v>
      </c>
      <c r="L1027" s="11">
        <f t="shared" ref="L1027:L1090" si="9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7">(E1027/D1027)*100</f>
        <v>109.92831428571431</v>
      </c>
      <c r="R1027" s="6">
        <f t="shared" ref="R1027:R1090" si="98">E1027/N1027</f>
        <v>71.848571428571432</v>
      </c>
      <c r="S1027" s="7" t="str">
        <f t="shared" ref="S1027:S1090" si="99">LEFT(P1027,FIND("/",P1027)-1)</f>
        <v>music</v>
      </c>
      <c r="T1027" t="str">
        <f t="shared" ref="T1027:T1090" si="100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5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7"/>
        <v>100.00828571428571</v>
      </c>
      <c r="R1028" s="6">
        <f t="shared" si="98"/>
        <v>57.381803278688523</v>
      </c>
      <c r="S1028" s="7" t="str">
        <f t="shared" si="99"/>
        <v>music</v>
      </c>
      <c r="T1028" t="str">
        <f t="shared" si="100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5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7"/>
        <v>103.09292094387415</v>
      </c>
      <c r="R1029" s="6">
        <f t="shared" si="98"/>
        <v>69.666666666666671</v>
      </c>
      <c r="S1029" s="7" t="str">
        <f t="shared" si="99"/>
        <v>music</v>
      </c>
      <c r="T1029" t="str">
        <f t="shared" si="100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5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7"/>
        <v>117.27000000000001</v>
      </c>
      <c r="R1030" s="6">
        <f t="shared" si="98"/>
        <v>45.988235294117644</v>
      </c>
      <c r="S1030" s="7" t="str">
        <f t="shared" si="99"/>
        <v>music</v>
      </c>
      <c r="T1030" t="str">
        <f t="shared" si="100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5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7"/>
        <v>111.75999999999999</v>
      </c>
      <c r="R1031" s="6">
        <f t="shared" si="98"/>
        <v>79.262411347517727</v>
      </c>
      <c r="S1031" s="7" t="str">
        <f t="shared" si="99"/>
        <v>music</v>
      </c>
      <c r="T1031" t="str">
        <f t="shared" si="100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5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7"/>
        <v>342.09999999999997</v>
      </c>
      <c r="R1032" s="6">
        <f t="shared" si="98"/>
        <v>43.031446540880502</v>
      </c>
      <c r="S1032" s="7" t="str">
        <f t="shared" si="99"/>
        <v>music</v>
      </c>
      <c r="T1032" t="str">
        <f t="shared" si="100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5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7"/>
        <v>107.4</v>
      </c>
      <c r="R1033" s="6">
        <f t="shared" si="98"/>
        <v>108.48484848484848</v>
      </c>
      <c r="S1033" s="7" t="str">
        <f t="shared" si="99"/>
        <v>music</v>
      </c>
      <c r="T1033" t="str">
        <f t="shared" si="100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5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7"/>
        <v>108.49703703703703</v>
      </c>
      <c r="R1034" s="6">
        <f t="shared" si="98"/>
        <v>61.029583333333335</v>
      </c>
      <c r="S1034" s="7" t="str">
        <f t="shared" si="99"/>
        <v>music</v>
      </c>
      <c r="T1034" t="str">
        <f t="shared" si="100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5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7"/>
        <v>102.86144578313252</v>
      </c>
      <c r="R1035" s="6">
        <f t="shared" si="98"/>
        <v>50.592592592592595</v>
      </c>
      <c r="S1035" s="7" t="str">
        <f t="shared" si="99"/>
        <v>music</v>
      </c>
      <c r="T1035" t="str">
        <f t="shared" si="100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5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7"/>
        <v>130.0018</v>
      </c>
      <c r="R1036" s="6">
        <f t="shared" si="98"/>
        <v>39.157168674698795</v>
      </c>
      <c r="S1036" s="7" t="str">
        <f t="shared" si="99"/>
        <v>music</v>
      </c>
      <c r="T1036" t="str">
        <f t="shared" si="100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5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7"/>
        <v>107.65217391304347</v>
      </c>
      <c r="R1037" s="6">
        <f t="shared" si="98"/>
        <v>65.15789473684211</v>
      </c>
      <c r="S1037" s="7" t="str">
        <f t="shared" si="99"/>
        <v>music</v>
      </c>
      <c r="T1037" t="str">
        <f t="shared" si="100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5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7"/>
        <v>112.36044444444444</v>
      </c>
      <c r="R1038" s="6">
        <f t="shared" si="98"/>
        <v>23.963127962085309</v>
      </c>
      <c r="S1038" s="7" t="str">
        <f t="shared" si="99"/>
        <v>music</v>
      </c>
      <c r="T1038" t="str">
        <f t="shared" si="100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5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7"/>
        <v>102.1</v>
      </c>
      <c r="R1039" s="6">
        <f t="shared" si="98"/>
        <v>48.61904761904762</v>
      </c>
      <c r="S1039" s="7" t="str">
        <f t="shared" si="99"/>
        <v>music</v>
      </c>
      <c r="T1039" t="str">
        <f t="shared" si="100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5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7"/>
        <v>145.33333333333334</v>
      </c>
      <c r="R1040" s="6">
        <f t="shared" si="98"/>
        <v>35.73770491803279</v>
      </c>
      <c r="S1040" s="7" t="str">
        <f t="shared" si="99"/>
        <v>music</v>
      </c>
      <c r="T1040" t="str">
        <f t="shared" si="100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5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7"/>
        <v>128.19999999999999</v>
      </c>
      <c r="R1041" s="6">
        <f t="shared" si="98"/>
        <v>21.366666666666667</v>
      </c>
      <c r="S1041" s="7" t="str">
        <f t="shared" si="99"/>
        <v>music</v>
      </c>
      <c r="T1041" t="str">
        <f t="shared" si="100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5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7"/>
        <v>0.29411764705882354</v>
      </c>
      <c r="R1042" s="6">
        <f t="shared" si="98"/>
        <v>250</v>
      </c>
      <c r="S1042" s="7" t="str">
        <f t="shared" si="99"/>
        <v>journalism</v>
      </c>
      <c r="T1042" t="str">
        <f t="shared" si="100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5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7"/>
        <v>0</v>
      </c>
      <c r="R1043" s="6" t="e">
        <f t="shared" si="98"/>
        <v>#DIV/0!</v>
      </c>
      <c r="S1043" s="7" t="str">
        <f t="shared" si="99"/>
        <v>journalism</v>
      </c>
      <c r="T1043" t="str">
        <f t="shared" si="100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5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7"/>
        <v>1.5384615384615385</v>
      </c>
      <c r="R1044" s="6">
        <f t="shared" si="98"/>
        <v>10</v>
      </c>
      <c r="S1044" s="7" t="str">
        <f t="shared" si="99"/>
        <v>journalism</v>
      </c>
      <c r="T1044" t="str">
        <f t="shared" si="100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5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7"/>
        <v>8.5370000000000008</v>
      </c>
      <c r="R1045" s="6">
        <f t="shared" si="98"/>
        <v>29.236301369863014</v>
      </c>
      <c r="S1045" s="7" t="str">
        <f t="shared" si="99"/>
        <v>journalism</v>
      </c>
      <c r="T1045" t="str">
        <f t="shared" si="100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5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7"/>
        <v>8.5714285714285715E-2</v>
      </c>
      <c r="R1046" s="6">
        <f t="shared" si="98"/>
        <v>3</v>
      </c>
      <c r="S1046" s="7" t="str">
        <f t="shared" si="99"/>
        <v>journalism</v>
      </c>
      <c r="T1046" t="str">
        <f t="shared" si="100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5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7"/>
        <v>2.6599999999999997</v>
      </c>
      <c r="R1047" s="6">
        <f t="shared" si="98"/>
        <v>33.25</v>
      </c>
      <c r="S1047" s="7" t="str">
        <f t="shared" si="99"/>
        <v>journalism</v>
      </c>
      <c r="T1047" t="str">
        <f t="shared" si="100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5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7"/>
        <v>0</v>
      </c>
      <c r="R1048" s="6" t="e">
        <f t="shared" si="98"/>
        <v>#DIV/0!</v>
      </c>
      <c r="S1048" s="7" t="str">
        <f t="shared" si="99"/>
        <v>journalism</v>
      </c>
      <c r="T1048" t="str">
        <f t="shared" si="100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5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7"/>
        <v>0.05</v>
      </c>
      <c r="R1049" s="6">
        <f t="shared" si="98"/>
        <v>1</v>
      </c>
      <c r="S1049" s="7" t="str">
        <f t="shared" si="99"/>
        <v>journalism</v>
      </c>
      <c r="T1049" t="str">
        <f t="shared" si="100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5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7"/>
        <v>1.4133333333333333</v>
      </c>
      <c r="R1050" s="6">
        <f t="shared" si="98"/>
        <v>53</v>
      </c>
      <c r="S1050" s="7" t="str">
        <f t="shared" si="99"/>
        <v>journalism</v>
      </c>
      <c r="T1050" t="str">
        <f t="shared" si="100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5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7"/>
        <v>0</v>
      </c>
      <c r="R1051" s="6" t="e">
        <f t="shared" si="98"/>
        <v>#DIV/0!</v>
      </c>
      <c r="S1051" s="7" t="str">
        <f t="shared" si="99"/>
        <v>journalism</v>
      </c>
      <c r="T1051" t="str">
        <f t="shared" si="100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5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7"/>
        <v>0</v>
      </c>
      <c r="R1052" s="6" t="e">
        <f t="shared" si="98"/>
        <v>#DIV/0!</v>
      </c>
      <c r="S1052" s="7" t="str">
        <f t="shared" si="99"/>
        <v>journalism</v>
      </c>
      <c r="T1052" t="str">
        <f t="shared" si="100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5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7"/>
        <v>0</v>
      </c>
      <c r="R1053" s="6" t="e">
        <f t="shared" si="98"/>
        <v>#DIV/0!</v>
      </c>
      <c r="S1053" s="7" t="str">
        <f t="shared" si="99"/>
        <v>journalism</v>
      </c>
      <c r="T1053" t="str">
        <f t="shared" si="100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5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7"/>
        <v>0</v>
      </c>
      <c r="R1054" s="6" t="e">
        <f t="shared" si="98"/>
        <v>#DIV/0!</v>
      </c>
      <c r="S1054" s="7" t="str">
        <f t="shared" si="99"/>
        <v>journalism</v>
      </c>
      <c r="T1054" t="str">
        <f t="shared" si="100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5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7"/>
        <v>1</v>
      </c>
      <c r="R1055" s="6">
        <f t="shared" si="98"/>
        <v>15</v>
      </c>
      <c r="S1055" s="7" t="str">
        <f t="shared" si="99"/>
        <v>journalism</v>
      </c>
      <c r="T1055" t="str">
        <f t="shared" si="100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5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7"/>
        <v>0</v>
      </c>
      <c r="R1056" s="6" t="e">
        <f t="shared" si="98"/>
        <v>#DIV/0!</v>
      </c>
      <c r="S1056" s="7" t="str">
        <f t="shared" si="99"/>
        <v>journalism</v>
      </c>
      <c r="T1056" t="str">
        <f t="shared" si="100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5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7"/>
        <v>0</v>
      </c>
      <c r="R1057" s="6" t="e">
        <f t="shared" si="98"/>
        <v>#DIV/0!</v>
      </c>
      <c r="S1057" s="7" t="str">
        <f t="shared" si="99"/>
        <v>journalism</v>
      </c>
      <c r="T1057" t="str">
        <f t="shared" si="100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5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7"/>
        <v>0</v>
      </c>
      <c r="R1058" s="6" t="e">
        <f t="shared" si="98"/>
        <v>#DIV/0!</v>
      </c>
      <c r="S1058" s="7" t="str">
        <f t="shared" si="99"/>
        <v>journalism</v>
      </c>
      <c r="T1058" t="str">
        <f t="shared" si="100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5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7"/>
        <v>0</v>
      </c>
      <c r="R1059" s="6" t="e">
        <f t="shared" si="98"/>
        <v>#DIV/0!</v>
      </c>
      <c r="S1059" s="7" t="str">
        <f t="shared" si="99"/>
        <v>journalism</v>
      </c>
      <c r="T1059" t="str">
        <f t="shared" si="100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5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7"/>
        <v>0</v>
      </c>
      <c r="R1060" s="6" t="e">
        <f t="shared" si="98"/>
        <v>#DIV/0!</v>
      </c>
      <c r="S1060" s="7" t="str">
        <f t="shared" si="99"/>
        <v>journalism</v>
      </c>
      <c r="T1060" t="str">
        <f t="shared" si="100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5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7"/>
        <v>0</v>
      </c>
      <c r="R1061" s="6" t="e">
        <f t="shared" si="98"/>
        <v>#DIV/0!</v>
      </c>
      <c r="S1061" s="7" t="str">
        <f t="shared" si="99"/>
        <v>journalism</v>
      </c>
      <c r="T1061" t="str">
        <f t="shared" si="100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5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7"/>
        <v>1</v>
      </c>
      <c r="R1062" s="6">
        <f t="shared" si="98"/>
        <v>50</v>
      </c>
      <c r="S1062" s="7" t="str">
        <f t="shared" si="99"/>
        <v>journalism</v>
      </c>
      <c r="T1062" t="str">
        <f t="shared" si="100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5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7"/>
        <v>0</v>
      </c>
      <c r="R1063" s="6" t="e">
        <f t="shared" si="98"/>
        <v>#DIV/0!</v>
      </c>
      <c r="S1063" s="7" t="str">
        <f t="shared" si="99"/>
        <v>journalism</v>
      </c>
      <c r="T1063" t="str">
        <f t="shared" si="100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5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7"/>
        <v>95.477386934673376</v>
      </c>
      <c r="R1064" s="6">
        <f t="shared" si="98"/>
        <v>47.5</v>
      </c>
      <c r="S1064" s="7" t="str">
        <f t="shared" si="99"/>
        <v>journalism</v>
      </c>
      <c r="T1064" t="str">
        <f t="shared" si="100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5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7"/>
        <v>0</v>
      </c>
      <c r="R1065" s="6" t="e">
        <f t="shared" si="98"/>
        <v>#DIV/0!</v>
      </c>
      <c r="S1065" s="7" t="str">
        <f t="shared" si="99"/>
        <v>journalism</v>
      </c>
      <c r="T1065" t="str">
        <f t="shared" si="100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5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7"/>
        <v>8.974444444444444</v>
      </c>
      <c r="R1066" s="6">
        <f t="shared" si="98"/>
        <v>65.666666666666671</v>
      </c>
      <c r="S1066" s="7" t="str">
        <f t="shared" si="99"/>
        <v>games</v>
      </c>
      <c r="T1066" t="str">
        <f t="shared" si="100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5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7"/>
        <v>2.7</v>
      </c>
      <c r="R1067" s="6">
        <f t="shared" si="98"/>
        <v>16.2</v>
      </c>
      <c r="S1067" s="7" t="str">
        <f t="shared" si="99"/>
        <v>games</v>
      </c>
      <c r="T1067" t="str">
        <f t="shared" si="100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5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7"/>
        <v>3.3673333333333333</v>
      </c>
      <c r="R1068" s="6">
        <f t="shared" si="98"/>
        <v>34.128378378378379</v>
      </c>
      <c r="S1068" s="7" t="str">
        <f t="shared" si="99"/>
        <v>games</v>
      </c>
      <c r="T1068" t="str">
        <f t="shared" si="100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5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7"/>
        <v>26</v>
      </c>
      <c r="R1069" s="6">
        <f t="shared" si="98"/>
        <v>13</v>
      </c>
      <c r="S1069" s="7" t="str">
        <f t="shared" si="99"/>
        <v>games</v>
      </c>
      <c r="T1069" t="str">
        <f t="shared" si="100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5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7"/>
        <v>0.15</v>
      </c>
      <c r="R1070" s="6">
        <f t="shared" si="98"/>
        <v>11.25</v>
      </c>
      <c r="S1070" s="7" t="str">
        <f t="shared" si="99"/>
        <v>games</v>
      </c>
      <c r="T1070" t="str">
        <f t="shared" si="100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5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7"/>
        <v>38.636363636363633</v>
      </c>
      <c r="R1071" s="6">
        <f t="shared" si="98"/>
        <v>40.476190476190474</v>
      </c>
      <c r="S1071" s="7" t="str">
        <f t="shared" si="99"/>
        <v>games</v>
      </c>
      <c r="T1071" t="str">
        <f t="shared" si="100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5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7"/>
        <v>0.70000000000000007</v>
      </c>
      <c r="R1072" s="6">
        <f t="shared" si="98"/>
        <v>35</v>
      </c>
      <c r="S1072" s="7" t="str">
        <f t="shared" si="99"/>
        <v>games</v>
      </c>
      <c r="T1072" t="str">
        <f t="shared" si="100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5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7"/>
        <v>0</v>
      </c>
      <c r="R1073" s="6" t="e">
        <f t="shared" si="98"/>
        <v>#DIV/0!</v>
      </c>
      <c r="S1073" s="7" t="str">
        <f t="shared" si="99"/>
        <v>games</v>
      </c>
      <c r="T1073" t="str">
        <f t="shared" si="100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5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7"/>
        <v>6.8000000000000005E-2</v>
      </c>
      <c r="R1074" s="6">
        <f t="shared" si="98"/>
        <v>12.75</v>
      </c>
      <c r="S1074" s="7" t="str">
        <f t="shared" si="99"/>
        <v>games</v>
      </c>
      <c r="T1074" t="str">
        <f t="shared" si="100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5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7"/>
        <v>1.3333333333333335</v>
      </c>
      <c r="R1075" s="6">
        <f t="shared" si="98"/>
        <v>10</v>
      </c>
      <c r="S1075" s="7" t="str">
        <f t="shared" si="99"/>
        <v>games</v>
      </c>
      <c r="T1075" t="str">
        <f t="shared" si="100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5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7"/>
        <v>6.3092592592592585</v>
      </c>
      <c r="R1076" s="6">
        <f t="shared" si="98"/>
        <v>113.56666666666666</v>
      </c>
      <c r="S1076" s="7" t="str">
        <f t="shared" si="99"/>
        <v>games</v>
      </c>
      <c r="T1076" t="str">
        <f t="shared" si="100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5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7"/>
        <v>4.5</v>
      </c>
      <c r="R1077" s="6">
        <f t="shared" si="98"/>
        <v>15</v>
      </c>
      <c r="S1077" s="7" t="str">
        <f t="shared" si="99"/>
        <v>games</v>
      </c>
      <c r="T1077" t="str">
        <f t="shared" si="100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5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7"/>
        <v>62.765333333333331</v>
      </c>
      <c r="R1078" s="6">
        <f t="shared" si="98"/>
        <v>48.281025641025643</v>
      </c>
      <c r="S1078" s="7" t="str">
        <f t="shared" si="99"/>
        <v>games</v>
      </c>
      <c r="T1078" t="str">
        <f t="shared" si="100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5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7"/>
        <v>29.376000000000001</v>
      </c>
      <c r="R1079" s="6">
        <f t="shared" si="98"/>
        <v>43.976047904191617</v>
      </c>
      <c r="S1079" s="7" t="str">
        <f t="shared" si="99"/>
        <v>games</v>
      </c>
      <c r="T1079" t="str">
        <f t="shared" si="100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5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7"/>
        <v>7.5</v>
      </c>
      <c r="R1080" s="6">
        <f t="shared" si="98"/>
        <v>9</v>
      </c>
      <c r="S1080" s="7" t="str">
        <f t="shared" si="99"/>
        <v>games</v>
      </c>
      <c r="T1080" t="str">
        <f t="shared" si="100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5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7"/>
        <v>2.6076923076923078</v>
      </c>
      <c r="R1081" s="6">
        <f t="shared" si="98"/>
        <v>37.666666666666664</v>
      </c>
      <c r="S1081" s="7" t="str">
        <f t="shared" si="99"/>
        <v>games</v>
      </c>
      <c r="T1081" t="str">
        <f t="shared" si="100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5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7"/>
        <v>9.1050000000000004</v>
      </c>
      <c r="R1082" s="6">
        <f t="shared" si="98"/>
        <v>18.581632653061224</v>
      </c>
      <c r="S1082" s="7" t="str">
        <f t="shared" si="99"/>
        <v>games</v>
      </c>
      <c r="T1082" t="str">
        <f t="shared" si="100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5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7"/>
        <v>1.7647058823529412E-2</v>
      </c>
      <c r="R1083" s="6">
        <f t="shared" si="98"/>
        <v>3</v>
      </c>
      <c r="S1083" s="7" t="str">
        <f t="shared" si="99"/>
        <v>games</v>
      </c>
      <c r="T1083" t="str">
        <f t="shared" si="100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5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7"/>
        <v>0.55999999999999994</v>
      </c>
      <c r="R1084" s="6">
        <f t="shared" si="98"/>
        <v>18.666666666666668</v>
      </c>
      <c r="S1084" s="7" t="str">
        <f t="shared" si="99"/>
        <v>games</v>
      </c>
      <c r="T1084" t="str">
        <f t="shared" si="100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5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7"/>
        <v>0.82000000000000006</v>
      </c>
      <c r="R1085" s="6">
        <f t="shared" si="98"/>
        <v>410</v>
      </c>
      <c r="S1085" s="7" t="str">
        <f t="shared" si="99"/>
        <v>games</v>
      </c>
      <c r="T1085" t="str">
        <f t="shared" si="100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5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7"/>
        <v>0</v>
      </c>
      <c r="R1086" s="6" t="e">
        <f t="shared" si="98"/>
        <v>#DIV/0!</v>
      </c>
      <c r="S1086" s="7" t="str">
        <f t="shared" si="99"/>
        <v>games</v>
      </c>
      <c r="T1086" t="str">
        <f t="shared" si="100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5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7"/>
        <v>3.42</v>
      </c>
      <c r="R1087" s="6">
        <f t="shared" si="98"/>
        <v>114</v>
      </c>
      <c r="S1087" s="7" t="str">
        <f t="shared" si="99"/>
        <v>games</v>
      </c>
      <c r="T1087" t="str">
        <f t="shared" si="100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5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7"/>
        <v>8.3333333333333343E-2</v>
      </c>
      <c r="R1088" s="6">
        <f t="shared" si="98"/>
        <v>7.5</v>
      </c>
      <c r="S1088" s="7" t="str">
        <f t="shared" si="99"/>
        <v>games</v>
      </c>
      <c r="T1088" t="str">
        <f t="shared" si="100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5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7"/>
        <v>0</v>
      </c>
      <c r="R1089" s="6" t="e">
        <f t="shared" si="98"/>
        <v>#DIV/0!</v>
      </c>
      <c r="S1089" s="7" t="str">
        <f t="shared" si="99"/>
        <v>games</v>
      </c>
      <c r="T1089" t="str">
        <f t="shared" si="100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5"/>
        <v>41753.799386574072</v>
      </c>
      <c r="K1090">
        <v>1395774667</v>
      </c>
      <c r="L1090" s="11">
        <f t="shared" si="9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7"/>
        <v>14.182977777777777</v>
      </c>
      <c r="R1090" s="6">
        <f t="shared" si="98"/>
        <v>43.41727891156463</v>
      </c>
      <c r="S1090" s="7" t="str">
        <f t="shared" si="99"/>
        <v>games</v>
      </c>
      <c r="T1090" t="str">
        <f t="shared" si="100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1">(((I1091/60)/60)/24)+DATE(1970,1,1)</f>
        <v>42181.189525462964</v>
      </c>
      <c r="K1091">
        <v>1432701175</v>
      </c>
      <c r="L1091" s="11">
        <f t="shared" ref="L1091:L1154" si="10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3">(E1091/D1091)*100</f>
        <v>7.8266666666666662</v>
      </c>
      <c r="R1091" s="6">
        <f t="shared" ref="R1091:R1154" si="104">E1091/N1091</f>
        <v>23.959183673469386</v>
      </c>
      <c r="S1091" s="7" t="str">
        <f t="shared" ref="S1091:S1154" si="105">LEFT(P1091,FIND("/",P1091)-1)</f>
        <v>games</v>
      </c>
      <c r="T1091" t="str">
        <f t="shared" ref="T1091:T1154" si="106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1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3"/>
        <v>3.8464497269020695E-2</v>
      </c>
      <c r="R1092" s="6">
        <f t="shared" si="104"/>
        <v>5</v>
      </c>
      <c r="S1092" s="7" t="str">
        <f t="shared" si="105"/>
        <v>games</v>
      </c>
      <c r="T1092" t="str">
        <f t="shared" si="106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1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3"/>
        <v>12.5</v>
      </c>
      <c r="R1093" s="6">
        <f t="shared" si="104"/>
        <v>12.5</v>
      </c>
      <c r="S1093" s="7" t="str">
        <f t="shared" si="105"/>
        <v>games</v>
      </c>
      <c r="T1093" t="str">
        <f t="shared" si="106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1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3"/>
        <v>1.05</v>
      </c>
      <c r="R1094" s="6">
        <f t="shared" si="104"/>
        <v>3</v>
      </c>
      <c r="S1094" s="7" t="str">
        <f t="shared" si="105"/>
        <v>games</v>
      </c>
      <c r="T1094" t="str">
        <f t="shared" si="106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1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3"/>
        <v>14.083333333333334</v>
      </c>
      <c r="R1095" s="6">
        <f t="shared" si="104"/>
        <v>10.5625</v>
      </c>
      <c r="S1095" s="7" t="str">
        <f t="shared" si="105"/>
        <v>games</v>
      </c>
      <c r="T1095" t="str">
        <f t="shared" si="106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1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3"/>
        <v>18.300055555555556</v>
      </c>
      <c r="R1096" s="6">
        <f t="shared" si="104"/>
        <v>122.00037037037038</v>
      </c>
      <c r="S1096" s="7" t="str">
        <f t="shared" si="105"/>
        <v>games</v>
      </c>
      <c r="T1096" t="str">
        <f t="shared" si="106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1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3"/>
        <v>5.0347999999999997</v>
      </c>
      <c r="R1097" s="6">
        <f t="shared" si="104"/>
        <v>267.80851063829789</v>
      </c>
      <c r="S1097" s="7" t="str">
        <f t="shared" si="105"/>
        <v>games</v>
      </c>
      <c r="T1097" t="str">
        <f t="shared" si="106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1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3"/>
        <v>17.933333333333334</v>
      </c>
      <c r="R1098" s="6">
        <f t="shared" si="104"/>
        <v>74.206896551724142</v>
      </c>
      <c r="S1098" s="7" t="str">
        <f t="shared" si="105"/>
        <v>games</v>
      </c>
      <c r="T1098" t="str">
        <f t="shared" si="106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1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3"/>
        <v>4.7E-2</v>
      </c>
      <c r="R1099" s="6">
        <f t="shared" si="104"/>
        <v>6.7142857142857144</v>
      </c>
      <c r="S1099" s="7" t="str">
        <f t="shared" si="105"/>
        <v>games</v>
      </c>
      <c r="T1099" t="str">
        <f t="shared" si="106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1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3"/>
        <v>7.2120000000000006</v>
      </c>
      <c r="R1100" s="6">
        <f t="shared" si="104"/>
        <v>81.954545454545453</v>
      </c>
      <c r="S1100" s="7" t="str">
        <f t="shared" si="105"/>
        <v>games</v>
      </c>
      <c r="T1100" t="str">
        <f t="shared" si="106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1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3"/>
        <v>0.5</v>
      </c>
      <c r="R1101" s="6">
        <f t="shared" si="104"/>
        <v>25</v>
      </c>
      <c r="S1101" s="7" t="str">
        <f t="shared" si="105"/>
        <v>games</v>
      </c>
      <c r="T1101" t="str">
        <f t="shared" si="106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1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3"/>
        <v>2.5</v>
      </c>
      <c r="R1102" s="6">
        <f t="shared" si="104"/>
        <v>10</v>
      </c>
      <c r="S1102" s="7" t="str">
        <f t="shared" si="105"/>
        <v>games</v>
      </c>
      <c r="T1102" t="str">
        <f t="shared" si="106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1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3"/>
        <v>4.1000000000000002E-2</v>
      </c>
      <c r="R1103" s="6">
        <f t="shared" si="104"/>
        <v>6.833333333333333</v>
      </c>
      <c r="S1103" s="7" t="str">
        <f t="shared" si="105"/>
        <v>games</v>
      </c>
      <c r="T1103" t="str">
        <f t="shared" si="106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1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3"/>
        <v>5.3125</v>
      </c>
      <c r="R1104" s="6">
        <f t="shared" si="104"/>
        <v>17.708333333333332</v>
      </c>
      <c r="S1104" s="7" t="str">
        <f t="shared" si="105"/>
        <v>games</v>
      </c>
      <c r="T1104" t="str">
        <f t="shared" si="106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1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3"/>
        <v>1.6199999999999999</v>
      </c>
      <c r="R1105" s="6">
        <f t="shared" si="104"/>
        <v>16.2</v>
      </c>
      <c r="S1105" s="7" t="str">
        <f t="shared" si="105"/>
        <v>games</v>
      </c>
      <c r="T1105" t="str">
        <f t="shared" si="106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1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3"/>
        <v>4.9516666666666671</v>
      </c>
      <c r="R1106" s="6">
        <f t="shared" si="104"/>
        <v>80.297297297297291</v>
      </c>
      <c r="S1106" s="7" t="str">
        <f t="shared" si="105"/>
        <v>games</v>
      </c>
      <c r="T1106" t="str">
        <f t="shared" si="106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1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3"/>
        <v>0.159</v>
      </c>
      <c r="R1107" s="6">
        <f t="shared" si="104"/>
        <v>71.55</v>
      </c>
      <c r="S1107" s="7" t="str">
        <f t="shared" si="105"/>
        <v>games</v>
      </c>
      <c r="T1107" t="str">
        <f t="shared" si="106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1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3"/>
        <v>41.25</v>
      </c>
      <c r="R1108" s="6">
        <f t="shared" si="104"/>
        <v>23.571428571428573</v>
      </c>
      <c r="S1108" s="7" t="str">
        <f t="shared" si="105"/>
        <v>games</v>
      </c>
      <c r="T1108" t="str">
        <f t="shared" si="106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1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3"/>
        <v>0</v>
      </c>
      <c r="R1109" s="6" t="e">
        <f t="shared" si="104"/>
        <v>#DIV/0!</v>
      </c>
      <c r="S1109" s="7" t="str">
        <f t="shared" si="105"/>
        <v>games</v>
      </c>
      <c r="T1109" t="str">
        <f t="shared" si="106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1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3"/>
        <v>2.93</v>
      </c>
      <c r="R1110" s="6">
        <f t="shared" si="104"/>
        <v>34.88095238095238</v>
      </c>
      <c r="S1110" s="7" t="str">
        <f t="shared" si="105"/>
        <v>games</v>
      </c>
      <c r="T1110" t="str">
        <f t="shared" si="106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1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3"/>
        <v>0.44999999999999996</v>
      </c>
      <c r="R1111" s="6">
        <f t="shared" si="104"/>
        <v>15</v>
      </c>
      <c r="S1111" s="7" t="str">
        <f t="shared" si="105"/>
        <v>games</v>
      </c>
      <c r="T1111" t="str">
        <f t="shared" si="106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1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3"/>
        <v>0.51</v>
      </c>
      <c r="R1112" s="6">
        <f t="shared" si="104"/>
        <v>23.181818181818183</v>
      </c>
      <c r="S1112" s="7" t="str">
        <f t="shared" si="105"/>
        <v>games</v>
      </c>
      <c r="T1112" t="str">
        <f t="shared" si="106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1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3"/>
        <v>0.04</v>
      </c>
      <c r="R1113" s="6">
        <f t="shared" si="104"/>
        <v>1</v>
      </c>
      <c r="S1113" s="7" t="str">
        <f t="shared" si="105"/>
        <v>games</v>
      </c>
      <c r="T1113" t="str">
        <f t="shared" si="106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1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3"/>
        <v>35.537409090909087</v>
      </c>
      <c r="R1114" s="6">
        <f t="shared" si="104"/>
        <v>100.23371794871794</v>
      </c>
      <c r="S1114" s="7" t="str">
        <f t="shared" si="105"/>
        <v>games</v>
      </c>
      <c r="T1114" t="str">
        <f t="shared" si="106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1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3"/>
        <v>0.5</v>
      </c>
      <c r="R1115" s="6">
        <f t="shared" si="104"/>
        <v>5</v>
      </c>
      <c r="S1115" s="7" t="str">
        <f t="shared" si="105"/>
        <v>games</v>
      </c>
      <c r="T1115" t="str">
        <f t="shared" si="106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1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3"/>
        <v>0.16666666666666669</v>
      </c>
      <c r="R1116" s="6">
        <f t="shared" si="104"/>
        <v>3.3333333333333335</v>
      </c>
      <c r="S1116" s="7" t="str">
        <f t="shared" si="105"/>
        <v>games</v>
      </c>
      <c r="T1116" t="str">
        <f t="shared" si="106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1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3"/>
        <v>0.13250000000000001</v>
      </c>
      <c r="R1117" s="6">
        <f t="shared" si="104"/>
        <v>13.25</v>
      </c>
      <c r="S1117" s="7" t="str">
        <f t="shared" si="105"/>
        <v>games</v>
      </c>
      <c r="T1117" t="str">
        <f t="shared" si="106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1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3"/>
        <v>3.5704000000000007E-2</v>
      </c>
      <c r="R1118" s="6">
        <f t="shared" si="104"/>
        <v>17.852</v>
      </c>
      <c r="S1118" s="7" t="str">
        <f t="shared" si="105"/>
        <v>games</v>
      </c>
      <c r="T1118" t="str">
        <f t="shared" si="106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1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3"/>
        <v>8.3000000000000007</v>
      </c>
      <c r="R1119" s="6">
        <f t="shared" si="104"/>
        <v>10.375</v>
      </c>
      <c r="S1119" s="7" t="str">
        <f t="shared" si="105"/>
        <v>games</v>
      </c>
      <c r="T1119" t="str">
        <f t="shared" si="106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1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3"/>
        <v>2.4222222222222221</v>
      </c>
      <c r="R1120" s="6">
        <f t="shared" si="104"/>
        <v>36.333333333333336</v>
      </c>
      <c r="S1120" s="7" t="str">
        <f t="shared" si="105"/>
        <v>games</v>
      </c>
      <c r="T1120" t="str">
        <f t="shared" si="106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1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3"/>
        <v>0.23809523809523811</v>
      </c>
      <c r="R1121" s="6">
        <f t="shared" si="104"/>
        <v>5</v>
      </c>
      <c r="S1121" s="7" t="str">
        <f t="shared" si="105"/>
        <v>games</v>
      </c>
      <c r="T1121" t="str">
        <f t="shared" si="106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1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3"/>
        <v>0</v>
      </c>
      <c r="R1122" s="6" t="e">
        <f t="shared" si="104"/>
        <v>#DIV/0!</v>
      </c>
      <c r="S1122" s="7" t="str">
        <f t="shared" si="105"/>
        <v>games</v>
      </c>
      <c r="T1122" t="str">
        <f t="shared" si="106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1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3"/>
        <v>1.1599999999999999E-2</v>
      </c>
      <c r="R1123" s="6">
        <f t="shared" si="104"/>
        <v>5.8</v>
      </c>
      <c r="S1123" s="7" t="str">
        <f t="shared" si="105"/>
        <v>games</v>
      </c>
      <c r="T1123" t="str">
        <f t="shared" si="106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1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3"/>
        <v>0</v>
      </c>
      <c r="R1124" s="6" t="e">
        <f t="shared" si="104"/>
        <v>#DIV/0!</v>
      </c>
      <c r="S1124" s="7" t="str">
        <f t="shared" si="105"/>
        <v>games</v>
      </c>
      <c r="T1124" t="str">
        <f t="shared" si="106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1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3"/>
        <v>0.22</v>
      </c>
      <c r="R1125" s="6">
        <f t="shared" si="104"/>
        <v>3.6666666666666665</v>
      </c>
      <c r="S1125" s="7" t="str">
        <f t="shared" si="105"/>
        <v>games</v>
      </c>
      <c r="T1125" t="str">
        <f t="shared" si="106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1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3"/>
        <v>0.47222222222222221</v>
      </c>
      <c r="R1126" s="6">
        <f t="shared" si="104"/>
        <v>60.714285714285715</v>
      </c>
      <c r="S1126" s="7" t="str">
        <f t="shared" si="105"/>
        <v>games</v>
      </c>
      <c r="T1126" t="str">
        <f t="shared" si="106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1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3"/>
        <v>0</v>
      </c>
      <c r="R1127" s="6" t="e">
        <f t="shared" si="104"/>
        <v>#DIV/0!</v>
      </c>
      <c r="S1127" s="7" t="str">
        <f t="shared" si="105"/>
        <v>games</v>
      </c>
      <c r="T1127" t="str">
        <f t="shared" si="106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1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3"/>
        <v>0.5</v>
      </c>
      <c r="R1128" s="6">
        <f t="shared" si="104"/>
        <v>5</v>
      </c>
      <c r="S1128" s="7" t="str">
        <f t="shared" si="105"/>
        <v>games</v>
      </c>
      <c r="T1128" t="str">
        <f t="shared" si="106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1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3"/>
        <v>1.6714285714285713</v>
      </c>
      <c r="R1129" s="6">
        <f t="shared" si="104"/>
        <v>25.434782608695652</v>
      </c>
      <c r="S1129" s="7" t="str">
        <f t="shared" si="105"/>
        <v>games</v>
      </c>
      <c r="T1129" t="str">
        <f t="shared" si="106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1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3"/>
        <v>0.1</v>
      </c>
      <c r="R1130" s="6">
        <f t="shared" si="104"/>
        <v>1</v>
      </c>
      <c r="S1130" s="7" t="str">
        <f t="shared" si="105"/>
        <v>games</v>
      </c>
      <c r="T1130" t="str">
        <f t="shared" si="106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1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3"/>
        <v>0.105</v>
      </c>
      <c r="R1131" s="6">
        <f t="shared" si="104"/>
        <v>10.5</v>
      </c>
      <c r="S1131" s="7" t="str">
        <f t="shared" si="105"/>
        <v>games</v>
      </c>
      <c r="T1131" t="str">
        <f t="shared" si="106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1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3"/>
        <v>0.22</v>
      </c>
      <c r="R1132" s="6">
        <f t="shared" si="104"/>
        <v>3.6666666666666665</v>
      </c>
      <c r="S1132" s="7" t="str">
        <f t="shared" si="105"/>
        <v>games</v>
      </c>
      <c r="T1132" t="str">
        <f t="shared" si="106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1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3"/>
        <v>0</v>
      </c>
      <c r="R1133" s="6" t="e">
        <f t="shared" si="104"/>
        <v>#DIV/0!</v>
      </c>
      <c r="S1133" s="7" t="str">
        <f t="shared" si="105"/>
        <v>games</v>
      </c>
      <c r="T1133" t="str">
        <f t="shared" si="106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1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3"/>
        <v>14.38</v>
      </c>
      <c r="R1134" s="6">
        <f t="shared" si="104"/>
        <v>110.61538461538461</v>
      </c>
      <c r="S1134" s="7" t="str">
        <f t="shared" si="105"/>
        <v>games</v>
      </c>
      <c r="T1134" t="str">
        <f t="shared" si="106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1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3"/>
        <v>0.66666666666666674</v>
      </c>
      <c r="R1135" s="6">
        <f t="shared" si="104"/>
        <v>20</v>
      </c>
      <c r="S1135" s="7" t="str">
        <f t="shared" si="105"/>
        <v>games</v>
      </c>
      <c r="T1135" t="str">
        <f t="shared" si="106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1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3"/>
        <v>4.0000000000000001E-3</v>
      </c>
      <c r="R1136" s="6">
        <f t="shared" si="104"/>
        <v>1</v>
      </c>
      <c r="S1136" s="7" t="str">
        <f t="shared" si="105"/>
        <v>games</v>
      </c>
      <c r="T1136" t="str">
        <f t="shared" si="106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1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3"/>
        <v>5</v>
      </c>
      <c r="R1137" s="6">
        <f t="shared" si="104"/>
        <v>50</v>
      </c>
      <c r="S1137" s="7" t="str">
        <f t="shared" si="105"/>
        <v>games</v>
      </c>
      <c r="T1137" t="str">
        <f t="shared" si="106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1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3"/>
        <v>6.4439140811455857</v>
      </c>
      <c r="R1138" s="6">
        <f t="shared" si="104"/>
        <v>45</v>
      </c>
      <c r="S1138" s="7" t="str">
        <f t="shared" si="105"/>
        <v>games</v>
      </c>
      <c r="T1138" t="str">
        <f t="shared" si="106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1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3"/>
        <v>39.5</v>
      </c>
      <c r="R1139" s="6">
        <f t="shared" si="104"/>
        <v>253.2051282051282</v>
      </c>
      <c r="S1139" s="7" t="str">
        <f t="shared" si="105"/>
        <v>games</v>
      </c>
      <c r="T1139" t="str">
        <f t="shared" si="106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1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3"/>
        <v>0.35714285714285715</v>
      </c>
      <c r="R1140" s="6">
        <f t="shared" si="104"/>
        <v>31.25</v>
      </c>
      <c r="S1140" s="7" t="str">
        <f t="shared" si="105"/>
        <v>games</v>
      </c>
      <c r="T1140" t="str">
        <f t="shared" si="106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1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3"/>
        <v>6.25E-2</v>
      </c>
      <c r="R1141" s="6">
        <f t="shared" si="104"/>
        <v>5</v>
      </c>
      <c r="S1141" s="7" t="str">
        <f t="shared" si="105"/>
        <v>games</v>
      </c>
      <c r="T1141" t="str">
        <f t="shared" si="106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1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3"/>
        <v>0</v>
      </c>
      <c r="R1142" s="6" t="e">
        <f t="shared" si="104"/>
        <v>#DIV/0!</v>
      </c>
      <c r="S1142" s="7" t="str">
        <f t="shared" si="105"/>
        <v>games</v>
      </c>
      <c r="T1142" t="str">
        <f t="shared" si="106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1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3"/>
        <v>0</v>
      </c>
      <c r="R1143" s="6" t="e">
        <f t="shared" si="104"/>
        <v>#DIV/0!</v>
      </c>
      <c r="S1143" s="7" t="str">
        <f t="shared" si="105"/>
        <v>games</v>
      </c>
      <c r="T1143" t="str">
        <f t="shared" si="106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1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3"/>
        <v>0</v>
      </c>
      <c r="R1144" s="6" t="e">
        <f t="shared" si="104"/>
        <v>#DIV/0!</v>
      </c>
      <c r="S1144" s="7" t="str">
        <f t="shared" si="105"/>
        <v>games</v>
      </c>
      <c r="T1144" t="str">
        <f t="shared" si="106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1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3"/>
        <v>0.41333333333333333</v>
      </c>
      <c r="R1145" s="6">
        <f t="shared" si="104"/>
        <v>23.25</v>
      </c>
      <c r="S1145" s="7" t="str">
        <f t="shared" si="105"/>
        <v>games</v>
      </c>
      <c r="T1145" t="str">
        <f t="shared" si="106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1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3"/>
        <v>0</v>
      </c>
      <c r="R1146" s="6" t="e">
        <f t="shared" si="104"/>
        <v>#DIV/0!</v>
      </c>
      <c r="S1146" s="7" t="str">
        <f t="shared" si="105"/>
        <v>food</v>
      </c>
      <c r="T1146" t="str">
        <f t="shared" si="106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1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3"/>
        <v>0.125</v>
      </c>
      <c r="R1147" s="6">
        <f t="shared" si="104"/>
        <v>100</v>
      </c>
      <c r="S1147" s="7" t="str">
        <f t="shared" si="105"/>
        <v>food</v>
      </c>
      <c r="T1147" t="str">
        <f t="shared" si="106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1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3"/>
        <v>8.8333333333333339</v>
      </c>
      <c r="R1148" s="6">
        <f t="shared" si="104"/>
        <v>44.166666666666664</v>
      </c>
      <c r="S1148" s="7" t="str">
        <f t="shared" si="105"/>
        <v>food</v>
      </c>
      <c r="T1148" t="str">
        <f t="shared" si="106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1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3"/>
        <v>0</v>
      </c>
      <c r="R1149" s="6" t="e">
        <f t="shared" si="104"/>
        <v>#DIV/0!</v>
      </c>
      <c r="S1149" s="7" t="str">
        <f t="shared" si="105"/>
        <v>food</v>
      </c>
      <c r="T1149" t="str">
        <f t="shared" si="106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1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3"/>
        <v>0.48666666666666669</v>
      </c>
      <c r="R1150" s="6">
        <f t="shared" si="104"/>
        <v>24.333333333333332</v>
      </c>
      <c r="S1150" s="7" t="str">
        <f t="shared" si="105"/>
        <v>food</v>
      </c>
      <c r="T1150" t="str">
        <f t="shared" si="106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1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3"/>
        <v>0.15</v>
      </c>
      <c r="R1151" s="6">
        <f t="shared" si="104"/>
        <v>37.5</v>
      </c>
      <c r="S1151" s="7" t="str">
        <f t="shared" si="105"/>
        <v>food</v>
      </c>
      <c r="T1151" t="str">
        <f t="shared" si="106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1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3"/>
        <v>10.08</v>
      </c>
      <c r="R1152" s="6">
        <f t="shared" si="104"/>
        <v>42</v>
      </c>
      <c r="S1152" s="7" t="str">
        <f t="shared" si="105"/>
        <v>food</v>
      </c>
      <c r="T1152" t="str">
        <f t="shared" si="106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1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3"/>
        <v>0</v>
      </c>
      <c r="R1153" s="6" t="e">
        <f t="shared" si="104"/>
        <v>#DIV/0!</v>
      </c>
      <c r="S1153" s="7" t="str">
        <f t="shared" si="105"/>
        <v>food</v>
      </c>
      <c r="T1153" t="str">
        <f t="shared" si="106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1"/>
        <v>42139.709629629629</v>
      </c>
      <c r="K1154">
        <v>1429117312</v>
      </c>
      <c r="L1154" s="11">
        <f t="shared" si="10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3"/>
        <v>5.6937500000000005</v>
      </c>
      <c r="R1154" s="6">
        <f t="shared" si="104"/>
        <v>60.733333333333334</v>
      </c>
      <c r="S1154" s="7" t="str">
        <f t="shared" si="105"/>
        <v>food</v>
      </c>
      <c r="T1154" t="str">
        <f t="shared" si="106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7">(((I1155/60)/60)/24)+DATE(1970,1,1)</f>
        <v>42173.714178240742</v>
      </c>
      <c r="K1155">
        <v>1432055305</v>
      </c>
      <c r="L1155" s="11">
        <f t="shared" ref="L1155:L1218" si="108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09">(E1155/D1155)*100</f>
        <v>0.625</v>
      </c>
      <c r="R1155" s="6">
        <f t="shared" ref="R1155:R1218" si="110">E1155/N1155</f>
        <v>50</v>
      </c>
      <c r="S1155" s="7" t="str">
        <f t="shared" ref="S1155:S1218" si="111">LEFT(P1155,FIND("/",P1155)-1)</f>
        <v>food</v>
      </c>
      <c r="T1155" t="str">
        <f t="shared" ref="T1155:T1218" si="112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7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9"/>
        <v>6.5</v>
      </c>
      <c r="R1156" s="6">
        <f t="shared" si="110"/>
        <v>108.33333333333333</v>
      </c>
      <c r="S1156" s="7" t="str">
        <f t="shared" si="111"/>
        <v>food</v>
      </c>
      <c r="T1156" t="str">
        <f t="shared" si="112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7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9"/>
        <v>0.752</v>
      </c>
      <c r="R1157" s="6">
        <f t="shared" si="110"/>
        <v>23.5</v>
      </c>
      <c r="S1157" s="7" t="str">
        <f t="shared" si="111"/>
        <v>food</v>
      </c>
      <c r="T1157" t="str">
        <f t="shared" si="112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7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9"/>
        <v>0</v>
      </c>
      <c r="R1158" s="6" t="e">
        <f t="shared" si="110"/>
        <v>#DIV/0!</v>
      </c>
      <c r="S1158" s="7" t="str">
        <f t="shared" si="111"/>
        <v>food</v>
      </c>
      <c r="T1158" t="str">
        <f t="shared" si="112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7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9"/>
        <v>1.51</v>
      </c>
      <c r="R1159" s="6">
        <f t="shared" si="110"/>
        <v>50.333333333333336</v>
      </c>
      <c r="S1159" s="7" t="str">
        <f t="shared" si="111"/>
        <v>food</v>
      </c>
      <c r="T1159" t="str">
        <f t="shared" si="112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7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9"/>
        <v>0.46666666666666673</v>
      </c>
      <c r="R1160" s="6">
        <f t="shared" si="110"/>
        <v>11.666666666666666</v>
      </c>
      <c r="S1160" s="7" t="str">
        <f t="shared" si="111"/>
        <v>food</v>
      </c>
      <c r="T1160" t="str">
        <f t="shared" si="112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7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9"/>
        <v>0</v>
      </c>
      <c r="R1161" s="6" t="e">
        <f t="shared" si="110"/>
        <v>#DIV/0!</v>
      </c>
      <c r="S1161" s="7" t="str">
        <f t="shared" si="111"/>
        <v>food</v>
      </c>
      <c r="T1161" t="str">
        <f t="shared" si="112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7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9"/>
        <v>3.85</v>
      </c>
      <c r="R1162" s="6">
        <f t="shared" si="110"/>
        <v>60.789473684210527</v>
      </c>
      <c r="S1162" s="7" t="str">
        <f t="shared" si="111"/>
        <v>food</v>
      </c>
      <c r="T1162" t="str">
        <f t="shared" si="112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7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9"/>
        <v>0</v>
      </c>
      <c r="R1163" s="6" t="e">
        <f t="shared" si="110"/>
        <v>#DIV/0!</v>
      </c>
      <c r="S1163" s="7" t="str">
        <f t="shared" si="111"/>
        <v>food</v>
      </c>
      <c r="T1163" t="str">
        <f t="shared" si="112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7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9"/>
        <v>5.8333333333333341E-2</v>
      </c>
      <c r="R1164" s="6">
        <f t="shared" si="110"/>
        <v>17.5</v>
      </c>
      <c r="S1164" s="7" t="str">
        <f t="shared" si="111"/>
        <v>food</v>
      </c>
      <c r="T1164" t="str">
        <f t="shared" si="112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7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9"/>
        <v>0</v>
      </c>
      <c r="R1165" s="6" t="e">
        <f t="shared" si="110"/>
        <v>#DIV/0!</v>
      </c>
      <c r="S1165" s="7" t="str">
        <f t="shared" si="111"/>
        <v>food</v>
      </c>
      <c r="T1165" t="str">
        <f t="shared" si="112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7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9"/>
        <v>0</v>
      </c>
      <c r="R1166" s="6" t="e">
        <f t="shared" si="110"/>
        <v>#DIV/0!</v>
      </c>
      <c r="S1166" s="7" t="str">
        <f t="shared" si="111"/>
        <v>food</v>
      </c>
      <c r="T1166" t="str">
        <f t="shared" si="112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7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9"/>
        <v>20.705000000000002</v>
      </c>
      <c r="R1167" s="6">
        <f t="shared" si="110"/>
        <v>82.82</v>
      </c>
      <c r="S1167" s="7" t="str">
        <f t="shared" si="111"/>
        <v>food</v>
      </c>
      <c r="T1167" t="str">
        <f t="shared" si="112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7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9"/>
        <v>19.139999999999997</v>
      </c>
      <c r="R1168" s="6">
        <f t="shared" si="110"/>
        <v>358.875</v>
      </c>
      <c r="S1168" s="7" t="str">
        <f t="shared" si="111"/>
        <v>food</v>
      </c>
      <c r="T1168" t="str">
        <f t="shared" si="112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7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9"/>
        <v>1.6316666666666666</v>
      </c>
      <c r="R1169" s="6">
        <f t="shared" si="110"/>
        <v>61.1875</v>
      </c>
      <c r="S1169" s="7" t="str">
        <f t="shared" si="111"/>
        <v>food</v>
      </c>
      <c r="T1169" t="str">
        <f t="shared" si="112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7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9"/>
        <v>5.6666666666666661</v>
      </c>
      <c r="R1170" s="6">
        <f t="shared" si="110"/>
        <v>340</v>
      </c>
      <c r="S1170" s="7" t="str">
        <f t="shared" si="111"/>
        <v>food</v>
      </c>
      <c r="T1170" t="str">
        <f t="shared" si="112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7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9"/>
        <v>0.16999999999999998</v>
      </c>
      <c r="R1171" s="6">
        <f t="shared" si="110"/>
        <v>5.666666666666667</v>
      </c>
      <c r="S1171" s="7" t="str">
        <f t="shared" si="111"/>
        <v>food</v>
      </c>
      <c r="T1171" t="str">
        <f t="shared" si="112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7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9"/>
        <v>0.4</v>
      </c>
      <c r="R1172" s="6">
        <f t="shared" si="110"/>
        <v>50</v>
      </c>
      <c r="S1172" s="7" t="str">
        <f t="shared" si="111"/>
        <v>food</v>
      </c>
      <c r="T1172" t="str">
        <f t="shared" si="112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7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9"/>
        <v>0.1</v>
      </c>
      <c r="R1173" s="6">
        <f t="shared" si="110"/>
        <v>25</v>
      </c>
      <c r="S1173" s="7" t="str">
        <f t="shared" si="111"/>
        <v>food</v>
      </c>
      <c r="T1173" t="str">
        <f t="shared" si="112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7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9"/>
        <v>0</v>
      </c>
      <c r="R1174" s="6" t="e">
        <f t="shared" si="110"/>
        <v>#DIV/0!</v>
      </c>
      <c r="S1174" s="7" t="str">
        <f t="shared" si="111"/>
        <v>food</v>
      </c>
      <c r="T1174" t="str">
        <f t="shared" si="112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7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9"/>
        <v>2.4E-2</v>
      </c>
      <c r="R1175" s="6">
        <f t="shared" si="110"/>
        <v>30</v>
      </c>
      <c r="S1175" s="7" t="str">
        <f t="shared" si="111"/>
        <v>food</v>
      </c>
      <c r="T1175" t="str">
        <f t="shared" si="112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7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9"/>
        <v>5.9066666666666672</v>
      </c>
      <c r="R1176" s="6">
        <f t="shared" si="110"/>
        <v>46.631578947368418</v>
      </c>
      <c r="S1176" s="7" t="str">
        <f t="shared" si="111"/>
        <v>food</v>
      </c>
      <c r="T1176" t="str">
        <f t="shared" si="112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7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9"/>
        <v>2.9250000000000003</v>
      </c>
      <c r="R1177" s="6">
        <f t="shared" si="110"/>
        <v>65</v>
      </c>
      <c r="S1177" s="7" t="str">
        <f t="shared" si="111"/>
        <v>food</v>
      </c>
      <c r="T1177" t="str">
        <f t="shared" si="112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7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9"/>
        <v>5.7142857142857143E-3</v>
      </c>
      <c r="R1178" s="6">
        <f t="shared" si="110"/>
        <v>10</v>
      </c>
      <c r="S1178" s="7" t="str">
        <f t="shared" si="111"/>
        <v>food</v>
      </c>
      <c r="T1178" t="str">
        <f t="shared" si="112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7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9"/>
        <v>0</v>
      </c>
      <c r="R1179" s="6" t="e">
        <f t="shared" si="110"/>
        <v>#DIV/0!</v>
      </c>
      <c r="S1179" s="7" t="str">
        <f t="shared" si="111"/>
        <v>food</v>
      </c>
      <c r="T1179" t="str">
        <f t="shared" si="112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7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9"/>
        <v>6.6666666666666671E-3</v>
      </c>
      <c r="R1180" s="6">
        <f t="shared" si="110"/>
        <v>5</v>
      </c>
      <c r="S1180" s="7" t="str">
        <f t="shared" si="111"/>
        <v>food</v>
      </c>
      <c r="T1180" t="str">
        <f t="shared" si="112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7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9"/>
        <v>5.3333333333333339</v>
      </c>
      <c r="R1181" s="6">
        <f t="shared" si="110"/>
        <v>640</v>
      </c>
      <c r="S1181" s="7" t="str">
        <f t="shared" si="111"/>
        <v>food</v>
      </c>
      <c r="T1181" t="str">
        <f t="shared" si="112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7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9"/>
        <v>11.75</v>
      </c>
      <c r="R1182" s="6">
        <f t="shared" si="110"/>
        <v>69.117647058823536</v>
      </c>
      <c r="S1182" s="7" t="str">
        <f t="shared" si="111"/>
        <v>food</v>
      </c>
      <c r="T1182" t="str">
        <f t="shared" si="112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7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9"/>
        <v>8.0000000000000002E-3</v>
      </c>
      <c r="R1183" s="6">
        <f t="shared" si="110"/>
        <v>1.3333333333333333</v>
      </c>
      <c r="S1183" s="7" t="str">
        <f t="shared" si="111"/>
        <v>food</v>
      </c>
      <c r="T1183" t="str">
        <f t="shared" si="112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7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9"/>
        <v>4.2</v>
      </c>
      <c r="R1184" s="6">
        <f t="shared" si="110"/>
        <v>10.5</v>
      </c>
      <c r="S1184" s="7" t="str">
        <f t="shared" si="111"/>
        <v>food</v>
      </c>
      <c r="T1184" t="str">
        <f t="shared" si="112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7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9"/>
        <v>4</v>
      </c>
      <c r="R1185" s="6">
        <f t="shared" si="110"/>
        <v>33.333333333333336</v>
      </c>
      <c r="S1185" s="7" t="str">
        <f t="shared" si="111"/>
        <v>food</v>
      </c>
      <c r="T1185" t="str">
        <f t="shared" si="112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7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9"/>
        <v>104.93636363636362</v>
      </c>
      <c r="R1186" s="6">
        <f t="shared" si="110"/>
        <v>61.562666666666665</v>
      </c>
      <c r="S1186" s="7" t="str">
        <f t="shared" si="111"/>
        <v>photography</v>
      </c>
      <c r="T1186" t="str">
        <f t="shared" si="112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7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9"/>
        <v>105.44</v>
      </c>
      <c r="R1187" s="6">
        <f t="shared" si="110"/>
        <v>118.73873873873873</v>
      </c>
      <c r="S1187" s="7" t="str">
        <f t="shared" si="111"/>
        <v>photography</v>
      </c>
      <c r="T1187" t="str">
        <f t="shared" si="112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7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9"/>
        <v>106.73333333333332</v>
      </c>
      <c r="R1188" s="6">
        <f t="shared" si="110"/>
        <v>65.081300813008127</v>
      </c>
      <c r="S1188" s="7" t="str">
        <f t="shared" si="111"/>
        <v>photography</v>
      </c>
      <c r="T1188" t="str">
        <f t="shared" si="112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7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9"/>
        <v>104.12571428571428</v>
      </c>
      <c r="R1189" s="6">
        <f t="shared" si="110"/>
        <v>130.15714285714284</v>
      </c>
      <c r="S1189" s="7" t="str">
        <f t="shared" si="111"/>
        <v>photography</v>
      </c>
      <c r="T1189" t="str">
        <f t="shared" si="112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7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9"/>
        <v>160.54999999999998</v>
      </c>
      <c r="R1190" s="6">
        <f t="shared" si="110"/>
        <v>37.776470588235291</v>
      </c>
      <c r="S1190" s="7" t="str">
        <f t="shared" si="111"/>
        <v>photography</v>
      </c>
      <c r="T1190" t="str">
        <f t="shared" si="112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7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9"/>
        <v>107.77777777777777</v>
      </c>
      <c r="R1191" s="6">
        <f t="shared" si="110"/>
        <v>112.79069767441861</v>
      </c>
      <c r="S1191" s="7" t="str">
        <f t="shared" si="111"/>
        <v>photography</v>
      </c>
      <c r="T1191" t="str">
        <f t="shared" si="112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7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9"/>
        <v>135</v>
      </c>
      <c r="R1192" s="6">
        <f t="shared" si="110"/>
        <v>51.92307692307692</v>
      </c>
      <c r="S1192" s="7" t="str">
        <f t="shared" si="111"/>
        <v>photography</v>
      </c>
      <c r="T1192" t="str">
        <f t="shared" si="112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7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9"/>
        <v>109.07407407407408</v>
      </c>
      <c r="R1193" s="6">
        <f t="shared" si="110"/>
        <v>89.242424242424249</v>
      </c>
      <c r="S1193" s="7" t="str">
        <f t="shared" si="111"/>
        <v>photography</v>
      </c>
      <c r="T1193" t="str">
        <f t="shared" si="112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7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9"/>
        <v>290</v>
      </c>
      <c r="R1194" s="6">
        <f t="shared" si="110"/>
        <v>19.333333333333332</v>
      </c>
      <c r="S1194" s="7" t="str">
        <f t="shared" si="111"/>
        <v>photography</v>
      </c>
      <c r="T1194" t="str">
        <f t="shared" si="112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7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9"/>
        <v>103.95714285714286</v>
      </c>
      <c r="R1195" s="6">
        <f t="shared" si="110"/>
        <v>79.967032967032964</v>
      </c>
      <c r="S1195" s="7" t="str">
        <f t="shared" si="111"/>
        <v>photography</v>
      </c>
      <c r="T1195" t="str">
        <f t="shared" si="112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7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9"/>
        <v>322.24</v>
      </c>
      <c r="R1196" s="6">
        <f t="shared" si="110"/>
        <v>56.414565826330531</v>
      </c>
      <c r="S1196" s="7" t="str">
        <f t="shared" si="111"/>
        <v>photography</v>
      </c>
      <c r="T1196" t="str">
        <f t="shared" si="112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7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9"/>
        <v>135</v>
      </c>
      <c r="R1197" s="6">
        <f t="shared" si="110"/>
        <v>79.411764705882348</v>
      </c>
      <c r="S1197" s="7" t="str">
        <f t="shared" si="111"/>
        <v>photography</v>
      </c>
      <c r="T1197" t="str">
        <f t="shared" si="112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7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9"/>
        <v>269.91034482758624</v>
      </c>
      <c r="R1198" s="6">
        <f t="shared" si="110"/>
        <v>76.439453125</v>
      </c>
      <c r="S1198" s="7" t="str">
        <f t="shared" si="111"/>
        <v>photography</v>
      </c>
      <c r="T1198" t="str">
        <f t="shared" si="112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7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9"/>
        <v>253.29333333333332</v>
      </c>
      <c r="R1199" s="6">
        <f t="shared" si="110"/>
        <v>121</v>
      </c>
      <c r="S1199" s="7" t="str">
        <f t="shared" si="111"/>
        <v>photography</v>
      </c>
      <c r="T1199" t="str">
        <f t="shared" si="112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7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9"/>
        <v>260.59999999999997</v>
      </c>
      <c r="R1200" s="6">
        <f t="shared" si="110"/>
        <v>54.616766467065865</v>
      </c>
      <c r="S1200" s="7" t="str">
        <f t="shared" si="111"/>
        <v>photography</v>
      </c>
      <c r="T1200" t="str">
        <f t="shared" si="112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7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9"/>
        <v>101.31677953348381</v>
      </c>
      <c r="R1201" s="6">
        <f t="shared" si="110"/>
        <v>299.22222222222223</v>
      </c>
      <c r="S1201" s="7" t="str">
        <f t="shared" si="111"/>
        <v>photography</v>
      </c>
      <c r="T1201" t="str">
        <f t="shared" si="112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7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9"/>
        <v>125.60416666666667</v>
      </c>
      <c r="R1202" s="6">
        <f t="shared" si="110"/>
        <v>58.533980582524272</v>
      </c>
      <c r="S1202" s="7" t="str">
        <f t="shared" si="111"/>
        <v>photography</v>
      </c>
      <c r="T1202" t="str">
        <f t="shared" si="112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7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9"/>
        <v>102.43783333333334</v>
      </c>
      <c r="R1203" s="6">
        <f t="shared" si="110"/>
        <v>55.371801801801809</v>
      </c>
      <c r="S1203" s="7" t="str">
        <f t="shared" si="111"/>
        <v>photography</v>
      </c>
      <c r="T1203" t="str">
        <f t="shared" si="112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7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9"/>
        <v>199.244</v>
      </c>
      <c r="R1204" s="6">
        <f t="shared" si="110"/>
        <v>183.80442804428046</v>
      </c>
      <c r="S1204" s="7" t="str">
        <f t="shared" si="111"/>
        <v>photography</v>
      </c>
      <c r="T1204" t="str">
        <f t="shared" si="112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7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9"/>
        <v>102.45398773006136</v>
      </c>
      <c r="R1205" s="6">
        <f t="shared" si="110"/>
        <v>165.34653465346534</v>
      </c>
      <c r="S1205" s="7" t="str">
        <f t="shared" si="111"/>
        <v>photography</v>
      </c>
      <c r="T1205" t="str">
        <f t="shared" si="112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7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9"/>
        <v>102.94615384615385</v>
      </c>
      <c r="R1206" s="6">
        <f t="shared" si="110"/>
        <v>234.78947368421052</v>
      </c>
      <c r="S1206" s="7" t="str">
        <f t="shared" si="111"/>
        <v>photography</v>
      </c>
      <c r="T1206" t="str">
        <f t="shared" si="112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7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9"/>
        <v>100.86153846153847</v>
      </c>
      <c r="R1207" s="6">
        <f t="shared" si="110"/>
        <v>211.48387096774192</v>
      </c>
      <c r="S1207" s="7" t="str">
        <f t="shared" si="111"/>
        <v>photography</v>
      </c>
      <c r="T1207" t="str">
        <f t="shared" si="112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7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9"/>
        <v>114.99999999999999</v>
      </c>
      <c r="R1208" s="6">
        <f t="shared" si="110"/>
        <v>32.34375</v>
      </c>
      <c r="S1208" s="7" t="str">
        <f t="shared" si="111"/>
        <v>photography</v>
      </c>
      <c r="T1208" t="str">
        <f t="shared" si="112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7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9"/>
        <v>104.16766467065868</v>
      </c>
      <c r="R1209" s="6">
        <f t="shared" si="110"/>
        <v>123.37588652482269</v>
      </c>
      <c r="S1209" s="7" t="str">
        <f t="shared" si="111"/>
        <v>photography</v>
      </c>
      <c r="T1209" t="str">
        <f t="shared" si="112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7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9"/>
        <v>155.29999999999998</v>
      </c>
      <c r="R1210" s="6">
        <f t="shared" si="110"/>
        <v>207.06666666666666</v>
      </c>
      <c r="S1210" s="7" t="str">
        <f t="shared" si="111"/>
        <v>photography</v>
      </c>
      <c r="T1210" t="str">
        <f t="shared" si="112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7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9"/>
        <v>106</v>
      </c>
      <c r="R1211" s="6">
        <f t="shared" si="110"/>
        <v>138.2608695652174</v>
      </c>
      <c r="S1211" s="7" t="str">
        <f t="shared" si="111"/>
        <v>photography</v>
      </c>
      <c r="T1211" t="str">
        <f t="shared" si="112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7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9"/>
        <v>254.31499999999997</v>
      </c>
      <c r="R1212" s="6">
        <f t="shared" si="110"/>
        <v>493.81553398058253</v>
      </c>
      <c r="S1212" s="7" t="str">
        <f t="shared" si="111"/>
        <v>photography</v>
      </c>
      <c r="T1212" t="str">
        <f t="shared" si="112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7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9"/>
        <v>101.1</v>
      </c>
      <c r="R1213" s="6">
        <f t="shared" si="110"/>
        <v>168.5</v>
      </c>
      <c r="S1213" s="7" t="str">
        <f t="shared" si="111"/>
        <v>photography</v>
      </c>
      <c r="T1213" t="str">
        <f t="shared" si="112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7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9"/>
        <v>129.04</v>
      </c>
      <c r="R1214" s="6">
        <f t="shared" si="110"/>
        <v>38.867469879518069</v>
      </c>
      <c r="S1214" s="7" t="str">
        <f t="shared" si="111"/>
        <v>photography</v>
      </c>
      <c r="T1214" t="str">
        <f t="shared" si="112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7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9"/>
        <v>102.23076923076924</v>
      </c>
      <c r="R1215" s="6">
        <f t="shared" si="110"/>
        <v>61.527777777777779</v>
      </c>
      <c r="S1215" s="7" t="str">
        <f t="shared" si="111"/>
        <v>photography</v>
      </c>
      <c r="T1215" t="str">
        <f t="shared" si="112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7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9"/>
        <v>131.80000000000001</v>
      </c>
      <c r="R1216" s="6">
        <f t="shared" si="110"/>
        <v>105.44</v>
      </c>
      <c r="S1216" s="7" t="str">
        <f t="shared" si="111"/>
        <v>photography</v>
      </c>
      <c r="T1216" t="str">
        <f t="shared" si="112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7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9"/>
        <v>786.0802000000001</v>
      </c>
      <c r="R1217" s="6">
        <f t="shared" si="110"/>
        <v>71.592003642987251</v>
      </c>
      <c r="S1217" s="7" t="str">
        <f t="shared" si="111"/>
        <v>photography</v>
      </c>
      <c r="T1217" t="str">
        <f t="shared" si="112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7"/>
        <v>42279.960416666669</v>
      </c>
      <c r="K1218">
        <v>1441032457</v>
      </c>
      <c r="L1218" s="11">
        <f t="shared" si="108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09"/>
        <v>145.70000000000002</v>
      </c>
      <c r="R1218" s="6">
        <f t="shared" si="110"/>
        <v>91.882882882882882</v>
      </c>
      <c r="S1218" s="7" t="str">
        <f t="shared" si="111"/>
        <v>photography</v>
      </c>
      <c r="T1218" t="str">
        <f t="shared" si="112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3">(((I1219/60)/60)/24)+DATE(1970,1,1)</f>
        <v>42565.809490740736</v>
      </c>
      <c r="K1219">
        <v>1465932340</v>
      </c>
      <c r="L1219" s="11">
        <f t="shared" ref="L1219:L1282" si="114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5">(E1219/D1219)*100</f>
        <v>102.60000000000001</v>
      </c>
      <c r="R1219" s="6">
        <f t="shared" ref="R1219:R1282" si="116">E1219/N1219</f>
        <v>148.57377049180329</v>
      </c>
      <c r="S1219" s="7" t="str">
        <f t="shared" ref="S1219:S1282" si="117">LEFT(P1219,FIND("/",P1219)-1)</f>
        <v>photography</v>
      </c>
      <c r="T1219" t="str">
        <f t="shared" ref="T1219:T1282" si="118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3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5"/>
        <v>172.27777777777777</v>
      </c>
      <c r="R1220" s="6">
        <f t="shared" si="116"/>
        <v>174.2134831460674</v>
      </c>
      <c r="S1220" s="7" t="str">
        <f t="shared" si="117"/>
        <v>photography</v>
      </c>
      <c r="T1220" t="str">
        <f t="shared" si="118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3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5"/>
        <v>159.16819571865443</v>
      </c>
      <c r="R1221" s="6">
        <f t="shared" si="116"/>
        <v>102.86166007905139</v>
      </c>
      <c r="S1221" s="7" t="str">
        <f t="shared" si="117"/>
        <v>photography</v>
      </c>
      <c r="T1221" t="str">
        <f t="shared" si="118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3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5"/>
        <v>103.76666666666668</v>
      </c>
      <c r="R1222" s="6">
        <f t="shared" si="116"/>
        <v>111.17857142857143</v>
      </c>
      <c r="S1222" s="7" t="str">
        <f t="shared" si="117"/>
        <v>photography</v>
      </c>
      <c r="T1222" t="str">
        <f t="shared" si="118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3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5"/>
        <v>111.40954545454547</v>
      </c>
      <c r="R1223" s="6">
        <f t="shared" si="116"/>
        <v>23.796213592233013</v>
      </c>
      <c r="S1223" s="7" t="str">
        <f t="shared" si="117"/>
        <v>photography</v>
      </c>
      <c r="T1223" t="str">
        <f t="shared" si="118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3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5"/>
        <v>280.375</v>
      </c>
      <c r="R1224" s="6">
        <f t="shared" si="116"/>
        <v>81.268115942028984</v>
      </c>
      <c r="S1224" s="7" t="str">
        <f t="shared" si="117"/>
        <v>photography</v>
      </c>
      <c r="T1224" t="str">
        <f t="shared" si="118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3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5"/>
        <v>112.10606060606061</v>
      </c>
      <c r="R1225" s="6">
        <f t="shared" si="116"/>
        <v>116.21465968586388</v>
      </c>
      <c r="S1225" s="7" t="str">
        <f t="shared" si="117"/>
        <v>photography</v>
      </c>
      <c r="T1225" t="str">
        <f t="shared" si="118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3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5"/>
        <v>7.0666666666666673</v>
      </c>
      <c r="R1226" s="6">
        <f t="shared" si="116"/>
        <v>58.888888888888886</v>
      </c>
      <c r="S1226" s="7" t="str">
        <f t="shared" si="117"/>
        <v>music</v>
      </c>
      <c r="T1226" t="str">
        <f t="shared" si="118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3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5"/>
        <v>4.3999999999999995</v>
      </c>
      <c r="R1227" s="6">
        <f t="shared" si="116"/>
        <v>44</v>
      </c>
      <c r="S1227" s="7" t="str">
        <f t="shared" si="117"/>
        <v>music</v>
      </c>
      <c r="T1227" t="str">
        <f t="shared" si="118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3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5"/>
        <v>3.8739999999999997</v>
      </c>
      <c r="R1228" s="6">
        <f t="shared" si="116"/>
        <v>48.424999999999997</v>
      </c>
      <c r="S1228" s="7" t="str">
        <f t="shared" si="117"/>
        <v>music</v>
      </c>
      <c r="T1228" t="str">
        <f t="shared" si="118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3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5"/>
        <v>0</v>
      </c>
      <c r="R1229" s="6" t="e">
        <f t="shared" si="116"/>
        <v>#DIV/0!</v>
      </c>
      <c r="S1229" s="7" t="str">
        <f t="shared" si="117"/>
        <v>music</v>
      </c>
      <c r="T1229" t="str">
        <f t="shared" si="118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3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5"/>
        <v>29.299999999999997</v>
      </c>
      <c r="R1230" s="6">
        <f t="shared" si="116"/>
        <v>61.041666666666664</v>
      </c>
      <c r="S1230" s="7" t="str">
        <f t="shared" si="117"/>
        <v>music</v>
      </c>
      <c r="T1230" t="str">
        <f t="shared" si="118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3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5"/>
        <v>0.90909090909090906</v>
      </c>
      <c r="R1231" s="6">
        <f t="shared" si="116"/>
        <v>25</v>
      </c>
      <c r="S1231" s="7" t="str">
        <f t="shared" si="117"/>
        <v>music</v>
      </c>
      <c r="T1231" t="str">
        <f t="shared" si="118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3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5"/>
        <v>0</v>
      </c>
      <c r="R1232" s="6" t="e">
        <f t="shared" si="116"/>
        <v>#DIV/0!</v>
      </c>
      <c r="S1232" s="7" t="str">
        <f t="shared" si="117"/>
        <v>music</v>
      </c>
      <c r="T1232" t="str">
        <f t="shared" si="118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3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5"/>
        <v>0</v>
      </c>
      <c r="R1233" s="6" t="e">
        <f t="shared" si="116"/>
        <v>#DIV/0!</v>
      </c>
      <c r="S1233" s="7" t="str">
        <f t="shared" si="117"/>
        <v>music</v>
      </c>
      <c r="T1233" t="str">
        <f t="shared" si="118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3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5"/>
        <v>0.8</v>
      </c>
      <c r="R1234" s="6">
        <f t="shared" si="116"/>
        <v>40</v>
      </c>
      <c r="S1234" s="7" t="str">
        <f t="shared" si="117"/>
        <v>music</v>
      </c>
      <c r="T1234" t="str">
        <f t="shared" si="118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3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5"/>
        <v>11.600000000000001</v>
      </c>
      <c r="R1235" s="6">
        <f t="shared" si="116"/>
        <v>19.333333333333332</v>
      </c>
      <c r="S1235" s="7" t="str">
        <f t="shared" si="117"/>
        <v>music</v>
      </c>
      <c r="T1235" t="str">
        <f t="shared" si="118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3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5"/>
        <v>0</v>
      </c>
      <c r="R1236" s="6" t="e">
        <f t="shared" si="116"/>
        <v>#DIV/0!</v>
      </c>
      <c r="S1236" s="7" t="str">
        <f t="shared" si="117"/>
        <v>music</v>
      </c>
      <c r="T1236" t="str">
        <f t="shared" si="118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3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5"/>
        <v>2.7873639500929119</v>
      </c>
      <c r="R1237" s="6">
        <f t="shared" si="116"/>
        <v>35</v>
      </c>
      <c r="S1237" s="7" t="str">
        <f t="shared" si="117"/>
        <v>music</v>
      </c>
      <c r="T1237" t="str">
        <f t="shared" si="118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3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5"/>
        <v>0</v>
      </c>
      <c r="R1238" s="6" t="e">
        <f t="shared" si="116"/>
        <v>#DIV/0!</v>
      </c>
      <c r="S1238" s="7" t="str">
        <f t="shared" si="117"/>
        <v>music</v>
      </c>
      <c r="T1238" t="str">
        <f t="shared" si="118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3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5"/>
        <v>0</v>
      </c>
      <c r="R1239" s="6" t="e">
        <f t="shared" si="116"/>
        <v>#DIV/0!</v>
      </c>
      <c r="S1239" s="7" t="str">
        <f t="shared" si="117"/>
        <v>music</v>
      </c>
      <c r="T1239" t="str">
        <f t="shared" si="118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3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5"/>
        <v>17.8</v>
      </c>
      <c r="R1240" s="6">
        <f t="shared" si="116"/>
        <v>59.333333333333336</v>
      </c>
      <c r="S1240" s="7" t="str">
        <f t="shared" si="117"/>
        <v>music</v>
      </c>
      <c r="T1240" t="str">
        <f t="shared" si="118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3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5"/>
        <v>0</v>
      </c>
      <c r="R1241" s="6" t="e">
        <f t="shared" si="116"/>
        <v>#DIV/0!</v>
      </c>
      <c r="S1241" s="7" t="str">
        <f t="shared" si="117"/>
        <v>music</v>
      </c>
      <c r="T1241" t="str">
        <f t="shared" si="118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3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5"/>
        <v>3.0124999999999997</v>
      </c>
      <c r="R1242" s="6">
        <f t="shared" si="116"/>
        <v>30.125</v>
      </c>
      <c r="S1242" s="7" t="str">
        <f t="shared" si="117"/>
        <v>music</v>
      </c>
      <c r="T1242" t="str">
        <f t="shared" si="118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3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5"/>
        <v>50.739999999999995</v>
      </c>
      <c r="R1243" s="6">
        <f t="shared" si="116"/>
        <v>74.617647058823536</v>
      </c>
      <c r="S1243" s="7" t="str">
        <f t="shared" si="117"/>
        <v>music</v>
      </c>
      <c r="T1243" t="str">
        <f t="shared" si="118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3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5"/>
        <v>0.54884742041712409</v>
      </c>
      <c r="R1244" s="6">
        <f t="shared" si="116"/>
        <v>5</v>
      </c>
      <c r="S1244" s="7" t="str">
        <f t="shared" si="117"/>
        <v>music</v>
      </c>
      <c r="T1244" t="str">
        <f t="shared" si="118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3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5"/>
        <v>14.091666666666667</v>
      </c>
      <c r="R1245" s="6">
        <f t="shared" si="116"/>
        <v>44.5</v>
      </c>
      <c r="S1245" s="7" t="str">
        <f t="shared" si="117"/>
        <v>music</v>
      </c>
      <c r="T1245" t="str">
        <f t="shared" si="118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3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5"/>
        <v>103.8</v>
      </c>
      <c r="R1246" s="6">
        <f t="shared" si="116"/>
        <v>46.133333333333333</v>
      </c>
      <c r="S1246" s="7" t="str">
        <f t="shared" si="117"/>
        <v>music</v>
      </c>
      <c r="T1246" t="str">
        <f t="shared" si="118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3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5"/>
        <v>120.24999999999999</v>
      </c>
      <c r="R1247" s="6">
        <f t="shared" si="116"/>
        <v>141.47058823529412</v>
      </c>
      <c r="S1247" s="7" t="str">
        <f t="shared" si="117"/>
        <v>music</v>
      </c>
      <c r="T1247" t="str">
        <f t="shared" si="118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3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5"/>
        <v>117</v>
      </c>
      <c r="R1248" s="6">
        <f t="shared" si="116"/>
        <v>75.483870967741936</v>
      </c>
      <c r="S1248" s="7" t="str">
        <f t="shared" si="117"/>
        <v>music</v>
      </c>
      <c r="T1248" t="str">
        <f t="shared" si="118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3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5"/>
        <v>122.14285714285715</v>
      </c>
      <c r="R1249" s="6">
        <f t="shared" si="116"/>
        <v>85.5</v>
      </c>
      <c r="S1249" s="7" t="str">
        <f t="shared" si="117"/>
        <v>music</v>
      </c>
      <c r="T1249" t="str">
        <f t="shared" si="118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3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5"/>
        <v>151.63999999999999</v>
      </c>
      <c r="R1250" s="6">
        <f t="shared" si="116"/>
        <v>64.254237288135599</v>
      </c>
      <c r="S1250" s="7" t="str">
        <f t="shared" si="117"/>
        <v>music</v>
      </c>
      <c r="T1250" t="str">
        <f t="shared" si="118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3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5"/>
        <v>104.44</v>
      </c>
      <c r="R1251" s="6">
        <f t="shared" si="116"/>
        <v>64.46913580246914</v>
      </c>
      <c r="S1251" s="7" t="str">
        <f t="shared" si="117"/>
        <v>music</v>
      </c>
      <c r="T1251" t="str">
        <f t="shared" si="118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3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5"/>
        <v>200.15333333333331</v>
      </c>
      <c r="R1252" s="6">
        <f t="shared" si="116"/>
        <v>118.2007874015748</v>
      </c>
      <c r="S1252" s="7" t="str">
        <f t="shared" si="117"/>
        <v>music</v>
      </c>
      <c r="T1252" t="str">
        <f t="shared" si="118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3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5"/>
        <v>101.8</v>
      </c>
      <c r="R1253" s="6">
        <f t="shared" si="116"/>
        <v>82.540540540540547</v>
      </c>
      <c r="S1253" s="7" t="str">
        <f t="shared" si="117"/>
        <v>music</v>
      </c>
      <c r="T1253" t="str">
        <f t="shared" si="118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3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5"/>
        <v>137.65714285714284</v>
      </c>
      <c r="R1254" s="6">
        <f t="shared" si="116"/>
        <v>34.170212765957444</v>
      </c>
      <c r="S1254" s="7" t="str">
        <f t="shared" si="117"/>
        <v>music</v>
      </c>
      <c r="T1254" t="str">
        <f t="shared" si="118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3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5"/>
        <v>303833.2</v>
      </c>
      <c r="R1255" s="6">
        <f t="shared" si="116"/>
        <v>42.73322081575246</v>
      </c>
      <c r="S1255" s="7" t="str">
        <f t="shared" si="117"/>
        <v>music</v>
      </c>
      <c r="T1255" t="str">
        <f t="shared" si="118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3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5"/>
        <v>198.85074626865671</v>
      </c>
      <c r="R1256" s="6">
        <f t="shared" si="116"/>
        <v>94.489361702127653</v>
      </c>
      <c r="S1256" s="7" t="str">
        <f t="shared" si="117"/>
        <v>music</v>
      </c>
      <c r="T1256" t="str">
        <f t="shared" si="118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3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5"/>
        <v>202.36666666666667</v>
      </c>
      <c r="R1257" s="6">
        <f t="shared" si="116"/>
        <v>55.697247706422019</v>
      </c>
      <c r="S1257" s="7" t="str">
        <f t="shared" si="117"/>
        <v>music</v>
      </c>
      <c r="T1257" t="str">
        <f t="shared" si="118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3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5"/>
        <v>117.96376666666666</v>
      </c>
      <c r="R1258" s="6">
        <f t="shared" si="116"/>
        <v>98.030831024930734</v>
      </c>
      <c r="S1258" s="7" t="str">
        <f t="shared" si="117"/>
        <v>music</v>
      </c>
      <c r="T1258" t="str">
        <f t="shared" si="118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3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5"/>
        <v>294.72727272727275</v>
      </c>
      <c r="R1259" s="6">
        <f t="shared" si="116"/>
        <v>92.102272727272734</v>
      </c>
      <c r="S1259" s="7" t="str">
        <f t="shared" si="117"/>
        <v>music</v>
      </c>
      <c r="T1259" t="str">
        <f t="shared" si="118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3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5"/>
        <v>213.14633333333336</v>
      </c>
      <c r="R1260" s="6">
        <f t="shared" si="116"/>
        <v>38.175462686567165</v>
      </c>
      <c r="S1260" s="7" t="str">
        <f t="shared" si="117"/>
        <v>music</v>
      </c>
      <c r="T1260" t="str">
        <f t="shared" si="118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3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5"/>
        <v>104.24</v>
      </c>
      <c r="R1261" s="6">
        <f t="shared" si="116"/>
        <v>27.145833333333332</v>
      </c>
      <c r="S1261" s="7" t="str">
        <f t="shared" si="117"/>
        <v>music</v>
      </c>
      <c r="T1261" t="str">
        <f t="shared" si="118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3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5"/>
        <v>113.66666666666667</v>
      </c>
      <c r="R1262" s="6">
        <f t="shared" si="116"/>
        <v>50.689189189189186</v>
      </c>
      <c r="S1262" s="7" t="str">
        <f t="shared" si="117"/>
        <v>music</v>
      </c>
      <c r="T1262" t="str">
        <f t="shared" si="118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3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5"/>
        <v>101.25</v>
      </c>
      <c r="R1263" s="6">
        <f t="shared" si="116"/>
        <v>38.942307692307693</v>
      </c>
      <c r="S1263" s="7" t="str">
        <f t="shared" si="117"/>
        <v>music</v>
      </c>
      <c r="T1263" t="str">
        <f t="shared" si="118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3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5"/>
        <v>125.41538461538462</v>
      </c>
      <c r="R1264" s="6">
        <f t="shared" si="116"/>
        <v>77.638095238095232</v>
      </c>
      <c r="S1264" s="7" t="str">
        <f t="shared" si="117"/>
        <v>music</v>
      </c>
      <c r="T1264" t="str">
        <f t="shared" si="118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3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5"/>
        <v>119</v>
      </c>
      <c r="R1265" s="6">
        <f t="shared" si="116"/>
        <v>43.536585365853661</v>
      </c>
      <c r="S1265" s="7" t="str">
        <f t="shared" si="117"/>
        <v>music</v>
      </c>
      <c r="T1265" t="str">
        <f t="shared" si="118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3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5"/>
        <v>166.46153846153845</v>
      </c>
      <c r="R1266" s="6">
        <f t="shared" si="116"/>
        <v>31.823529411764707</v>
      </c>
      <c r="S1266" s="7" t="str">
        <f t="shared" si="117"/>
        <v>music</v>
      </c>
      <c r="T1266" t="str">
        <f t="shared" si="118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3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5"/>
        <v>119.14771428571429</v>
      </c>
      <c r="R1267" s="6">
        <f t="shared" si="116"/>
        <v>63.184393939393942</v>
      </c>
      <c r="S1267" s="7" t="str">
        <f t="shared" si="117"/>
        <v>music</v>
      </c>
      <c r="T1267" t="str">
        <f t="shared" si="118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3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5"/>
        <v>100.47368421052632</v>
      </c>
      <c r="R1268" s="6">
        <f t="shared" si="116"/>
        <v>190.9</v>
      </c>
      <c r="S1268" s="7" t="str">
        <f t="shared" si="117"/>
        <v>music</v>
      </c>
      <c r="T1268" t="str">
        <f t="shared" si="118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3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5"/>
        <v>101.8</v>
      </c>
      <c r="R1269" s="6">
        <f t="shared" si="116"/>
        <v>140.85534591194968</v>
      </c>
      <c r="S1269" s="7" t="str">
        <f t="shared" si="117"/>
        <v>music</v>
      </c>
      <c r="T1269" t="str">
        <f t="shared" si="118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3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5"/>
        <v>116.66666666666667</v>
      </c>
      <c r="R1270" s="6">
        <f t="shared" si="116"/>
        <v>76.92307692307692</v>
      </c>
      <c r="S1270" s="7" t="str">
        <f t="shared" si="117"/>
        <v>music</v>
      </c>
      <c r="T1270" t="str">
        <f t="shared" si="118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3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5"/>
        <v>108.64893617021276</v>
      </c>
      <c r="R1271" s="6">
        <f t="shared" si="116"/>
        <v>99.15533980582525</v>
      </c>
      <c r="S1271" s="7" t="str">
        <f t="shared" si="117"/>
        <v>music</v>
      </c>
      <c r="T1271" t="str">
        <f t="shared" si="118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3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5"/>
        <v>114.72</v>
      </c>
      <c r="R1272" s="6">
        <f t="shared" si="116"/>
        <v>67.881656804733723</v>
      </c>
      <c r="S1272" s="7" t="str">
        <f t="shared" si="117"/>
        <v>music</v>
      </c>
      <c r="T1272" t="str">
        <f t="shared" si="118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3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5"/>
        <v>101.8</v>
      </c>
      <c r="R1273" s="6">
        <f t="shared" si="116"/>
        <v>246.29032258064515</v>
      </c>
      <c r="S1273" s="7" t="str">
        <f t="shared" si="117"/>
        <v>music</v>
      </c>
      <c r="T1273" t="str">
        <f t="shared" si="118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3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5"/>
        <v>106</v>
      </c>
      <c r="R1274" s="6">
        <f t="shared" si="116"/>
        <v>189.28571428571428</v>
      </c>
      <c r="S1274" s="7" t="str">
        <f t="shared" si="117"/>
        <v>music</v>
      </c>
      <c r="T1274" t="str">
        <f t="shared" si="118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3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5"/>
        <v>103.49999999999999</v>
      </c>
      <c r="R1275" s="6">
        <f t="shared" si="116"/>
        <v>76.666666666666671</v>
      </c>
      <c r="S1275" s="7" t="str">
        <f t="shared" si="117"/>
        <v>music</v>
      </c>
      <c r="T1275" t="str">
        <f t="shared" si="118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3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5"/>
        <v>154.97535999999999</v>
      </c>
      <c r="R1276" s="6">
        <f t="shared" si="116"/>
        <v>82.963254817987149</v>
      </c>
      <c r="S1276" s="7" t="str">
        <f t="shared" si="117"/>
        <v>music</v>
      </c>
      <c r="T1276" t="str">
        <f t="shared" si="118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3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5"/>
        <v>162.14066666666668</v>
      </c>
      <c r="R1277" s="6">
        <f t="shared" si="116"/>
        <v>62.522107969151669</v>
      </c>
      <c r="S1277" s="7" t="str">
        <f t="shared" si="117"/>
        <v>music</v>
      </c>
      <c r="T1277" t="str">
        <f t="shared" si="118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3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5"/>
        <v>104.42100000000001</v>
      </c>
      <c r="R1278" s="6">
        <f t="shared" si="116"/>
        <v>46.06808823529412</v>
      </c>
      <c r="S1278" s="7" t="str">
        <f t="shared" si="117"/>
        <v>music</v>
      </c>
      <c r="T1278" t="str">
        <f t="shared" si="118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3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5"/>
        <v>106.12433333333333</v>
      </c>
      <c r="R1279" s="6">
        <f t="shared" si="116"/>
        <v>38.543946731234868</v>
      </c>
      <c r="S1279" s="7" t="str">
        <f t="shared" si="117"/>
        <v>music</v>
      </c>
      <c r="T1279" t="str">
        <f t="shared" si="118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3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5"/>
        <v>154.93846153846152</v>
      </c>
      <c r="R1280" s="6">
        <f t="shared" si="116"/>
        <v>53.005263157894738</v>
      </c>
      <c r="S1280" s="7" t="str">
        <f t="shared" si="117"/>
        <v>music</v>
      </c>
      <c r="T1280" t="str">
        <f t="shared" si="118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3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5"/>
        <v>110.77157238734421</v>
      </c>
      <c r="R1281" s="6">
        <f t="shared" si="116"/>
        <v>73.355396825396824</v>
      </c>
      <c r="S1281" s="7" t="str">
        <f t="shared" si="117"/>
        <v>music</v>
      </c>
      <c r="T1281" t="str">
        <f t="shared" si="118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3"/>
        <v>40603.757569444446</v>
      </c>
      <c r="K1282">
        <v>1291227054</v>
      </c>
      <c r="L1282" s="11">
        <f t="shared" si="114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5"/>
        <v>110.91186666666665</v>
      </c>
      <c r="R1282" s="6">
        <f t="shared" si="116"/>
        <v>127.97523076923076</v>
      </c>
      <c r="S1282" s="7" t="str">
        <f t="shared" si="117"/>
        <v>music</v>
      </c>
      <c r="T1282" t="str">
        <f t="shared" si="118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19">(((I1283/60)/60)/24)+DATE(1970,1,1)</f>
        <v>41483.743472222224</v>
      </c>
      <c r="K1283">
        <v>1373305836</v>
      </c>
      <c r="L1283" s="11">
        <f t="shared" ref="L1283:L1346" si="12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1">(E1283/D1283)*100</f>
        <v>110.71428571428572</v>
      </c>
      <c r="R1283" s="6">
        <f t="shared" ref="R1283:R1346" si="122">E1283/N1283</f>
        <v>104.72972972972973</v>
      </c>
      <c r="S1283" s="7" t="str">
        <f t="shared" ref="S1283:S1346" si="123">LEFT(P1283,FIND("/",P1283)-1)</f>
        <v>music</v>
      </c>
      <c r="T1283" t="str">
        <f t="shared" ref="T1283:T1346" si="124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19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1"/>
        <v>123.61333333333333</v>
      </c>
      <c r="R1284" s="6">
        <f t="shared" si="122"/>
        <v>67.671532846715323</v>
      </c>
      <c r="S1284" s="7" t="str">
        <f t="shared" si="123"/>
        <v>music</v>
      </c>
      <c r="T1284" t="str">
        <f t="shared" si="124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19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1"/>
        <v>211.05</v>
      </c>
      <c r="R1285" s="6">
        <f t="shared" si="122"/>
        <v>95.931818181818187</v>
      </c>
      <c r="S1285" s="7" t="str">
        <f t="shared" si="123"/>
        <v>music</v>
      </c>
      <c r="T1285" t="str">
        <f t="shared" si="124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19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1"/>
        <v>101</v>
      </c>
      <c r="R1286" s="6">
        <f t="shared" si="122"/>
        <v>65.161290322580641</v>
      </c>
      <c r="S1286" s="7" t="str">
        <f t="shared" si="123"/>
        <v>theater</v>
      </c>
      <c r="T1286" t="str">
        <f t="shared" si="124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19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1"/>
        <v>101.64999999999999</v>
      </c>
      <c r="R1287" s="6">
        <f t="shared" si="122"/>
        <v>32.269841269841272</v>
      </c>
      <c r="S1287" s="7" t="str">
        <f t="shared" si="123"/>
        <v>theater</v>
      </c>
      <c r="T1287" t="str">
        <f t="shared" si="12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19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1"/>
        <v>108.33333333333333</v>
      </c>
      <c r="R1288" s="6">
        <f t="shared" si="122"/>
        <v>81.25</v>
      </c>
      <c r="S1288" s="7" t="str">
        <f t="shared" si="123"/>
        <v>theater</v>
      </c>
      <c r="T1288" t="str">
        <f t="shared" si="12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19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1"/>
        <v>242</v>
      </c>
      <c r="R1289" s="6">
        <f t="shared" si="122"/>
        <v>24.2</v>
      </c>
      <c r="S1289" s="7" t="str">
        <f t="shared" si="123"/>
        <v>theater</v>
      </c>
      <c r="T1289" t="str">
        <f t="shared" si="12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19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1"/>
        <v>100.44999999999999</v>
      </c>
      <c r="R1290" s="6">
        <f t="shared" si="122"/>
        <v>65.868852459016395</v>
      </c>
      <c r="S1290" s="7" t="str">
        <f t="shared" si="123"/>
        <v>theater</v>
      </c>
      <c r="T1290" t="str">
        <f t="shared" si="12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19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1"/>
        <v>125.06666666666666</v>
      </c>
      <c r="R1291" s="6">
        <f t="shared" si="122"/>
        <v>36.07692307692308</v>
      </c>
      <c r="S1291" s="7" t="str">
        <f t="shared" si="123"/>
        <v>theater</v>
      </c>
      <c r="T1291" t="str">
        <f t="shared" si="12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19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1"/>
        <v>108.57142857142857</v>
      </c>
      <c r="R1292" s="6">
        <f t="shared" si="122"/>
        <v>44.186046511627907</v>
      </c>
      <c r="S1292" s="7" t="str">
        <f t="shared" si="123"/>
        <v>theater</v>
      </c>
      <c r="T1292" t="str">
        <f t="shared" si="12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19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1"/>
        <v>145.70000000000002</v>
      </c>
      <c r="R1293" s="6">
        <f t="shared" si="122"/>
        <v>104.07142857142857</v>
      </c>
      <c r="S1293" s="7" t="str">
        <f t="shared" si="123"/>
        <v>theater</v>
      </c>
      <c r="T1293" t="str">
        <f t="shared" si="12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19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1"/>
        <v>110.00000000000001</v>
      </c>
      <c r="R1294" s="6">
        <f t="shared" si="122"/>
        <v>35.96153846153846</v>
      </c>
      <c r="S1294" s="7" t="str">
        <f t="shared" si="123"/>
        <v>theater</v>
      </c>
      <c r="T1294" t="str">
        <f t="shared" si="12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19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1"/>
        <v>102.23333333333333</v>
      </c>
      <c r="R1295" s="6">
        <f t="shared" si="122"/>
        <v>127.79166666666667</v>
      </c>
      <c r="S1295" s="7" t="str">
        <f t="shared" si="123"/>
        <v>theater</v>
      </c>
      <c r="T1295" t="str">
        <f t="shared" si="12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19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1"/>
        <v>122</v>
      </c>
      <c r="R1296" s="6">
        <f t="shared" si="122"/>
        <v>27.727272727272727</v>
      </c>
      <c r="S1296" s="7" t="str">
        <f t="shared" si="123"/>
        <v>theater</v>
      </c>
      <c r="T1296" t="str">
        <f t="shared" si="12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19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1"/>
        <v>101.96000000000001</v>
      </c>
      <c r="R1297" s="6">
        <f t="shared" si="122"/>
        <v>39.828125</v>
      </c>
      <c r="S1297" s="7" t="str">
        <f t="shared" si="123"/>
        <v>theater</v>
      </c>
      <c r="T1297" t="str">
        <f t="shared" si="12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19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1"/>
        <v>141.1764705882353</v>
      </c>
      <c r="R1298" s="6">
        <f t="shared" si="122"/>
        <v>52.173913043478258</v>
      </c>
      <c r="S1298" s="7" t="str">
        <f t="shared" si="123"/>
        <v>theater</v>
      </c>
      <c r="T1298" t="str">
        <f t="shared" si="12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19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1"/>
        <v>109.52500000000001</v>
      </c>
      <c r="R1299" s="6">
        <f t="shared" si="122"/>
        <v>92.037815126050418</v>
      </c>
      <c r="S1299" s="7" t="str">
        <f t="shared" si="123"/>
        <v>theater</v>
      </c>
      <c r="T1299" t="str">
        <f t="shared" si="12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19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1"/>
        <v>104.65</v>
      </c>
      <c r="R1300" s="6">
        <f t="shared" si="122"/>
        <v>63.424242424242422</v>
      </c>
      <c r="S1300" s="7" t="str">
        <f t="shared" si="123"/>
        <v>theater</v>
      </c>
      <c r="T1300" t="str">
        <f t="shared" si="12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19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1"/>
        <v>124</v>
      </c>
      <c r="R1301" s="6">
        <f t="shared" si="122"/>
        <v>135.625</v>
      </c>
      <c r="S1301" s="7" t="str">
        <f t="shared" si="123"/>
        <v>theater</v>
      </c>
      <c r="T1301" t="str">
        <f t="shared" si="12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19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1"/>
        <v>135</v>
      </c>
      <c r="R1302" s="6">
        <f t="shared" si="122"/>
        <v>168.75</v>
      </c>
      <c r="S1302" s="7" t="str">
        <f t="shared" si="123"/>
        <v>theater</v>
      </c>
      <c r="T1302" t="str">
        <f t="shared" si="12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19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1"/>
        <v>102.75000000000001</v>
      </c>
      <c r="R1303" s="6">
        <f t="shared" si="122"/>
        <v>70.862068965517238</v>
      </c>
      <c r="S1303" s="7" t="str">
        <f t="shared" si="123"/>
        <v>theater</v>
      </c>
      <c r="T1303" t="str">
        <f t="shared" si="12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19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1"/>
        <v>100</v>
      </c>
      <c r="R1304" s="6">
        <f t="shared" si="122"/>
        <v>50</v>
      </c>
      <c r="S1304" s="7" t="str">
        <f t="shared" si="123"/>
        <v>theater</v>
      </c>
      <c r="T1304" t="str">
        <f t="shared" si="12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19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1"/>
        <v>130.26085714285716</v>
      </c>
      <c r="R1305" s="6">
        <f t="shared" si="122"/>
        <v>42.214166666666671</v>
      </c>
      <c r="S1305" s="7" t="str">
        <f t="shared" si="123"/>
        <v>theater</v>
      </c>
      <c r="T1305" t="str">
        <f t="shared" si="124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19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1"/>
        <v>39.627499999999998</v>
      </c>
      <c r="R1306" s="6">
        <f t="shared" si="122"/>
        <v>152.41346153846155</v>
      </c>
      <c r="S1306" s="7" t="str">
        <f t="shared" si="123"/>
        <v>technology</v>
      </c>
      <c r="T1306" t="str">
        <f t="shared" si="124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19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1"/>
        <v>25.976666666666663</v>
      </c>
      <c r="R1307" s="6">
        <f t="shared" si="122"/>
        <v>90.616279069767444</v>
      </c>
      <c r="S1307" s="7" t="str">
        <f t="shared" si="123"/>
        <v>technology</v>
      </c>
      <c r="T1307" t="str">
        <f t="shared" si="124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19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1"/>
        <v>65.24636363636364</v>
      </c>
      <c r="R1308" s="6">
        <f t="shared" si="122"/>
        <v>201.60393258426967</v>
      </c>
      <c r="S1308" s="7" t="str">
        <f t="shared" si="123"/>
        <v>technology</v>
      </c>
      <c r="T1308" t="str">
        <f t="shared" si="124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19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1"/>
        <v>11.514000000000001</v>
      </c>
      <c r="R1309" s="6">
        <f t="shared" si="122"/>
        <v>127.93333333333334</v>
      </c>
      <c r="S1309" s="7" t="str">
        <f t="shared" si="123"/>
        <v>technology</v>
      </c>
      <c r="T1309" t="str">
        <f t="shared" si="124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19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1"/>
        <v>11.360000000000001</v>
      </c>
      <c r="R1310" s="6">
        <f t="shared" si="122"/>
        <v>29.894736842105264</v>
      </c>
      <c r="S1310" s="7" t="str">
        <f t="shared" si="123"/>
        <v>technology</v>
      </c>
      <c r="T1310" t="str">
        <f t="shared" si="124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19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1"/>
        <v>111.99130434782609</v>
      </c>
      <c r="R1311" s="6">
        <f t="shared" si="122"/>
        <v>367.97142857142859</v>
      </c>
      <c r="S1311" s="7" t="str">
        <f t="shared" si="123"/>
        <v>technology</v>
      </c>
      <c r="T1311" t="str">
        <f t="shared" si="124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19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1"/>
        <v>15.5</v>
      </c>
      <c r="R1312" s="6">
        <f t="shared" si="122"/>
        <v>129.16666666666666</v>
      </c>
      <c r="S1312" s="7" t="str">
        <f t="shared" si="123"/>
        <v>technology</v>
      </c>
      <c r="T1312" t="str">
        <f t="shared" si="124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19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1"/>
        <v>32.027999999999999</v>
      </c>
      <c r="R1313" s="6">
        <f t="shared" si="122"/>
        <v>800.7</v>
      </c>
      <c r="S1313" s="7" t="str">
        <f t="shared" si="123"/>
        <v>technology</v>
      </c>
      <c r="T1313" t="str">
        <f t="shared" si="124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19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1"/>
        <v>0.60869565217391308</v>
      </c>
      <c r="R1314" s="6">
        <f t="shared" si="122"/>
        <v>28</v>
      </c>
      <c r="S1314" s="7" t="str">
        <f t="shared" si="123"/>
        <v>technology</v>
      </c>
      <c r="T1314" t="str">
        <f t="shared" si="124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19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1"/>
        <v>31.114999999999998</v>
      </c>
      <c r="R1315" s="6">
        <f t="shared" si="122"/>
        <v>102.01639344262296</v>
      </c>
      <c r="S1315" s="7" t="str">
        <f t="shared" si="123"/>
        <v>technology</v>
      </c>
      <c r="T1315" t="str">
        <f t="shared" si="124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19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1"/>
        <v>1.1266666666666667</v>
      </c>
      <c r="R1316" s="6">
        <f t="shared" si="122"/>
        <v>184.36363636363637</v>
      </c>
      <c r="S1316" s="7" t="str">
        <f t="shared" si="123"/>
        <v>technology</v>
      </c>
      <c r="T1316" t="str">
        <f t="shared" si="124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19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1"/>
        <v>40.404000000000003</v>
      </c>
      <c r="R1317" s="6">
        <f t="shared" si="122"/>
        <v>162.91935483870967</v>
      </c>
      <c r="S1317" s="7" t="str">
        <f t="shared" si="123"/>
        <v>technology</v>
      </c>
      <c r="T1317" t="str">
        <f t="shared" si="124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19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1"/>
        <v>1.3333333333333333E-3</v>
      </c>
      <c r="R1318" s="6">
        <f t="shared" si="122"/>
        <v>1</v>
      </c>
      <c r="S1318" s="7" t="str">
        <f t="shared" si="123"/>
        <v>technology</v>
      </c>
      <c r="T1318" t="str">
        <f t="shared" si="124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19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1"/>
        <v>5.7334999999999994</v>
      </c>
      <c r="R1319" s="6">
        <f t="shared" si="122"/>
        <v>603.52631578947364</v>
      </c>
      <c r="S1319" s="7" t="str">
        <f t="shared" si="123"/>
        <v>technology</v>
      </c>
      <c r="T1319" t="str">
        <f t="shared" si="124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19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1"/>
        <v>15.324999999999999</v>
      </c>
      <c r="R1320" s="6">
        <f t="shared" si="122"/>
        <v>45.407407407407405</v>
      </c>
      <c r="S1320" s="7" t="str">
        <f t="shared" si="123"/>
        <v>technology</v>
      </c>
      <c r="T1320" t="str">
        <f t="shared" si="124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19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1"/>
        <v>15.103448275862069</v>
      </c>
      <c r="R1321" s="6">
        <f t="shared" si="122"/>
        <v>97.333333333333329</v>
      </c>
      <c r="S1321" s="7" t="str">
        <f t="shared" si="123"/>
        <v>technology</v>
      </c>
      <c r="T1321" t="str">
        <f t="shared" si="124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19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1"/>
        <v>0.503</v>
      </c>
      <c r="R1322" s="6">
        <f t="shared" si="122"/>
        <v>167.66666666666666</v>
      </c>
      <c r="S1322" s="7" t="str">
        <f t="shared" si="123"/>
        <v>technology</v>
      </c>
      <c r="T1322" t="str">
        <f t="shared" si="124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19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1"/>
        <v>1.3028138528138529</v>
      </c>
      <c r="R1323" s="6">
        <f t="shared" si="122"/>
        <v>859.85714285714289</v>
      </c>
      <c r="S1323" s="7" t="str">
        <f t="shared" si="123"/>
        <v>technology</v>
      </c>
      <c r="T1323" t="str">
        <f t="shared" si="124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19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1"/>
        <v>0.30285714285714288</v>
      </c>
      <c r="R1324" s="6">
        <f t="shared" si="122"/>
        <v>26.5</v>
      </c>
      <c r="S1324" s="7" t="str">
        <f t="shared" si="123"/>
        <v>technology</v>
      </c>
      <c r="T1324" t="str">
        <f t="shared" si="124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19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1"/>
        <v>8.8800000000000008</v>
      </c>
      <c r="R1325" s="6">
        <f t="shared" si="122"/>
        <v>30.272727272727273</v>
      </c>
      <c r="S1325" s="7" t="str">
        <f t="shared" si="123"/>
        <v>technology</v>
      </c>
      <c r="T1325" t="str">
        <f t="shared" si="124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19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1"/>
        <v>9.84</v>
      </c>
      <c r="R1326" s="6">
        <f t="shared" si="122"/>
        <v>54.666666666666664</v>
      </c>
      <c r="S1326" s="7" t="str">
        <f t="shared" si="123"/>
        <v>technology</v>
      </c>
      <c r="T1326" t="str">
        <f t="shared" si="124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19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1"/>
        <v>2.4299999999999997</v>
      </c>
      <c r="R1327" s="6">
        <f t="shared" si="122"/>
        <v>60.75</v>
      </c>
      <c r="S1327" s="7" t="str">
        <f t="shared" si="123"/>
        <v>technology</v>
      </c>
      <c r="T1327" t="str">
        <f t="shared" si="124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19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1"/>
        <v>1.1299999999999999</v>
      </c>
      <c r="R1328" s="6">
        <f t="shared" si="122"/>
        <v>102.72727272727273</v>
      </c>
      <c r="S1328" s="7" t="str">
        <f t="shared" si="123"/>
        <v>technology</v>
      </c>
      <c r="T1328" t="str">
        <f t="shared" si="124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19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1"/>
        <v>3.5520833333333335</v>
      </c>
      <c r="R1329" s="6">
        <f t="shared" si="122"/>
        <v>41.585365853658537</v>
      </c>
      <c r="S1329" s="7" t="str">
        <f t="shared" si="123"/>
        <v>technology</v>
      </c>
      <c r="T1329" t="str">
        <f t="shared" si="124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19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1"/>
        <v>2.3306666666666667</v>
      </c>
      <c r="R1330" s="6">
        <f t="shared" si="122"/>
        <v>116.53333333333333</v>
      </c>
      <c r="S1330" s="7" t="str">
        <f t="shared" si="123"/>
        <v>technology</v>
      </c>
      <c r="T1330" t="str">
        <f t="shared" si="124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19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1"/>
        <v>0.81600000000000006</v>
      </c>
      <c r="R1331" s="6">
        <f t="shared" si="122"/>
        <v>45.333333333333336</v>
      </c>
      <c r="S1331" s="7" t="str">
        <f t="shared" si="123"/>
        <v>technology</v>
      </c>
      <c r="T1331" t="str">
        <f t="shared" si="124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19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1"/>
        <v>22.494285714285713</v>
      </c>
      <c r="R1332" s="6">
        <f t="shared" si="122"/>
        <v>157.46</v>
      </c>
      <c r="S1332" s="7" t="str">
        <f t="shared" si="123"/>
        <v>technology</v>
      </c>
      <c r="T1332" t="str">
        <f t="shared" si="124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19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1"/>
        <v>1.3668</v>
      </c>
      <c r="R1333" s="6">
        <f t="shared" si="122"/>
        <v>100.5</v>
      </c>
      <c r="S1333" s="7" t="str">
        <f t="shared" si="123"/>
        <v>technology</v>
      </c>
      <c r="T1333" t="str">
        <f t="shared" si="124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19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1"/>
        <v>0</v>
      </c>
      <c r="R1334" s="6" t="e">
        <f t="shared" si="122"/>
        <v>#DIV/0!</v>
      </c>
      <c r="S1334" s="7" t="str">
        <f t="shared" si="123"/>
        <v>technology</v>
      </c>
      <c r="T1334" t="str">
        <f t="shared" si="124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19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1"/>
        <v>0</v>
      </c>
      <c r="R1335" s="6" t="e">
        <f t="shared" si="122"/>
        <v>#DIV/0!</v>
      </c>
      <c r="S1335" s="7" t="str">
        <f t="shared" si="123"/>
        <v>technology</v>
      </c>
      <c r="T1335" t="str">
        <f t="shared" si="124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19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1"/>
        <v>10.754135338345865</v>
      </c>
      <c r="R1336" s="6">
        <f t="shared" si="122"/>
        <v>51.822463768115945</v>
      </c>
      <c r="S1336" s="7" t="str">
        <f t="shared" si="123"/>
        <v>technology</v>
      </c>
      <c r="T1336" t="str">
        <f t="shared" si="124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19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1"/>
        <v>19.759999999999998</v>
      </c>
      <c r="R1337" s="6">
        <f t="shared" si="122"/>
        <v>308.75</v>
      </c>
      <c r="S1337" s="7" t="str">
        <f t="shared" si="123"/>
        <v>technology</v>
      </c>
      <c r="T1337" t="str">
        <f t="shared" si="124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19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1"/>
        <v>84.946999999999989</v>
      </c>
      <c r="R1338" s="6">
        <f t="shared" si="122"/>
        <v>379.22767857142856</v>
      </c>
      <c r="S1338" s="7" t="str">
        <f t="shared" si="123"/>
        <v>technology</v>
      </c>
      <c r="T1338" t="str">
        <f t="shared" si="124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19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1"/>
        <v>49.381999999999998</v>
      </c>
      <c r="R1339" s="6">
        <f t="shared" si="122"/>
        <v>176.36428571428573</v>
      </c>
      <c r="S1339" s="7" t="str">
        <f t="shared" si="123"/>
        <v>technology</v>
      </c>
      <c r="T1339" t="str">
        <f t="shared" si="124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19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1"/>
        <v>3.3033333333333332</v>
      </c>
      <c r="R1340" s="6">
        <f t="shared" si="122"/>
        <v>66.066666666666663</v>
      </c>
      <c r="S1340" s="7" t="str">
        <f t="shared" si="123"/>
        <v>technology</v>
      </c>
      <c r="T1340" t="str">
        <f t="shared" si="124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19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1"/>
        <v>6.6339999999999995</v>
      </c>
      <c r="R1341" s="6">
        <f t="shared" si="122"/>
        <v>89.648648648648646</v>
      </c>
      <c r="S1341" s="7" t="str">
        <f t="shared" si="123"/>
        <v>technology</v>
      </c>
      <c r="T1341" t="str">
        <f t="shared" si="124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19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1"/>
        <v>0</v>
      </c>
      <c r="R1342" s="6" t="e">
        <f t="shared" si="122"/>
        <v>#DIV/0!</v>
      </c>
      <c r="S1342" s="7" t="str">
        <f t="shared" si="123"/>
        <v>technology</v>
      </c>
      <c r="T1342" t="str">
        <f t="shared" si="124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19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1"/>
        <v>70.36</v>
      </c>
      <c r="R1343" s="6">
        <f t="shared" si="122"/>
        <v>382.39130434782606</v>
      </c>
      <c r="S1343" s="7" t="str">
        <f t="shared" si="123"/>
        <v>technology</v>
      </c>
      <c r="T1343" t="str">
        <f t="shared" si="124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19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1"/>
        <v>0.2</v>
      </c>
      <c r="R1344" s="6">
        <f t="shared" si="122"/>
        <v>100</v>
      </c>
      <c r="S1344" s="7" t="str">
        <f t="shared" si="123"/>
        <v>technology</v>
      </c>
      <c r="T1344" t="str">
        <f t="shared" si="124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19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1"/>
        <v>102.298</v>
      </c>
      <c r="R1345" s="6">
        <f t="shared" si="122"/>
        <v>158.35603715170279</v>
      </c>
      <c r="S1345" s="7" t="str">
        <f t="shared" si="123"/>
        <v>technology</v>
      </c>
      <c r="T1345" t="str">
        <f t="shared" si="124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19"/>
        <v>42551.789803240739</v>
      </c>
      <c r="K1346">
        <v>1464807439</v>
      </c>
      <c r="L1346" s="11">
        <f t="shared" si="12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1"/>
        <v>377.73333333333335</v>
      </c>
      <c r="R1346" s="6">
        <f t="shared" si="122"/>
        <v>40.762589928057551</v>
      </c>
      <c r="S1346" s="7" t="str">
        <f t="shared" si="123"/>
        <v>publishing</v>
      </c>
      <c r="T1346" t="str">
        <f t="shared" si="124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5">(((I1347/60)/60)/24)+DATE(1970,1,1)</f>
        <v>41834.814340277779</v>
      </c>
      <c r="K1347">
        <v>1402342359</v>
      </c>
      <c r="L1347" s="11">
        <f t="shared" ref="L1347:L1410" si="12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7">(E1347/D1347)*100</f>
        <v>125</v>
      </c>
      <c r="R1347" s="6">
        <f t="shared" ref="R1347:R1410" si="128">E1347/N1347</f>
        <v>53.571428571428569</v>
      </c>
      <c r="S1347" s="7" t="str">
        <f t="shared" ref="S1347:S1410" si="129">LEFT(P1347,FIND("/",P1347)-1)</f>
        <v>publishing</v>
      </c>
      <c r="T1347" t="str">
        <f t="shared" ref="T1347:T1410" si="130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5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7"/>
        <v>147.32653061224491</v>
      </c>
      <c r="R1348" s="6">
        <f t="shared" si="128"/>
        <v>48.449664429530202</v>
      </c>
      <c r="S1348" s="7" t="str">
        <f t="shared" si="129"/>
        <v>publishing</v>
      </c>
      <c r="T1348" t="str">
        <f t="shared" si="130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5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7"/>
        <v>102.2</v>
      </c>
      <c r="R1349" s="6">
        <f t="shared" si="128"/>
        <v>82.41935483870968</v>
      </c>
      <c r="S1349" s="7" t="str">
        <f t="shared" si="129"/>
        <v>publishing</v>
      </c>
      <c r="T1349" t="str">
        <f t="shared" si="130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5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7"/>
        <v>101.8723404255319</v>
      </c>
      <c r="R1350" s="6">
        <f t="shared" si="128"/>
        <v>230.19230769230768</v>
      </c>
      <c r="S1350" s="7" t="str">
        <f t="shared" si="129"/>
        <v>publishing</v>
      </c>
      <c r="T1350" t="str">
        <f t="shared" si="130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5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7"/>
        <v>204.2</v>
      </c>
      <c r="R1351" s="6">
        <f t="shared" si="128"/>
        <v>59.360465116279073</v>
      </c>
      <c r="S1351" s="7" t="str">
        <f t="shared" si="129"/>
        <v>publishing</v>
      </c>
      <c r="T1351" t="str">
        <f t="shared" si="130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5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7"/>
        <v>104.05</v>
      </c>
      <c r="R1352" s="6">
        <f t="shared" si="128"/>
        <v>66.698717948717942</v>
      </c>
      <c r="S1352" s="7" t="str">
        <f t="shared" si="129"/>
        <v>publishing</v>
      </c>
      <c r="T1352" t="str">
        <f t="shared" si="130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5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7"/>
        <v>101.265</v>
      </c>
      <c r="R1353" s="6">
        <f t="shared" si="128"/>
        <v>168.77500000000001</v>
      </c>
      <c r="S1353" s="7" t="str">
        <f t="shared" si="129"/>
        <v>publishing</v>
      </c>
      <c r="T1353" t="str">
        <f t="shared" si="130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5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7"/>
        <v>136.13999999999999</v>
      </c>
      <c r="R1354" s="6">
        <f t="shared" si="128"/>
        <v>59.973568281938327</v>
      </c>
      <c r="S1354" s="7" t="str">
        <f t="shared" si="129"/>
        <v>publishing</v>
      </c>
      <c r="T1354" t="str">
        <f t="shared" si="130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5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7"/>
        <v>133.6</v>
      </c>
      <c r="R1355" s="6">
        <f t="shared" si="128"/>
        <v>31.80952380952381</v>
      </c>
      <c r="S1355" s="7" t="str">
        <f t="shared" si="129"/>
        <v>publishing</v>
      </c>
      <c r="T1355" t="str">
        <f t="shared" si="130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5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7"/>
        <v>130.25</v>
      </c>
      <c r="R1356" s="6">
        <f t="shared" si="128"/>
        <v>24.421875</v>
      </c>
      <c r="S1356" s="7" t="str">
        <f t="shared" si="129"/>
        <v>publishing</v>
      </c>
      <c r="T1356" t="str">
        <f t="shared" si="130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5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7"/>
        <v>122.67999999999999</v>
      </c>
      <c r="R1357" s="6">
        <f t="shared" si="128"/>
        <v>25.347107438016529</v>
      </c>
      <c r="S1357" s="7" t="str">
        <f t="shared" si="129"/>
        <v>publishing</v>
      </c>
      <c r="T1357" t="str">
        <f t="shared" si="130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5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7"/>
        <v>182.81058823529412</v>
      </c>
      <c r="R1358" s="6">
        <f t="shared" si="128"/>
        <v>71.443218390804603</v>
      </c>
      <c r="S1358" s="7" t="str">
        <f t="shared" si="129"/>
        <v>publishing</v>
      </c>
      <c r="T1358" t="str">
        <f t="shared" si="130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5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7"/>
        <v>125.29999999999998</v>
      </c>
      <c r="R1359" s="6">
        <f t="shared" si="128"/>
        <v>38.553846153846152</v>
      </c>
      <c r="S1359" s="7" t="str">
        <f t="shared" si="129"/>
        <v>publishing</v>
      </c>
      <c r="T1359" t="str">
        <f t="shared" si="130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5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7"/>
        <v>111.66666666666667</v>
      </c>
      <c r="R1360" s="6">
        <f t="shared" si="128"/>
        <v>68.367346938775512</v>
      </c>
      <c r="S1360" s="7" t="str">
        <f t="shared" si="129"/>
        <v>publishing</v>
      </c>
      <c r="T1360" t="str">
        <f t="shared" si="130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5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7"/>
        <v>115.75757575757575</v>
      </c>
      <c r="R1361" s="6">
        <f t="shared" si="128"/>
        <v>40.210526315789473</v>
      </c>
      <c r="S1361" s="7" t="str">
        <f t="shared" si="129"/>
        <v>publishing</v>
      </c>
      <c r="T1361" t="str">
        <f t="shared" si="130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5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7"/>
        <v>173.2</v>
      </c>
      <c r="R1362" s="6">
        <f t="shared" si="128"/>
        <v>32.074074074074076</v>
      </c>
      <c r="S1362" s="7" t="str">
        <f t="shared" si="129"/>
        <v>publishing</v>
      </c>
      <c r="T1362" t="str">
        <f t="shared" si="130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5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7"/>
        <v>125.98333333333333</v>
      </c>
      <c r="R1363" s="6">
        <f t="shared" si="128"/>
        <v>28.632575757575758</v>
      </c>
      <c r="S1363" s="7" t="str">
        <f t="shared" si="129"/>
        <v>publishing</v>
      </c>
      <c r="T1363" t="str">
        <f t="shared" si="130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5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7"/>
        <v>109.1</v>
      </c>
      <c r="R1364" s="6">
        <f t="shared" si="128"/>
        <v>43.64</v>
      </c>
      <c r="S1364" s="7" t="str">
        <f t="shared" si="129"/>
        <v>publishing</v>
      </c>
      <c r="T1364" t="str">
        <f t="shared" si="130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5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7"/>
        <v>100</v>
      </c>
      <c r="R1365" s="6">
        <f t="shared" si="128"/>
        <v>40</v>
      </c>
      <c r="S1365" s="7" t="str">
        <f t="shared" si="129"/>
        <v>publishing</v>
      </c>
      <c r="T1365" t="str">
        <f t="shared" si="130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5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7"/>
        <v>118.64285714285714</v>
      </c>
      <c r="R1366" s="6">
        <f t="shared" si="128"/>
        <v>346.04166666666669</v>
      </c>
      <c r="S1366" s="7" t="str">
        <f t="shared" si="129"/>
        <v>music</v>
      </c>
      <c r="T1366" t="str">
        <f t="shared" si="130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5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7"/>
        <v>100.26666666666667</v>
      </c>
      <c r="R1367" s="6">
        <f t="shared" si="128"/>
        <v>81.739130434782609</v>
      </c>
      <c r="S1367" s="7" t="str">
        <f t="shared" si="129"/>
        <v>music</v>
      </c>
      <c r="T1367" t="str">
        <f t="shared" si="130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5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7"/>
        <v>126.48920000000001</v>
      </c>
      <c r="R1368" s="6">
        <f t="shared" si="128"/>
        <v>64.535306122448986</v>
      </c>
      <c r="S1368" s="7" t="str">
        <f t="shared" si="129"/>
        <v>music</v>
      </c>
      <c r="T1368" t="str">
        <f t="shared" si="130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5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7"/>
        <v>114.26</v>
      </c>
      <c r="R1369" s="6">
        <f t="shared" si="128"/>
        <v>63.477777777777774</v>
      </c>
      <c r="S1369" s="7" t="str">
        <f t="shared" si="129"/>
        <v>music</v>
      </c>
      <c r="T1369" t="str">
        <f t="shared" si="130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5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7"/>
        <v>110.7</v>
      </c>
      <c r="R1370" s="6">
        <f t="shared" si="128"/>
        <v>63.620689655172413</v>
      </c>
      <c r="S1370" s="7" t="str">
        <f t="shared" si="129"/>
        <v>music</v>
      </c>
      <c r="T1370" t="str">
        <f t="shared" si="130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5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7"/>
        <v>105.34805315203954</v>
      </c>
      <c r="R1371" s="6">
        <f t="shared" si="128"/>
        <v>83.967068965517228</v>
      </c>
      <c r="S1371" s="7" t="str">
        <f t="shared" si="129"/>
        <v>music</v>
      </c>
      <c r="T1371" t="str">
        <f t="shared" si="130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5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7"/>
        <v>103.66666666666666</v>
      </c>
      <c r="R1372" s="6">
        <f t="shared" si="128"/>
        <v>77.75</v>
      </c>
      <c r="S1372" s="7" t="str">
        <f t="shared" si="129"/>
        <v>music</v>
      </c>
      <c r="T1372" t="str">
        <f t="shared" si="130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5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7"/>
        <v>107.08672667523933</v>
      </c>
      <c r="R1373" s="6">
        <f t="shared" si="128"/>
        <v>107.07142857142857</v>
      </c>
      <c r="S1373" s="7" t="str">
        <f t="shared" si="129"/>
        <v>music</v>
      </c>
      <c r="T1373" t="str">
        <f t="shared" si="130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5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7"/>
        <v>124</v>
      </c>
      <c r="R1374" s="6">
        <f t="shared" si="128"/>
        <v>38.75</v>
      </c>
      <c r="S1374" s="7" t="str">
        <f t="shared" si="129"/>
        <v>music</v>
      </c>
      <c r="T1374" t="str">
        <f t="shared" si="130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5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7"/>
        <v>105.01</v>
      </c>
      <c r="R1375" s="6">
        <f t="shared" si="128"/>
        <v>201.94230769230768</v>
      </c>
      <c r="S1375" s="7" t="str">
        <f t="shared" si="129"/>
        <v>music</v>
      </c>
      <c r="T1375" t="str">
        <f t="shared" si="130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5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7"/>
        <v>189.46666666666667</v>
      </c>
      <c r="R1376" s="6">
        <f t="shared" si="128"/>
        <v>43.060606060606062</v>
      </c>
      <c r="S1376" s="7" t="str">
        <f t="shared" si="129"/>
        <v>music</v>
      </c>
      <c r="T1376" t="str">
        <f t="shared" si="130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5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7"/>
        <v>171.32499999999999</v>
      </c>
      <c r="R1377" s="6">
        <f t="shared" si="128"/>
        <v>62.871559633027523</v>
      </c>
      <c r="S1377" s="7" t="str">
        <f t="shared" si="129"/>
        <v>music</v>
      </c>
      <c r="T1377" t="str">
        <f t="shared" si="130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5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7"/>
        <v>252.48648648648651</v>
      </c>
      <c r="R1378" s="6">
        <f t="shared" si="128"/>
        <v>55.607142857142854</v>
      </c>
      <c r="S1378" s="7" t="str">
        <f t="shared" si="129"/>
        <v>music</v>
      </c>
      <c r="T1378" t="str">
        <f t="shared" si="130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5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7"/>
        <v>116.15384615384616</v>
      </c>
      <c r="R1379" s="6">
        <f t="shared" si="128"/>
        <v>48.70967741935484</v>
      </c>
      <c r="S1379" s="7" t="str">
        <f t="shared" si="129"/>
        <v>music</v>
      </c>
      <c r="T1379" t="str">
        <f t="shared" si="130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5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7"/>
        <v>203.35000000000002</v>
      </c>
      <c r="R1380" s="6">
        <f t="shared" si="128"/>
        <v>30.578947368421051</v>
      </c>
      <c r="S1380" s="7" t="str">
        <f t="shared" si="129"/>
        <v>music</v>
      </c>
      <c r="T1380" t="str">
        <f t="shared" si="130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5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7"/>
        <v>111.60000000000001</v>
      </c>
      <c r="R1381" s="6">
        <f t="shared" si="128"/>
        <v>73.907284768211923</v>
      </c>
      <c r="S1381" s="7" t="str">
        <f t="shared" si="129"/>
        <v>music</v>
      </c>
      <c r="T1381" t="str">
        <f t="shared" si="130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5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7"/>
        <v>424</v>
      </c>
      <c r="R1382" s="6">
        <f t="shared" si="128"/>
        <v>21.2</v>
      </c>
      <c r="S1382" s="7" t="str">
        <f t="shared" si="129"/>
        <v>music</v>
      </c>
      <c r="T1382" t="str">
        <f t="shared" si="130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5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7"/>
        <v>107.1</v>
      </c>
      <c r="R1383" s="6">
        <f t="shared" si="128"/>
        <v>73.356164383561648</v>
      </c>
      <c r="S1383" s="7" t="str">
        <f t="shared" si="129"/>
        <v>music</v>
      </c>
      <c r="T1383" t="str">
        <f t="shared" si="130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5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7"/>
        <v>104.3625</v>
      </c>
      <c r="R1384" s="6">
        <f t="shared" si="128"/>
        <v>56.412162162162161</v>
      </c>
      <c r="S1384" s="7" t="str">
        <f t="shared" si="129"/>
        <v>music</v>
      </c>
      <c r="T1384" t="str">
        <f t="shared" si="130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5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7"/>
        <v>212.40909090909091</v>
      </c>
      <c r="R1385" s="6">
        <f t="shared" si="128"/>
        <v>50.247311827956992</v>
      </c>
      <c r="S1385" s="7" t="str">
        <f t="shared" si="129"/>
        <v>music</v>
      </c>
      <c r="T1385" t="str">
        <f t="shared" si="130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5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7"/>
        <v>124.08571428571429</v>
      </c>
      <c r="R1386" s="6">
        <f t="shared" si="128"/>
        <v>68.936507936507937</v>
      </c>
      <c r="S1386" s="7" t="str">
        <f t="shared" si="129"/>
        <v>music</v>
      </c>
      <c r="T1386" t="str">
        <f t="shared" si="130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5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7"/>
        <v>110.406125</v>
      </c>
      <c r="R1387" s="6">
        <f t="shared" si="128"/>
        <v>65.914104477611943</v>
      </c>
      <c r="S1387" s="7" t="str">
        <f t="shared" si="129"/>
        <v>music</v>
      </c>
      <c r="T1387" t="str">
        <f t="shared" si="130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5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7"/>
        <v>218.75</v>
      </c>
      <c r="R1388" s="6">
        <f t="shared" si="128"/>
        <v>62.5</v>
      </c>
      <c r="S1388" s="7" t="str">
        <f t="shared" si="129"/>
        <v>music</v>
      </c>
      <c r="T1388" t="str">
        <f t="shared" si="130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5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7"/>
        <v>136.625</v>
      </c>
      <c r="R1389" s="6">
        <f t="shared" si="128"/>
        <v>70.064102564102569</v>
      </c>
      <c r="S1389" s="7" t="str">
        <f t="shared" si="129"/>
        <v>music</v>
      </c>
      <c r="T1389" t="str">
        <f t="shared" si="130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5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7"/>
        <v>134.8074</v>
      </c>
      <c r="R1390" s="6">
        <f t="shared" si="128"/>
        <v>60.181874999999998</v>
      </c>
      <c r="S1390" s="7" t="str">
        <f t="shared" si="129"/>
        <v>music</v>
      </c>
      <c r="T1390" t="str">
        <f t="shared" si="130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5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7"/>
        <v>145.4</v>
      </c>
      <c r="R1391" s="6">
        <f t="shared" si="128"/>
        <v>21.382352941176471</v>
      </c>
      <c r="S1391" s="7" t="str">
        <f t="shared" si="129"/>
        <v>music</v>
      </c>
      <c r="T1391" t="str">
        <f t="shared" si="130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5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7"/>
        <v>109.10714285714285</v>
      </c>
      <c r="R1392" s="6">
        <f t="shared" si="128"/>
        <v>160.78947368421052</v>
      </c>
      <c r="S1392" s="7" t="str">
        <f t="shared" si="129"/>
        <v>music</v>
      </c>
      <c r="T1392" t="str">
        <f t="shared" si="130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5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7"/>
        <v>110.2</v>
      </c>
      <c r="R1393" s="6">
        <f t="shared" si="128"/>
        <v>42.384615384615387</v>
      </c>
      <c r="S1393" s="7" t="str">
        <f t="shared" si="129"/>
        <v>music</v>
      </c>
      <c r="T1393" t="str">
        <f t="shared" si="130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5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7"/>
        <v>113.64000000000001</v>
      </c>
      <c r="R1394" s="6">
        <f t="shared" si="128"/>
        <v>27.317307692307693</v>
      </c>
      <c r="S1394" s="7" t="str">
        <f t="shared" si="129"/>
        <v>music</v>
      </c>
      <c r="T1394" t="str">
        <f t="shared" si="130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5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7"/>
        <v>102.35000000000001</v>
      </c>
      <c r="R1395" s="6">
        <f t="shared" si="128"/>
        <v>196.82692307692307</v>
      </c>
      <c r="S1395" s="7" t="str">
        <f t="shared" si="129"/>
        <v>music</v>
      </c>
      <c r="T1395" t="str">
        <f t="shared" si="130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5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7"/>
        <v>122.13333333333334</v>
      </c>
      <c r="R1396" s="6">
        <f t="shared" si="128"/>
        <v>53.882352941176471</v>
      </c>
      <c r="S1396" s="7" t="str">
        <f t="shared" si="129"/>
        <v>music</v>
      </c>
      <c r="T1396" t="str">
        <f t="shared" si="130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5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7"/>
        <v>111.88571428571427</v>
      </c>
      <c r="R1397" s="6">
        <f t="shared" si="128"/>
        <v>47.756097560975611</v>
      </c>
      <c r="S1397" s="7" t="str">
        <f t="shared" si="129"/>
        <v>music</v>
      </c>
      <c r="T1397" t="str">
        <f t="shared" si="130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5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7"/>
        <v>107.3</v>
      </c>
      <c r="R1398" s="6">
        <f t="shared" si="128"/>
        <v>88.191780821917803</v>
      </c>
      <c r="S1398" s="7" t="str">
        <f t="shared" si="129"/>
        <v>music</v>
      </c>
      <c r="T1398" t="str">
        <f t="shared" si="130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5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7"/>
        <v>113.85000000000001</v>
      </c>
      <c r="R1399" s="6">
        <f t="shared" si="128"/>
        <v>72.056962025316452</v>
      </c>
      <c r="S1399" s="7" t="str">
        <f t="shared" si="129"/>
        <v>music</v>
      </c>
      <c r="T1399" t="str">
        <f t="shared" si="130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5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7"/>
        <v>109.68181818181819</v>
      </c>
      <c r="R1400" s="6">
        <f t="shared" si="128"/>
        <v>74.246153846153845</v>
      </c>
      <c r="S1400" s="7" t="str">
        <f t="shared" si="129"/>
        <v>music</v>
      </c>
      <c r="T1400" t="str">
        <f t="shared" si="130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5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7"/>
        <v>126.14444444444443</v>
      </c>
      <c r="R1401" s="6">
        <f t="shared" si="128"/>
        <v>61.701086956521742</v>
      </c>
      <c r="S1401" s="7" t="str">
        <f t="shared" si="129"/>
        <v>music</v>
      </c>
      <c r="T1401" t="str">
        <f t="shared" si="130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5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7"/>
        <v>167.42857142857144</v>
      </c>
      <c r="R1402" s="6">
        <f t="shared" si="128"/>
        <v>17.235294117647058</v>
      </c>
      <c r="S1402" s="7" t="str">
        <f t="shared" si="129"/>
        <v>music</v>
      </c>
      <c r="T1402" t="str">
        <f t="shared" si="130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5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7"/>
        <v>496.52000000000004</v>
      </c>
      <c r="R1403" s="6">
        <f t="shared" si="128"/>
        <v>51.720833333333331</v>
      </c>
      <c r="S1403" s="7" t="str">
        <f t="shared" si="129"/>
        <v>music</v>
      </c>
      <c r="T1403" t="str">
        <f t="shared" si="130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5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7"/>
        <v>109.16</v>
      </c>
      <c r="R1404" s="6">
        <f t="shared" si="128"/>
        <v>24.150442477876105</v>
      </c>
      <c r="S1404" s="7" t="str">
        <f t="shared" si="129"/>
        <v>music</v>
      </c>
      <c r="T1404" t="str">
        <f t="shared" si="130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5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7"/>
        <v>102.57499999999999</v>
      </c>
      <c r="R1405" s="6">
        <f t="shared" si="128"/>
        <v>62.166666666666664</v>
      </c>
      <c r="S1405" s="7" t="str">
        <f t="shared" si="129"/>
        <v>music</v>
      </c>
      <c r="T1405" t="str">
        <f t="shared" si="130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5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7"/>
        <v>1.6620689655172414</v>
      </c>
      <c r="R1406" s="6">
        <f t="shared" si="128"/>
        <v>48.2</v>
      </c>
      <c r="S1406" s="7" t="str">
        <f t="shared" si="129"/>
        <v>publishing</v>
      </c>
      <c r="T1406" t="str">
        <f t="shared" si="130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5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7"/>
        <v>0.42</v>
      </c>
      <c r="R1407" s="6">
        <f t="shared" si="128"/>
        <v>6.1764705882352944</v>
      </c>
      <c r="S1407" s="7" t="str">
        <f t="shared" si="129"/>
        <v>publishing</v>
      </c>
      <c r="T1407" t="str">
        <f t="shared" si="130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5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7"/>
        <v>0.125</v>
      </c>
      <c r="R1408" s="6">
        <f t="shared" si="128"/>
        <v>5</v>
      </c>
      <c r="S1408" s="7" t="str">
        <f t="shared" si="129"/>
        <v>publishing</v>
      </c>
      <c r="T1408" t="str">
        <f t="shared" si="130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5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7"/>
        <v>0.5</v>
      </c>
      <c r="R1409" s="6">
        <f t="shared" si="128"/>
        <v>7.5</v>
      </c>
      <c r="S1409" s="7" t="str">
        <f t="shared" si="129"/>
        <v>publishing</v>
      </c>
      <c r="T1409" t="str">
        <f t="shared" si="130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5"/>
        <v>42321.913842592592</v>
      </c>
      <c r="K1410">
        <v>1444856156</v>
      </c>
      <c r="L1410" s="11">
        <f t="shared" si="12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7"/>
        <v>7.1999999999999993</v>
      </c>
      <c r="R1410" s="6">
        <f t="shared" si="128"/>
        <v>12</v>
      </c>
      <c r="S1410" s="7" t="str">
        <f t="shared" si="129"/>
        <v>publishing</v>
      </c>
      <c r="T1410" t="str">
        <f t="shared" si="130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1">(((I1411/60)/60)/24)+DATE(1970,1,1)</f>
        <v>42005.175173611111</v>
      </c>
      <c r="K1411">
        <v>1414897935</v>
      </c>
      <c r="L1411" s="11">
        <f t="shared" ref="L1411:L1474" si="13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3">(E1411/D1411)*100</f>
        <v>0</v>
      </c>
      <c r="R1411" s="6" t="e">
        <f t="shared" ref="R1411:R1474" si="134">E1411/N1411</f>
        <v>#DIV/0!</v>
      </c>
      <c r="S1411" s="7" t="str">
        <f t="shared" ref="S1411:S1474" si="135">LEFT(P1411,FIND("/",P1411)-1)</f>
        <v>publishing</v>
      </c>
      <c r="T1411" t="str">
        <f t="shared" ref="T1411:T1474" si="136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1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3"/>
        <v>1.6666666666666666E-2</v>
      </c>
      <c r="R1412" s="6">
        <f t="shared" si="134"/>
        <v>1</v>
      </c>
      <c r="S1412" s="7" t="str">
        <f t="shared" si="135"/>
        <v>publishing</v>
      </c>
      <c r="T1412" t="str">
        <f t="shared" si="136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1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3"/>
        <v>0.23333333333333336</v>
      </c>
      <c r="R1413" s="6">
        <f t="shared" si="134"/>
        <v>2.3333333333333335</v>
      </c>
      <c r="S1413" s="7" t="str">
        <f t="shared" si="135"/>
        <v>publishing</v>
      </c>
      <c r="T1413" t="str">
        <f t="shared" si="136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1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3"/>
        <v>4.5714285714285712</v>
      </c>
      <c r="R1414" s="6">
        <f t="shared" si="134"/>
        <v>24.615384615384617</v>
      </c>
      <c r="S1414" s="7" t="str">
        <f t="shared" si="135"/>
        <v>publishing</v>
      </c>
      <c r="T1414" t="str">
        <f t="shared" si="136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1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3"/>
        <v>5</v>
      </c>
      <c r="R1415" s="6">
        <f t="shared" si="134"/>
        <v>100</v>
      </c>
      <c r="S1415" s="7" t="str">
        <f t="shared" si="135"/>
        <v>publishing</v>
      </c>
      <c r="T1415" t="str">
        <f t="shared" si="136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1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3"/>
        <v>0.2</v>
      </c>
      <c r="R1416" s="6">
        <f t="shared" si="134"/>
        <v>1</v>
      </c>
      <c r="S1416" s="7" t="str">
        <f t="shared" si="135"/>
        <v>publishing</v>
      </c>
      <c r="T1416" t="str">
        <f t="shared" si="136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1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3"/>
        <v>18.181818181818183</v>
      </c>
      <c r="R1417" s="6">
        <f t="shared" si="134"/>
        <v>88.888888888888886</v>
      </c>
      <c r="S1417" s="7" t="str">
        <f t="shared" si="135"/>
        <v>publishing</v>
      </c>
      <c r="T1417" t="str">
        <f t="shared" si="136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1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3"/>
        <v>0</v>
      </c>
      <c r="R1418" s="6" t="e">
        <f t="shared" si="134"/>
        <v>#DIV/0!</v>
      </c>
      <c r="S1418" s="7" t="str">
        <f t="shared" si="135"/>
        <v>publishing</v>
      </c>
      <c r="T1418" t="str">
        <f t="shared" si="136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1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3"/>
        <v>1.2222222222222223</v>
      </c>
      <c r="R1419" s="6">
        <f t="shared" si="134"/>
        <v>27.5</v>
      </c>
      <c r="S1419" s="7" t="str">
        <f t="shared" si="135"/>
        <v>publishing</v>
      </c>
      <c r="T1419" t="str">
        <f t="shared" si="136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1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3"/>
        <v>0.2</v>
      </c>
      <c r="R1420" s="6">
        <f t="shared" si="134"/>
        <v>6</v>
      </c>
      <c r="S1420" s="7" t="str">
        <f t="shared" si="135"/>
        <v>publishing</v>
      </c>
      <c r="T1420" t="str">
        <f t="shared" si="136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1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3"/>
        <v>7.0634920634920633</v>
      </c>
      <c r="R1421" s="6">
        <f t="shared" si="134"/>
        <v>44.5</v>
      </c>
      <c r="S1421" s="7" t="str">
        <f t="shared" si="135"/>
        <v>publishing</v>
      </c>
      <c r="T1421" t="str">
        <f t="shared" si="136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1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3"/>
        <v>2.7272727272727271</v>
      </c>
      <c r="R1422" s="6">
        <f t="shared" si="134"/>
        <v>1</v>
      </c>
      <c r="S1422" s="7" t="str">
        <f t="shared" si="135"/>
        <v>publishing</v>
      </c>
      <c r="T1422" t="str">
        <f t="shared" si="136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1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3"/>
        <v>0.1</v>
      </c>
      <c r="R1423" s="6">
        <f t="shared" si="134"/>
        <v>100</v>
      </c>
      <c r="S1423" s="7" t="str">
        <f t="shared" si="135"/>
        <v>publishing</v>
      </c>
      <c r="T1423" t="str">
        <f t="shared" si="136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1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3"/>
        <v>0.104</v>
      </c>
      <c r="R1424" s="6">
        <f t="shared" si="134"/>
        <v>13</v>
      </c>
      <c r="S1424" s="7" t="str">
        <f t="shared" si="135"/>
        <v>publishing</v>
      </c>
      <c r="T1424" t="str">
        <f t="shared" si="136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1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3"/>
        <v>0.33333333333333337</v>
      </c>
      <c r="R1425" s="6">
        <f t="shared" si="134"/>
        <v>100</v>
      </c>
      <c r="S1425" s="7" t="str">
        <f t="shared" si="135"/>
        <v>publishing</v>
      </c>
      <c r="T1425" t="str">
        <f t="shared" si="136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1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3"/>
        <v>20.36</v>
      </c>
      <c r="R1426" s="6">
        <f t="shared" si="134"/>
        <v>109.07142857142857</v>
      </c>
      <c r="S1426" s="7" t="str">
        <f t="shared" si="135"/>
        <v>publishing</v>
      </c>
      <c r="T1426" t="str">
        <f t="shared" si="136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1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3"/>
        <v>0</v>
      </c>
      <c r="R1427" s="6" t="e">
        <f t="shared" si="134"/>
        <v>#DIV/0!</v>
      </c>
      <c r="S1427" s="7" t="str">
        <f t="shared" si="135"/>
        <v>publishing</v>
      </c>
      <c r="T1427" t="str">
        <f t="shared" si="136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1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3"/>
        <v>0</v>
      </c>
      <c r="R1428" s="6" t="e">
        <f t="shared" si="134"/>
        <v>#DIV/0!</v>
      </c>
      <c r="S1428" s="7" t="str">
        <f t="shared" si="135"/>
        <v>publishing</v>
      </c>
      <c r="T1428" t="str">
        <f t="shared" si="136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1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3"/>
        <v>8.3800000000000008</v>
      </c>
      <c r="R1429" s="6">
        <f t="shared" si="134"/>
        <v>104.75</v>
      </c>
      <c r="S1429" s="7" t="str">
        <f t="shared" si="135"/>
        <v>publishing</v>
      </c>
      <c r="T1429" t="str">
        <f t="shared" si="136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1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3"/>
        <v>4.5</v>
      </c>
      <c r="R1430" s="6">
        <f t="shared" si="134"/>
        <v>15</v>
      </c>
      <c r="S1430" s="7" t="str">
        <f t="shared" si="135"/>
        <v>publishing</v>
      </c>
      <c r="T1430" t="str">
        <f t="shared" si="136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1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3"/>
        <v>0</v>
      </c>
      <c r="R1431" s="6" t="e">
        <f t="shared" si="134"/>
        <v>#DIV/0!</v>
      </c>
      <c r="S1431" s="7" t="str">
        <f t="shared" si="135"/>
        <v>publishing</v>
      </c>
      <c r="T1431" t="str">
        <f t="shared" si="136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1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3"/>
        <v>8.06</v>
      </c>
      <c r="R1432" s="6">
        <f t="shared" si="134"/>
        <v>80.599999999999994</v>
      </c>
      <c r="S1432" s="7" t="str">
        <f t="shared" si="135"/>
        <v>publishing</v>
      </c>
      <c r="T1432" t="str">
        <f t="shared" si="136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1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3"/>
        <v>31.94705882352941</v>
      </c>
      <c r="R1433" s="6">
        <f t="shared" si="134"/>
        <v>115.55319148936171</v>
      </c>
      <c r="S1433" s="7" t="str">
        <f t="shared" si="135"/>
        <v>publishing</v>
      </c>
      <c r="T1433" t="str">
        <f t="shared" si="136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1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3"/>
        <v>0</v>
      </c>
      <c r="R1434" s="6" t="e">
        <f t="shared" si="134"/>
        <v>#DIV/0!</v>
      </c>
      <c r="S1434" s="7" t="str">
        <f t="shared" si="135"/>
        <v>publishing</v>
      </c>
      <c r="T1434" t="str">
        <f t="shared" si="136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1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3"/>
        <v>6.708333333333333</v>
      </c>
      <c r="R1435" s="6">
        <f t="shared" si="134"/>
        <v>80.5</v>
      </c>
      <c r="S1435" s="7" t="str">
        <f t="shared" si="135"/>
        <v>publishing</v>
      </c>
      <c r="T1435" t="str">
        <f t="shared" si="136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1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3"/>
        <v>9.9878048780487809</v>
      </c>
      <c r="R1436" s="6">
        <f t="shared" si="134"/>
        <v>744.5454545454545</v>
      </c>
      <c r="S1436" s="7" t="str">
        <f t="shared" si="135"/>
        <v>publishing</v>
      </c>
      <c r="T1436" t="str">
        <f t="shared" si="136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1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3"/>
        <v>0.1</v>
      </c>
      <c r="R1437" s="6">
        <f t="shared" si="134"/>
        <v>7.5</v>
      </c>
      <c r="S1437" s="7" t="str">
        <f t="shared" si="135"/>
        <v>publishing</v>
      </c>
      <c r="T1437" t="str">
        <f t="shared" si="136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1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3"/>
        <v>0.77</v>
      </c>
      <c r="R1438" s="6">
        <f t="shared" si="134"/>
        <v>38.5</v>
      </c>
      <c r="S1438" s="7" t="str">
        <f t="shared" si="135"/>
        <v>publishing</v>
      </c>
      <c r="T1438" t="str">
        <f t="shared" si="136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1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3"/>
        <v>26.900000000000002</v>
      </c>
      <c r="R1439" s="6">
        <f t="shared" si="134"/>
        <v>36.68181818181818</v>
      </c>
      <c r="S1439" s="7" t="str">
        <f t="shared" si="135"/>
        <v>publishing</v>
      </c>
      <c r="T1439" t="str">
        <f t="shared" si="136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1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3"/>
        <v>3</v>
      </c>
      <c r="R1440" s="6">
        <f t="shared" si="134"/>
        <v>75</v>
      </c>
      <c r="S1440" s="7" t="str">
        <f t="shared" si="135"/>
        <v>publishing</v>
      </c>
      <c r="T1440" t="str">
        <f t="shared" si="136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1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3"/>
        <v>6.6055045871559637</v>
      </c>
      <c r="R1441" s="6">
        <f t="shared" si="134"/>
        <v>30</v>
      </c>
      <c r="S1441" s="7" t="str">
        <f t="shared" si="135"/>
        <v>publishing</v>
      </c>
      <c r="T1441" t="str">
        <f t="shared" si="136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1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3"/>
        <v>7.6923076923076927E-3</v>
      </c>
      <c r="R1442" s="6">
        <f t="shared" si="134"/>
        <v>1</v>
      </c>
      <c r="S1442" s="7" t="str">
        <f t="shared" si="135"/>
        <v>publishing</v>
      </c>
      <c r="T1442" t="str">
        <f t="shared" si="136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1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3"/>
        <v>1.1222222222222222</v>
      </c>
      <c r="R1443" s="6">
        <f t="shared" si="134"/>
        <v>673.33333333333337</v>
      </c>
      <c r="S1443" s="7" t="str">
        <f t="shared" si="135"/>
        <v>publishing</v>
      </c>
      <c r="T1443" t="str">
        <f t="shared" si="136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1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3"/>
        <v>0</v>
      </c>
      <c r="R1444" s="6" t="e">
        <f t="shared" si="134"/>
        <v>#DIV/0!</v>
      </c>
      <c r="S1444" s="7" t="str">
        <f t="shared" si="135"/>
        <v>publishing</v>
      </c>
      <c r="T1444" t="str">
        <f t="shared" si="136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1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3"/>
        <v>0</v>
      </c>
      <c r="R1445" s="6" t="e">
        <f t="shared" si="134"/>
        <v>#DIV/0!</v>
      </c>
      <c r="S1445" s="7" t="str">
        <f t="shared" si="135"/>
        <v>publishing</v>
      </c>
      <c r="T1445" t="str">
        <f t="shared" si="136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1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3"/>
        <v>0</v>
      </c>
      <c r="R1446" s="6" t="e">
        <f t="shared" si="134"/>
        <v>#DIV/0!</v>
      </c>
      <c r="S1446" s="7" t="str">
        <f t="shared" si="135"/>
        <v>publishing</v>
      </c>
      <c r="T1446" t="str">
        <f t="shared" si="136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1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3"/>
        <v>0</v>
      </c>
      <c r="R1447" s="6" t="e">
        <f t="shared" si="134"/>
        <v>#DIV/0!</v>
      </c>
      <c r="S1447" s="7" t="str">
        <f t="shared" si="135"/>
        <v>publishing</v>
      </c>
      <c r="T1447" t="str">
        <f t="shared" si="136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1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3"/>
        <v>0</v>
      </c>
      <c r="R1448" s="6" t="e">
        <f t="shared" si="134"/>
        <v>#DIV/0!</v>
      </c>
      <c r="S1448" s="7" t="str">
        <f t="shared" si="135"/>
        <v>publishing</v>
      </c>
      <c r="T1448" t="str">
        <f t="shared" si="136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1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3"/>
        <v>1.4999999999999999E-2</v>
      </c>
      <c r="R1449" s="6">
        <f t="shared" si="134"/>
        <v>25</v>
      </c>
      <c r="S1449" s="7" t="str">
        <f t="shared" si="135"/>
        <v>publishing</v>
      </c>
      <c r="T1449" t="str">
        <f t="shared" si="136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1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3"/>
        <v>0</v>
      </c>
      <c r="R1450" s="6" t="e">
        <f t="shared" si="134"/>
        <v>#DIV/0!</v>
      </c>
      <c r="S1450" s="7" t="str">
        <f t="shared" si="135"/>
        <v>publishing</v>
      </c>
      <c r="T1450" t="str">
        <f t="shared" si="136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1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3"/>
        <v>0</v>
      </c>
      <c r="R1451" s="6" t="e">
        <f t="shared" si="134"/>
        <v>#DIV/0!</v>
      </c>
      <c r="S1451" s="7" t="str">
        <f t="shared" si="135"/>
        <v>publishing</v>
      </c>
      <c r="T1451" t="str">
        <f t="shared" si="136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1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3"/>
        <v>1E-3</v>
      </c>
      <c r="R1452" s="6">
        <f t="shared" si="134"/>
        <v>1</v>
      </c>
      <c r="S1452" s="7" t="str">
        <f t="shared" si="135"/>
        <v>publishing</v>
      </c>
      <c r="T1452" t="str">
        <f t="shared" si="136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1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3"/>
        <v>1.0554089709762533E-2</v>
      </c>
      <c r="R1453" s="6">
        <f t="shared" si="134"/>
        <v>1</v>
      </c>
      <c r="S1453" s="7" t="str">
        <f t="shared" si="135"/>
        <v>publishing</v>
      </c>
      <c r="T1453" t="str">
        <f t="shared" si="136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1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3"/>
        <v>0</v>
      </c>
      <c r="R1454" s="6" t="e">
        <f t="shared" si="134"/>
        <v>#DIV/0!</v>
      </c>
      <c r="S1454" s="7" t="str">
        <f t="shared" si="135"/>
        <v>publishing</v>
      </c>
      <c r="T1454" t="str">
        <f t="shared" si="136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1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3"/>
        <v>0</v>
      </c>
      <c r="R1455" s="6" t="e">
        <f t="shared" si="134"/>
        <v>#DIV/0!</v>
      </c>
      <c r="S1455" s="7" t="str">
        <f t="shared" si="135"/>
        <v>publishing</v>
      </c>
      <c r="T1455" t="str">
        <f t="shared" si="136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1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3"/>
        <v>0.85714285714285721</v>
      </c>
      <c r="R1456" s="6">
        <f t="shared" si="134"/>
        <v>15</v>
      </c>
      <c r="S1456" s="7" t="str">
        <f t="shared" si="135"/>
        <v>publishing</v>
      </c>
      <c r="T1456" t="str">
        <f t="shared" si="136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1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3"/>
        <v>10.5</v>
      </c>
      <c r="R1457" s="6">
        <f t="shared" si="134"/>
        <v>225</v>
      </c>
      <c r="S1457" s="7" t="str">
        <f t="shared" si="135"/>
        <v>publishing</v>
      </c>
      <c r="T1457" t="str">
        <f t="shared" si="136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1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3"/>
        <v>2.9000000000000004</v>
      </c>
      <c r="R1458" s="6">
        <f t="shared" si="134"/>
        <v>48.333333333333336</v>
      </c>
      <c r="S1458" s="7" t="str">
        <f t="shared" si="135"/>
        <v>publishing</v>
      </c>
      <c r="T1458" t="str">
        <f t="shared" si="136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1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3"/>
        <v>0</v>
      </c>
      <c r="R1459" s="6" t="e">
        <f t="shared" si="134"/>
        <v>#DIV/0!</v>
      </c>
      <c r="S1459" s="7" t="str">
        <f t="shared" si="135"/>
        <v>publishing</v>
      </c>
      <c r="T1459" t="str">
        <f t="shared" si="136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1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3"/>
        <v>0</v>
      </c>
      <c r="R1460" s="6" t="e">
        <f t="shared" si="134"/>
        <v>#DIV/0!</v>
      </c>
      <c r="S1460" s="7" t="str">
        <f t="shared" si="135"/>
        <v>publishing</v>
      </c>
      <c r="T1460" t="str">
        <f t="shared" si="136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1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3"/>
        <v>0</v>
      </c>
      <c r="R1461" s="6" t="e">
        <f t="shared" si="134"/>
        <v>#DIV/0!</v>
      </c>
      <c r="S1461" s="7" t="str">
        <f t="shared" si="135"/>
        <v>publishing</v>
      </c>
      <c r="T1461" t="str">
        <f t="shared" si="136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1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3"/>
        <v>0</v>
      </c>
      <c r="R1462" s="6" t="e">
        <f t="shared" si="134"/>
        <v>#DIV/0!</v>
      </c>
      <c r="S1462" s="7" t="str">
        <f t="shared" si="135"/>
        <v>publishing</v>
      </c>
      <c r="T1462" t="str">
        <f t="shared" si="136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1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3"/>
        <v>101.24459999999999</v>
      </c>
      <c r="R1463" s="6">
        <f t="shared" si="134"/>
        <v>44.66673529411765</v>
      </c>
      <c r="S1463" s="7" t="str">
        <f t="shared" si="135"/>
        <v>publishing</v>
      </c>
      <c r="T1463" t="str">
        <f t="shared" si="136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1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3"/>
        <v>108.5175</v>
      </c>
      <c r="R1464" s="6">
        <f t="shared" si="134"/>
        <v>28.937999999999999</v>
      </c>
      <c r="S1464" s="7" t="str">
        <f t="shared" si="135"/>
        <v>publishing</v>
      </c>
      <c r="T1464" t="str">
        <f t="shared" si="136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1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3"/>
        <v>147.66666666666666</v>
      </c>
      <c r="R1465" s="6">
        <f t="shared" si="134"/>
        <v>35.44</v>
      </c>
      <c r="S1465" s="7" t="str">
        <f t="shared" si="135"/>
        <v>publishing</v>
      </c>
      <c r="T1465" t="str">
        <f t="shared" si="136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1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3"/>
        <v>163.19999999999999</v>
      </c>
      <c r="R1466" s="6">
        <f t="shared" si="134"/>
        <v>34.871794871794869</v>
      </c>
      <c r="S1466" s="7" t="str">
        <f t="shared" si="135"/>
        <v>publishing</v>
      </c>
      <c r="T1466" t="str">
        <f t="shared" si="136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1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3"/>
        <v>456.41449999999998</v>
      </c>
      <c r="R1467" s="6">
        <f t="shared" si="134"/>
        <v>52.622732513451197</v>
      </c>
      <c r="S1467" s="7" t="str">
        <f t="shared" si="135"/>
        <v>publishing</v>
      </c>
      <c r="T1467" t="str">
        <f t="shared" si="136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1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3"/>
        <v>107.87731249999999</v>
      </c>
      <c r="R1468" s="6">
        <f t="shared" si="134"/>
        <v>69.598266129032254</v>
      </c>
      <c r="S1468" s="7" t="str">
        <f t="shared" si="135"/>
        <v>publishing</v>
      </c>
      <c r="T1468" t="str">
        <f t="shared" si="136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1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3"/>
        <v>115.08</v>
      </c>
      <c r="R1469" s="6">
        <f t="shared" si="134"/>
        <v>76.72</v>
      </c>
      <c r="S1469" s="7" t="str">
        <f t="shared" si="135"/>
        <v>publishing</v>
      </c>
      <c r="T1469" t="str">
        <f t="shared" si="136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1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3"/>
        <v>102.36842105263158</v>
      </c>
      <c r="R1470" s="6">
        <f t="shared" si="134"/>
        <v>33.191126279863482</v>
      </c>
      <c r="S1470" s="7" t="str">
        <f t="shared" si="135"/>
        <v>publishing</v>
      </c>
      <c r="T1470" t="str">
        <f t="shared" si="136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1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3"/>
        <v>108.42485875706214</v>
      </c>
      <c r="R1471" s="6">
        <f t="shared" si="134"/>
        <v>149.46417445482865</v>
      </c>
      <c r="S1471" s="7" t="str">
        <f t="shared" si="135"/>
        <v>publishing</v>
      </c>
      <c r="T1471" t="str">
        <f t="shared" si="136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1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3"/>
        <v>125.13333333333334</v>
      </c>
      <c r="R1472" s="6">
        <f t="shared" si="134"/>
        <v>23.172839506172838</v>
      </c>
      <c r="S1472" s="7" t="str">
        <f t="shared" si="135"/>
        <v>publishing</v>
      </c>
      <c r="T1472" t="str">
        <f t="shared" si="136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1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3"/>
        <v>103.840625</v>
      </c>
      <c r="R1473" s="6">
        <f t="shared" si="134"/>
        <v>96.877551020408163</v>
      </c>
      <c r="S1473" s="7" t="str">
        <f t="shared" si="135"/>
        <v>publishing</v>
      </c>
      <c r="T1473" t="str">
        <f t="shared" si="136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1"/>
        <v>41563.542858796296</v>
      </c>
      <c r="K1474">
        <v>1379336503</v>
      </c>
      <c r="L1474" s="11">
        <f t="shared" si="13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3"/>
        <v>138.70400000000001</v>
      </c>
      <c r="R1474" s="6">
        <f t="shared" si="134"/>
        <v>103.20238095238095</v>
      </c>
      <c r="S1474" s="7" t="str">
        <f t="shared" si="135"/>
        <v>publishing</v>
      </c>
      <c r="T1474" t="str">
        <f t="shared" si="136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7">(((I1475/60)/60)/24)+DATE(1970,1,1)</f>
        <v>40969.979618055557</v>
      </c>
      <c r="K1475">
        <v>1328052639</v>
      </c>
      <c r="L1475" s="11">
        <f t="shared" ref="L1475:L1538" si="138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39">(E1475/D1475)*100</f>
        <v>120.51600000000001</v>
      </c>
      <c r="R1475" s="6">
        <f t="shared" ref="R1475:R1538" si="140">E1475/N1475</f>
        <v>38.462553191489363</v>
      </c>
      <c r="S1475" s="7" t="str">
        <f t="shared" ref="S1475:S1538" si="141">LEFT(P1475,FIND("/",P1475)-1)</f>
        <v>publishing</v>
      </c>
      <c r="T1475" t="str">
        <f t="shared" ref="T1475:T1538" si="142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7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9"/>
        <v>112.26666666666667</v>
      </c>
      <c r="R1476" s="6">
        <f t="shared" si="140"/>
        <v>44.315789473684212</v>
      </c>
      <c r="S1476" s="7" t="str">
        <f t="shared" si="141"/>
        <v>publishing</v>
      </c>
      <c r="T1476" t="str">
        <f t="shared" si="142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7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9"/>
        <v>188.66966666666667</v>
      </c>
      <c r="R1477" s="6">
        <f t="shared" si="140"/>
        <v>64.173356009070289</v>
      </c>
      <c r="S1477" s="7" t="str">
        <f t="shared" si="141"/>
        <v>publishing</v>
      </c>
      <c r="T1477" t="str">
        <f t="shared" si="142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7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9"/>
        <v>661.55466666666666</v>
      </c>
      <c r="R1478" s="6">
        <f t="shared" si="140"/>
        <v>43.333275109170302</v>
      </c>
      <c r="S1478" s="7" t="str">
        <f t="shared" si="141"/>
        <v>publishing</v>
      </c>
      <c r="T1478" t="str">
        <f t="shared" si="142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7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9"/>
        <v>111.31</v>
      </c>
      <c r="R1479" s="6">
        <f t="shared" si="140"/>
        <v>90.495934959349597</v>
      </c>
      <c r="S1479" s="7" t="str">
        <f t="shared" si="141"/>
        <v>publishing</v>
      </c>
      <c r="T1479" t="str">
        <f t="shared" si="142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7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9"/>
        <v>1181.6142199999999</v>
      </c>
      <c r="R1480" s="6">
        <f t="shared" si="140"/>
        <v>29.187190495010373</v>
      </c>
      <c r="S1480" s="7" t="str">
        <f t="shared" si="141"/>
        <v>publishing</v>
      </c>
      <c r="T1480" t="str">
        <f t="shared" si="142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7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9"/>
        <v>137.375</v>
      </c>
      <c r="R1481" s="6">
        <f t="shared" si="140"/>
        <v>30.95774647887324</v>
      </c>
      <c r="S1481" s="7" t="str">
        <f t="shared" si="141"/>
        <v>publishing</v>
      </c>
      <c r="T1481" t="str">
        <f t="shared" si="142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7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9"/>
        <v>117.04040000000001</v>
      </c>
      <c r="R1482" s="6">
        <f t="shared" si="140"/>
        <v>92.157795275590544</v>
      </c>
      <c r="S1482" s="7" t="str">
        <f t="shared" si="141"/>
        <v>publishing</v>
      </c>
      <c r="T1482" t="str">
        <f t="shared" si="142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7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9"/>
        <v>2.1</v>
      </c>
      <c r="R1483" s="6">
        <f t="shared" si="140"/>
        <v>17.5</v>
      </c>
      <c r="S1483" s="7" t="str">
        <f t="shared" si="141"/>
        <v>publishing</v>
      </c>
      <c r="T1483" t="str">
        <f t="shared" si="142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7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9"/>
        <v>0.1</v>
      </c>
      <c r="R1484" s="6">
        <f t="shared" si="140"/>
        <v>5</v>
      </c>
      <c r="S1484" s="7" t="str">
        <f t="shared" si="141"/>
        <v>publishing</v>
      </c>
      <c r="T1484" t="str">
        <f t="shared" si="142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7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9"/>
        <v>0.7142857142857143</v>
      </c>
      <c r="R1485" s="6">
        <f t="shared" si="140"/>
        <v>25</v>
      </c>
      <c r="S1485" s="7" t="str">
        <f t="shared" si="141"/>
        <v>publishing</v>
      </c>
      <c r="T1485" t="str">
        <f t="shared" si="142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7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9"/>
        <v>0</v>
      </c>
      <c r="R1486" s="6" t="e">
        <f t="shared" si="140"/>
        <v>#DIV/0!</v>
      </c>
      <c r="S1486" s="7" t="str">
        <f t="shared" si="141"/>
        <v>publishing</v>
      </c>
      <c r="T1486" t="str">
        <f t="shared" si="142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7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9"/>
        <v>2.2388059701492535</v>
      </c>
      <c r="R1487" s="6">
        <f t="shared" si="140"/>
        <v>50</v>
      </c>
      <c r="S1487" s="7" t="str">
        <f t="shared" si="141"/>
        <v>publishing</v>
      </c>
      <c r="T1487" t="str">
        <f t="shared" si="142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7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9"/>
        <v>0.24</v>
      </c>
      <c r="R1488" s="6">
        <f t="shared" si="140"/>
        <v>16</v>
      </c>
      <c r="S1488" s="7" t="str">
        <f t="shared" si="141"/>
        <v>publishing</v>
      </c>
      <c r="T1488" t="str">
        <f t="shared" si="142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7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9"/>
        <v>0</v>
      </c>
      <c r="R1489" s="6" t="e">
        <f t="shared" si="140"/>
        <v>#DIV/0!</v>
      </c>
      <c r="S1489" s="7" t="str">
        <f t="shared" si="141"/>
        <v>publishing</v>
      </c>
      <c r="T1489" t="str">
        <f t="shared" si="142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7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9"/>
        <v>2.4</v>
      </c>
      <c r="R1490" s="6">
        <f t="shared" si="140"/>
        <v>60</v>
      </c>
      <c r="S1490" s="7" t="str">
        <f t="shared" si="141"/>
        <v>publishing</v>
      </c>
      <c r="T1490" t="str">
        <f t="shared" si="142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7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9"/>
        <v>0</v>
      </c>
      <c r="R1491" s="6" t="e">
        <f t="shared" si="140"/>
        <v>#DIV/0!</v>
      </c>
      <c r="S1491" s="7" t="str">
        <f t="shared" si="141"/>
        <v>publishing</v>
      </c>
      <c r="T1491" t="str">
        <f t="shared" si="142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7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9"/>
        <v>30.862068965517242</v>
      </c>
      <c r="R1492" s="6">
        <f t="shared" si="140"/>
        <v>47.10526315789474</v>
      </c>
      <c r="S1492" s="7" t="str">
        <f t="shared" si="141"/>
        <v>publishing</v>
      </c>
      <c r="T1492" t="str">
        <f t="shared" si="142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7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9"/>
        <v>8.3333333333333321</v>
      </c>
      <c r="R1493" s="6">
        <f t="shared" si="140"/>
        <v>100</v>
      </c>
      <c r="S1493" s="7" t="str">
        <f t="shared" si="141"/>
        <v>publishing</v>
      </c>
      <c r="T1493" t="str">
        <f t="shared" si="142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7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9"/>
        <v>0.75</v>
      </c>
      <c r="R1494" s="6">
        <f t="shared" si="140"/>
        <v>15</v>
      </c>
      <c r="S1494" s="7" t="str">
        <f t="shared" si="141"/>
        <v>publishing</v>
      </c>
      <c r="T1494" t="str">
        <f t="shared" si="142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7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9"/>
        <v>0</v>
      </c>
      <c r="R1495" s="6" t="e">
        <f t="shared" si="140"/>
        <v>#DIV/0!</v>
      </c>
      <c r="S1495" s="7" t="str">
        <f t="shared" si="141"/>
        <v>publishing</v>
      </c>
      <c r="T1495" t="str">
        <f t="shared" si="142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7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9"/>
        <v>8.9</v>
      </c>
      <c r="R1496" s="6">
        <f t="shared" si="140"/>
        <v>40.454545454545453</v>
      </c>
      <c r="S1496" s="7" t="str">
        <f t="shared" si="141"/>
        <v>publishing</v>
      </c>
      <c r="T1496" t="str">
        <f t="shared" si="142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7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9"/>
        <v>0</v>
      </c>
      <c r="R1497" s="6" t="e">
        <f t="shared" si="140"/>
        <v>#DIV/0!</v>
      </c>
      <c r="S1497" s="7" t="str">
        <f t="shared" si="141"/>
        <v>publishing</v>
      </c>
      <c r="T1497" t="str">
        <f t="shared" si="142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7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9"/>
        <v>0</v>
      </c>
      <c r="R1498" s="6" t="e">
        <f t="shared" si="140"/>
        <v>#DIV/0!</v>
      </c>
      <c r="S1498" s="7" t="str">
        <f t="shared" si="141"/>
        <v>publishing</v>
      </c>
      <c r="T1498" t="str">
        <f t="shared" si="142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7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9"/>
        <v>6.6666666666666671E-3</v>
      </c>
      <c r="R1499" s="6">
        <f t="shared" si="140"/>
        <v>1</v>
      </c>
      <c r="S1499" s="7" t="str">
        <f t="shared" si="141"/>
        <v>publishing</v>
      </c>
      <c r="T1499" t="str">
        <f t="shared" si="142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7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9"/>
        <v>1.9</v>
      </c>
      <c r="R1500" s="6">
        <f t="shared" si="140"/>
        <v>19</v>
      </c>
      <c r="S1500" s="7" t="str">
        <f t="shared" si="141"/>
        <v>publishing</v>
      </c>
      <c r="T1500" t="str">
        <f t="shared" si="142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7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9"/>
        <v>0.25</v>
      </c>
      <c r="R1501" s="6">
        <f t="shared" si="140"/>
        <v>5</v>
      </c>
      <c r="S1501" s="7" t="str">
        <f t="shared" si="141"/>
        <v>publishing</v>
      </c>
      <c r="T1501" t="str">
        <f t="shared" si="142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7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9"/>
        <v>25.035714285714285</v>
      </c>
      <c r="R1502" s="6">
        <f t="shared" si="140"/>
        <v>46.733333333333334</v>
      </c>
      <c r="S1502" s="7" t="str">
        <f t="shared" si="141"/>
        <v>publishing</v>
      </c>
      <c r="T1502" t="str">
        <f t="shared" si="142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7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9"/>
        <v>166.33076923076925</v>
      </c>
      <c r="R1503" s="6">
        <f t="shared" si="140"/>
        <v>97.731073446327684</v>
      </c>
      <c r="S1503" s="7" t="str">
        <f t="shared" si="141"/>
        <v>photography</v>
      </c>
      <c r="T1503" t="str">
        <f t="shared" si="142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7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9"/>
        <v>101.44545454545455</v>
      </c>
      <c r="R1504" s="6">
        <f t="shared" si="140"/>
        <v>67.835866261398181</v>
      </c>
      <c r="S1504" s="7" t="str">
        <f t="shared" si="141"/>
        <v>photography</v>
      </c>
      <c r="T1504" t="str">
        <f t="shared" si="142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7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9"/>
        <v>107.89146666666667</v>
      </c>
      <c r="R1505" s="6">
        <f t="shared" si="140"/>
        <v>56.98492957746479</v>
      </c>
      <c r="S1505" s="7" t="str">
        <f t="shared" si="141"/>
        <v>photography</v>
      </c>
      <c r="T1505" t="str">
        <f t="shared" si="142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7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9"/>
        <v>277.93846153846158</v>
      </c>
      <c r="R1506" s="6">
        <f t="shared" si="140"/>
        <v>67.159851301115239</v>
      </c>
      <c r="S1506" s="7" t="str">
        <f t="shared" si="141"/>
        <v>photography</v>
      </c>
      <c r="T1506" t="str">
        <f t="shared" si="142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7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9"/>
        <v>103.58125</v>
      </c>
      <c r="R1507" s="6">
        <f t="shared" si="140"/>
        <v>48.037681159420288</v>
      </c>
      <c r="S1507" s="7" t="str">
        <f t="shared" si="141"/>
        <v>photography</v>
      </c>
      <c r="T1507" t="str">
        <f t="shared" si="142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7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9"/>
        <v>111.4</v>
      </c>
      <c r="R1508" s="6">
        <f t="shared" si="140"/>
        <v>38.860465116279073</v>
      </c>
      <c r="S1508" s="7" t="str">
        <f t="shared" si="141"/>
        <v>photography</v>
      </c>
      <c r="T1508" t="str">
        <f t="shared" si="142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7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9"/>
        <v>215</v>
      </c>
      <c r="R1509" s="6">
        <f t="shared" si="140"/>
        <v>78.181818181818187</v>
      </c>
      <c r="S1509" s="7" t="str">
        <f t="shared" si="141"/>
        <v>photography</v>
      </c>
      <c r="T1509" t="str">
        <f t="shared" si="142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7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9"/>
        <v>110.76216216216217</v>
      </c>
      <c r="R1510" s="6">
        <f t="shared" si="140"/>
        <v>97.113744075829388</v>
      </c>
      <c r="S1510" s="7" t="str">
        <f t="shared" si="141"/>
        <v>photography</v>
      </c>
      <c r="T1510" t="str">
        <f t="shared" si="142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7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9"/>
        <v>123.64125714285714</v>
      </c>
      <c r="R1511" s="6">
        <f t="shared" si="140"/>
        <v>110.39397959183674</v>
      </c>
      <c r="S1511" s="7" t="str">
        <f t="shared" si="141"/>
        <v>photography</v>
      </c>
      <c r="T1511" t="str">
        <f t="shared" si="142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7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9"/>
        <v>101.03500000000001</v>
      </c>
      <c r="R1512" s="6">
        <f t="shared" si="140"/>
        <v>39.91506172839506</v>
      </c>
      <c r="S1512" s="7" t="str">
        <f t="shared" si="141"/>
        <v>photography</v>
      </c>
      <c r="T1512" t="str">
        <f t="shared" si="142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7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9"/>
        <v>111.79285714285714</v>
      </c>
      <c r="R1513" s="6">
        <f t="shared" si="140"/>
        <v>75.975728155339809</v>
      </c>
      <c r="S1513" s="7" t="str">
        <f t="shared" si="141"/>
        <v>photography</v>
      </c>
      <c r="T1513" t="str">
        <f t="shared" si="142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7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9"/>
        <v>558.7714285714286</v>
      </c>
      <c r="R1514" s="6">
        <f t="shared" si="140"/>
        <v>58.379104477611939</v>
      </c>
      <c r="S1514" s="7" t="str">
        <f t="shared" si="141"/>
        <v>photography</v>
      </c>
      <c r="T1514" t="str">
        <f t="shared" si="142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7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9"/>
        <v>150.01875000000001</v>
      </c>
      <c r="R1515" s="6">
        <f t="shared" si="140"/>
        <v>55.82093023255814</v>
      </c>
      <c r="S1515" s="7" t="str">
        <f t="shared" si="141"/>
        <v>photography</v>
      </c>
      <c r="T1515" t="str">
        <f t="shared" si="142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7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9"/>
        <v>106.476</v>
      </c>
      <c r="R1516" s="6">
        <f t="shared" si="140"/>
        <v>151.24431818181819</v>
      </c>
      <c r="S1516" s="7" t="str">
        <f t="shared" si="141"/>
        <v>photography</v>
      </c>
      <c r="T1516" t="str">
        <f t="shared" si="142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7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9"/>
        <v>157.18899999999999</v>
      </c>
      <c r="R1517" s="6">
        <f t="shared" si="140"/>
        <v>849.67027027027029</v>
      </c>
      <c r="S1517" s="7" t="str">
        <f t="shared" si="141"/>
        <v>photography</v>
      </c>
      <c r="T1517" t="str">
        <f t="shared" si="142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7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9"/>
        <v>108.65882352941176</v>
      </c>
      <c r="R1518" s="6">
        <f t="shared" si="140"/>
        <v>159.24137931034483</v>
      </c>
      <c r="S1518" s="7" t="str">
        <f t="shared" si="141"/>
        <v>photography</v>
      </c>
      <c r="T1518" t="str">
        <f t="shared" si="142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7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9"/>
        <v>161.97999999999999</v>
      </c>
      <c r="R1519" s="6">
        <f t="shared" si="140"/>
        <v>39.507317073170732</v>
      </c>
      <c r="S1519" s="7" t="str">
        <f t="shared" si="141"/>
        <v>photography</v>
      </c>
      <c r="T1519" t="str">
        <f t="shared" si="142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7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9"/>
        <v>205.36666666666665</v>
      </c>
      <c r="R1520" s="6">
        <f t="shared" si="140"/>
        <v>130.52966101694915</v>
      </c>
      <c r="S1520" s="7" t="str">
        <f t="shared" si="141"/>
        <v>photography</v>
      </c>
      <c r="T1520" t="str">
        <f t="shared" si="142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7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9"/>
        <v>103.36388888888889</v>
      </c>
      <c r="R1521" s="6">
        <f t="shared" si="140"/>
        <v>64.156896551724131</v>
      </c>
      <c r="S1521" s="7" t="str">
        <f t="shared" si="141"/>
        <v>photography</v>
      </c>
      <c r="T1521" t="str">
        <f t="shared" si="142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7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9"/>
        <v>103.47222222222223</v>
      </c>
      <c r="R1522" s="6">
        <f t="shared" si="140"/>
        <v>111.52694610778443</v>
      </c>
      <c r="S1522" s="7" t="str">
        <f t="shared" si="141"/>
        <v>photography</v>
      </c>
      <c r="T1522" t="str">
        <f t="shared" si="142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7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9"/>
        <v>106.81333333333333</v>
      </c>
      <c r="R1523" s="6">
        <f t="shared" si="140"/>
        <v>170.44680851063831</v>
      </c>
      <c r="S1523" s="7" t="str">
        <f t="shared" si="141"/>
        <v>photography</v>
      </c>
      <c r="T1523" t="str">
        <f t="shared" si="142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7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9"/>
        <v>138.96574712643678</v>
      </c>
      <c r="R1524" s="6">
        <f t="shared" si="140"/>
        <v>133.7391592920354</v>
      </c>
      <c r="S1524" s="7" t="str">
        <f t="shared" si="141"/>
        <v>photography</v>
      </c>
      <c r="T1524" t="str">
        <f t="shared" si="142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7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9"/>
        <v>124.84324324324325</v>
      </c>
      <c r="R1525" s="6">
        <f t="shared" si="140"/>
        <v>95.834024896265561</v>
      </c>
      <c r="S1525" s="7" t="str">
        <f t="shared" si="141"/>
        <v>photography</v>
      </c>
      <c r="T1525" t="str">
        <f t="shared" si="142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7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9"/>
        <v>206.99999999999997</v>
      </c>
      <c r="R1526" s="6">
        <f t="shared" si="140"/>
        <v>221.78571428571428</v>
      </c>
      <c r="S1526" s="7" t="str">
        <f t="shared" si="141"/>
        <v>photography</v>
      </c>
      <c r="T1526" t="str">
        <f t="shared" si="142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7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9"/>
        <v>174.00576923076923</v>
      </c>
      <c r="R1527" s="6">
        <f t="shared" si="140"/>
        <v>32.315357142857138</v>
      </c>
      <c r="S1527" s="7" t="str">
        <f t="shared" si="141"/>
        <v>photography</v>
      </c>
      <c r="T1527" t="str">
        <f t="shared" si="142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7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9"/>
        <v>120.32608695652173</v>
      </c>
      <c r="R1528" s="6">
        <f t="shared" si="140"/>
        <v>98.839285714285708</v>
      </c>
      <c r="S1528" s="7" t="str">
        <f t="shared" si="141"/>
        <v>photography</v>
      </c>
      <c r="T1528" t="str">
        <f t="shared" si="142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7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9"/>
        <v>110.44428571428573</v>
      </c>
      <c r="R1529" s="6">
        <f t="shared" si="140"/>
        <v>55.222142857142863</v>
      </c>
      <c r="S1529" s="7" t="str">
        <f t="shared" si="141"/>
        <v>photography</v>
      </c>
      <c r="T1529" t="str">
        <f t="shared" si="142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7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9"/>
        <v>281.56666666666666</v>
      </c>
      <c r="R1530" s="6">
        <f t="shared" si="140"/>
        <v>52.793750000000003</v>
      </c>
      <c r="S1530" s="7" t="str">
        <f t="shared" si="141"/>
        <v>photography</v>
      </c>
      <c r="T1530" t="str">
        <f t="shared" si="142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7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9"/>
        <v>100.67894736842105</v>
      </c>
      <c r="R1531" s="6">
        <f t="shared" si="140"/>
        <v>135.66666666666666</v>
      </c>
      <c r="S1531" s="7" t="str">
        <f t="shared" si="141"/>
        <v>photography</v>
      </c>
      <c r="T1531" t="str">
        <f t="shared" si="142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7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9"/>
        <v>134.82571428571427</v>
      </c>
      <c r="R1532" s="6">
        <f t="shared" si="140"/>
        <v>53.991990846681922</v>
      </c>
      <c r="S1532" s="7" t="str">
        <f t="shared" si="141"/>
        <v>photography</v>
      </c>
      <c r="T1532" t="str">
        <f t="shared" si="142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7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9"/>
        <v>175.95744680851064</v>
      </c>
      <c r="R1533" s="6">
        <f t="shared" si="140"/>
        <v>56.643835616438359</v>
      </c>
      <c r="S1533" s="7" t="str">
        <f t="shared" si="141"/>
        <v>photography</v>
      </c>
      <c r="T1533" t="str">
        <f t="shared" si="142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7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9"/>
        <v>484.02000000000004</v>
      </c>
      <c r="R1534" s="6">
        <f t="shared" si="140"/>
        <v>82.316326530612244</v>
      </c>
      <c r="S1534" s="7" t="str">
        <f t="shared" si="141"/>
        <v>photography</v>
      </c>
      <c r="T1534" t="str">
        <f t="shared" si="142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7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9"/>
        <v>145.14000000000001</v>
      </c>
      <c r="R1535" s="6">
        <f t="shared" si="140"/>
        <v>88.26081081081081</v>
      </c>
      <c r="S1535" s="7" t="str">
        <f t="shared" si="141"/>
        <v>photography</v>
      </c>
      <c r="T1535" t="str">
        <f t="shared" si="142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7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9"/>
        <v>417.73333333333335</v>
      </c>
      <c r="R1536" s="6">
        <f t="shared" si="140"/>
        <v>84.905149051490511</v>
      </c>
      <c r="S1536" s="7" t="str">
        <f t="shared" si="141"/>
        <v>photography</v>
      </c>
      <c r="T1536" t="str">
        <f t="shared" si="142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7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9"/>
        <v>132.42499999999998</v>
      </c>
      <c r="R1537" s="6">
        <f t="shared" si="140"/>
        <v>48.154545454545456</v>
      </c>
      <c r="S1537" s="7" t="str">
        <f t="shared" si="141"/>
        <v>photography</v>
      </c>
      <c r="T1537" t="str">
        <f t="shared" si="142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7"/>
        <v>42243.802199074074</v>
      </c>
      <c r="K1538">
        <v>1438110910</v>
      </c>
      <c r="L1538" s="11">
        <f t="shared" si="138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39"/>
        <v>250.30841666666666</v>
      </c>
      <c r="R1538" s="6">
        <f t="shared" si="140"/>
        <v>66.015406593406595</v>
      </c>
      <c r="S1538" s="7" t="str">
        <f t="shared" si="141"/>
        <v>photography</v>
      </c>
      <c r="T1538" t="str">
        <f t="shared" si="142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3">(((I1539/60)/60)/24)+DATE(1970,1,1)</f>
        <v>42588.75</v>
      </c>
      <c r="K1539">
        <v>1467358427</v>
      </c>
      <c r="L1539" s="11">
        <f t="shared" ref="L1539:L1602" si="14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5">(E1539/D1539)*100</f>
        <v>179.9</v>
      </c>
      <c r="R1539" s="6">
        <f t="shared" ref="R1539:R1602" si="146">E1539/N1539</f>
        <v>96.375</v>
      </c>
      <c r="S1539" s="7" t="str">
        <f t="shared" ref="S1539:S1602" si="147">LEFT(P1539,FIND("/",P1539)-1)</f>
        <v>photography</v>
      </c>
      <c r="T1539" t="str">
        <f t="shared" ref="T1539:T1602" si="148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3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5"/>
        <v>102.62857142857142</v>
      </c>
      <c r="R1540" s="6">
        <f t="shared" si="146"/>
        <v>156.17391304347825</v>
      </c>
      <c r="S1540" s="7" t="str">
        <f t="shared" si="147"/>
        <v>photography</v>
      </c>
      <c r="T1540" t="str">
        <f t="shared" si="148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3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5"/>
        <v>135.98609999999999</v>
      </c>
      <c r="R1541" s="6">
        <f t="shared" si="146"/>
        <v>95.764859154929582</v>
      </c>
      <c r="S1541" s="7" t="str">
        <f t="shared" si="147"/>
        <v>photography</v>
      </c>
      <c r="T1541" t="str">
        <f t="shared" si="148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3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5"/>
        <v>117.86666666666667</v>
      </c>
      <c r="R1542" s="6">
        <f t="shared" si="146"/>
        <v>180.40816326530611</v>
      </c>
      <c r="S1542" s="7" t="str">
        <f t="shared" si="147"/>
        <v>photography</v>
      </c>
      <c r="T1542" t="str">
        <f t="shared" si="148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3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5"/>
        <v>3.3333333333333333E-2</v>
      </c>
      <c r="R1543" s="6">
        <f t="shared" si="146"/>
        <v>3</v>
      </c>
      <c r="S1543" s="7" t="str">
        <f t="shared" si="147"/>
        <v>photography</v>
      </c>
      <c r="T1543" t="str">
        <f t="shared" si="148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3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5"/>
        <v>4</v>
      </c>
      <c r="R1544" s="6">
        <f t="shared" si="146"/>
        <v>20</v>
      </c>
      <c r="S1544" s="7" t="str">
        <f t="shared" si="147"/>
        <v>photography</v>
      </c>
      <c r="T1544" t="str">
        <f t="shared" si="148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3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5"/>
        <v>0.44444444444444442</v>
      </c>
      <c r="R1545" s="6">
        <f t="shared" si="146"/>
        <v>10</v>
      </c>
      <c r="S1545" s="7" t="str">
        <f t="shared" si="147"/>
        <v>photography</v>
      </c>
      <c r="T1545" t="str">
        <f t="shared" si="148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3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5"/>
        <v>0</v>
      </c>
      <c r="R1546" s="6" t="e">
        <f t="shared" si="146"/>
        <v>#DIV/0!</v>
      </c>
      <c r="S1546" s="7" t="str">
        <f t="shared" si="147"/>
        <v>photography</v>
      </c>
      <c r="T1546" t="str">
        <f t="shared" si="148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3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5"/>
        <v>3.3333333333333333E-2</v>
      </c>
      <c r="R1547" s="6">
        <f t="shared" si="146"/>
        <v>1</v>
      </c>
      <c r="S1547" s="7" t="str">
        <f t="shared" si="147"/>
        <v>photography</v>
      </c>
      <c r="T1547" t="str">
        <f t="shared" si="148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3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5"/>
        <v>28.9</v>
      </c>
      <c r="R1548" s="6">
        <f t="shared" si="146"/>
        <v>26.272727272727273</v>
      </c>
      <c r="S1548" s="7" t="str">
        <f t="shared" si="147"/>
        <v>photography</v>
      </c>
      <c r="T1548" t="str">
        <f t="shared" si="148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3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5"/>
        <v>0</v>
      </c>
      <c r="R1549" s="6" t="e">
        <f t="shared" si="146"/>
        <v>#DIV/0!</v>
      </c>
      <c r="S1549" s="7" t="str">
        <f t="shared" si="147"/>
        <v>photography</v>
      </c>
      <c r="T1549" t="str">
        <f t="shared" si="148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3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5"/>
        <v>8.5714285714285712</v>
      </c>
      <c r="R1550" s="6">
        <f t="shared" si="146"/>
        <v>60</v>
      </c>
      <c r="S1550" s="7" t="str">
        <f t="shared" si="147"/>
        <v>photography</v>
      </c>
      <c r="T1550" t="str">
        <f t="shared" si="148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3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5"/>
        <v>34</v>
      </c>
      <c r="R1551" s="6">
        <f t="shared" si="146"/>
        <v>28.333333333333332</v>
      </c>
      <c r="S1551" s="7" t="str">
        <f t="shared" si="147"/>
        <v>photography</v>
      </c>
      <c r="T1551" t="str">
        <f t="shared" si="148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3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5"/>
        <v>13.466666666666665</v>
      </c>
      <c r="R1552" s="6">
        <f t="shared" si="146"/>
        <v>14.428571428571429</v>
      </c>
      <c r="S1552" s="7" t="str">
        <f t="shared" si="147"/>
        <v>photography</v>
      </c>
      <c r="T1552" t="str">
        <f t="shared" si="148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3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5"/>
        <v>0</v>
      </c>
      <c r="R1553" s="6" t="e">
        <f t="shared" si="146"/>
        <v>#DIV/0!</v>
      </c>
      <c r="S1553" s="7" t="str">
        <f t="shared" si="147"/>
        <v>photography</v>
      </c>
      <c r="T1553" t="str">
        <f t="shared" si="148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3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5"/>
        <v>49.186046511627907</v>
      </c>
      <c r="R1554" s="6">
        <f t="shared" si="146"/>
        <v>132.1875</v>
      </c>
      <c r="S1554" s="7" t="str">
        <f t="shared" si="147"/>
        <v>photography</v>
      </c>
      <c r="T1554" t="str">
        <f t="shared" si="148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3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5"/>
        <v>0</v>
      </c>
      <c r="R1555" s="6" t="e">
        <f t="shared" si="146"/>
        <v>#DIV/0!</v>
      </c>
      <c r="S1555" s="7" t="str">
        <f t="shared" si="147"/>
        <v>photography</v>
      </c>
      <c r="T1555" t="str">
        <f t="shared" si="148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3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5"/>
        <v>0</v>
      </c>
      <c r="R1556" s="6" t="e">
        <f t="shared" si="146"/>
        <v>#DIV/0!</v>
      </c>
      <c r="S1556" s="7" t="str">
        <f t="shared" si="147"/>
        <v>photography</v>
      </c>
      <c r="T1556" t="str">
        <f t="shared" si="148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3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5"/>
        <v>0</v>
      </c>
      <c r="R1557" s="6" t="e">
        <f t="shared" si="146"/>
        <v>#DIV/0!</v>
      </c>
      <c r="S1557" s="7" t="str">
        <f t="shared" si="147"/>
        <v>photography</v>
      </c>
      <c r="T1557" t="str">
        <f t="shared" si="148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3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5"/>
        <v>45.133333333333333</v>
      </c>
      <c r="R1558" s="6">
        <f t="shared" si="146"/>
        <v>56.416666666666664</v>
      </c>
      <c r="S1558" s="7" t="str">
        <f t="shared" si="147"/>
        <v>photography</v>
      </c>
      <c r="T1558" t="str">
        <f t="shared" si="148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3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5"/>
        <v>4</v>
      </c>
      <c r="R1559" s="6">
        <f t="shared" si="146"/>
        <v>100</v>
      </c>
      <c r="S1559" s="7" t="str">
        <f t="shared" si="147"/>
        <v>photography</v>
      </c>
      <c r="T1559" t="str">
        <f t="shared" si="148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3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5"/>
        <v>4.666666666666667</v>
      </c>
      <c r="R1560" s="6">
        <f t="shared" si="146"/>
        <v>11.666666666666666</v>
      </c>
      <c r="S1560" s="7" t="str">
        <f t="shared" si="147"/>
        <v>photography</v>
      </c>
      <c r="T1560" t="str">
        <f t="shared" si="148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3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5"/>
        <v>0.33333333333333337</v>
      </c>
      <c r="R1561" s="6">
        <f t="shared" si="146"/>
        <v>50</v>
      </c>
      <c r="S1561" s="7" t="str">
        <f t="shared" si="147"/>
        <v>photography</v>
      </c>
      <c r="T1561" t="str">
        <f t="shared" si="148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3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5"/>
        <v>3.7600000000000002</v>
      </c>
      <c r="R1562" s="6">
        <f t="shared" si="146"/>
        <v>23.5</v>
      </c>
      <c r="S1562" s="7" t="str">
        <f t="shared" si="147"/>
        <v>photography</v>
      </c>
      <c r="T1562" t="str">
        <f t="shared" si="148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3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5"/>
        <v>0.67</v>
      </c>
      <c r="R1563" s="6">
        <f t="shared" si="146"/>
        <v>67</v>
      </c>
      <c r="S1563" s="7" t="str">
        <f t="shared" si="147"/>
        <v>publishing</v>
      </c>
      <c r="T1563" t="str">
        <f t="shared" si="148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3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5"/>
        <v>0</v>
      </c>
      <c r="R1564" s="6" t="e">
        <f t="shared" si="146"/>
        <v>#DIV/0!</v>
      </c>
      <c r="S1564" s="7" t="str">
        <f t="shared" si="147"/>
        <v>publishing</v>
      </c>
      <c r="T1564" t="str">
        <f t="shared" si="148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3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5"/>
        <v>1.4166666666666665</v>
      </c>
      <c r="R1565" s="6">
        <f t="shared" si="146"/>
        <v>42.5</v>
      </c>
      <c r="S1565" s="7" t="str">
        <f t="shared" si="147"/>
        <v>publishing</v>
      </c>
      <c r="T1565" t="str">
        <f t="shared" si="148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3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5"/>
        <v>0.1</v>
      </c>
      <c r="R1566" s="6">
        <f t="shared" si="146"/>
        <v>10</v>
      </c>
      <c r="S1566" s="7" t="str">
        <f t="shared" si="147"/>
        <v>publishing</v>
      </c>
      <c r="T1566" t="str">
        <f t="shared" si="148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3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5"/>
        <v>2.5</v>
      </c>
      <c r="R1567" s="6">
        <f t="shared" si="146"/>
        <v>100</v>
      </c>
      <c r="S1567" s="7" t="str">
        <f t="shared" si="147"/>
        <v>publishing</v>
      </c>
      <c r="T1567" t="str">
        <f t="shared" si="148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3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5"/>
        <v>21.25</v>
      </c>
      <c r="R1568" s="6">
        <f t="shared" si="146"/>
        <v>108.05084745762711</v>
      </c>
      <c r="S1568" s="7" t="str">
        <f t="shared" si="147"/>
        <v>publishing</v>
      </c>
      <c r="T1568" t="str">
        <f t="shared" si="148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3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5"/>
        <v>4.117647058823529</v>
      </c>
      <c r="R1569" s="6">
        <f t="shared" si="146"/>
        <v>26.923076923076923</v>
      </c>
      <c r="S1569" s="7" t="str">
        <f t="shared" si="147"/>
        <v>publishing</v>
      </c>
      <c r="T1569" t="str">
        <f t="shared" si="148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3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5"/>
        <v>13.639999999999999</v>
      </c>
      <c r="R1570" s="6">
        <f t="shared" si="146"/>
        <v>155</v>
      </c>
      <c r="S1570" s="7" t="str">
        <f t="shared" si="147"/>
        <v>publishing</v>
      </c>
      <c r="T1570" t="str">
        <f t="shared" si="148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3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5"/>
        <v>0</v>
      </c>
      <c r="R1571" s="6" t="e">
        <f t="shared" si="146"/>
        <v>#DIV/0!</v>
      </c>
      <c r="S1571" s="7" t="str">
        <f t="shared" si="147"/>
        <v>publishing</v>
      </c>
      <c r="T1571" t="str">
        <f t="shared" si="148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3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5"/>
        <v>41.4</v>
      </c>
      <c r="R1572" s="6">
        <f t="shared" si="146"/>
        <v>47.769230769230766</v>
      </c>
      <c r="S1572" s="7" t="str">
        <f t="shared" si="147"/>
        <v>publishing</v>
      </c>
      <c r="T1572" t="str">
        <f t="shared" si="148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3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5"/>
        <v>0.66115702479338845</v>
      </c>
      <c r="R1573" s="6">
        <f t="shared" si="146"/>
        <v>20</v>
      </c>
      <c r="S1573" s="7" t="str">
        <f t="shared" si="147"/>
        <v>publishing</v>
      </c>
      <c r="T1573" t="str">
        <f t="shared" si="148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3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5"/>
        <v>5</v>
      </c>
      <c r="R1574" s="6">
        <f t="shared" si="146"/>
        <v>41.666666666666664</v>
      </c>
      <c r="S1574" s="7" t="str">
        <f t="shared" si="147"/>
        <v>publishing</v>
      </c>
      <c r="T1574" t="str">
        <f t="shared" si="148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3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5"/>
        <v>2.4777777777777779</v>
      </c>
      <c r="R1575" s="6">
        <f t="shared" si="146"/>
        <v>74.333333333333329</v>
      </c>
      <c r="S1575" s="7" t="str">
        <f t="shared" si="147"/>
        <v>publishing</v>
      </c>
      <c r="T1575" t="str">
        <f t="shared" si="148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3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5"/>
        <v>5.0599999999999996</v>
      </c>
      <c r="R1576" s="6">
        <f t="shared" si="146"/>
        <v>84.333333333333329</v>
      </c>
      <c r="S1576" s="7" t="str">
        <f t="shared" si="147"/>
        <v>publishing</v>
      </c>
      <c r="T1576" t="str">
        <f t="shared" si="148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3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5"/>
        <v>22.91</v>
      </c>
      <c r="R1577" s="6">
        <f t="shared" si="146"/>
        <v>65.457142857142856</v>
      </c>
      <c r="S1577" s="7" t="str">
        <f t="shared" si="147"/>
        <v>publishing</v>
      </c>
      <c r="T1577" t="str">
        <f t="shared" si="148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3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5"/>
        <v>13</v>
      </c>
      <c r="R1578" s="6">
        <f t="shared" si="146"/>
        <v>65</v>
      </c>
      <c r="S1578" s="7" t="str">
        <f t="shared" si="147"/>
        <v>publishing</v>
      </c>
      <c r="T1578" t="str">
        <f t="shared" si="148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3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5"/>
        <v>0.54999999999999993</v>
      </c>
      <c r="R1579" s="6">
        <f t="shared" si="146"/>
        <v>27.5</v>
      </c>
      <c r="S1579" s="7" t="str">
        <f t="shared" si="147"/>
        <v>publishing</v>
      </c>
      <c r="T1579" t="str">
        <f t="shared" si="148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3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5"/>
        <v>10.806536636794938</v>
      </c>
      <c r="R1580" s="6">
        <f t="shared" si="146"/>
        <v>51.25</v>
      </c>
      <c r="S1580" s="7" t="str">
        <f t="shared" si="147"/>
        <v>publishing</v>
      </c>
      <c r="T1580" t="str">
        <f t="shared" si="148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3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5"/>
        <v>0.84008400840084008</v>
      </c>
      <c r="R1581" s="6">
        <f t="shared" si="146"/>
        <v>14</v>
      </c>
      <c r="S1581" s="7" t="str">
        <f t="shared" si="147"/>
        <v>publishing</v>
      </c>
      <c r="T1581" t="str">
        <f t="shared" si="148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3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5"/>
        <v>0</v>
      </c>
      <c r="R1582" s="6" t="e">
        <f t="shared" si="146"/>
        <v>#DIV/0!</v>
      </c>
      <c r="S1582" s="7" t="str">
        <f t="shared" si="147"/>
        <v>publishing</v>
      </c>
      <c r="T1582" t="str">
        <f t="shared" si="148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3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5"/>
        <v>0.5</v>
      </c>
      <c r="R1583" s="6">
        <f t="shared" si="146"/>
        <v>5</v>
      </c>
      <c r="S1583" s="7" t="str">
        <f t="shared" si="147"/>
        <v>photography</v>
      </c>
      <c r="T1583" t="str">
        <f t="shared" si="148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3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5"/>
        <v>9.3000000000000007</v>
      </c>
      <c r="R1584" s="6">
        <f t="shared" si="146"/>
        <v>31</v>
      </c>
      <c r="S1584" s="7" t="str">
        <f t="shared" si="147"/>
        <v>photography</v>
      </c>
      <c r="T1584" t="str">
        <f t="shared" si="148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3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5"/>
        <v>7.4999999999999997E-2</v>
      </c>
      <c r="R1585" s="6">
        <f t="shared" si="146"/>
        <v>15</v>
      </c>
      <c r="S1585" s="7" t="str">
        <f t="shared" si="147"/>
        <v>photography</v>
      </c>
      <c r="T1585" t="str">
        <f t="shared" si="148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3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5"/>
        <v>0</v>
      </c>
      <c r="R1586" s="6" t="e">
        <f t="shared" si="146"/>
        <v>#DIV/0!</v>
      </c>
      <c r="S1586" s="7" t="str">
        <f t="shared" si="147"/>
        <v>photography</v>
      </c>
      <c r="T1586" t="str">
        <f t="shared" si="148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3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5"/>
        <v>79</v>
      </c>
      <c r="R1587" s="6">
        <f t="shared" si="146"/>
        <v>131.66666666666666</v>
      </c>
      <c r="S1587" s="7" t="str">
        <f t="shared" si="147"/>
        <v>photography</v>
      </c>
      <c r="T1587" t="str">
        <f t="shared" si="148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3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5"/>
        <v>0</v>
      </c>
      <c r="R1588" s="6" t="e">
        <f t="shared" si="146"/>
        <v>#DIV/0!</v>
      </c>
      <c r="S1588" s="7" t="str">
        <f t="shared" si="147"/>
        <v>photography</v>
      </c>
      <c r="T1588" t="str">
        <f t="shared" si="148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3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5"/>
        <v>1.3333333333333334E-2</v>
      </c>
      <c r="R1589" s="6">
        <f t="shared" si="146"/>
        <v>1</v>
      </c>
      <c r="S1589" s="7" t="str">
        <f t="shared" si="147"/>
        <v>photography</v>
      </c>
      <c r="T1589" t="str">
        <f t="shared" si="148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3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5"/>
        <v>0</v>
      </c>
      <c r="R1590" s="6" t="e">
        <f t="shared" si="146"/>
        <v>#DIV/0!</v>
      </c>
      <c r="S1590" s="7" t="str">
        <f t="shared" si="147"/>
        <v>photography</v>
      </c>
      <c r="T1590" t="str">
        <f t="shared" si="148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3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5"/>
        <v>0</v>
      </c>
      <c r="R1591" s="6" t="e">
        <f t="shared" si="146"/>
        <v>#DIV/0!</v>
      </c>
      <c r="S1591" s="7" t="str">
        <f t="shared" si="147"/>
        <v>photography</v>
      </c>
      <c r="T1591" t="str">
        <f t="shared" si="148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3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5"/>
        <v>1.7000000000000002</v>
      </c>
      <c r="R1592" s="6">
        <f t="shared" si="146"/>
        <v>510</v>
      </c>
      <c r="S1592" s="7" t="str">
        <f t="shared" si="147"/>
        <v>photography</v>
      </c>
      <c r="T1592" t="str">
        <f t="shared" si="148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3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5"/>
        <v>29.228571428571428</v>
      </c>
      <c r="R1593" s="6">
        <f t="shared" si="146"/>
        <v>44.478260869565219</v>
      </c>
      <c r="S1593" s="7" t="str">
        <f t="shared" si="147"/>
        <v>photography</v>
      </c>
      <c r="T1593" t="str">
        <f t="shared" si="148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3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5"/>
        <v>0</v>
      </c>
      <c r="R1594" s="6" t="e">
        <f t="shared" si="146"/>
        <v>#DIV/0!</v>
      </c>
      <c r="S1594" s="7" t="str">
        <f t="shared" si="147"/>
        <v>photography</v>
      </c>
      <c r="T1594" t="str">
        <f t="shared" si="148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3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5"/>
        <v>1.3636363636363637E-2</v>
      </c>
      <c r="R1595" s="6">
        <f t="shared" si="146"/>
        <v>1</v>
      </c>
      <c r="S1595" s="7" t="str">
        <f t="shared" si="147"/>
        <v>photography</v>
      </c>
      <c r="T1595" t="str">
        <f t="shared" si="148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3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5"/>
        <v>20.5</v>
      </c>
      <c r="R1596" s="6">
        <f t="shared" si="146"/>
        <v>20.5</v>
      </c>
      <c r="S1596" s="7" t="str">
        <f t="shared" si="147"/>
        <v>photography</v>
      </c>
      <c r="T1596" t="str">
        <f t="shared" si="148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3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5"/>
        <v>0.27999999999999997</v>
      </c>
      <c r="R1597" s="6">
        <f t="shared" si="146"/>
        <v>40</v>
      </c>
      <c r="S1597" s="7" t="str">
        <f t="shared" si="147"/>
        <v>photography</v>
      </c>
      <c r="T1597" t="str">
        <f t="shared" si="148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3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5"/>
        <v>2.3076923076923079</v>
      </c>
      <c r="R1598" s="6">
        <f t="shared" si="146"/>
        <v>25</v>
      </c>
      <c r="S1598" s="7" t="str">
        <f t="shared" si="147"/>
        <v>photography</v>
      </c>
      <c r="T1598" t="str">
        <f t="shared" si="148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3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5"/>
        <v>0</v>
      </c>
      <c r="R1599" s="6" t="e">
        <f t="shared" si="146"/>
        <v>#DIV/0!</v>
      </c>
      <c r="S1599" s="7" t="str">
        <f t="shared" si="147"/>
        <v>photography</v>
      </c>
      <c r="T1599" t="str">
        <f t="shared" si="148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3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5"/>
        <v>0.125</v>
      </c>
      <c r="R1600" s="6">
        <f t="shared" si="146"/>
        <v>1</v>
      </c>
      <c r="S1600" s="7" t="str">
        <f t="shared" si="147"/>
        <v>photography</v>
      </c>
      <c r="T1600" t="str">
        <f t="shared" si="148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3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5"/>
        <v>0</v>
      </c>
      <c r="R1601" s="6" t="e">
        <f t="shared" si="146"/>
        <v>#DIV/0!</v>
      </c>
      <c r="S1601" s="7" t="str">
        <f t="shared" si="147"/>
        <v>photography</v>
      </c>
      <c r="T1601" t="str">
        <f t="shared" si="148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3"/>
        <v>41835.21597222222</v>
      </c>
      <c r="K1602">
        <v>1401585752</v>
      </c>
      <c r="L1602" s="11">
        <f t="shared" si="14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5"/>
        <v>7.3400000000000007</v>
      </c>
      <c r="R1602" s="6">
        <f t="shared" si="146"/>
        <v>40.777777777777779</v>
      </c>
      <c r="S1602" s="7" t="str">
        <f t="shared" si="147"/>
        <v>photography</v>
      </c>
      <c r="T1602" t="str">
        <f t="shared" si="148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49">(((I1603/60)/60)/24)+DATE(1970,1,1)</f>
        <v>40668.092974537038</v>
      </c>
      <c r="K1603">
        <v>1301969633</v>
      </c>
      <c r="L1603" s="11">
        <f t="shared" ref="L1603:L1666" si="15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1">(E1603/D1603)*100</f>
        <v>108.2492</v>
      </c>
      <c r="R1603" s="6">
        <f t="shared" ref="R1603:R1666" si="152">E1603/N1603</f>
        <v>48.325535714285714</v>
      </c>
      <c r="S1603" s="7" t="str">
        <f t="shared" ref="S1603:S1666" si="153">LEFT(P1603,FIND("/",P1603)-1)</f>
        <v>music</v>
      </c>
      <c r="T1603" t="str">
        <f t="shared" ref="T1603:T1666" si="154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49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1"/>
        <v>100.16666666666667</v>
      </c>
      <c r="R1604" s="6">
        <f t="shared" si="152"/>
        <v>46.953125</v>
      </c>
      <c r="S1604" s="7" t="str">
        <f t="shared" si="153"/>
        <v>music</v>
      </c>
      <c r="T1604" t="str">
        <f t="shared" si="154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49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1"/>
        <v>100.03299999999999</v>
      </c>
      <c r="R1605" s="6">
        <f t="shared" si="152"/>
        <v>66.688666666666663</v>
      </c>
      <c r="S1605" s="7" t="str">
        <f t="shared" si="153"/>
        <v>music</v>
      </c>
      <c r="T1605" t="str">
        <f t="shared" si="154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49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1"/>
        <v>122.10714285714286</v>
      </c>
      <c r="R1606" s="6">
        <f t="shared" si="152"/>
        <v>48.842857142857142</v>
      </c>
      <c r="S1606" s="7" t="str">
        <f t="shared" si="153"/>
        <v>music</v>
      </c>
      <c r="T1606" t="str">
        <f t="shared" si="154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49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1"/>
        <v>100.69333333333334</v>
      </c>
      <c r="R1607" s="6">
        <f t="shared" si="152"/>
        <v>137.30909090909091</v>
      </c>
      <c r="S1607" s="7" t="str">
        <f t="shared" si="153"/>
        <v>music</v>
      </c>
      <c r="T1607" t="str">
        <f t="shared" si="154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49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1"/>
        <v>101.004125</v>
      </c>
      <c r="R1608" s="6">
        <f t="shared" si="152"/>
        <v>87.829673913043479</v>
      </c>
      <c r="S1608" s="7" t="str">
        <f t="shared" si="153"/>
        <v>music</v>
      </c>
      <c r="T1608" t="str">
        <f t="shared" si="154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49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1"/>
        <v>145.11000000000001</v>
      </c>
      <c r="R1609" s="6">
        <f t="shared" si="152"/>
        <v>70.785365853658533</v>
      </c>
      <c r="S1609" s="7" t="str">
        <f t="shared" si="153"/>
        <v>music</v>
      </c>
      <c r="T1609" t="str">
        <f t="shared" si="154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49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1"/>
        <v>101.25</v>
      </c>
      <c r="R1610" s="6">
        <f t="shared" si="152"/>
        <v>52.826086956521742</v>
      </c>
      <c r="S1610" s="7" t="str">
        <f t="shared" si="153"/>
        <v>music</v>
      </c>
      <c r="T1610" t="str">
        <f t="shared" si="154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49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1"/>
        <v>118.33333333333333</v>
      </c>
      <c r="R1611" s="6">
        <f t="shared" si="152"/>
        <v>443.75</v>
      </c>
      <c r="S1611" s="7" t="str">
        <f t="shared" si="153"/>
        <v>music</v>
      </c>
      <c r="T1611" t="str">
        <f t="shared" si="154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49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1"/>
        <v>271.85000000000002</v>
      </c>
      <c r="R1612" s="6">
        <f t="shared" si="152"/>
        <v>48.544642857142854</v>
      </c>
      <c r="S1612" s="7" t="str">
        <f t="shared" si="153"/>
        <v>music</v>
      </c>
      <c r="T1612" t="str">
        <f t="shared" si="154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49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1"/>
        <v>125.125</v>
      </c>
      <c r="R1613" s="6">
        <f t="shared" si="152"/>
        <v>37.074074074074076</v>
      </c>
      <c r="S1613" s="7" t="str">
        <f t="shared" si="153"/>
        <v>music</v>
      </c>
      <c r="T1613" t="str">
        <f t="shared" si="154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49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1"/>
        <v>110.00000000000001</v>
      </c>
      <c r="R1614" s="6">
        <f t="shared" si="152"/>
        <v>50</v>
      </c>
      <c r="S1614" s="7" t="str">
        <f t="shared" si="153"/>
        <v>music</v>
      </c>
      <c r="T1614" t="str">
        <f t="shared" si="154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49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1"/>
        <v>101.49999999999999</v>
      </c>
      <c r="R1615" s="6">
        <f t="shared" si="152"/>
        <v>39.03846153846154</v>
      </c>
      <c r="S1615" s="7" t="str">
        <f t="shared" si="153"/>
        <v>music</v>
      </c>
      <c r="T1615" t="str">
        <f t="shared" si="154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49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1"/>
        <v>102.69999999999999</v>
      </c>
      <c r="R1616" s="6">
        <f t="shared" si="152"/>
        <v>66.688311688311686</v>
      </c>
      <c r="S1616" s="7" t="str">
        <f t="shared" si="153"/>
        <v>music</v>
      </c>
      <c r="T1616" t="str">
        <f t="shared" si="154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49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1"/>
        <v>114.12500000000001</v>
      </c>
      <c r="R1617" s="6">
        <f t="shared" si="152"/>
        <v>67.132352941176464</v>
      </c>
      <c r="S1617" s="7" t="str">
        <f t="shared" si="153"/>
        <v>music</v>
      </c>
      <c r="T1617" t="str">
        <f t="shared" si="154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49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1"/>
        <v>104.2</v>
      </c>
      <c r="R1618" s="6">
        <f t="shared" si="152"/>
        <v>66.369426751592357</v>
      </c>
      <c r="S1618" s="7" t="str">
        <f t="shared" si="153"/>
        <v>music</v>
      </c>
      <c r="T1618" t="str">
        <f t="shared" si="154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49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1"/>
        <v>145.85714285714286</v>
      </c>
      <c r="R1619" s="6">
        <f t="shared" si="152"/>
        <v>64.620253164556956</v>
      </c>
      <c r="S1619" s="7" t="str">
        <f t="shared" si="153"/>
        <v>music</v>
      </c>
      <c r="T1619" t="str">
        <f t="shared" si="154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49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1"/>
        <v>105.06666666666666</v>
      </c>
      <c r="R1620" s="6">
        <f t="shared" si="152"/>
        <v>58.370370370370374</v>
      </c>
      <c r="S1620" s="7" t="str">
        <f t="shared" si="153"/>
        <v>music</v>
      </c>
      <c r="T1620" t="str">
        <f t="shared" si="154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49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1"/>
        <v>133.33333333333331</v>
      </c>
      <c r="R1621" s="6">
        <f t="shared" si="152"/>
        <v>86.956521739130437</v>
      </c>
      <c r="S1621" s="7" t="str">
        <f t="shared" si="153"/>
        <v>music</v>
      </c>
      <c r="T1621" t="str">
        <f t="shared" si="154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49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1"/>
        <v>112.99999999999999</v>
      </c>
      <c r="R1622" s="6">
        <f t="shared" si="152"/>
        <v>66.470588235294116</v>
      </c>
      <c r="S1622" s="7" t="str">
        <f t="shared" si="153"/>
        <v>music</v>
      </c>
      <c r="T1622" t="str">
        <f t="shared" si="154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49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1"/>
        <v>121.2</v>
      </c>
      <c r="R1623" s="6">
        <f t="shared" si="152"/>
        <v>163.78378378378378</v>
      </c>
      <c r="S1623" s="7" t="str">
        <f t="shared" si="153"/>
        <v>music</v>
      </c>
      <c r="T1623" t="str">
        <f t="shared" si="154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49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1"/>
        <v>101.72463768115942</v>
      </c>
      <c r="R1624" s="6">
        <f t="shared" si="152"/>
        <v>107.98461538461538</v>
      </c>
      <c r="S1624" s="7" t="str">
        <f t="shared" si="153"/>
        <v>music</v>
      </c>
      <c r="T1624" t="str">
        <f t="shared" si="154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49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1"/>
        <v>101.06666666666666</v>
      </c>
      <c r="R1625" s="6">
        <f t="shared" si="152"/>
        <v>42.111111111111114</v>
      </c>
      <c r="S1625" s="7" t="str">
        <f t="shared" si="153"/>
        <v>music</v>
      </c>
      <c r="T1625" t="str">
        <f t="shared" si="154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49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1"/>
        <v>118</v>
      </c>
      <c r="R1626" s="6">
        <f t="shared" si="152"/>
        <v>47.2</v>
      </c>
      <c r="S1626" s="7" t="str">
        <f t="shared" si="153"/>
        <v>music</v>
      </c>
      <c r="T1626" t="str">
        <f t="shared" si="154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49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1"/>
        <v>155.33333333333331</v>
      </c>
      <c r="R1627" s="6">
        <f t="shared" si="152"/>
        <v>112.01923076923077</v>
      </c>
      <c r="S1627" s="7" t="str">
        <f t="shared" si="153"/>
        <v>music</v>
      </c>
      <c r="T1627" t="str">
        <f t="shared" si="154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49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1"/>
        <v>101.18750000000001</v>
      </c>
      <c r="R1628" s="6">
        <f t="shared" si="152"/>
        <v>74.953703703703709</v>
      </c>
      <c r="S1628" s="7" t="str">
        <f t="shared" si="153"/>
        <v>music</v>
      </c>
      <c r="T1628" t="str">
        <f t="shared" si="154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49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1"/>
        <v>117</v>
      </c>
      <c r="R1629" s="6">
        <f t="shared" si="152"/>
        <v>61.578947368421055</v>
      </c>
      <c r="S1629" s="7" t="str">
        <f t="shared" si="153"/>
        <v>music</v>
      </c>
      <c r="T1629" t="str">
        <f t="shared" si="154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49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1"/>
        <v>100.925</v>
      </c>
      <c r="R1630" s="6">
        <f t="shared" si="152"/>
        <v>45.875</v>
      </c>
      <c r="S1630" s="7" t="str">
        <f t="shared" si="153"/>
        <v>music</v>
      </c>
      <c r="T1630" t="str">
        <f t="shared" si="154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49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1"/>
        <v>103.66666666666666</v>
      </c>
      <c r="R1631" s="6">
        <f t="shared" si="152"/>
        <v>75.853658536585371</v>
      </c>
      <c r="S1631" s="7" t="str">
        <f t="shared" si="153"/>
        <v>music</v>
      </c>
      <c r="T1631" t="str">
        <f t="shared" si="154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49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1"/>
        <v>265.25</v>
      </c>
      <c r="R1632" s="6">
        <f t="shared" si="152"/>
        <v>84.206349206349202</v>
      </c>
      <c r="S1632" s="7" t="str">
        <f t="shared" si="153"/>
        <v>music</v>
      </c>
      <c r="T1632" t="str">
        <f t="shared" si="154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49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1"/>
        <v>155.91</v>
      </c>
      <c r="R1633" s="6">
        <f t="shared" si="152"/>
        <v>117.22556390977444</v>
      </c>
      <c r="S1633" s="7" t="str">
        <f t="shared" si="153"/>
        <v>music</v>
      </c>
      <c r="T1633" t="str">
        <f t="shared" si="154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49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1"/>
        <v>101.62500000000001</v>
      </c>
      <c r="R1634" s="6">
        <f t="shared" si="152"/>
        <v>86.489361702127653</v>
      </c>
      <c r="S1634" s="7" t="str">
        <f t="shared" si="153"/>
        <v>music</v>
      </c>
      <c r="T1634" t="str">
        <f t="shared" si="154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49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1"/>
        <v>100</v>
      </c>
      <c r="R1635" s="6">
        <f t="shared" si="152"/>
        <v>172.41379310344828</v>
      </c>
      <c r="S1635" s="7" t="str">
        <f t="shared" si="153"/>
        <v>music</v>
      </c>
      <c r="T1635" t="str">
        <f t="shared" si="154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49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1"/>
        <v>100.49999999999999</v>
      </c>
      <c r="R1636" s="6">
        <f t="shared" si="152"/>
        <v>62.8125</v>
      </c>
      <c r="S1636" s="7" t="str">
        <f t="shared" si="153"/>
        <v>music</v>
      </c>
      <c r="T1636" t="str">
        <f t="shared" si="154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49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1"/>
        <v>125.29999999999998</v>
      </c>
      <c r="R1637" s="6">
        <f t="shared" si="152"/>
        <v>67.729729729729726</v>
      </c>
      <c r="S1637" s="7" t="str">
        <f t="shared" si="153"/>
        <v>music</v>
      </c>
      <c r="T1637" t="str">
        <f t="shared" si="154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49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1"/>
        <v>103.55555555555556</v>
      </c>
      <c r="R1638" s="6">
        <f t="shared" si="152"/>
        <v>53.5632183908046</v>
      </c>
      <c r="S1638" s="7" t="str">
        <f t="shared" si="153"/>
        <v>music</v>
      </c>
      <c r="T1638" t="str">
        <f t="shared" si="154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49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1"/>
        <v>103.8</v>
      </c>
      <c r="R1639" s="6">
        <f t="shared" si="152"/>
        <v>34.6</v>
      </c>
      <c r="S1639" s="7" t="str">
        <f t="shared" si="153"/>
        <v>music</v>
      </c>
      <c r="T1639" t="str">
        <f t="shared" si="154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49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1"/>
        <v>105</v>
      </c>
      <c r="R1640" s="6">
        <f t="shared" si="152"/>
        <v>38.888888888888886</v>
      </c>
      <c r="S1640" s="7" t="str">
        <f t="shared" si="153"/>
        <v>music</v>
      </c>
      <c r="T1640" t="str">
        <f t="shared" si="154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49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1"/>
        <v>100</v>
      </c>
      <c r="R1641" s="6">
        <f t="shared" si="152"/>
        <v>94.736842105263165</v>
      </c>
      <c r="S1641" s="7" t="str">
        <f t="shared" si="153"/>
        <v>music</v>
      </c>
      <c r="T1641" t="str">
        <f t="shared" si="154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49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1"/>
        <v>169.86</v>
      </c>
      <c r="R1642" s="6">
        <f t="shared" si="152"/>
        <v>39.967058823529413</v>
      </c>
      <c r="S1642" s="7" t="str">
        <f t="shared" si="153"/>
        <v>music</v>
      </c>
      <c r="T1642" t="str">
        <f t="shared" si="154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49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1"/>
        <v>101.4</v>
      </c>
      <c r="R1643" s="6">
        <f t="shared" si="152"/>
        <v>97.5</v>
      </c>
      <c r="S1643" s="7" t="str">
        <f t="shared" si="153"/>
        <v>music</v>
      </c>
      <c r="T1643" t="str">
        <f t="shared" si="154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49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1"/>
        <v>100</v>
      </c>
      <c r="R1644" s="6">
        <f t="shared" si="152"/>
        <v>42.857142857142854</v>
      </c>
      <c r="S1644" s="7" t="str">
        <f t="shared" si="153"/>
        <v>music</v>
      </c>
      <c r="T1644" t="str">
        <f t="shared" si="154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49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1"/>
        <v>124.70000000000002</v>
      </c>
      <c r="R1645" s="6">
        <f t="shared" si="152"/>
        <v>168.51351351351352</v>
      </c>
      <c r="S1645" s="7" t="str">
        <f t="shared" si="153"/>
        <v>music</v>
      </c>
      <c r="T1645" t="str">
        <f t="shared" si="154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49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1"/>
        <v>109.5</v>
      </c>
      <c r="R1646" s="6">
        <f t="shared" si="152"/>
        <v>85.546875</v>
      </c>
      <c r="S1646" s="7" t="str">
        <f t="shared" si="153"/>
        <v>music</v>
      </c>
      <c r="T1646" t="str">
        <f t="shared" si="154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49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1"/>
        <v>110.80000000000001</v>
      </c>
      <c r="R1647" s="6">
        <f t="shared" si="152"/>
        <v>554</v>
      </c>
      <c r="S1647" s="7" t="str">
        <f t="shared" si="153"/>
        <v>music</v>
      </c>
      <c r="T1647" t="str">
        <f t="shared" si="154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49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1"/>
        <v>110.2</v>
      </c>
      <c r="R1648" s="6">
        <f t="shared" si="152"/>
        <v>26.554216867469879</v>
      </c>
      <c r="S1648" s="7" t="str">
        <f t="shared" si="153"/>
        <v>music</v>
      </c>
      <c r="T1648" t="str">
        <f t="shared" si="154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49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1"/>
        <v>104.71999999999998</v>
      </c>
      <c r="R1649" s="6">
        <f t="shared" si="152"/>
        <v>113.82608695652173</v>
      </c>
      <c r="S1649" s="7" t="str">
        <f t="shared" si="153"/>
        <v>music</v>
      </c>
      <c r="T1649" t="str">
        <f t="shared" si="154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49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1"/>
        <v>125.26086956521738</v>
      </c>
      <c r="R1650" s="6">
        <f t="shared" si="152"/>
        <v>32.011111111111113</v>
      </c>
      <c r="S1650" s="7" t="str">
        <f t="shared" si="153"/>
        <v>music</v>
      </c>
      <c r="T1650" t="str">
        <f t="shared" si="154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49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1"/>
        <v>100.58763157894737</v>
      </c>
      <c r="R1651" s="6">
        <f t="shared" si="152"/>
        <v>47.189259259259259</v>
      </c>
      <c r="S1651" s="7" t="str">
        <f t="shared" si="153"/>
        <v>music</v>
      </c>
      <c r="T1651" t="str">
        <f t="shared" si="154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49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1"/>
        <v>141.55000000000001</v>
      </c>
      <c r="R1652" s="6">
        <f t="shared" si="152"/>
        <v>88.46875</v>
      </c>
      <c r="S1652" s="7" t="str">
        <f t="shared" si="153"/>
        <v>music</v>
      </c>
      <c r="T1652" t="str">
        <f t="shared" si="154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49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1"/>
        <v>100.75</v>
      </c>
      <c r="R1653" s="6">
        <f t="shared" si="152"/>
        <v>100.75</v>
      </c>
      <c r="S1653" s="7" t="str">
        <f t="shared" si="153"/>
        <v>music</v>
      </c>
      <c r="T1653" t="str">
        <f t="shared" si="154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49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1"/>
        <v>100.66666666666666</v>
      </c>
      <c r="R1654" s="6">
        <f t="shared" si="152"/>
        <v>64.714285714285708</v>
      </c>
      <c r="S1654" s="7" t="str">
        <f t="shared" si="153"/>
        <v>music</v>
      </c>
      <c r="T1654" t="str">
        <f t="shared" si="154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49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1"/>
        <v>174.2304</v>
      </c>
      <c r="R1655" s="6">
        <f t="shared" si="152"/>
        <v>51.854285714285716</v>
      </c>
      <c r="S1655" s="7" t="str">
        <f t="shared" si="153"/>
        <v>music</v>
      </c>
      <c r="T1655" t="str">
        <f t="shared" si="154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49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1"/>
        <v>119.90909090909089</v>
      </c>
      <c r="R1656" s="6">
        <f t="shared" si="152"/>
        <v>38.794117647058826</v>
      </c>
      <c r="S1656" s="7" t="str">
        <f t="shared" si="153"/>
        <v>music</v>
      </c>
      <c r="T1656" t="str">
        <f t="shared" si="154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49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1"/>
        <v>142.86666666666667</v>
      </c>
      <c r="R1657" s="6">
        <f t="shared" si="152"/>
        <v>44.645833333333336</v>
      </c>
      <c r="S1657" s="7" t="str">
        <f t="shared" si="153"/>
        <v>music</v>
      </c>
      <c r="T1657" t="str">
        <f t="shared" si="154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49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1"/>
        <v>100.33493333333334</v>
      </c>
      <c r="R1658" s="6">
        <f t="shared" si="152"/>
        <v>156.77333333333334</v>
      </c>
      <c r="S1658" s="7" t="str">
        <f t="shared" si="153"/>
        <v>music</v>
      </c>
      <c r="T1658" t="str">
        <f t="shared" si="154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49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1"/>
        <v>104.93380000000001</v>
      </c>
      <c r="R1659" s="6">
        <f t="shared" si="152"/>
        <v>118.70339366515837</v>
      </c>
      <c r="S1659" s="7" t="str">
        <f t="shared" si="153"/>
        <v>music</v>
      </c>
      <c r="T1659" t="str">
        <f t="shared" si="154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49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1"/>
        <v>132.23333333333335</v>
      </c>
      <c r="R1660" s="6">
        <f t="shared" si="152"/>
        <v>74.149532710280369</v>
      </c>
      <c r="S1660" s="7" t="str">
        <f t="shared" si="153"/>
        <v>music</v>
      </c>
      <c r="T1660" t="str">
        <f t="shared" si="154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49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1"/>
        <v>112.79999999999998</v>
      </c>
      <c r="R1661" s="6">
        <f t="shared" si="152"/>
        <v>12.533333333333333</v>
      </c>
      <c r="S1661" s="7" t="str">
        <f t="shared" si="153"/>
        <v>music</v>
      </c>
      <c r="T1661" t="str">
        <f t="shared" si="154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49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1"/>
        <v>1253.75</v>
      </c>
      <c r="R1662" s="6">
        <f t="shared" si="152"/>
        <v>27.861111111111111</v>
      </c>
      <c r="S1662" s="7" t="str">
        <f t="shared" si="153"/>
        <v>music</v>
      </c>
      <c r="T1662" t="str">
        <f t="shared" si="154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49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1"/>
        <v>102.50632911392405</v>
      </c>
      <c r="R1663" s="6">
        <f t="shared" si="152"/>
        <v>80.178217821782184</v>
      </c>
      <c r="S1663" s="7" t="str">
        <f t="shared" si="153"/>
        <v>music</v>
      </c>
      <c r="T1663" t="str">
        <f t="shared" si="154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49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1"/>
        <v>102.6375</v>
      </c>
      <c r="R1664" s="6">
        <f t="shared" si="152"/>
        <v>132.43548387096774</v>
      </c>
      <c r="S1664" s="7" t="str">
        <f t="shared" si="153"/>
        <v>music</v>
      </c>
      <c r="T1664" t="str">
        <f t="shared" si="154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49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1"/>
        <v>108</v>
      </c>
      <c r="R1665" s="6">
        <f t="shared" si="152"/>
        <v>33.75</v>
      </c>
      <c r="S1665" s="7" t="str">
        <f t="shared" si="153"/>
        <v>music</v>
      </c>
      <c r="T1665" t="str">
        <f t="shared" si="154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49"/>
        <v>40984.165972222225</v>
      </c>
      <c r="K1666">
        <v>1328033818</v>
      </c>
      <c r="L1666" s="11">
        <f t="shared" si="15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1"/>
        <v>122.40879999999999</v>
      </c>
      <c r="R1666" s="6">
        <f t="shared" si="152"/>
        <v>34.384494382022467</v>
      </c>
      <c r="S1666" s="7" t="str">
        <f t="shared" si="153"/>
        <v>music</v>
      </c>
      <c r="T1666" t="str">
        <f t="shared" si="154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5">(((I1667/60)/60)/24)+DATE(1970,1,1)</f>
        <v>40596.125</v>
      </c>
      <c r="K1667">
        <v>1295624113</v>
      </c>
      <c r="L1667" s="11">
        <f t="shared" ref="L1667:L1730" si="15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7">(E1667/D1667)*100</f>
        <v>119.45714285714286</v>
      </c>
      <c r="R1667" s="6">
        <f t="shared" ref="R1667:R1730" si="158">E1667/N1667</f>
        <v>44.956989247311824</v>
      </c>
      <c r="S1667" s="7" t="str">
        <f t="shared" ref="S1667:S1730" si="159">LEFT(P1667,FIND("/",P1667)-1)</f>
        <v>music</v>
      </c>
      <c r="T1667" t="str">
        <f t="shared" ref="T1667:T1730" si="160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5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7"/>
        <v>160.88</v>
      </c>
      <c r="R1668" s="6">
        <f t="shared" si="158"/>
        <v>41.04081632653061</v>
      </c>
      <c r="S1668" s="7" t="str">
        <f t="shared" si="159"/>
        <v>music</v>
      </c>
      <c r="T1668" t="str">
        <f t="shared" si="160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5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7"/>
        <v>126.85294117647059</v>
      </c>
      <c r="R1669" s="6">
        <f t="shared" si="158"/>
        <v>52.597560975609753</v>
      </c>
      <c r="S1669" s="7" t="str">
        <f t="shared" si="159"/>
        <v>music</v>
      </c>
      <c r="T1669" t="str">
        <f t="shared" si="160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5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7"/>
        <v>102.6375</v>
      </c>
      <c r="R1670" s="6">
        <f t="shared" si="158"/>
        <v>70.784482758620683</v>
      </c>
      <c r="S1670" s="7" t="str">
        <f t="shared" si="159"/>
        <v>music</v>
      </c>
      <c r="T1670" t="str">
        <f t="shared" si="160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5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7"/>
        <v>139.75</v>
      </c>
      <c r="R1671" s="6">
        <f t="shared" si="158"/>
        <v>53.75</v>
      </c>
      <c r="S1671" s="7" t="str">
        <f t="shared" si="159"/>
        <v>music</v>
      </c>
      <c r="T1671" t="str">
        <f t="shared" si="160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5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7"/>
        <v>102.60000000000001</v>
      </c>
      <c r="R1672" s="6">
        <f t="shared" si="158"/>
        <v>44.608695652173914</v>
      </c>
      <c r="S1672" s="7" t="str">
        <f t="shared" si="159"/>
        <v>music</v>
      </c>
      <c r="T1672" t="str">
        <f t="shared" si="160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5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7"/>
        <v>100.67349999999999</v>
      </c>
      <c r="R1673" s="6">
        <f t="shared" si="158"/>
        <v>26.148961038961041</v>
      </c>
      <c r="S1673" s="7" t="str">
        <f t="shared" si="159"/>
        <v>music</v>
      </c>
      <c r="T1673" t="str">
        <f t="shared" si="160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5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7"/>
        <v>112.94117647058823</v>
      </c>
      <c r="R1674" s="6">
        <f t="shared" si="158"/>
        <v>39.183673469387756</v>
      </c>
      <c r="S1674" s="7" t="str">
        <f t="shared" si="159"/>
        <v>music</v>
      </c>
      <c r="T1674" t="str">
        <f t="shared" si="160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5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7"/>
        <v>128.09523809523807</v>
      </c>
      <c r="R1675" s="6">
        <f t="shared" si="158"/>
        <v>45.593220338983052</v>
      </c>
      <c r="S1675" s="7" t="str">
        <f t="shared" si="159"/>
        <v>music</v>
      </c>
      <c r="T1675" t="str">
        <f t="shared" si="160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5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7"/>
        <v>201.7</v>
      </c>
      <c r="R1676" s="6">
        <f t="shared" si="158"/>
        <v>89.247787610619469</v>
      </c>
      <c r="S1676" s="7" t="str">
        <f t="shared" si="159"/>
        <v>music</v>
      </c>
      <c r="T1676" t="str">
        <f t="shared" si="160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5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7"/>
        <v>137.416</v>
      </c>
      <c r="R1677" s="6">
        <f t="shared" si="158"/>
        <v>40.416470588235299</v>
      </c>
      <c r="S1677" s="7" t="str">
        <f t="shared" si="159"/>
        <v>music</v>
      </c>
      <c r="T1677" t="str">
        <f t="shared" si="160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5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7"/>
        <v>115.33333333333333</v>
      </c>
      <c r="R1678" s="6">
        <f t="shared" si="158"/>
        <v>82.38095238095238</v>
      </c>
      <c r="S1678" s="7" t="str">
        <f t="shared" si="159"/>
        <v>music</v>
      </c>
      <c r="T1678" t="str">
        <f t="shared" si="160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5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7"/>
        <v>111.66666666666667</v>
      </c>
      <c r="R1679" s="6">
        <f t="shared" si="158"/>
        <v>159.52380952380952</v>
      </c>
      <c r="S1679" s="7" t="str">
        <f t="shared" si="159"/>
        <v>music</v>
      </c>
      <c r="T1679" t="str">
        <f t="shared" si="160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5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7"/>
        <v>118.39999999999999</v>
      </c>
      <c r="R1680" s="6">
        <f t="shared" si="158"/>
        <v>36.244897959183675</v>
      </c>
      <c r="S1680" s="7" t="str">
        <f t="shared" si="159"/>
        <v>music</v>
      </c>
      <c r="T1680" t="str">
        <f t="shared" si="160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5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7"/>
        <v>175</v>
      </c>
      <c r="R1681" s="6">
        <f t="shared" si="158"/>
        <v>62.5</v>
      </c>
      <c r="S1681" s="7" t="str">
        <f t="shared" si="159"/>
        <v>music</v>
      </c>
      <c r="T1681" t="str">
        <f t="shared" si="160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5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7"/>
        <v>117.5</v>
      </c>
      <c r="R1682" s="6">
        <f t="shared" si="158"/>
        <v>47</v>
      </c>
      <c r="S1682" s="7" t="str">
        <f t="shared" si="159"/>
        <v>music</v>
      </c>
      <c r="T1682" t="str">
        <f t="shared" si="160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5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7"/>
        <v>101.42212307692309</v>
      </c>
      <c r="R1683" s="6">
        <f t="shared" si="158"/>
        <v>74.575090497737563</v>
      </c>
      <c r="S1683" s="7" t="str">
        <f t="shared" si="159"/>
        <v>music</v>
      </c>
      <c r="T1683" t="str">
        <f t="shared" si="160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5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7"/>
        <v>0</v>
      </c>
      <c r="R1684" s="6" t="e">
        <f t="shared" si="158"/>
        <v>#DIV/0!</v>
      </c>
      <c r="S1684" s="7" t="str">
        <f t="shared" si="159"/>
        <v>music</v>
      </c>
      <c r="T1684" t="str">
        <f t="shared" si="160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5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7"/>
        <v>21.714285714285715</v>
      </c>
      <c r="R1685" s="6">
        <f t="shared" si="158"/>
        <v>76</v>
      </c>
      <c r="S1685" s="7" t="str">
        <f t="shared" si="159"/>
        <v>music</v>
      </c>
      <c r="T1685" t="str">
        <f t="shared" si="160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5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7"/>
        <v>109.125</v>
      </c>
      <c r="R1686" s="6">
        <f t="shared" si="158"/>
        <v>86.43564356435644</v>
      </c>
      <c r="S1686" s="7" t="str">
        <f t="shared" si="159"/>
        <v>music</v>
      </c>
      <c r="T1686" t="str">
        <f t="shared" si="160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5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7"/>
        <v>102.85714285714285</v>
      </c>
      <c r="R1687" s="6">
        <f t="shared" si="158"/>
        <v>24</v>
      </c>
      <c r="S1687" s="7" t="str">
        <f t="shared" si="159"/>
        <v>music</v>
      </c>
      <c r="T1687" t="str">
        <f t="shared" si="160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5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7"/>
        <v>0.36</v>
      </c>
      <c r="R1688" s="6">
        <f t="shared" si="158"/>
        <v>18</v>
      </c>
      <c r="S1688" s="7" t="str">
        <f t="shared" si="159"/>
        <v>music</v>
      </c>
      <c r="T1688" t="str">
        <f t="shared" si="160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5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7"/>
        <v>31.25</v>
      </c>
      <c r="R1689" s="6">
        <f t="shared" si="158"/>
        <v>80.128205128205124</v>
      </c>
      <c r="S1689" s="7" t="str">
        <f t="shared" si="159"/>
        <v>music</v>
      </c>
      <c r="T1689" t="str">
        <f t="shared" si="160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5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7"/>
        <v>44.3</v>
      </c>
      <c r="R1690" s="6">
        <f t="shared" si="158"/>
        <v>253.14285714285714</v>
      </c>
      <c r="S1690" s="7" t="str">
        <f t="shared" si="159"/>
        <v>music</v>
      </c>
      <c r="T1690" t="str">
        <f t="shared" si="160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5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7"/>
        <v>100</v>
      </c>
      <c r="R1691" s="6">
        <f t="shared" si="158"/>
        <v>171.42857142857142</v>
      </c>
      <c r="S1691" s="7" t="str">
        <f t="shared" si="159"/>
        <v>music</v>
      </c>
      <c r="T1691" t="str">
        <f t="shared" si="160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5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7"/>
        <v>25.4</v>
      </c>
      <c r="R1692" s="6">
        <f t="shared" si="158"/>
        <v>57.727272727272727</v>
      </c>
      <c r="S1692" s="7" t="str">
        <f t="shared" si="159"/>
        <v>music</v>
      </c>
      <c r="T1692" t="str">
        <f t="shared" si="160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5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7"/>
        <v>33.473333333333329</v>
      </c>
      <c r="R1693" s="6">
        <f t="shared" si="158"/>
        <v>264.26315789473682</v>
      </c>
      <c r="S1693" s="7" t="str">
        <f t="shared" si="159"/>
        <v>music</v>
      </c>
      <c r="T1693" t="str">
        <f t="shared" si="160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5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7"/>
        <v>47.8</v>
      </c>
      <c r="R1694" s="6">
        <f t="shared" si="158"/>
        <v>159.33333333333334</v>
      </c>
      <c r="S1694" s="7" t="str">
        <f t="shared" si="159"/>
        <v>music</v>
      </c>
      <c r="T1694" t="str">
        <f t="shared" si="160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5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7"/>
        <v>9.3333333333333339</v>
      </c>
      <c r="R1695" s="6">
        <f t="shared" si="158"/>
        <v>35</v>
      </c>
      <c r="S1695" s="7" t="str">
        <f t="shared" si="159"/>
        <v>music</v>
      </c>
      <c r="T1695" t="str">
        <f t="shared" si="160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5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7"/>
        <v>0.05</v>
      </c>
      <c r="R1696" s="6">
        <f t="shared" si="158"/>
        <v>5</v>
      </c>
      <c r="S1696" s="7" t="str">
        <f t="shared" si="159"/>
        <v>music</v>
      </c>
      <c r="T1696" t="str">
        <f t="shared" si="160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5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7"/>
        <v>11.708333333333334</v>
      </c>
      <c r="R1697" s="6">
        <f t="shared" si="158"/>
        <v>61.086956521739133</v>
      </c>
      <c r="S1697" s="7" t="str">
        <f t="shared" si="159"/>
        <v>music</v>
      </c>
      <c r="T1697" t="str">
        <f t="shared" si="160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5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7"/>
        <v>0</v>
      </c>
      <c r="R1698" s="6" t="e">
        <f t="shared" si="158"/>
        <v>#DIV/0!</v>
      </c>
      <c r="S1698" s="7" t="str">
        <f t="shared" si="159"/>
        <v>music</v>
      </c>
      <c r="T1698" t="str">
        <f t="shared" si="160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5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7"/>
        <v>20.208000000000002</v>
      </c>
      <c r="R1699" s="6">
        <f t="shared" si="158"/>
        <v>114.81818181818181</v>
      </c>
      <c r="S1699" s="7" t="str">
        <f t="shared" si="159"/>
        <v>music</v>
      </c>
      <c r="T1699" t="str">
        <f t="shared" si="160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5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7"/>
        <v>0</v>
      </c>
      <c r="R1700" s="6" t="e">
        <f t="shared" si="158"/>
        <v>#DIV/0!</v>
      </c>
      <c r="S1700" s="7" t="str">
        <f t="shared" si="159"/>
        <v>music</v>
      </c>
      <c r="T1700" t="str">
        <f t="shared" si="160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5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7"/>
        <v>4.2311459353574925</v>
      </c>
      <c r="R1701" s="6">
        <f t="shared" si="158"/>
        <v>54</v>
      </c>
      <c r="S1701" s="7" t="str">
        <f t="shared" si="159"/>
        <v>music</v>
      </c>
      <c r="T1701" t="str">
        <f t="shared" si="160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5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7"/>
        <v>26.06</v>
      </c>
      <c r="R1702" s="6">
        <f t="shared" si="158"/>
        <v>65.974683544303801</v>
      </c>
      <c r="S1702" s="7" t="str">
        <f t="shared" si="159"/>
        <v>music</v>
      </c>
      <c r="T1702" t="str">
        <f t="shared" si="160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5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7"/>
        <v>0.19801980198019803</v>
      </c>
      <c r="R1703" s="6">
        <f t="shared" si="158"/>
        <v>5</v>
      </c>
      <c r="S1703" s="7" t="str">
        <f t="shared" si="159"/>
        <v>music</v>
      </c>
      <c r="T1703" t="str">
        <f t="shared" si="160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5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7"/>
        <v>6.0606060606060606E-3</v>
      </c>
      <c r="R1704" s="6">
        <f t="shared" si="158"/>
        <v>1</v>
      </c>
      <c r="S1704" s="7" t="str">
        <f t="shared" si="159"/>
        <v>music</v>
      </c>
      <c r="T1704" t="str">
        <f t="shared" si="160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5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7"/>
        <v>1.02</v>
      </c>
      <c r="R1705" s="6">
        <f t="shared" si="158"/>
        <v>25.5</v>
      </c>
      <c r="S1705" s="7" t="str">
        <f t="shared" si="159"/>
        <v>music</v>
      </c>
      <c r="T1705" t="str">
        <f t="shared" si="160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5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7"/>
        <v>65.100000000000009</v>
      </c>
      <c r="R1706" s="6">
        <f t="shared" si="158"/>
        <v>118.36363636363636</v>
      </c>
      <c r="S1706" s="7" t="str">
        <f t="shared" si="159"/>
        <v>music</v>
      </c>
      <c r="T1706" t="str">
        <f t="shared" si="160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5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7"/>
        <v>0</v>
      </c>
      <c r="R1707" s="6" t="e">
        <f t="shared" si="158"/>
        <v>#DIV/0!</v>
      </c>
      <c r="S1707" s="7" t="str">
        <f t="shared" si="159"/>
        <v>music</v>
      </c>
      <c r="T1707" t="str">
        <f t="shared" si="160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5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7"/>
        <v>0</v>
      </c>
      <c r="R1708" s="6" t="e">
        <f t="shared" si="158"/>
        <v>#DIV/0!</v>
      </c>
      <c r="S1708" s="7" t="str">
        <f t="shared" si="159"/>
        <v>music</v>
      </c>
      <c r="T1708" t="str">
        <f t="shared" si="160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5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7"/>
        <v>9.74</v>
      </c>
      <c r="R1709" s="6">
        <f t="shared" si="158"/>
        <v>54.111111111111114</v>
      </c>
      <c r="S1709" s="7" t="str">
        <f t="shared" si="159"/>
        <v>music</v>
      </c>
      <c r="T1709" t="str">
        <f t="shared" si="160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5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7"/>
        <v>0</v>
      </c>
      <c r="R1710" s="6" t="e">
        <f t="shared" si="158"/>
        <v>#DIV/0!</v>
      </c>
      <c r="S1710" s="7" t="str">
        <f t="shared" si="159"/>
        <v>music</v>
      </c>
      <c r="T1710" t="str">
        <f t="shared" si="160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5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7"/>
        <v>4.8571428571428568</v>
      </c>
      <c r="R1711" s="6">
        <f t="shared" si="158"/>
        <v>21.25</v>
      </c>
      <c r="S1711" s="7" t="str">
        <f t="shared" si="159"/>
        <v>music</v>
      </c>
      <c r="T1711" t="str">
        <f t="shared" si="160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5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7"/>
        <v>0.67999999999999994</v>
      </c>
      <c r="R1712" s="6">
        <f t="shared" si="158"/>
        <v>34</v>
      </c>
      <c r="S1712" s="7" t="str">
        <f t="shared" si="159"/>
        <v>music</v>
      </c>
      <c r="T1712" t="str">
        <f t="shared" si="160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5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7"/>
        <v>10.5</v>
      </c>
      <c r="R1713" s="6">
        <f t="shared" si="158"/>
        <v>525</v>
      </c>
      <c r="S1713" s="7" t="str">
        <f t="shared" si="159"/>
        <v>music</v>
      </c>
      <c r="T1713" t="str">
        <f t="shared" si="160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5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7"/>
        <v>0</v>
      </c>
      <c r="R1714" s="6" t="e">
        <f t="shared" si="158"/>
        <v>#DIV/0!</v>
      </c>
      <c r="S1714" s="7" t="str">
        <f t="shared" si="159"/>
        <v>music</v>
      </c>
      <c r="T1714" t="str">
        <f t="shared" si="160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5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7"/>
        <v>1.6666666666666667</v>
      </c>
      <c r="R1715" s="6">
        <f t="shared" si="158"/>
        <v>50</v>
      </c>
      <c r="S1715" s="7" t="str">
        <f t="shared" si="159"/>
        <v>music</v>
      </c>
      <c r="T1715" t="str">
        <f t="shared" si="160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5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7"/>
        <v>7.8680000000000003</v>
      </c>
      <c r="R1716" s="6">
        <f t="shared" si="158"/>
        <v>115.70588235294117</v>
      </c>
      <c r="S1716" s="7" t="str">
        <f t="shared" si="159"/>
        <v>music</v>
      </c>
      <c r="T1716" t="str">
        <f t="shared" si="160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5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7"/>
        <v>0.22</v>
      </c>
      <c r="R1717" s="6">
        <f t="shared" si="158"/>
        <v>5.5</v>
      </c>
      <c r="S1717" s="7" t="str">
        <f t="shared" si="159"/>
        <v>music</v>
      </c>
      <c r="T1717" t="str">
        <f t="shared" si="160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5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7"/>
        <v>7.5</v>
      </c>
      <c r="R1718" s="6">
        <f t="shared" si="158"/>
        <v>50</v>
      </c>
      <c r="S1718" s="7" t="str">
        <f t="shared" si="159"/>
        <v>music</v>
      </c>
      <c r="T1718" t="str">
        <f t="shared" si="160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5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7"/>
        <v>42.725880551301685</v>
      </c>
      <c r="R1719" s="6">
        <f t="shared" si="158"/>
        <v>34.024390243902438</v>
      </c>
      <c r="S1719" s="7" t="str">
        <f t="shared" si="159"/>
        <v>music</v>
      </c>
      <c r="T1719" t="str">
        <f t="shared" si="160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5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7"/>
        <v>0.2142857142857143</v>
      </c>
      <c r="R1720" s="6">
        <f t="shared" si="158"/>
        <v>37.5</v>
      </c>
      <c r="S1720" s="7" t="str">
        <f t="shared" si="159"/>
        <v>music</v>
      </c>
      <c r="T1720" t="str">
        <f t="shared" si="160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5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7"/>
        <v>0.87500000000000011</v>
      </c>
      <c r="R1721" s="6">
        <f t="shared" si="158"/>
        <v>11.666666666666666</v>
      </c>
      <c r="S1721" s="7" t="str">
        <f t="shared" si="159"/>
        <v>music</v>
      </c>
      <c r="T1721" t="str">
        <f t="shared" si="160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5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7"/>
        <v>5.625</v>
      </c>
      <c r="R1722" s="6">
        <f t="shared" si="158"/>
        <v>28.125</v>
      </c>
      <c r="S1722" s="7" t="str">
        <f t="shared" si="159"/>
        <v>music</v>
      </c>
      <c r="T1722" t="str">
        <f t="shared" si="160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5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7"/>
        <v>0</v>
      </c>
      <c r="R1723" s="6" t="e">
        <f t="shared" si="158"/>
        <v>#DIV/0!</v>
      </c>
      <c r="S1723" s="7" t="str">
        <f t="shared" si="159"/>
        <v>music</v>
      </c>
      <c r="T1723" t="str">
        <f t="shared" si="160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5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7"/>
        <v>3.4722222222222224E-2</v>
      </c>
      <c r="R1724" s="6">
        <f t="shared" si="158"/>
        <v>1</v>
      </c>
      <c r="S1724" s="7" t="str">
        <f t="shared" si="159"/>
        <v>music</v>
      </c>
      <c r="T1724" t="str">
        <f t="shared" si="160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5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7"/>
        <v>6.5</v>
      </c>
      <c r="R1725" s="6">
        <f t="shared" si="158"/>
        <v>216.66666666666666</v>
      </c>
      <c r="S1725" s="7" t="str">
        <f t="shared" si="159"/>
        <v>music</v>
      </c>
      <c r="T1725" t="str">
        <f t="shared" si="160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5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7"/>
        <v>0.58333333333333337</v>
      </c>
      <c r="R1726" s="6">
        <f t="shared" si="158"/>
        <v>8.75</v>
      </c>
      <c r="S1726" s="7" t="str">
        <f t="shared" si="159"/>
        <v>music</v>
      </c>
      <c r="T1726" t="str">
        <f t="shared" si="160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5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7"/>
        <v>10.181818181818182</v>
      </c>
      <c r="R1727" s="6">
        <f t="shared" si="158"/>
        <v>62.222222222222221</v>
      </c>
      <c r="S1727" s="7" t="str">
        <f t="shared" si="159"/>
        <v>music</v>
      </c>
      <c r="T1727" t="str">
        <f t="shared" si="160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5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7"/>
        <v>33.784615384615385</v>
      </c>
      <c r="R1728" s="6">
        <f t="shared" si="158"/>
        <v>137.25</v>
      </c>
      <c r="S1728" s="7" t="str">
        <f t="shared" si="159"/>
        <v>music</v>
      </c>
      <c r="T1728" t="str">
        <f t="shared" si="160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5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7"/>
        <v>3.3333333333333333E-2</v>
      </c>
      <c r="R1729" s="6">
        <f t="shared" si="158"/>
        <v>1</v>
      </c>
      <c r="S1729" s="7" t="str">
        <f t="shared" si="159"/>
        <v>music</v>
      </c>
      <c r="T1729" t="str">
        <f t="shared" si="160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5"/>
        <v>42298.625856481478</v>
      </c>
      <c r="K1730">
        <v>1442847674</v>
      </c>
      <c r="L1730" s="11">
        <f t="shared" si="15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7"/>
        <v>68.400000000000006</v>
      </c>
      <c r="R1730" s="6">
        <f t="shared" si="158"/>
        <v>122.14285714285714</v>
      </c>
      <c r="S1730" s="7" t="str">
        <f t="shared" si="159"/>
        <v>music</v>
      </c>
      <c r="T1730" t="str">
        <f t="shared" si="160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1">(((I1731/60)/60)/24)+DATE(1970,1,1)</f>
        <v>42531.052152777775</v>
      </c>
      <c r="K1731">
        <v>1460337306</v>
      </c>
      <c r="L1731" s="11">
        <f t="shared" ref="L1731:L1794" si="16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3">(E1731/D1731)*100</f>
        <v>0</v>
      </c>
      <c r="R1731" s="6" t="e">
        <f t="shared" ref="R1731:R1794" si="164">E1731/N1731</f>
        <v>#DIV/0!</v>
      </c>
      <c r="S1731" s="7" t="str">
        <f t="shared" ref="S1731:S1794" si="165">LEFT(P1731,FIND("/",P1731)-1)</f>
        <v>music</v>
      </c>
      <c r="T1731" t="str">
        <f t="shared" ref="T1731:T1794" si="166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1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3"/>
        <v>0</v>
      </c>
      <c r="R1732" s="6" t="e">
        <f t="shared" si="164"/>
        <v>#DIV/0!</v>
      </c>
      <c r="S1732" s="7" t="str">
        <f t="shared" si="165"/>
        <v>music</v>
      </c>
      <c r="T1732" t="str">
        <f t="shared" si="166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1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3"/>
        <v>0</v>
      </c>
      <c r="R1733" s="6" t="e">
        <f t="shared" si="164"/>
        <v>#DIV/0!</v>
      </c>
      <c r="S1733" s="7" t="str">
        <f t="shared" si="165"/>
        <v>music</v>
      </c>
      <c r="T1733" t="str">
        <f t="shared" si="166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1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3"/>
        <v>0</v>
      </c>
      <c r="R1734" s="6" t="e">
        <f t="shared" si="164"/>
        <v>#DIV/0!</v>
      </c>
      <c r="S1734" s="7" t="str">
        <f t="shared" si="165"/>
        <v>music</v>
      </c>
      <c r="T1734" t="str">
        <f t="shared" si="166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1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3"/>
        <v>0</v>
      </c>
      <c r="R1735" s="6" t="e">
        <f t="shared" si="164"/>
        <v>#DIV/0!</v>
      </c>
      <c r="S1735" s="7" t="str">
        <f t="shared" si="165"/>
        <v>music</v>
      </c>
      <c r="T1735" t="str">
        <f t="shared" si="166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1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3"/>
        <v>2.2222222222222223E-2</v>
      </c>
      <c r="R1736" s="6">
        <f t="shared" si="164"/>
        <v>1</v>
      </c>
      <c r="S1736" s="7" t="str">
        <f t="shared" si="165"/>
        <v>music</v>
      </c>
      <c r="T1736" t="str">
        <f t="shared" si="166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1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3"/>
        <v>11</v>
      </c>
      <c r="R1737" s="6">
        <f t="shared" si="164"/>
        <v>55</v>
      </c>
      <c r="S1737" s="7" t="str">
        <f t="shared" si="165"/>
        <v>music</v>
      </c>
      <c r="T1737" t="str">
        <f t="shared" si="166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1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3"/>
        <v>0.73333333333333328</v>
      </c>
      <c r="R1738" s="6">
        <f t="shared" si="164"/>
        <v>22</v>
      </c>
      <c r="S1738" s="7" t="str">
        <f t="shared" si="165"/>
        <v>music</v>
      </c>
      <c r="T1738" t="str">
        <f t="shared" si="166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1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3"/>
        <v>21.25</v>
      </c>
      <c r="R1739" s="6">
        <f t="shared" si="164"/>
        <v>56.666666666666664</v>
      </c>
      <c r="S1739" s="7" t="str">
        <f t="shared" si="165"/>
        <v>music</v>
      </c>
      <c r="T1739" t="str">
        <f t="shared" si="166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1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3"/>
        <v>0.4</v>
      </c>
      <c r="R1740" s="6">
        <f t="shared" si="164"/>
        <v>20</v>
      </c>
      <c r="S1740" s="7" t="str">
        <f t="shared" si="165"/>
        <v>music</v>
      </c>
      <c r="T1740" t="str">
        <f t="shared" si="166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1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3"/>
        <v>0.1</v>
      </c>
      <c r="R1741" s="6">
        <f t="shared" si="164"/>
        <v>1</v>
      </c>
      <c r="S1741" s="7" t="str">
        <f t="shared" si="165"/>
        <v>music</v>
      </c>
      <c r="T1741" t="str">
        <f t="shared" si="166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1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3"/>
        <v>0</v>
      </c>
      <c r="R1742" s="6" t="e">
        <f t="shared" si="164"/>
        <v>#DIV/0!</v>
      </c>
      <c r="S1742" s="7" t="str">
        <f t="shared" si="165"/>
        <v>music</v>
      </c>
      <c r="T1742" t="str">
        <f t="shared" si="166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1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3"/>
        <v>110.83333333333334</v>
      </c>
      <c r="R1743" s="6">
        <f t="shared" si="164"/>
        <v>25.576923076923077</v>
      </c>
      <c r="S1743" s="7" t="str">
        <f t="shared" si="165"/>
        <v>photography</v>
      </c>
      <c r="T1743" t="str">
        <f t="shared" si="166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1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3"/>
        <v>108.74999999999999</v>
      </c>
      <c r="R1744" s="6">
        <f t="shared" si="164"/>
        <v>63.970588235294116</v>
      </c>
      <c r="S1744" s="7" t="str">
        <f t="shared" si="165"/>
        <v>photography</v>
      </c>
      <c r="T1744" t="str">
        <f t="shared" si="166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1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3"/>
        <v>100.41666666666667</v>
      </c>
      <c r="R1745" s="6">
        <f t="shared" si="164"/>
        <v>89.925373134328353</v>
      </c>
      <c r="S1745" s="7" t="str">
        <f t="shared" si="165"/>
        <v>photography</v>
      </c>
      <c r="T1745" t="str">
        <f t="shared" si="166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1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3"/>
        <v>118.45454545454545</v>
      </c>
      <c r="R1746" s="6">
        <f t="shared" si="164"/>
        <v>93.071428571428569</v>
      </c>
      <c r="S1746" s="7" t="str">
        <f t="shared" si="165"/>
        <v>photography</v>
      </c>
      <c r="T1746" t="str">
        <f t="shared" si="166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1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3"/>
        <v>114.01428571428571</v>
      </c>
      <c r="R1747" s="6">
        <f t="shared" si="164"/>
        <v>89.674157303370791</v>
      </c>
      <c r="S1747" s="7" t="str">
        <f t="shared" si="165"/>
        <v>photography</v>
      </c>
      <c r="T1747" t="str">
        <f t="shared" si="166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1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3"/>
        <v>148.10000000000002</v>
      </c>
      <c r="R1748" s="6">
        <f t="shared" si="164"/>
        <v>207.61682242990653</v>
      </c>
      <c r="S1748" s="7" t="str">
        <f t="shared" si="165"/>
        <v>photography</v>
      </c>
      <c r="T1748" t="str">
        <f t="shared" si="166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1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3"/>
        <v>104.95555555555556</v>
      </c>
      <c r="R1749" s="6">
        <f t="shared" si="164"/>
        <v>59.408805031446541</v>
      </c>
      <c r="S1749" s="7" t="str">
        <f t="shared" si="165"/>
        <v>photography</v>
      </c>
      <c r="T1749" t="str">
        <f t="shared" si="166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1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3"/>
        <v>129.94800000000001</v>
      </c>
      <c r="R1750" s="6">
        <f t="shared" si="164"/>
        <v>358.97237569060775</v>
      </c>
      <c r="S1750" s="7" t="str">
        <f t="shared" si="165"/>
        <v>photography</v>
      </c>
      <c r="T1750" t="str">
        <f t="shared" si="166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1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3"/>
        <v>123.48756218905473</v>
      </c>
      <c r="R1751" s="6">
        <f t="shared" si="164"/>
        <v>94.736641221374043</v>
      </c>
      <c r="S1751" s="7" t="str">
        <f t="shared" si="165"/>
        <v>photography</v>
      </c>
      <c r="T1751" t="str">
        <f t="shared" si="166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1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3"/>
        <v>201.62</v>
      </c>
      <c r="R1752" s="6">
        <f t="shared" si="164"/>
        <v>80.647999999999996</v>
      </c>
      <c r="S1752" s="7" t="str">
        <f t="shared" si="165"/>
        <v>photography</v>
      </c>
      <c r="T1752" t="str">
        <f t="shared" si="166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1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3"/>
        <v>102.89999999999999</v>
      </c>
      <c r="R1753" s="6">
        <f t="shared" si="164"/>
        <v>168.68852459016392</v>
      </c>
      <c r="S1753" s="7" t="str">
        <f t="shared" si="165"/>
        <v>photography</v>
      </c>
      <c r="T1753" t="str">
        <f t="shared" si="166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1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3"/>
        <v>260.16666666666663</v>
      </c>
      <c r="R1754" s="6">
        <f t="shared" si="164"/>
        <v>34.68888888888889</v>
      </c>
      <c r="S1754" s="7" t="str">
        <f t="shared" si="165"/>
        <v>photography</v>
      </c>
      <c r="T1754" t="str">
        <f t="shared" si="166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1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3"/>
        <v>108</v>
      </c>
      <c r="R1755" s="6">
        <f t="shared" si="164"/>
        <v>462.85714285714283</v>
      </c>
      <c r="S1755" s="7" t="str">
        <f t="shared" si="165"/>
        <v>photography</v>
      </c>
      <c r="T1755" t="str">
        <f t="shared" si="166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1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3"/>
        <v>110.52941176470587</v>
      </c>
      <c r="R1756" s="6">
        <f t="shared" si="164"/>
        <v>104.38888888888889</v>
      </c>
      <c r="S1756" s="7" t="str">
        <f t="shared" si="165"/>
        <v>photography</v>
      </c>
      <c r="T1756" t="str">
        <f t="shared" si="166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1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3"/>
        <v>120</v>
      </c>
      <c r="R1757" s="6">
        <f t="shared" si="164"/>
        <v>7.5</v>
      </c>
      <c r="S1757" s="7" t="str">
        <f t="shared" si="165"/>
        <v>photography</v>
      </c>
      <c r="T1757" t="str">
        <f t="shared" si="166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1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3"/>
        <v>102.82909090909091</v>
      </c>
      <c r="R1758" s="6">
        <f t="shared" si="164"/>
        <v>47.13</v>
      </c>
      <c r="S1758" s="7" t="str">
        <f t="shared" si="165"/>
        <v>photography</v>
      </c>
      <c r="T1758" t="str">
        <f t="shared" si="166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1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3"/>
        <v>115.99999999999999</v>
      </c>
      <c r="R1759" s="6">
        <f t="shared" si="164"/>
        <v>414.28571428571428</v>
      </c>
      <c r="S1759" s="7" t="str">
        <f t="shared" si="165"/>
        <v>photography</v>
      </c>
      <c r="T1759" t="str">
        <f t="shared" si="166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1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3"/>
        <v>114.7</v>
      </c>
      <c r="R1760" s="6">
        <f t="shared" si="164"/>
        <v>42.481481481481481</v>
      </c>
      <c r="S1760" s="7" t="str">
        <f t="shared" si="165"/>
        <v>photography</v>
      </c>
      <c r="T1760" t="str">
        <f t="shared" si="166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1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3"/>
        <v>106.60000000000001</v>
      </c>
      <c r="R1761" s="6">
        <f t="shared" si="164"/>
        <v>108.77551020408163</v>
      </c>
      <c r="S1761" s="7" t="str">
        <f t="shared" si="165"/>
        <v>photography</v>
      </c>
      <c r="T1761" t="str">
        <f t="shared" si="166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1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3"/>
        <v>165.44</v>
      </c>
      <c r="R1762" s="6">
        <f t="shared" si="164"/>
        <v>81.098039215686271</v>
      </c>
      <c r="S1762" s="7" t="str">
        <f t="shared" si="165"/>
        <v>photography</v>
      </c>
      <c r="T1762" t="str">
        <f t="shared" si="166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1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3"/>
        <v>155</v>
      </c>
      <c r="R1763" s="6">
        <f t="shared" si="164"/>
        <v>51.666666666666664</v>
      </c>
      <c r="S1763" s="7" t="str">
        <f t="shared" si="165"/>
        <v>photography</v>
      </c>
      <c r="T1763" t="str">
        <f t="shared" si="166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1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3"/>
        <v>885</v>
      </c>
      <c r="R1764" s="6">
        <f t="shared" si="164"/>
        <v>35.4</v>
      </c>
      <c r="S1764" s="7" t="str">
        <f t="shared" si="165"/>
        <v>photography</v>
      </c>
      <c r="T1764" t="str">
        <f t="shared" si="166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1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3"/>
        <v>101.90833333333333</v>
      </c>
      <c r="R1765" s="6">
        <f t="shared" si="164"/>
        <v>103.63559322033899</v>
      </c>
      <c r="S1765" s="7" t="str">
        <f t="shared" si="165"/>
        <v>photography</v>
      </c>
      <c r="T1765" t="str">
        <f t="shared" si="166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1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3"/>
        <v>19.600000000000001</v>
      </c>
      <c r="R1766" s="6">
        <f t="shared" si="164"/>
        <v>55.282051282051285</v>
      </c>
      <c r="S1766" s="7" t="str">
        <f t="shared" si="165"/>
        <v>photography</v>
      </c>
      <c r="T1766" t="str">
        <f t="shared" si="166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1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3"/>
        <v>59.467839999999995</v>
      </c>
      <c r="R1767" s="6">
        <f t="shared" si="164"/>
        <v>72.16970873786407</v>
      </c>
      <c r="S1767" s="7" t="str">
        <f t="shared" si="165"/>
        <v>photography</v>
      </c>
      <c r="T1767" t="str">
        <f t="shared" si="166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1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3"/>
        <v>0</v>
      </c>
      <c r="R1768" s="6" t="e">
        <f t="shared" si="164"/>
        <v>#DIV/0!</v>
      </c>
      <c r="S1768" s="7" t="str">
        <f t="shared" si="165"/>
        <v>photography</v>
      </c>
      <c r="T1768" t="str">
        <f t="shared" si="166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1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3"/>
        <v>45.72</v>
      </c>
      <c r="R1769" s="6">
        <f t="shared" si="164"/>
        <v>58.615384615384613</v>
      </c>
      <c r="S1769" s="7" t="str">
        <f t="shared" si="165"/>
        <v>photography</v>
      </c>
      <c r="T1769" t="str">
        <f t="shared" si="166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1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3"/>
        <v>3.74</v>
      </c>
      <c r="R1770" s="6">
        <f t="shared" si="164"/>
        <v>12.466666666666667</v>
      </c>
      <c r="S1770" s="7" t="str">
        <f t="shared" si="165"/>
        <v>photography</v>
      </c>
      <c r="T1770" t="str">
        <f t="shared" si="166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1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3"/>
        <v>2.7025000000000001</v>
      </c>
      <c r="R1771" s="6">
        <f t="shared" si="164"/>
        <v>49.136363636363633</v>
      </c>
      <c r="S1771" s="7" t="str">
        <f t="shared" si="165"/>
        <v>photography</v>
      </c>
      <c r="T1771" t="str">
        <f t="shared" si="166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1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3"/>
        <v>56.51428571428572</v>
      </c>
      <c r="R1772" s="6">
        <f t="shared" si="164"/>
        <v>150.5</v>
      </c>
      <c r="S1772" s="7" t="str">
        <f t="shared" si="165"/>
        <v>photography</v>
      </c>
      <c r="T1772" t="str">
        <f t="shared" si="166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1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3"/>
        <v>21.30952380952381</v>
      </c>
      <c r="R1773" s="6">
        <f t="shared" si="164"/>
        <v>35.799999999999997</v>
      </c>
      <c r="S1773" s="7" t="str">
        <f t="shared" si="165"/>
        <v>photography</v>
      </c>
      <c r="T1773" t="str">
        <f t="shared" si="166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1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3"/>
        <v>15.6</v>
      </c>
      <c r="R1774" s="6">
        <f t="shared" si="164"/>
        <v>45.157894736842103</v>
      </c>
      <c r="S1774" s="7" t="str">
        <f t="shared" si="165"/>
        <v>photography</v>
      </c>
      <c r="T1774" t="str">
        <f t="shared" si="166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1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3"/>
        <v>6.2566666666666677</v>
      </c>
      <c r="R1775" s="6">
        <f t="shared" si="164"/>
        <v>98.78947368421052</v>
      </c>
      <c r="S1775" s="7" t="str">
        <f t="shared" si="165"/>
        <v>photography</v>
      </c>
      <c r="T1775" t="str">
        <f t="shared" si="166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1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3"/>
        <v>45.92</v>
      </c>
      <c r="R1776" s="6">
        <f t="shared" si="164"/>
        <v>88.307692307692307</v>
      </c>
      <c r="S1776" s="7" t="str">
        <f t="shared" si="165"/>
        <v>photography</v>
      </c>
      <c r="T1776" t="str">
        <f t="shared" si="166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1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3"/>
        <v>65.101538461538468</v>
      </c>
      <c r="R1777" s="6">
        <f t="shared" si="164"/>
        <v>170.62903225806451</v>
      </c>
      <c r="S1777" s="7" t="str">
        <f t="shared" si="165"/>
        <v>photography</v>
      </c>
      <c r="T1777" t="str">
        <f t="shared" si="166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1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3"/>
        <v>6.7</v>
      </c>
      <c r="R1778" s="6">
        <f t="shared" si="164"/>
        <v>83.75</v>
      </c>
      <c r="S1778" s="7" t="str">
        <f t="shared" si="165"/>
        <v>photography</v>
      </c>
      <c r="T1778" t="str">
        <f t="shared" si="166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1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3"/>
        <v>13.5625</v>
      </c>
      <c r="R1779" s="6">
        <f t="shared" si="164"/>
        <v>65.099999999999994</v>
      </c>
      <c r="S1779" s="7" t="str">
        <f t="shared" si="165"/>
        <v>photography</v>
      </c>
      <c r="T1779" t="str">
        <f t="shared" si="166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1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3"/>
        <v>1.9900000000000002</v>
      </c>
      <c r="R1780" s="6">
        <f t="shared" si="164"/>
        <v>66.333333333333329</v>
      </c>
      <c r="S1780" s="7" t="str">
        <f t="shared" si="165"/>
        <v>photography</v>
      </c>
      <c r="T1780" t="str">
        <f t="shared" si="166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1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3"/>
        <v>36.236363636363642</v>
      </c>
      <c r="R1781" s="6">
        <f t="shared" si="164"/>
        <v>104.89473684210526</v>
      </c>
      <c r="S1781" s="7" t="str">
        <f t="shared" si="165"/>
        <v>photography</v>
      </c>
      <c r="T1781" t="str">
        <f t="shared" si="166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1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3"/>
        <v>39.743333333333339</v>
      </c>
      <c r="R1782" s="6">
        <f t="shared" si="164"/>
        <v>78.440789473684205</v>
      </c>
      <c r="S1782" s="7" t="str">
        <f t="shared" si="165"/>
        <v>photography</v>
      </c>
      <c r="T1782" t="str">
        <f t="shared" si="166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1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3"/>
        <v>25.763636363636365</v>
      </c>
      <c r="R1783" s="6">
        <f t="shared" si="164"/>
        <v>59.041666666666664</v>
      </c>
      <c r="S1783" s="7" t="str">
        <f t="shared" si="165"/>
        <v>photography</v>
      </c>
      <c r="T1783" t="str">
        <f t="shared" si="166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1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3"/>
        <v>15.491428571428573</v>
      </c>
      <c r="R1784" s="6">
        <f t="shared" si="164"/>
        <v>71.34210526315789</v>
      </c>
      <c r="S1784" s="7" t="str">
        <f t="shared" si="165"/>
        <v>photography</v>
      </c>
      <c r="T1784" t="str">
        <f t="shared" si="166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1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3"/>
        <v>23.692499999999999</v>
      </c>
      <c r="R1785" s="6">
        <f t="shared" si="164"/>
        <v>51.227027027027027</v>
      </c>
      <c r="S1785" s="7" t="str">
        <f t="shared" si="165"/>
        <v>photography</v>
      </c>
      <c r="T1785" t="str">
        <f t="shared" si="166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1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3"/>
        <v>39.76</v>
      </c>
      <c r="R1786" s="6">
        <f t="shared" si="164"/>
        <v>60.242424242424242</v>
      </c>
      <c r="S1786" s="7" t="str">
        <f t="shared" si="165"/>
        <v>photography</v>
      </c>
      <c r="T1786" t="str">
        <f t="shared" si="166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1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3"/>
        <v>20.220833333333331</v>
      </c>
      <c r="R1787" s="6">
        <f t="shared" si="164"/>
        <v>44.935185185185183</v>
      </c>
      <c r="S1787" s="7" t="str">
        <f t="shared" si="165"/>
        <v>photography</v>
      </c>
      <c r="T1787" t="str">
        <f t="shared" si="166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1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3"/>
        <v>47.631578947368418</v>
      </c>
      <c r="R1788" s="6">
        <f t="shared" si="164"/>
        <v>31.206896551724139</v>
      </c>
      <c r="S1788" s="7" t="str">
        <f t="shared" si="165"/>
        <v>photography</v>
      </c>
      <c r="T1788" t="str">
        <f t="shared" si="166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1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3"/>
        <v>15.329999999999998</v>
      </c>
      <c r="R1789" s="6">
        <f t="shared" si="164"/>
        <v>63.875</v>
      </c>
      <c r="S1789" s="7" t="str">
        <f t="shared" si="165"/>
        <v>photography</v>
      </c>
      <c r="T1789" t="str">
        <f t="shared" si="166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1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3"/>
        <v>1.3818181818181818</v>
      </c>
      <c r="R1790" s="6">
        <f t="shared" si="164"/>
        <v>19</v>
      </c>
      <c r="S1790" s="7" t="str">
        <f t="shared" si="165"/>
        <v>photography</v>
      </c>
      <c r="T1790" t="str">
        <f t="shared" si="166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1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3"/>
        <v>0.5</v>
      </c>
      <c r="R1791" s="6">
        <f t="shared" si="164"/>
        <v>10</v>
      </c>
      <c r="S1791" s="7" t="str">
        <f t="shared" si="165"/>
        <v>photography</v>
      </c>
      <c r="T1791" t="str">
        <f t="shared" si="166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1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3"/>
        <v>4.957575757575758</v>
      </c>
      <c r="R1792" s="6">
        <f t="shared" si="164"/>
        <v>109.06666666666666</v>
      </c>
      <c r="S1792" s="7" t="str">
        <f t="shared" si="165"/>
        <v>photography</v>
      </c>
      <c r="T1792" t="str">
        <f t="shared" si="166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1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3"/>
        <v>3.5666666666666664</v>
      </c>
      <c r="R1793" s="6">
        <f t="shared" si="164"/>
        <v>26.75</v>
      </c>
      <c r="S1793" s="7" t="str">
        <f t="shared" si="165"/>
        <v>photography</v>
      </c>
      <c r="T1793" t="str">
        <f t="shared" si="166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1"/>
        <v>42226.290972222225</v>
      </c>
      <c r="K1794">
        <v>1435970682</v>
      </c>
      <c r="L1794" s="11">
        <f t="shared" si="16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3"/>
        <v>61.124000000000002</v>
      </c>
      <c r="R1794" s="6">
        <f t="shared" si="164"/>
        <v>109.93525179856115</v>
      </c>
      <c r="S1794" s="7" t="str">
        <f t="shared" si="165"/>
        <v>photography</v>
      </c>
      <c r="T1794" t="str">
        <f t="shared" si="166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7">(((I1795/60)/60)/24)+DATE(1970,1,1)</f>
        <v>41970.933333333334</v>
      </c>
      <c r="K1795">
        <v>1414531440</v>
      </c>
      <c r="L1795" s="11">
        <f t="shared" ref="L1795:L1858" si="168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69">(E1795/D1795)*100</f>
        <v>1.3333333333333335</v>
      </c>
      <c r="R1795" s="6">
        <f t="shared" ref="R1795:R1858" si="170">E1795/N1795</f>
        <v>20</v>
      </c>
      <c r="S1795" s="7" t="str">
        <f t="shared" ref="S1795:S1858" si="171">LEFT(P1795,FIND("/",P1795)-1)</f>
        <v>photography</v>
      </c>
      <c r="T1795" t="str">
        <f t="shared" ref="T1795:T1858" si="172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7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9"/>
        <v>11.077777777777778</v>
      </c>
      <c r="R1796" s="6">
        <f t="shared" si="170"/>
        <v>55.388888888888886</v>
      </c>
      <c r="S1796" s="7" t="str">
        <f t="shared" si="171"/>
        <v>photography</v>
      </c>
      <c r="T1796" t="str">
        <f t="shared" si="172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7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9"/>
        <v>38.735714285714288</v>
      </c>
      <c r="R1797" s="6">
        <f t="shared" si="170"/>
        <v>133.90123456790124</v>
      </c>
      <c r="S1797" s="7" t="str">
        <f t="shared" si="171"/>
        <v>photography</v>
      </c>
      <c r="T1797" t="str">
        <f t="shared" si="172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7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9"/>
        <v>22.05263157894737</v>
      </c>
      <c r="R1798" s="6">
        <f t="shared" si="170"/>
        <v>48.720930232558139</v>
      </c>
      <c r="S1798" s="7" t="str">
        <f t="shared" si="171"/>
        <v>photography</v>
      </c>
      <c r="T1798" t="str">
        <f t="shared" si="172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7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9"/>
        <v>67.55</v>
      </c>
      <c r="R1799" s="6">
        <f t="shared" si="170"/>
        <v>48.25</v>
      </c>
      <c r="S1799" s="7" t="str">
        <f t="shared" si="171"/>
        <v>photography</v>
      </c>
      <c r="T1799" t="str">
        <f t="shared" si="172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7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9"/>
        <v>13.637499999999999</v>
      </c>
      <c r="R1800" s="6">
        <f t="shared" si="170"/>
        <v>58.972972972972975</v>
      </c>
      <c r="S1800" s="7" t="str">
        <f t="shared" si="171"/>
        <v>photography</v>
      </c>
      <c r="T1800" t="str">
        <f t="shared" si="172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7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9"/>
        <v>1.7457500000000001</v>
      </c>
      <c r="R1801" s="6">
        <f t="shared" si="170"/>
        <v>11.638333333333334</v>
      </c>
      <c r="S1801" s="7" t="str">
        <f t="shared" si="171"/>
        <v>photography</v>
      </c>
      <c r="T1801" t="str">
        <f t="shared" si="172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7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9"/>
        <v>20.44963251188932</v>
      </c>
      <c r="R1802" s="6">
        <f t="shared" si="170"/>
        <v>83.716814159292042</v>
      </c>
      <c r="S1802" s="7" t="str">
        <f t="shared" si="171"/>
        <v>photography</v>
      </c>
      <c r="T1802" t="str">
        <f t="shared" si="172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7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9"/>
        <v>13.852941176470587</v>
      </c>
      <c r="R1803" s="6">
        <f t="shared" si="170"/>
        <v>63.648648648648646</v>
      </c>
      <c r="S1803" s="7" t="str">
        <f t="shared" si="171"/>
        <v>photography</v>
      </c>
      <c r="T1803" t="str">
        <f t="shared" si="172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7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9"/>
        <v>48.485714285714288</v>
      </c>
      <c r="R1804" s="6">
        <f t="shared" si="170"/>
        <v>94.277777777777771</v>
      </c>
      <c r="S1804" s="7" t="str">
        <f t="shared" si="171"/>
        <v>photography</v>
      </c>
      <c r="T1804" t="str">
        <f t="shared" si="172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7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9"/>
        <v>30.8</v>
      </c>
      <c r="R1805" s="6">
        <f t="shared" si="170"/>
        <v>71.86666666666666</v>
      </c>
      <c r="S1805" s="7" t="str">
        <f t="shared" si="171"/>
        <v>photography</v>
      </c>
      <c r="T1805" t="str">
        <f t="shared" si="172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7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9"/>
        <v>35.174193548387095</v>
      </c>
      <c r="R1806" s="6">
        <f t="shared" si="170"/>
        <v>104.84615384615384</v>
      </c>
      <c r="S1806" s="7" t="str">
        <f t="shared" si="171"/>
        <v>photography</v>
      </c>
      <c r="T1806" t="str">
        <f t="shared" si="172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7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9"/>
        <v>36.404444444444444</v>
      </c>
      <c r="R1807" s="6">
        <f t="shared" si="170"/>
        <v>67.139344262295083</v>
      </c>
      <c r="S1807" s="7" t="str">
        <f t="shared" si="171"/>
        <v>photography</v>
      </c>
      <c r="T1807" t="str">
        <f t="shared" si="172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7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9"/>
        <v>2.9550000000000001</v>
      </c>
      <c r="R1808" s="6">
        <f t="shared" si="170"/>
        <v>73.875</v>
      </c>
      <c r="S1808" s="7" t="str">
        <f t="shared" si="171"/>
        <v>photography</v>
      </c>
      <c r="T1808" t="str">
        <f t="shared" si="172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7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9"/>
        <v>11.06</v>
      </c>
      <c r="R1809" s="6">
        <f t="shared" si="170"/>
        <v>69.125</v>
      </c>
      <c r="S1809" s="7" t="str">
        <f t="shared" si="171"/>
        <v>photography</v>
      </c>
      <c r="T1809" t="str">
        <f t="shared" si="172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7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9"/>
        <v>41.407142857142858</v>
      </c>
      <c r="R1810" s="6">
        <f t="shared" si="170"/>
        <v>120.77083333333333</v>
      </c>
      <c r="S1810" s="7" t="str">
        <f t="shared" si="171"/>
        <v>photography</v>
      </c>
      <c r="T1810" t="str">
        <f t="shared" si="172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7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9"/>
        <v>10.857142857142858</v>
      </c>
      <c r="R1811" s="6">
        <f t="shared" si="170"/>
        <v>42.222222222222221</v>
      </c>
      <c r="S1811" s="7" t="str">
        <f t="shared" si="171"/>
        <v>photography</v>
      </c>
      <c r="T1811" t="str">
        <f t="shared" si="172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7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9"/>
        <v>3.3333333333333335</v>
      </c>
      <c r="R1812" s="6">
        <f t="shared" si="170"/>
        <v>7.5</v>
      </c>
      <c r="S1812" s="7" t="str">
        <f t="shared" si="171"/>
        <v>photography</v>
      </c>
      <c r="T1812" t="str">
        <f t="shared" si="172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7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9"/>
        <v>7.407407407407407E-2</v>
      </c>
      <c r="R1813" s="6">
        <f t="shared" si="170"/>
        <v>1.5384615384615385</v>
      </c>
      <c r="S1813" s="7" t="str">
        <f t="shared" si="171"/>
        <v>photography</v>
      </c>
      <c r="T1813" t="str">
        <f t="shared" si="172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7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9"/>
        <v>13.307692307692307</v>
      </c>
      <c r="R1814" s="6">
        <f t="shared" si="170"/>
        <v>37.608695652173914</v>
      </c>
      <c r="S1814" s="7" t="str">
        <f t="shared" si="171"/>
        <v>photography</v>
      </c>
      <c r="T1814" t="str">
        <f t="shared" si="172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7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9"/>
        <v>0</v>
      </c>
      <c r="R1815" s="6" t="e">
        <f t="shared" si="170"/>
        <v>#DIV/0!</v>
      </c>
      <c r="S1815" s="7" t="str">
        <f t="shared" si="171"/>
        <v>photography</v>
      </c>
      <c r="T1815" t="str">
        <f t="shared" si="172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7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9"/>
        <v>49.183333333333337</v>
      </c>
      <c r="R1816" s="6">
        <f t="shared" si="170"/>
        <v>42.157142857142858</v>
      </c>
      <c r="S1816" s="7" t="str">
        <f t="shared" si="171"/>
        <v>photography</v>
      </c>
      <c r="T1816" t="str">
        <f t="shared" si="172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7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9"/>
        <v>0</v>
      </c>
      <c r="R1817" s="6" t="e">
        <f t="shared" si="170"/>
        <v>#DIV/0!</v>
      </c>
      <c r="S1817" s="7" t="str">
        <f t="shared" si="171"/>
        <v>photography</v>
      </c>
      <c r="T1817" t="str">
        <f t="shared" si="172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7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9"/>
        <v>2.036</v>
      </c>
      <c r="R1818" s="6">
        <f t="shared" si="170"/>
        <v>84.833333333333329</v>
      </c>
      <c r="S1818" s="7" t="str">
        <f t="shared" si="171"/>
        <v>photography</v>
      </c>
      <c r="T1818" t="str">
        <f t="shared" si="172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7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9"/>
        <v>52.327777777777776</v>
      </c>
      <c r="R1819" s="6">
        <f t="shared" si="170"/>
        <v>94.19</v>
      </c>
      <c r="S1819" s="7" t="str">
        <f t="shared" si="171"/>
        <v>photography</v>
      </c>
      <c r="T1819" t="str">
        <f t="shared" si="172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7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9"/>
        <v>0</v>
      </c>
      <c r="R1820" s="6" t="e">
        <f t="shared" si="170"/>
        <v>#DIV/0!</v>
      </c>
      <c r="S1820" s="7" t="str">
        <f t="shared" si="171"/>
        <v>photography</v>
      </c>
      <c r="T1820" t="str">
        <f t="shared" si="172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7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9"/>
        <v>2.083333333333333</v>
      </c>
      <c r="R1821" s="6">
        <f t="shared" si="170"/>
        <v>6.25</v>
      </c>
      <c r="S1821" s="7" t="str">
        <f t="shared" si="171"/>
        <v>photography</v>
      </c>
      <c r="T1821" t="str">
        <f t="shared" si="172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7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9"/>
        <v>6.565384615384616</v>
      </c>
      <c r="R1822" s="6">
        <f t="shared" si="170"/>
        <v>213.375</v>
      </c>
      <c r="S1822" s="7" t="str">
        <f t="shared" si="171"/>
        <v>photography</v>
      </c>
      <c r="T1822" t="str">
        <f t="shared" si="172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7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9"/>
        <v>134.88999999999999</v>
      </c>
      <c r="R1823" s="6">
        <f t="shared" si="170"/>
        <v>59.162280701754383</v>
      </c>
      <c r="S1823" s="7" t="str">
        <f t="shared" si="171"/>
        <v>music</v>
      </c>
      <c r="T1823" t="str">
        <f t="shared" si="172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7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9"/>
        <v>100</v>
      </c>
      <c r="R1824" s="6">
        <f t="shared" si="170"/>
        <v>27.272727272727273</v>
      </c>
      <c r="S1824" s="7" t="str">
        <f t="shared" si="171"/>
        <v>music</v>
      </c>
      <c r="T1824" t="str">
        <f t="shared" si="172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7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9"/>
        <v>115.85714285714286</v>
      </c>
      <c r="R1825" s="6">
        <f t="shared" si="170"/>
        <v>24.575757575757574</v>
      </c>
      <c r="S1825" s="7" t="str">
        <f t="shared" si="171"/>
        <v>music</v>
      </c>
      <c r="T1825" t="str">
        <f t="shared" si="172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7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9"/>
        <v>100.06666666666666</v>
      </c>
      <c r="R1826" s="6">
        <f t="shared" si="170"/>
        <v>75.05</v>
      </c>
      <c r="S1826" s="7" t="str">
        <f t="shared" si="171"/>
        <v>music</v>
      </c>
      <c r="T1826" t="str">
        <f t="shared" si="172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7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9"/>
        <v>105.05</v>
      </c>
      <c r="R1827" s="6">
        <f t="shared" si="170"/>
        <v>42.02</v>
      </c>
      <c r="S1827" s="7" t="str">
        <f t="shared" si="171"/>
        <v>music</v>
      </c>
      <c r="T1827" t="str">
        <f t="shared" si="172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7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9"/>
        <v>101</v>
      </c>
      <c r="R1828" s="6">
        <f t="shared" si="170"/>
        <v>53.157894736842103</v>
      </c>
      <c r="S1828" s="7" t="str">
        <f t="shared" si="171"/>
        <v>music</v>
      </c>
      <c r="T1828" t="str">
        <f t="shared" si="172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7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9"/>
        <v>100.66250000000001</v>
      </c>
      <c r="R1829" s="6">
        <f t="shared" si="170"/>
        <v>83.885416666666671</v>
      </c>
      <c r="S1829" s="7" t="str">
        <f t="shared" si="171"/>
        <v>music</v>
      </c>
      <c r="T1829" t="str">
        <f t="shared" si="172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7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9"/>
        <v>100.16000000000001</v>
      </c>
      <c r="R1830" s="6">
        <f t="shared" si="170"/>
        <v>417.33333333333331</v>
      </c>
      <c r="S1830" s="7" t="str">
        <f t="shared" si="171"/>
        <v>music</v>
      </c>
      <c r="T1830" t="str">
        <f t="shared" si="172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7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9"/>
        <v>166.68333333333334</v>
      </c>
      <c r="R1831" s="6">
        <f t="shared" si="170"/>
        <v>75.765151515151516</v>
      </c>
      <c r="S1831" s="7" t="str">
        <f t="shared" si="171"/>
        <v>music</v>
      </c>
      <c r="T1831" t="str">
        <f t="shared" si="172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7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9"/>
        <v>101.53333333333335</v>
      </c>
      <c r="R1832" s="6">
        <f t="shared" si="170"/>
        <v>67.389380530973455</v>
      </c>
      <c r="S1832" s="7" t="str">
        <f t="shared" si="171"/>
        <v>music</v>
      </c>
      <c r="T1832" t="str">
        <f t="shared" si="172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7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9"/>
        <v>103</v>
      </c>
      <c r="R1833" s="6">
        <f t="shared" si="170"/>
        <v>73.571428571428569</v>
      </c>
      <c r="S1833" s="7" t="str">
        <f t="shared" si="171"/>
        <v>music</v>
      </c>
      <c r="T1833" t="str">
        <f t="shared" si="172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7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9"/>
        <v>142.85714285714286</v>
      </c>
      <c r="R1834" s="6">
        <f t="shared" si="170"/>
        <v>25</v>
      </c>
      <c r="S1834" s="7" t="str">
        <f t="shared" si="171"/>
        <v>music</v>
      </c>
      <c r="T1834" t="str">
        <f t="shared" si="172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7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9"/>
        <v>262.5</v>
      </c>
      <c r="R1835" s="6">
        <f t="shared" si="170"/>
        <v>42</v>
      </c>
      <c r="S1835" s="7" t="str">
        <f t="shared" si="171"/>
        <v>music</v>
      </c>
      <c r="T1835" t="str">
        <f t="shared" si="172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7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9"/>
        <v>118.05000000000001</v>
      </c>
      <c r="R1836" s="6">
        <f t="shared" si="170"/>
        <v>131.16666666666666</v>
      </c>
      <c r="S1836" s="7" t="str">
        <f t="shared" si="171"/>
        <v>music</v>
      </c>
      <c r="T1836" t="str">
        <f t="shared" si="172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7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9"/>
        <v>104</v>
      </c>
      <c r="R1837" s="6">
        <f t="shared" si="170"/>
        <v>47.272727272727273</v>
      </c>
      <c r="S1837" s="7" t="str">
        <f t="shared" si="171"/>
        <v>music</v>
      </c>
      <c r="T1837" t="str">
        <f t="shared" si="172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7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9"/>
        <v>200.34</v>
      </c>
      <c r="R1838" s="6">
        <f t="shared" si="170"/>
        <v>182.12727272727273</v>
      </c>
      <c r="S1838" s="7" t="str">
        <f t="shared" si="171"/>
        <v>music</v>
      </c>
      <c r="T1838" t="str">
        <f t="shared" si="172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7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9"/>
        <v>306.83333333333331</v>
      </c>
      <c r="R1839" s="6">
        <f t="shared" si="170"/>
        <v>61.366666666666667</v>
      </c>
      <c r="S1839" s="7" t="str">
        <f t="shared" si="171"/>
        <v>music</v>
      </c>
      <c r="T1839" t="str">
        <f t="shared" si="172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7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9"/>
        <v>100.149</v>
      </c>
      <c r="R1840" s="6">
        <f t="shared" si="170"/>
        <v>35.767499999999998</v>
      </c>
      <c r="S1840" s="7" t="str">
        <f t="shared" si="171"/>
        <v>music</v>
      </c>
      <c r="T1840" t="str">
        <f t="shared" si="172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7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9"/>
        <v>205.29999999999998</v>
      </c>
      <c r="R1841" s="6">
        <f t="shared" si="170"/>
        <v>45.62222222222222</v>
      </c>
      <c r="S1841" s="7" t="str">
        <f t="shared" si="171"/>
        <v>music</v>
      </c>
      <c r="T1841" t="str">
        <f t="shared" si="172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7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9"/>
        <v>108.88888888888889</v>
      </c>
      <c r="R1842" s="6">
        <f t="shared" si="170"/>
        <v>75.384615384615387</v>
      </c>
      <c r="S1842" s="7" t="str">
        <f t="shared" si="171"/>
        <v>music</v>
      </c>
      <c r="T1842" t="str">
        <f t="shared" si="172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7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9"/>
        <v>101.75</v>
      </c>
      <c r="R1843" s="6">
        <f t="shared" si="170"/>
        <v>50.875</v>
      </c>
      <c r="S1843" s="7" t="str">
        <f t="shared" si="171"/>
        <v>music</v>
      </c>
      <c r="T1843" t="str">
        <f t="shared" si="172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7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9"/>
        <v>125.25</v>
      </c>
      <c r="R1844" s="6">
        <f t="shared" si="170"/>
        <v>119.28571428571429</v>
      </c>
      <c r="S1844" s="7" t="str">
        <f t="shared" si="171"/>
        <v>music</v>
      </c>
      <c r="T1844" t="str">
        <f t="shared" si="172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7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9"/>
        <v>124.0061</v>
      </c>
      <c r="R1845" s="6">
        <f t="shared" si="170"/>
        <v>92.541865671641801</v>
      </c>
      <c r="S1845" s="7" t="str">
        <f t="shared" si="171"/>
        <v>music</v>
      </c>
      <c r="T1845" t="str">
        <f t="shared" si="172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7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9"/>
        <v>101.4</v>
      </c>
      <c r="R1846" s="6">
        <f t="shared" si="170"/>
        <v>76.05</v>
      </c>
      <c r="S1846" s="7" t="str">
        <f t="shared" si="171"/>
        <v>music</v>
      </c>
      <c r="T1846" t="str">
        <f t="shared" si="172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7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9"/>
        <v>100</v>
      </c>
      <c r="R1847" s="6">
        <f t="shared" si="170"/>
        <v>52.631578947368418</v>
      </c>
      <c r="S1847" s="7" t="str">
        <f t="shared" si="171"/>
        <v>music</v>
      </c>
      <c r="T1847" t="str">
        <f t="shared" si="172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7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9"/>
        <v>137.92666666666668</v>
      </c>
      <c r="R1848" s="6">
        <f t="shared" si="170"/>
        <v>98.990430622009569</v>
      </c>
      <c r="S1848" s="7" t="str">
        <f t="shared" si="171"/>
        <v>music</v>
      </c>
      <c r="T1848" t="str">
        <f t="shared" si="172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7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9"/>
        <v>120.88000000000001</v>
      </c>
      <c r="R1849" s="6">
        <f t="shared" si="170"/>
        <v>79.526315789473685</v>
      </c>
      <c r="S1849" s="7" t="str">
        <f t="shared" si="171"/>
        <v>music</v>
      </c>
      <c r="T1849" t="str">
        <f t="shared" si="172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7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9"/>
        <v>107.36666666666667</v>
      </c>
      <c r="R1850" s="6">
        <f t="shared" si="170"/>
        <v>134.20833333333334</v>
      </c>
      <c r="S1850" s="7" t="str">
        <f t="shared" si="171"/>
        <v>music</v>
      </c>
      <c r="T1850" t="str">
        <f t="shared" si="172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7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9"/>
        <v>100.33333333333334</v>
      </c>
      <c r="R1851" s="6">
        <f t="shared" si="170"/>
        <v>37.625</v>
      </c>
      <c r="S1851" s="7" t="str">
        <f t="shared" si="171"/>
        <v>music</v>
      </c>
      <c r="T1851" t="str">
        <f t="shared" si="172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7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9"/>
        <v>101.52222222222223</v>
      </c>
      <c r="R1852" s="6">
        <f t="shared" si="170"/>
        <v>51.044692737430168</v>
      </c>
      <c r="S1852" s="7" t="str">
        <f t="shared" si="171"/>
        <v>music</v>
      </c>
      <c r="T1852" t="str">
        <f t="shared" si="172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7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9"/>
        <v>100.07692307692308</v>
      </c>
      <c r="R1853" s="6">
        <f t="shared" si="170"/>
        <v>50.03846153846154</v>
      </c>
      <c r="S1853" s="7" t="str">
        <f t="shared" si="171"/>
        <v>music</v>
      </c>
      <c r="T1853" t="str">
        <f t="shared" si="172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7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9"/>
        <v>116.96666666666667</v>
      </c>
      <c r="R1854" s="6">
        <f t="shared" si="170"/>
        <v>133.93129770992365</v>
      </c>
      <c r="S1854" s="7" t="str">
        <f t="shared" si="171"/>
        <v>music</v>
      </c>
      <c r="T1854" t="str">
        <f t="shared" si="172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7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9"/>
        <v>101.875</v>
      </c>
      <c r="R1855" s="6">
        <f t="shared" si="170"/>
        <v>58.214285714285715</v>
      </c>
      <c r="S1855" s="7" t="str">
        <f t="shared" si="171"/>
        <v>music</v>
      </c>
      <c r="T1855" t="str">
        <f t="shared" si="172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7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9"/>
        <v>102.12366666666665</v>
      </c>
      <c r="R1856" s="6">
        <f t="shared" si="170"/>
        <v>88.037643678160919</v>
      </c>
      <c r="S1856" s="7" t="str">
        <f t="shared" si="171"/>
        <v>music</v>
      </c>
      <c r="T1856" t="str">
        <f t="shared" si="172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7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9"/>
        <v>154.05897142857143</v>
      </c>
      <c r="R1857" s="6">
        <f t="shared" si="170"/>
        <v>70.576753926701571</v>
      </c>
      <c r="S1857" s="7" t="str">
        <f t="shared" si="171"/>
        <v>music</v>
      </c>
      <c r="T1857" t="str">
        <f t="shared" si="172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7"/>
        <v>41838.854999999996</v>
      </c>
      <c r="K1858">
        <v>1403901072</v>
      </c>
      <c r="L1858" s="11">
        <f t="shared" si="168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69"/>
        <v>101.25</v>
      </c>
      <c r="R1858" s="6">
        <f t="shared" si="170"/>
        <v>53.289473684210527</v>
      </c>
      <c r="S1858" s="7" t="str">
        <f t="shared" si="171"/>
        <v>music</v>
      </c>
      <c r="T1858" t="str">
        <f t="shared" si="172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3">(((I1859/60)/60)/24)+DATE(1970,1,1)</f>
        <v>41894.76866898148</v>
      </c>
      <c r="K1859">
        <v>1407954413</v>
      </c>
      <c r="L1859" s="11">
        <f t="shared" ref="L1859:L1922" si="174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5">(E1859/D1859)*100</f>
        <v>100</v>
      </c>
      <c r="R1859" s="6">
        <f t="shared" ref="R1859:R1922" si="176">E1859/N1859</f>
        <v>136.36363636363637</v>
      </c>
      <c r="S1859" s="7" t="str">
        <f t="shared" ref="S1859:S1922" si="177">LEFT(P1859,FIND("/",P1859)-1)</f>
        <v>music</v>
      </c>
      <c r="T1859" t="str">
        <f t="shared" ref="T1859:T1922" si="178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3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5"/>
        <v>108.74800874800874</v>
      </c>
      <c r="R1860" s="6">
        <f t="shared" si="176"/>
        <v>40.547315436241611</v>
      </c>
      <c r="S1860" s="7" t="str">
        <f t="shared" si="177"/>
        <v>music</v>
      </c>
      <c r="T1860" t="str">
        <f t="shared" si="178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3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5"/>
        <v>131.83333333333334</v>
      </c>
      <c r="R1861" s="6">
        <f t="shared" si="176"/>
        <v>70.625</v>
      </c>
      <c r="S1861" s="7" t="str">
        <f t="shared" si="177"/>
        <v>music</v>
      </c>
      <c r="T1861" t="str">
        <f t="shared" si="178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3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5"/>
        <v>133.46666666666667</v>
      </c>
      <c r="R1862" s="6">
        <f t="shared" si="176"/>
        <v>52.684210526315788</v>
      </c>
      <c r="S1862" s="7" t="str">
        <f t="shared" si="177"/>
        <v>music</v>
      </c>
      <c r="T1862" t="str">
        <f t="shared" si="178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3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5"/>
        <v>0</v>
      </c>
      <c r="R1863" s="6" t="e">
        <f t="shared" si="176"/>
        <v>#DIV/0!</v>
      </c>
      <c r="S1863" s="7" t="str">
        <f t="shared" si="177"/>
        <v>games</v>
      </c>
      <c r="T1863" t="str">
        <f t="shared" si="178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3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5"/>
        <v>8.0833333333333321</v>
      </c>
      <c r="R1864" s="6">
        <f t="shared" si="176"/>
        <v>90.9375</v>
      </c>
      <c r="S1864" s="7" t="str">
        <f t="shared" si="177"/>
        <v>games</v>
      </c>
      <c r="T1864" t="str">
        <f t="shared" si="178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3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5"/>
        <v>0.4</v>
      </c>
      <c r="R1865" s="6">
        <f t="shared" si="176"/>
        <v>5</v>
      </c>
      <c r="S1865" s="7" t="str">
        <f t="shared" si="177"/>
        <v>games</v>
      </c>
      <c r="T1865" t="str">
        <f t="shared" si="178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3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5"/>
        <v>42.892307692307689</v>
      </c>
      <c r="R1866" s="6">
        <f t="shared" si="176"/>
        <v>58.083333333333336</v>
      </c>
      <c r="S1866" s="7" t="str">
        <f t="shared" si="177"/>
        <v>games</v>
      </c>
      <c r="T1866" t="str">
        <f t="shared" si="178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3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5"/>
        <v>3.6363636363636364E-3</v>
      </c>
      <c r="R1867" s="6">
        <f t="shared" si="176"/>
        <v>2</v>
      </c>
      <c r="S1867" s="7" t="str">
        <f t="shared" si="177"/>
        <v>games</v>
      </c>
      <c r="T1867" t="str">
        <f t="shared" si="178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3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5"/>
        <v>0.5</v>
      </c>
      <c r="R1868" s="6">
        <f t="shared" si="176"/>
        <v>62.5</v>
      </c>
      <c r="S1868" s="7" t="str">
        <f t="shared" si="177"/>
        <v>games</v>
      </c>
      <c r="T1868" t="str">
        <f t="shared" si="178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3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5"/>
        <v>0.05</v>
      </c>
      <c r="R1869" s="6">
        <f t="shared" si="176"/>
        <v>10</v>
      </c>
      <c r="S1869" s="7" t="str">
        <f t="shared" si="177"/>
        <v>games</v>
      </c>
      <c r="T1869" t="str">
        <f t="shared" si="178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3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5"/>
        <v>4.8680000000000003</v>
      </c>
      <c r="R1870" s="6">
        <f t="shared" si="176"/>
        <v>71.588235294117652</v>
      </c>
      <c r="S1870" s="7" t="str">
        <f t="shared" si="177"/>
        <v>games</v>
      </c>
      <c r="T1870" t="str">
        <f t="shared" si="178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3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5"/>
        <v>0</v>
      </c>
      <c r="R1871" s="6" t="e">
        <f t="shared" si="176"/>
        <v>#DIV/0!</v>
      </c>
      <c r="S1871" s="7" t="str">
        <f t="shared" si="177"/>
        <v>games</v>
      </c>
      <c r="T1871" t="str">
        <f t="shared" si="178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3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5"/>
        <v>10.314285714285715</v>
      </c>
      <c r="R1872" s="6">
        <f t="shared" si="176"/>
        <v>32.81818181818182</v>
      </c>
      <c r="S1872" s="7" t="str">
        <f t="shared" si="177"/>
        <v>games</v>
      </c>
      <c r="T1872" t="str">
        <f t="shared" si="178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3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5"/>
        <v>71.784615384615378</v>
      </c>
      <c r="R1873" s="6">
        <f t="shared" si="176"/>
        <v>49.11578947368421</v>
      </c>
      <c r="S1873" s="7" t="str">
        <f t="shared" si="177"/>
        <v>games</v>
      </c>
      <c r="T1873" t="str">
        <f t="shared" si="178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3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5"/>
        <v>1.06</v>
      </c>
      <c r="R1874" s="6">
        <f t="shared" si="176"/>
        <v>16.307692307692307</v>
      </c>
      <c r="S1874" s="7" t="str">
        <f t="shared" si="177"/>
        <v>games</v>
      </c>
      <c r="T1874" t="str">
        <f t="shared" si="178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3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5"/>
        <v>0.44999999999999996</v>
      </c>
      <c r="R1875" s="6">
        <f t="shared" si="176"/>
        <v>18</v>
      </c>
      <c r="S1875" s="7" t="str">
        <f t="shared" si="177"/>
        <v>games</v>
      </c>
      <c r="T1875" t="str">
        <f t="shared" si="178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3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5"/>
        <v>1.6250000000000001E-2</v>
      </c>
      <c r="R1876" s="6">
        <f t="shared" si="176"/>
        <v>13</v>
      </c>
      <c r="S1876" s="7" t="str">
        <f t="shared" si="177"/>
        <v>games</v>
      </c>
      <c r="T1876" t="str">
        <f t="shared" si="178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3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5"/>
        <v>0.51</v>
      </c>
      <c r="R1877" s="6">
        <f t="shared" si="176"/>
        <v>17</v>
      </c>
      <c r="S1877" s="7" t="str">
        <f t="shared" si="177"/>
        <v>games</v>
      </c>
      <c r="T1877" t="str">
        <f t="shared" si="178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3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5"/>
        <v>0</v>
      </c>
      <c r="R1878" s="6" t="e">
        <f t="shared" si="176"/>
        <v>#DIV/0!</v>
      </c>
      <c r="S1878" s="7" t="str">
        <f t="shared" si="177"/>
        <v>games</v>
      </c>
      <c r="T1878" t="str">
        <f t="shared" si="178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3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5"/>
        <v>0</v>
      </c>
      <c r="R1879" s="6" t="e">
        <f t="shared" si="176"/>
        <v>#DIV/0!</v>
      </c>
      <c r="S1879" s="7" t="str">
        <f t="shared" si="177"/>
        <v>games</v>
      </c>
      <c r="T1879" t="str">
        <f t="shared" si="178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3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5"/>
        <v>0</v>
      </c>
      <c r="R1880" s="6" t="e">
        <f t="shared" si="176"/>
        <v>#DIV/0!</v>
      </c>
      <c r="S1880" s="7" t="str">
        <f t="shared" si="177"/>
        <v>games</v>
      </c>
      <c r="T1880" t="str">
        <f t="shared" si="178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3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5"/>
        <v>0.12</v>
      </c>
      <c r="R1881" s="6">
        <f t="shared" si="176"/>
        <v>3</v>
      </c>
      <c r="S1881" s="7" t="str">
        <f t="shared" si="177"/>
        <v>games</v>
      </c>
      <c r="T1881" t="str">
        <f t="shared" si="178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3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5"/>
        <v>20.080000000000002</v>
      </c>
      <c r="R1882" s="6">
        <f t="shared" si="176"/>
        <v>41.833333333333336</v>
      </c>
      <c r="S1882" s="7" t="str">
        <f t="shared" si="177"/>
        <v>games</v>
      </c>
      <c r="T1882" t="str">
        <f t="shared" si="178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3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5"/>
        <v>172.68449999999999</v>
      </c>
      <c r="R1883" s="6">
        <f t="shared" si="176"/>
        <v>49.338428571428572</v>
      </c>
      <c r="S1883" s="7" t="str">
        <f t="shared" si="177"/>
        <v>music</v>
      </c>
      <c r="T1883" t="str">
        <f t="shared" si="178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3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5"/>
        <v>100.8955223880597</v>
      </c>
      <c r="R1884" s="6">
        <f t="shared" si="176"/>
        <v>41.728395061728392</v>
      </c>
      <c r="S1884" s="7" t="str">
        <f t="shared" si="177"/>
        <v>music</v>
      </c>
      <c r="T1884" t="str">
        <f t="shared" si="178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3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5"/>
        <v>104.8048048048048</v>
      </c>
      <c r="R1885" s="6">
        <f t="shared" si="176"/>
        <v>32.71875</v>
      </c>
      <c r="S1885" s="7" t="str">
        <f t="shared" si="177"/>
        <v>music</v>
      </c>
      <c r="T1885" t="str">
        <f t="shared" si="178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3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5"/>
        <v>135.1</v>
      </c>
      <c r="R1886" s="6">
        <f t="shared" si="176"/>
        <v>51.96153846153846</v>
      </c>
      <c r="S1886" s="7" t="str">
        <f t="shared" si="177"/>
        <v>music</v>
      </c>
      <c r="T1886" t="str">
        <f t="shared" si="178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3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5"/>
        <v>116.32786885245903</v>
      </c>
      <c r="R1887" s="6">
        <f t="shared" si="176"/>
        <v>50.685714285714283</v>
      </c>
      <c r="S1887" s="7" t="str">
        <f t="shared" si="177"/>
        <v>music</v>
      </c>
      <c r="T1887" t="str">
        <f t="shared" si="178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3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5"/>
        <v>102.08333333333333</v>
      </c>
      <c r="R1888" s="6">
        <f t="shared" si="176"/>
        <v>42.241379310344826</v>
      </c>
      <c r="S1888" s="7" t="str">
        <f t="shared" si="177"/>
        <v>music</v>
      </c>
      <c r="T1888" t="str">
        <f t="shared" si="178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3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5"/>
        <v>111.16666666666666</v>
      </c>
      <c r="R1889" s="6">
        <f t="shared" si="176"/>
        <v>416.875</v>
      </c>
      <c r="S1889" s="7" t="str">
        <f t="shared" si="177"/>
        <v>music</v>
      </c>
      <c r="T1889" t="str">
        <f t="shared" si="178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3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5"/>
        <v>166.08</v>
      </c>
      <c r="R1890" s="6">
        <f t="shared" si="176"/>
        <v>46.651685393258425</v>
      </c>
      <c r="S1890" s="7" t="str">
        <f t="shared" si="177"/>
        <v>music</v>
      </c>
      <c r="T1890" t="str">
        <f t="shared" si="178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3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5"/>
        <v>106.60000000000001</v>
      </c>
      <c r="R1891" s="6">
        <f t="shared" si="176"/>
        <v>48.454545454545453</v>
      </c>
      <c r="S1891" s="7" t="str">
        <f t="shared" si="177"/>
        <v>music</v>
      </c>
      <c r="T1891" t="str">
        <f t="shared" si="178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3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5"/>
        <v>144.58441666666667</v>
      </c>
      <c r="R1892" s="6">
        <f t="shared" si="176"/>
        <v>70.5289837398374</v>
      </c>
      <c r="S1892" s="7" t="str">
        <f t="shared" si="177"/>
        <v>music</v>
      </c>
      <c r="T1892" t="str">
        <f t="shared" si="178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3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5"/>
        <v>105.55000000000001</v>
      </c>
      <c r="R1893" s="6">
        <f t="shared" si="176"/>
        <v>87.958333333333329</v>
      </c>
      <c r="S1893" s="7" t="str">
        <f t="shared" si="177"/>
        <v>music</v>
      </c>
      <c r="T1893" t="str">
        <f t="shared" si="178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3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5"/>
        <v>136.60000000000002</v>
      </c>
      <c r="R1894" s="6">
        <f t="shared" si="176"/>
        <v>26.26923076923077</v>
      </c>
      <c r="S1894" s="7" t="str">
        <f t="shared" si="177"/>
        <v>music</v>
      </c>
      <c r="T1894" t="str">
        <f t="shared" si="178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3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5"/>
        <v>104</v>
      </c>
      <c r="R1895" s="6">
        <f t="shared" si="176"/>
        <v>57.777777777777779</v>
      </c>
      <c r="S1895" s="7" t="str">
        <f t="shared" si="177"/>
        <v>music</v>
      </c>
      <c r="T1895" t="str">
        <f t="shared" si="178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3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5"/>
        <v>114.5</v>
      </c>
      <c r="R1896" s="6">
        <f t="shared" si="176"/>
        <v>57.25</v>
      </c>
      <c r="S1896" s="7" t="str">
        <f t="shared" si="177"/>
        <v>music</v>
      </c>
      <c r="T1896" t="str">
        <f t="shared" si="178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3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5"/>
        <v>101.71957671957672</v>
      </c>
      <c r="R1897" s="6">
        <f t="shared" si="176"/>
        <v>196.34042553191489</v>
      </c>
      <c r="S1897" s="7" t="str">
        <f t="shared" si="177"/>
        <v>music</v>
      </c>
      <c r="T1897" t="str">
        <f t="shared" si="178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3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5"/>
        <v>123.94678492239468</v>
      </c>
      <c r="R1898" s="6">
        <f t="shared" si="176"/>
        <v>43</v>
      </c>
      <c r="S1898" s="7" t="str">
        <f t="shared" si="177"/>
        <v>music</v>
      </c>
      <c r="T1898" t="str">
        <f t="shared" si="178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3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5"/>
        <v>102.45669291338582</v>
      </c>
      <c r="R1899" s="6">
        <f t="shared" si="176"/>
        <v>35.551912568306008</v>
      </c>
      <c r="S1899" s="7" t="str">
        <f t="shared" si="177"/>
        <v>music</v>
      </c>
      <c r="T1899" t="str">
        <f t="shared" si="178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3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5"/>
        <v>144.5</v>
      </c>
      <c r="R1900" s="6">
        <f t="shared" si="176"/>
        <v>68.80952380952381</v>
      </c>
      <c r="S1900" s="7" t="str">
        <f t="shared" si="177"/>
        <v>music</v>
      </c>
      <c r="T1900" t="str">
        <f t="shared" si="178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3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5"/>
        <v>133.33333333333331</v>
      </c>
      <c r="R1901" s="6">
        <f t="shared" si="176"/>
        <v>28.571428571428573</v>
      </c>
      <c r="S1901" s="7" t="str">
        <f t="shared" si="177"/>
        <v>music</v>
      </c>
      <c r="T1901" t="str">
        <f t="shared" si="178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3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5"/>
        <v>109.3644</v>
      </c>
      <c r="R1902" s="6">
        <f t="shared" si="176"/>
        <v>50.631666666666668</v>
      </c>
      <c r="S1902" s="7" t="str">
        <f t="shared" si="177"/>
        <v>music</v>
      </c>
      <c r="T1902" t="str">
        <f t="shared" si="178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3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5"/>
        <v>2.6969696969696968</v>
      </c>
      <c r="R1903" s="6">
        <f t="shared" si="176"/>
        <v>106.8</v>
      </c>
      <c r="S1903" s="7" t="str">
        <f t="shared" si="177"/>
        <v>technology</v>
      </c>
      <c r="T1903" t="str">
        <f t="shared" si="178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3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5"/>
        <v>1.2</v>
      </c>
      <c r="R1904" s="6">
        <f t="shared" si="176"/>
        <v>4</v>
      </c>
      <c r="S1904" s="7" t="str">
        <f t="shared" si="177"/>
        <v>technology</v>
      </c>
      <c r="T1904" t="str">
        <f t="shared" si="178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3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5"/>
        <v>46.6</v>
      </c>
      <c r="R1905" s="6">
        <f t="shared" si="176"/>
        <v>34.097560975609753</v>
      </c>
      <c r="S1905" s="7" t="str">
        <f t="shared" si="177"/>
        <v>technology</v>
      </c>
      <c r="T1905" t="str">
        <f t="shared" si="178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3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5"/>
        <v>0.1</v>
      </c>
      <c r="R1906" s="6">
        <f t="shared" si="176"/>
        <v>25</v>
      </c>
      <c r="S1906" s="7" t="str">
        <f t="shared" si="177"/>
        <v>technology</v>
      </c>
      <c r="T1906" t="str">
        <f t="shared" si="178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3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5"/>
        <v>0.16800000000000001</v>
      </c>
      <c r="R1907" s="6">
        <f t="shared" si="176"/>
        <v>10.5</v>
      </c>
      <c r="S1907" s="7" t="str">
        <f t="shared" si="177"/>
        <v>technology</v>
      </c>
      <c r="T1907" t="str">
        <f t="shared" si="178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3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5"/>
        <v>42.76</v>
      </c>
      <c r="R1908" s="6">
        <f t="shared" si="176"/>
        <v>215.95959595959596</v>
      </c>
      <c r="S1908" s="7" t="str">
        <f t="shared" si="177"/>
        <v>technology</v>
      </c>
      <c r="T1908" t="str">
        <f t="shared" si="178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3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5"/>
        <v>0.28333333333333333</v>
      </c>
      <c r="R1909" s="6">
        <f t="shared" si="176"/>
        <v>21.25</v>
      </c>
      <c r="S1909" s="7" t="str">
        <f t="shared" si="177"/>
        <v>technology</v>
      </c>
      <c r="T1909" t="str">
        <f t="shared" si="178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3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5"/>
        <v>1.7319999999999998</v>
      </c>
      <c r="R1910" s="6">
        <f t="shared" si="176"/>
        <v>108.25</v>
      </c>
      <c r="S1910" s="7" t="str">
        <f t="shared" si="177"/>
        <v>technology</v>
      </c>
      <c r="T1910" t="str">
        <f t="shared" si="178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3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5"/>
        <v>14.111428571428572</v>
      </c>
      <c r="R1911" s="6">
        <f t="shared" si="176"/>
        <v>129.97368421052633</v>
      </c>
      <c r="S1911" s="7" t="str">
        <f t="shared" si="177"/>
        <v>technology</v>
      </c>
      <c r="T1911" t="str">
        <f t="shared" si="178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3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5"/>
        <v>39.395294117647055</v>
      </c>
      <c r="R1912" s="6">
        <f t="shared" si="176"/>
        <v>117.49473684210527</v>
      </c>
      <c r="S1912" s="7" t="str">
        <f t="shared" si="177"/>
        <v>technology</v>
      </c>
      <c r="T1912" t="str">
        <f t="shared" si="178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3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5"/>
        <v>2.3529411764705882E-2</v>
      </c>
      <c r="R1913" s="6">
        <f t="shared" si="176"/>
        <v>10</v>
      </c>
      <c r="S1913" s="7" t="str">
        <f t="shared" si="177"/>
        <v>technology</v>
      </c>
      <c r="T1913" t="str">
        <f t="shared" si="178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3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5"/>
        <v>59.3</v>
      </c>
      <c r="R1914" s="6">
        <f t="shared" si="176"/>
        <v>70.595238095238102</v>
      </c>
      <c r="S1914" s="7" t="str">
        <f t="shared" si="177"/>
        <v>technology</v>
      </c>
      <c r="T1914" t="str">
        <f t="shared" si="178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3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5"/>
        <v>1.3270833333333334</v>
      </c>
      <c r="R1915" s="6">
        <f t="shared" si="176"/>
        <v>24.5</v>
      </c>
      <c r="S1915" s="7" t="str">
        <f t="shared" si="177"/>
        <v>technology</v>
      </c>
      <c r="T1915" t="str">
        <f t="shared" si="178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3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5"/>
        <v>9.0090090090090094</v>
      </c>
      <c r="R1916" s="6">
        <f t="shared" si="176"/>
        <v>30</v>
      </c>
      <c r="S1916" s="7" t="str">
        <f t="shared" si="177"/>
        <v>technology</v>
      </c>
      <c r="T1916" t="str">
        <f t="shared" si="178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3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5"/>
        <v>1.6</v>
      </c>
      <c r="R1917" s="6">
        <f t="shared" si="176"/>
        <v>2</v>
      </c>
      <c r="S1917" s="7" t="str">
        <f t="shared" si="177"/>
        <v>technology</v>
      </c>
      <c r="T1917" t="str">
        <f t="shared" si="178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3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5"/>
        <v>0.51</v>
      </c>
      <c r="R1918" s="6">
        <f t="shared" si="176"/>
        <v>17</v>
      </c>
      <c r="S1918" s="7" t="str">
        <f t="shared" si="177"/>
        <v>technology</v>
      </c>
      <c r="T1918" t="str">
        <f t="shared" si="178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3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5"/>
        <v>52.570512820512818</v>
      </c>
      <c r="R1919" s="6">
        <f t="shared" si="176"/>
        <v>2928.9285714285716</v>
      </c>
      <c r="S1919" s="7" t="str">
        <f t="shared" si="177"/>
        <v>technology</v>
      </c>
      <c r="T1919" t="str">
        <f t="shared" si="178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3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5"/>
        <v>1.04</v>
      </c>
      <c r="R1920" s="6">
        <f t="shared" si="176"/>
        <v>28.888888888888889</v>
      </c>
      <c r="S1920" s="7" t="str">
        <f t="shared" si="177"/>
        <v>technology</v>
      </c>
      <c r="T1920" t="str">
        <f t="shared" si="178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3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5"/>
        <v>47.4</v>
      </c>
      <c r="R1921" s="6">
        <f t="shared" si="176"/>
        <v>29.625</v>
      </c>
      <c r="S1921" s="7" t="str">
        <f t="shared" si="177"/>
        <v>technology</v>
      </c>
      <c r="T1921" t="str">
        <f t="shared" si="178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3"/>
        <v>42298.958333333328</v>
      </c>
      <c r="K1922">
        <v>1443042061</v>
      </c>
      <c r="L1922" s="11">
        <f t="shared" si="174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5"/>
        <v>43.03</v>
      </c>
      <c r="R1922" s="6">
        <f t="shared" si="176"/>
        <v>40.980952380952381</v>
      </c>
      <c r="S1922" s="7" t="str">
        <f t="shared" si="177"/>
        <v>technology</v>
      </c>
      <c r="T1922" t="str">
        <f t="shared" si="178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79">(((I1923/60)/60)/24)+DATE(1970,1,1)</f>
        <v>41104.221562500003</v>
      </c>
      <c r="K1923">
        <v>1339651143</v>
      </c>
      <c r="L1923" s="11">
        <f t="shared" ref="L1923:L1986" si="18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1">(E1923/D1923)*100</f>
        <v>136.80000000000001</v>
      </c>
      <c r="R1923" s="6">
        <f t="shared" ref="R1923:R1986" si="182">E1923/N1923</f>
        <v>54</v>
      </c>
      <c r="S1923" s="7" t="str">
        <f t="shared" ref="S1923:S1986" si="183">LEFT(P1923,FIND("/",P1923)-1)</f>
        <v>music</v>
      </c>
      <c r="T1923" t="str">
        <f t="shared" ref="T1923:T1986" si="184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79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1"/>
        <v>115.55</v>
      </c>
      <c r="R1924" s="6">
        <f t="shared" si="182"/>
        <v>36.109375</v>
      </c>
      <c r="S1924" s="7" t="str">
        <f t="shared" si="183"/>
        <v>music</v>
      </c>
      <c r="T1924" t="str">
        <f t="shared" si="184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79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1"/>
        <v>240.79999999999998</v>
      </c>
      <c r="R1925" s="6">
        <f t="shared" si="182"/>
        <v>23.153846153846153</v>
      </c>
      <c r="S1925" s="7" t="str">
        <f t="shared" si="183"/>
        <v>music</v>
      </c>
      <c r="T1925" t="str">
        <f t="shared" si="184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79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1"/>
        <v>114.39999999999999</v>
      </c>
      <c r="R1926" s="6">
        <f t="shared" si="182"/>
        <v>104</v>
      </c>
      <c r="S1926" s="7" t="str">
        <f t="shared" si="183"/>
        <v>music</v>
      </c>
      <c r="T1926" t="str">
        <f t="shared" si="184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79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1"/>
        <v>110.33333333333333</v>
      </c>
      <c r="R1927" s="6">
        <f t="shared" si="182"/>
        <v>31.826923076923077</v>
      </c>
      <c r="S1927" s="7" t="str">
        <f t="shared" si="183"/>
        <v>music</v>
      </c>
      <c r="T1927" t="str">
        <f t="shared" si="184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79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1"/>
        <v>195.37933333333334</v>
      </c>
      <c r="R1928" s="6">
        <f t="shared" si="182"/>
        <v>27.3896261682243</v>
      </c>
      <c r="S1928" s="7" t="str">
        <f t="shared" si="183"/>
        <v>music</v>
      </c>
      <c r="T1928" t="str">
        <f t="shared" si="184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79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1"/>
        <v>103.33333333333334</v>
      </c>
      <c r="R1929" s="6">
        <f t="shared" si="182"/>
        <v>56.363636363636367</v>
      </c>
      <c r="S1929" s="7" t="str">
        <f t="shared" si="183"/>
        <v>music</v>
      </c>
      <c r="T1929" t="str">
        <f t="shared" si="184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79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1"/>
        <v>103.1372549019608</v>
      </c>
      <c r="R1930" s="6">
        <f t="shared" si="182"/>
        <v>77.352941176470594</v>
      </c>
      <c r="S1930" s="7" t="str">
        <f t="shared" si="183"/>
        <v>music</v>
      </c>
      <c r="T1930" t="str">
        <f t="shared" si="184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79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1"/>
        <v>100.3125</v>
      </c>
      <c r="R1931" s="6">
        <f t="shared" si="182"/>
        <v>42.8</v>
      </c>
      <c r="S1931" s="7" t="str">
        <f t="shared" si="183"/>
        <v>music</v>
      </c>
      <c r="T1931" t="str">
        <f t="shared" si="184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79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1"/>
        <v>127</v>
      </c>
      <c r="R1932" s="6">
        <f t="shared" si="182"/>
        <v>48.846153846153847</v>
      </c>
      <c r="S1932" s="7" t="str">
        <f t="shared" si="183"/>
        <v>music</v>
      </c>
      <c r="T1932" t="str">
        <f t="shared" si="184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79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1"/>
        <v>120.601</v>
      </c>
      <c r="R1933" s="6">
        <f t="shared" si="182"/>
        <v>48.240400000000001</v>
      </c>
      <c r="S1933" s="7" t="str">
        <f t="shared" si="183"/>
        <v>music</v>
      </c>
      <c r="T1933" t="str">
        <f t="shared" si="184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79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1"/>
        <v>106.99047619047619</v>
      </c>
      <c r="R1934" s="6">
        <f t="shared" si="182"/>
        <v>70.212500000000006</v>
      </c>
      <c r="S1934" s="7" t="str">
        <f t="shared" si="183"/>
        <v>music</v>
      </c>
      <c r="T1934" t="str">
        <f t="shared" si="184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79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1"/>
        <v>172.43333333333334</v>
      </c>
      <c r="R1935" s="6">
        <f t="shared" si="182"/>
        <v>94.054545454545448</v>
      </c>
      <c r="S1935" s="7" t="str">
        <f t="shared" si="183"/>
        <v>music</v>
      </c>
      <c r="T1935" t="str">
        <f t="shared" si="184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79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1"/>
        <v>123.61999999999999</v>
      </c>
      <c r="R1936" s="6">
        <f t="shared" si="182"/>
        <v>80.272727272727266</v>
      </c>
      <c r="S1936" s="7" t="str">
        <f t="shared" si="183"/>
        <v>music</v>
      </c>
      <c r="T1936" t="str">
        <f t="shared" si="184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79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1"/>
        <v>108.4</v>
      </c>
      <c r="R1937" s="6">
        <f t="shared" si="182"/>
        <v>54.2</v>
      </c>
      <c r="S1937" s="7" t="str">
        <f t="shared" si="183"/>
        <v>music</v>
      </c>
      <c r="T1937" t="str">
        <f t="shared" si="184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79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1"/>
        <v>116.52013333333333</v>
      </c>
      <c r="R1938" s="6">
        <f t="shared" si="182"/>
        <v>60.26903448275862</v>
      </c>
      <c r="S1938" s="7" t="str">
        <f t="shared" si="183"/>
        <v>music</v>
      </c>
      <c r="T1938" t="str">
        <f t="shared" si="184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79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1"/>
        <v>187.245</v>
      </c>
      <c r="R1939" s="6">
        <f t="shared" si="182"/>
        <v>38.740344827586206</v>
      </c>
      <c r="S1939" s="7" t="str">
        <f t="shared" si="183"/>
        <v>music</v>
      </c>
      <c r="T1939" t="str">
        <f t="shared" si="184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79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1"/>
        <v>115.93333333333334</v>
      </c>
      <c r="R1940" s="6">
        <f t="shared" si="182"/>
        <v>152.54385964912279</v>
      </c>
      <c r="S1940" s="7" t="str">
        <f t="shared" si="183"/>
        <v>music</v>
      </c>
      <c r="T1940" t="str">
        <f t="shared" si="184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79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1"/>
        <v>110.7</v>
      </c>
      <c r="R1941" s="6">
        <f t="shared" si="182"/>
        <v>115.3125</v>
      </c>
      <c r="S1941" s="7" t="str">
        <f t="shared" si="183"/>
        <v>music</v>
      </c>
      <c r="T1941" t="str">
        <f t="shared" si="184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79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1"/>
        <v>170.92307692307693</v>
      </c>
      <c r="R1942" s="6">
        <f t="shared" si="182"/>
        <v>35.838709677419352</v>
      </c>
      <c r="S1942" s="7" t="str">
        <f t="shared" si="183"/>
        <v>music</v>
      </c>
      <c r="T1942" t="str">
        <f t="shared" si="184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79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1"/>
        <v>126.11835600000001</v>
      </c>
      <c r="R1943" s="6">
        <f t="shared" si="182"/>
        <v>64.570118779438872</v>
      </c>
      <c r="S1943" s="7" t="str">
        <f t="shared" si="183"/>
        <v>technology</v>
      </c>
      <c r="T1943" t="str">
        <f t="shared" si="184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79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1"/>
        <v>138.44033333333334</v>
      </c>
      <c r="R1944" s="6">
        <f t="shared" si="182"/>
        <v>87.436000000000007</v>
      </c>
      <c r="S1944" s="7" t="str">
        <f t="shared" si="183"/>
        <v>technology</v>
      </c>
      <c r="T1944" t="str">
        <f t="shared" si="184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79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1"/>
        <v>1705.2499999999998</v>
      </c>
      <c r="R1945" s="6">
        <f t="shared" si="182"/>
        <v>68.815577078288939</v>
      </c>
      <c r="S1945" s="7" t="str">
        <f t="shared" si="183"/>
        <v>technology</v>
      </c>
      <c r="T1945" t="str">
        <f t="shared" si="184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79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1"/>
        <v>788.05550000000005</v>
      </c>
      <c r="R1946" s="6">
        <f t="shared" si="182"/>
        <v>176.200223588597</v>
      </c>
      <c r="S1946" s="7" t="str">
        <f t="shared" si="183"/>
        <v>technology</v>
      </c>
      <c r="T1946" t="str">
        <f t="shared" si="184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79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1"/>
        <v>348.01799999999997</v>
      </c>
      <c r="R1947" s="6">
        <f t="shared" si="182"/>
        <v>511.79117647058825</v>
      </c>
      <c r="S1947" s="7" t="str">
        <f t="shared" si="183"/>
        <v>technology</v>
      </c>
      <c r="T1947" t="str">
        <f t="shared" si="184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79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1"/>
        <v>149.74666666666667</v>
      </c>
      <c r="R1948" s="6">
        <f t="shared" si="182"/>
        <v>160.44285714285715</v>
      </c>
      <c r="S1948" s="7" t="str">
        <f t="shared" si="183"/>
        <v>technology</v>
      </c>
      <c r="T1948" t="str">
        <f t="shared" si="184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79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1"/>
        <v>100.63375000000001</v>
      </c>
      <c r="R1949" s="6">
        <f t="shared" si="182"/>
        <v>35.003043478260871</v>
      </c>
      <c r="S1949" s="7" t="str">
        <f t="shared" si="183"/>
        <v>technology</v>
      </c>
      <c r="T1949" t="str">
        <f t="shared" si="184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79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1"/>
        <v>800.21100000000001</v>
      </c>
      <c r="R1950" s="6">
        <f t="shared" si="182"/>
        <v>188.50671378091872</v>
      </c>
      <c r="S1950" s="7" t="str">
        <f t="shared" si="183"/>
        <v>technology</v>
      </c>
      <c r="T1950" t="str">
        <f t="shared" si="184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79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1"/>
        <v>106.00260000000002</v>
      </c>
      <c r="R1951" s="6">
        <f t="shared" si="182"/>
        <v>56.204984093319197</v>
      </c>
      <c r="S1951" s="7" t="str">
        <f t="shared" si="183"/>
        <v>technology</v>
      </c>
      <c r="T1951" t="str">
        <f t="shared" si="184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79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1"/>
        <v>200.51866666666669</v>
      </c>
      <c r="R1952" s="6">
        <f t="shared" si="182"/>
        <v>51.3054157782516</v>
      </c>
      <c r="S1952" s="7" t="str">
        <f t="shared" si="183"/>
        <v>technology</v>
      </c>
      <c r="T1952" t="str">
        <f t="shared" si="184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79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1"/>
        <v>212.44399999999999</v>
      </c>
      <c r="R1953" s="6">
        <f t="shared" si="182"/>
        <v>127.36450839328538</v>
      </c>
      <c r="S1953" s="7" t="str">
        <f t="shared" si="183"/>
        <v>technology</v>
      </c>
      <c r="T1953" t="str">
        <f t="shared" si="184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79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1"/>
        <v>198.47237142857145</v>
      </c>
      <c r="R1954" s="6">
        <f t="shared" si="182"/>
        <v>101.85532258064516</v>
      </c>
      <c r="S1954" s="7" t="str">
        <f t="shared" si="183"/>
        <v>technology</v>
      </c>
      <c r="T1954" t="str">
        <f t="shared" si="184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79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1"/>
        <v>225.94666666666666</v>
      </c>
      <c r="R1955" s="6">
        <f t="shared" si="182"/>
        <v>230.55782312925169</v>
      </c>
      <c r="S1955" s="7" t="str">
        <f t="shared" si="183"/>
        <v>technology</v>
      </c>
      <c r="T1955" t="str">
        <f t="shared" si="184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79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1"/>
        <v>698.94800000000009</v>
      </c>
      <c r="R1956" s="6">
        <f t="shared" si="182"/>
        <v>842.10602409638557</v>
      </c>
      <c r="S1956" s="7" t="str">
        <f t="shared" si="183"/>
        <v>technology</v>
      </c>
      <c r="T1956" t="str">
        <f t="shared" si="184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79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1"/>
        <v>398.59528571428569</v>
      </c>
      <c r="R1957" s="6">
        <f t="shared" si="182"/>
        <v>577.27593103448271</v>
      </c>
      <c r="S1957" s="7" t="str">
        <f t="shared" si="183"/>
        <v>technology</v>
      </c>
      <c r="T1957" t="str">
        <f t="shared" si="184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79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1"/>
        <v>294.0333333333333</v>
      </c>
      <c r="R1958" s="6">
        <f t="shared" si="182"/>
        <v>483.34246575342468</v>
      </c>
      <c r="S1958" s="7" t="str">
        <f t="shared" si="183"/>
        <v>technology</v>
      </c>
      <c r="T1958" t="str">
        <f t="shared" si="184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79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1"/>
        <v>167.50470000000001</v>
      </c>
      <c r="R1959" s="6">
        <f t="shared" si="182"/>
        <v>76.138500000000008</v>
      </c>
      <c r="S1959" s="7" t="str">
        <f t="shared" si="183"/>
        <v>technology</v>
      </c>
      <c r="T1959" t="str">
        <f t="shared" si="184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79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1"/>
        <v>1435.5717142857143</v>
      </c>
      <c r="R1960" s="6">
        <f t="shared" si="182"/>
        <v>74.107684365781708</v>
      </c>
      <c r="S1960" s="7" t="str">
        <f t="shared" si="183"/>
        <v>technology</v>
      </c>
      <c r="T1960" t="str">
        <f t="shared" si="184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79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1"/>
        <v>156.73439999999999</v>
      </c>
      <c r="R1961" s="6">
        <f t="shared" si="182"/>
        <v>36.965660377358489</v>
      </c>
      <c r="S1961" s="7" t="str">
        <f t="shared" si="183"/>
        <v>technology</v>
      </c>
      <c r="T1961" t="str">
        <f t="shared" si="184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79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1"/>
        <v>117.90285714285716</v>
      </c>
      <c r="R1962" s="6">
        <f t="shared" si="182"/>
        <v>2500.969696969697</v>
      </c>
      <c r="S1962" s="7" t="str">
        <f t="shared" si="183"/>
        <v>technology</v>
      </c>
      <c r="T1962" t="str">
        <f t="shared" si="184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79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1"/>
        <v>1105.3811999999998</v>
      </c>
      <c r="R1963" s="6">
        <f t="shared" si="182"/>
        <v>67.690214329454989</v>
      </c>
      <c r="S1963" s="7" t="str">
        <f t="shared" si="183"/>
        <v>technology</v>
      </c>
      <c r="T1963" t="str">
        <f t="shared" si="184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79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1"/>
        <v>192.92499999999998</v>
      </c>
      <c r="R1964" s="6">
        <f t="shared" si="182"/>
        <v>63.04738562091503</v>
      </c>
      <c r="S1964" s="7" t="str">
        <f t="shared" si="183"/>
        <v>technology</v>
      </c>
      <c r="T1964" t="str">
        <f t="shared" si="184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79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1"/>
        <v>126.8842105263158</v>
      </c>
      <c r="R1965" s="6">
        <f t="shared" si="182"/>
        <v>117.6</v>
      </c>
      <c r="S1965" s="7" t="str">
        <f t="shared" si="183"/>
        <v>technology</v>
      </c>
      <c r="T1965" t="str">
        <f t="shared" si="184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79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1"/>
        <v>259.57748878923763</v>
      </c>
      <c r="R1966" s="6">
        <f t="shared" si="182"/>
        <v>180.75185011709601</v>
      </c>
      <c r="S1966" s="7" t="str">
        <f t="shared" si="183"/>
        <v>technology</v>
      </c>
      <c r="T1966" t="str">
        <f t="shared" si="184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79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1"/>
        <v>262.27999999999997</v>
      </c>
      <c r="R1967" s="6">
        <f t="shared" si="182"/>
        <v>127.32038834951456</v>
      </c>
      <c r="S1967" s="7" t="str">
        <f t="shared" si="183"/>
        <v>technology</v>
      </c>
      <c r="T1967" t="str">
        <f t="shared" si="184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79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1"/>
        <v>206.74309000000002</v>
      </c>
      <c r="R1968" s="6">
        <f t="shared" si="182"/>
        <v>136.6444745538665</v>
      </c>
      <c r="S1968" s="7" t="str">
        <f t="shared" si="183"/>
        <v>technology</v>
      </c>
      <c r="T1968" t="str">
        <f t="shared" si="184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79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1"/>
        <v>370.13</v>
      </c>
      <c r="R1969" s="6">
        <f t="shared" si="182"/>
        <v>182.78024691358024</v>
      </c>
      <c r="S1969" s="7" t="str">
        <f t="shared" si="183"/>
        <v>technology</v>
      </c>
      <c r="T1969" t="str">
        <f t="shared" si="184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79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1"/>
        <v>284.96600000000001</v>
      </c>
      <c r="R1970" s="6">
        <f t="shared" si="182"/>
        <v>279.37843137254902</v>
      </c>
      <c r="S1970" s="7" t="str">
        <f t="shared" si="183"/>
        <v>technology</v>
      </c>
      <c r="T1970" t="str">
        <f t="shared" si="184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79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1"/>
        <v>579.08000000000004</v>
      </c>
      <c r="R1971" s="6">
        <f t="shared" si="182"/>
        <v>61.375728669846318</v>
      </c>
      <c r="S1971" s="7" t="str">
        <f t="shared" si="183"/>
        <v>technology</v>
      </c>
      <c r="T1971" t="str">
        <f t="shared" si="184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79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1"/>
        <v>1131.8</v>
      </c>
      <c r="R1972" s="6">
        <f t="shared" si="182"/>
        <v>80.727532097004286</v>
      </c>
      <c r="S1972" s="7" t="str">
        <f t="shared" si="183"/>
        <v>technology</v>
      </c>
      <c r="T1972" t="str">
        <f t="shared" si="184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79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1"/>
        <v>263.02771750000005</v>
      </c>
      <c r="R1973" s="6">
        <f t="shared" si="182"/>
        <v>272.35590732591254</v>
      </c>
      <c r="S1973" s="7" t="str">
        <f t="shared" si="183"/>
        <v>technology</v>
      </c>
      <c r="T1973" t="str">
        <f t="shared" si="184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79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1"/>
        <v>674.48</v>
      </c>
      <c r="R1974" s="6">
        <f t="shared" si="182"/>
        <v>70.848739495798313</v>
      </c>
      <c r="S1974" s="7" t="str">
        <f t="shared" si="183"/>
        <v>technology</v>
      </c>
      <c r="T1974" t="str">
        <f t="shared" si="184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79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1"/>
        <v>256.83081313131316</v>
      </c>
      <c r="R1975" s="6">
        <f t="shared" si="182"/>
        <v>247.94003412969283</v>
      </c>
      <c r="S1975" s="7" t="str">
        <f t="shared" si="183"/>
        <v>technology</v>
      </c>
      <c r="T1975" t="str">
        <f t="shared" si="184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79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1"/>
        <v>375.49599999999998</v>
      </c>
      <c r="R1976" s="6">
        <f t="shared" si="182"/>
        <v>186.81393034825871</v>
      </c>
      <c r="S1976" s="7" t="str">
        <f t="shared" si="183"/>
        <v>technology</v>
      </c>
      <c r="T1976" t="str">
        <f t="shared" si="184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79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1"/>
        <v>208.70837499999996</v>
      </c>
      <c r="R1977" s="6">
        <f t="shared" si="182"/>
        <v>131.98948616600788</v>
      </c>
      <c r="S1977" s="7" t="str">
        <f t="shared" si="183"/>
        <v>technology</v>
      </c>
      <c r="T1977" t="str">
        <f t="shared" si="184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79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1"/>
        <v>346.6</v>
      </c>
      <c r="R1978" s="6">
        <f t="shared" si="182"/>
        <v>29.310782241014799</v>
      </c>
      <c r="S1978" s="7" t="str">
        <f t="shared" si="183"/>
        <v>technology</v>
      </c>
      <c r="T1978" t="str">
        <f t="shared" si="184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79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1"/>
        <v>402.33</v>
      </c>
      <c r="R1979" s="6">
        <f t="shared" si="182"/>
        <v>245.02436053593178</v>
      </c>
      <c r="S1979" s="7" t="str">
        <f t="shared" si="183"/>
        <v>technology</v>
      </c>
      <c r="T1979" t="str">
        <f t="shared" si="184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79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1"/>
        <v>1026.8451399999999</v>
      </c>
      <c r="R1980" s="6">
        <f t="shared" si="182"/>
        <v>1323.2540463917526</v>
      </c>
      <c r="S1980" s="7" t="str">
        <f t="shared" si="183"/>
        <v>technology</v>
      </c>
      <c r="T1980" t="str">
        <f t="shared" si="184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79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1"/>
        <v>114.901155</v>
      </c>
      <c r="R1981" s="6">
        <f t="shared" si="182"/>
        <v>282.65966789667897</v>
      </c>
      <c r="S1981" s="7" t="str">
        <f t="shared" si="183"/>
        <v>technology</v>
      </c>
      <c r="T1981" t="str">
        <f t="shared" si="184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79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1"/>
        <v>354.82402000000002</v>
      </c>
      <c r="R1982" s="6">
        <f t="shared" si="182"/>
        <v>91.214401028277635</v>
      </c>
      <c r="S1982" s="7" t="str">
        <f t="shared" si="183"/>
        <v>technology</v>
      </c>
      <c r="T1982" t="str">
        <f t="shared" si="184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79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1"/>
        <v>5.08</v>
      </c>
      <c r="R1983" s="6">
        <f t="shared" si="182"/>
        <v>31.75</v>
      </c>
      <c r="S1983" s="7" t="str">
        <f t="shared" si="183"/>
        <v>photography</v>
      </c>
      <c r="T1983" t="str">
        <f t="shared" si="184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79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1"/>
        <v>0</v>
      </c>
      <c r="R1984" s="6" t="e">
        <f t="shared" si="182"/>
        <v>#DIV/0!</v>
      </c>
      <c r="S1984" s="7" t="str">
        <f t="shared" si="183"/>
        <v>photography</v>
      </c>
      <c r="T1984" t="str">
        <f t="shared" si="184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79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1"/>
        <v>4.3</v>
      </c>
      <c r="R1985" s="6">
        <f t="shared" si="182"/>
        <v>88.6875</v>
      </c>
      <c r="S1985" s="7" t="str">
        <f t="shared" si="183"/>
        <v>photography</v>
      </c>
      <c r="T1985" t="str">
        <f t="shared" si="184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79"/>
        <v>41973.831956018519</v>
      </c>
      <c r="K1986">
        <v>1412189881</v>
      </c>
      <c r="L1986" s="11">
        <f t="shared" si="18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1"/>
        <v>21.146666666666665</v>
      </c>
      <c r="R1986" s="6">
        <f t="shared" si="182"/>
        <v>453.14285714285717</v>
      </c>
      <c r="S1986" s="7" t="str">
        <f t="shared" si="183"/>
        <v>photography</v>
      </c>
      <c r="T1986" t="str">
        <f t="shared" si="184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5">(((I1987/60)/60)/24)+DATE(1970,1,1)</f>
        <v>42584.958333333328</v>
      </c>
      <c r="K1987">
        <v>1467650771</v>
      </c>
      <c r="L1987" s="11">
        <f t="shared" ref="L1987:L2050" si="18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7">(E1987/D1987)*100</f>
        <v>3.1875</v>
      </c>
      <c r="R1987" s="6">
        <f t="shared" ref="R1987:R2050" si="188">E1987/N1987</f>
        <v>12.75</v>
      </c>
      <c r="S1987" s="7" t="str">
        <f t="shared" ref="S1987:S2050" si="189">LEFT(P1987,FIND("/",P1987)-1)</f>
        <v>photography</v>
      </c>
      <c r="T1987" t="str">
        <f t="shared" ref="T1987:T2050" si="190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5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7"/>
        <v>0.05</v>
      </c>
      <c r="R1988" s="6">
        <f t="shared" si="188"/>
        <v>1</v>
      </c>
      <c r="S1988" s="7" t="str">
        <f t="shared" si="189"/>
        <v>photography</v>
      </c>
      <c r="T1988" t="str">
        <f t="shared" si="190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5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7"/>
        <v>42.472727272727276</v>
      </c>
      <c r="R1989" s="6">
        <f t="shared" si="188"/>
        <v>83.428571428571431</v>
      </c>
      <c r="S1989" s="7" t="str">
        <f t="shared" si="189"/>
        <v>photography</v>
      </c>
      <c r="T1989" t="str">
        <f t="shared" si="190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5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7"/>
        <v>0.41666666666666669</v>
      </c>
      <c r="R1990" s="6">
        <f t="shared" si="188"/>
        <v>25</v>
      </c>
      <c r="S1990" s="7" t="str">
        <f t="shared" si="189"/>
        <v>photography</v>
      </c>
      <c r="T1990" t="str">
        <f t="shared" si="190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5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7"/>
        <v>1</v>
      </c>
      <c r="R1991" s="6">
        <f t="shared" si="188"/>
        <v>50</v>
      </c>
      <c r="S1991" s="7" t="str">
        <f t="shared" si="189"/>
        <v>photography</v>
      </c>
      <c r="T1991" t="str">
        <f t="shared" si="190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5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7"/>
        <v>16.966666666666665</v>
      </c>
      <c r="R1992" s="6">
        <f t="shared" si="188"/>
        <v>101.8</v>
      </c>
      <c r="S1992" s="7" t="str">
        <f t="shared" si="189"/>
        <v>photography</v>
      </c>
      <c r="T1992" t="str">
        <f t="shared" si="190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5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7"/>
        <v>7.0000000000000009</v>
      </c>
      <c r="R1993" s="6">
        <f t="shared" si="188"/>
        <v>46.666666666666664</v>
      </c>
      <c r="S1993" s="7" t="str">
        <f t="shared" si="189"/>
        <v>photography</v>
      </c>
      <c r="T1993" t="str">
        <f t="shared" si="190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5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7"/>
        <v>0.13333333333333333</v>
      </c>
      <c r="R1994" s="6">
        <f t="shared" si="188"/>
        <v>1</v>
      </c>
      <c r="S1994" s="7" t="str">
        <f t="shared" si="189"/>
        <v>photography</v>
      </c>
      <c r="T1994" t="str">
        <f t="shared" si="190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5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7"/>
        <v>0</v>
      </c>
      <c r="R1995" s="6" t="e">
        <f t="shared" si="188"/>
        <v>#DIV/0!</v>
      </c>
      <c r="S1995" s="7" t="str">
        <f t="shared" si="189"/>
        <v>photography</v>
      </c>
      <c r="T1995" t="str">
        <f t="shared" si="190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5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7"/>
        <v>0</v>
      </c>
      <c r="R1996" s="6" t="e">
        <f t="shared" si="188"/>
        <v>#DIV/0!</v>
      </c>
      <c r="S1996" s="7" t="str">
        <f t="shared" si="189"/>
        <v>photography</v>
      </c>
      <c r="T1996" t="str">
        <f t="shared" si="190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5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7"/>
        <v>7.8</v>
      </c>
      <c r="R1997" s="6">
        <f t="shared" si="188"/>
        <v>26</v>
      </c>
      <c r="S1997" s="7" t="str">
        <f t="shared" si="189"/>
        <v>photography</v>
      </c>
      <c r="T1997" t="str">
        <f t="shared" si="190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5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7"/>
        <v>0</v>
      </c>
      <c r="R1998" s="6" t="e">
        <f t="shared" si="188"/>
        <v>#DIV/0!</v>
      </c>
      <c r="S1998" s="7" t="str">
        <f t="shared" si="189"/>
        <v>photography</v>
      </c>
      <c r="T1998" t="str">
        <f t="shared" si="190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5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7"/>
        <v>0</v>
      </c>
      <c r="R1999" s="6" t="e">
        <f t="shared" si="188"/>
        <v>#DIV/0!</v>
      </c>
      <c r="S1999" s="7" t="str">
        <f t="shared" si="189"/>
        <v>photography</v>
      </c>
      <c r="T1999" t="str">
        <f t="shared" si="190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5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7"/>
        <v>26.200000000000003</v>
      </c>
      <c r="R2000" s="6">
        <f t="shared" si="188"/>
        <v>218.33333333333334</v>
      </c>
      <c r="S2000" s="7" t="str">
        <f t="shared" si="189"/>
        <v>photography</v>
      </c>
      <c r="T2000" t="str">
        <f t="shared" si="190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5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7"/>
        <v>0.76129032258064511</v>
      </c>
      <c r="R2001" s="6">
        <f t="shared" si="188"/>
        <v>33.714285714285715</v>
      </c>
      <c r="S2001" s="7" t="str">
        <f t="shared" si="189"/>
        <v>photography</v>
      </c>
      <c r="T2001" t="str">
        <f t="shared" si="190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5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7"/>
        <v>12.5</v>
      </c>
      <c r="R2002" s="6">
        <f t="shared" si="188"/>
        <v>25</v>
      </c>
      <c r="S2002" s="7" t="str">
        <f t="shared" si="189"/>
        <v>photography</v>
      </c>
      <c r="T2002" t="str">
        <f t="shared" si="190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5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7"/>
        <v>382.12909090909091</v>
      </c>
      <c r="R2003" s="6">
        <f t="shared" si="188"/>
        <v>128.38790470372632</v>
      </c>
      <c r="S2003" s="7" t="str">
        <f t="shared" si="189"/>
        <v>technology</v>
      </c>
      <c r="T2003" t="str">
        <f t="shared" si="190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5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7"/>
        <v>216.79422000000002</v>
      </c>
      <c r="R2004" s="6">
        <f t="shared" si="188"/>
        <v>78.834261818181815</v>
      </c>
      <c r="S2004" s="7" t="str">
        <f t="shared" si="189"/>
        <v>technology</v>
      </c>
      <c r="T2004" t="str">
        <f t="shared" si="190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5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7"/>
        <v>312</v>
      </c>
      <c r="R2005" s="6">
        <f t="shared" si="188"/>
        <v>91.764705882352942</v>
      </c>
      <c r="S2005" s="7" t="str">
        <f t="shared" si="189"/>
        <v>technology</v>
      </c>
      <c r="T2005" t="str">
        <f t="shared" si="190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5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7"/>
        <v>234.42048</v>
      </c>
      <c r="R2006" s="6">
        <f t="shared" si="188"/>
        <v>331.10237288135596</v>
      </c>
      <c r="S2006" s="7" t="str">
        <f t="shared" si="189"/>
        <v>technology</v>
      </c>
      <c r="T2006" t="str">
        <f t="shared" si="190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5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7"/>
        <v>123.68010000000001</v>
      </c>
      <c r="R2007" s="6">
        <f t="shared" si="188"/>
        <v>194.26193717277485</v>
      </c>
      <c r="S2007" s="7" t="str">
        <f t="shared" si="189"/>
        <v>technology</v>
      </c>
      <c r="T2007" t="str">
        <f t="shared" si="190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5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7"/>
        <v>247.84</v>
      </c>
      <c r="R2008" s="6">
        <f t="shared" si="188"/>
        <v>408.97689768976898</v>
      </c>
      <c r="S2008" s="7" t="str">
        <f t="shared" si="189"/>
        <v>technology</v>
      </c>
      <c r="T2008" t="str">
        <f t="shared" si="190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5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7"/>
        <v>115.7092</v>
      </c>
      <c r="R2009" s="6">
        <f t="shared" si="188"/>
        <v>84.459270072992695</v>
      </c>
      <c r="S2009" s="7" t="str">
        <f t="shared" si="189"/>
        <v>technology</v>
      </c>
      <c r="T2009" t="str">
        <f t="shared" si="190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5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7"/>
        <v>117.07484768810599</v>
      </c>
      <c r="R2010" s="6">
        <f t="shared" si="188"/>
        <v>44.853658536585364</v>
      </c>
      <c r="S2010" s="7" t="str">
        <f t="shared" si="189"/>
        <v>technology</v>
      </c>
      <c r="T2010" t="str">
        <f t="shared" si="190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5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7"/>
        <v>305.15800000000002</v>
      </c>
      <c r="R2011" s="6">
        <f t="shared" si="188"/>
        <v>383.3643216080402</v>
      </c>
      <c r="S2011" s="7" t="str">
        <f t="shared" si="189"/>
        <v>technology</v>
      </c>
      <c r="T2011" t="str">
        <f t="shared" si="190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5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7"/>
        <v>320.05299999999994</v>
      </c>
      <c r="R2012" s="6">
        <f t="shared" si="188"/>
        <v>55.276856649395505</v>
      </c>
      <c r="S2012" s="7" t="str">
        <f t="shared" si="189"/>
        <v>technology</v>
      </c>
      <c r="T2012" t="str">
        <f t="shared" si="190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5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7"/>
        <v>819.56399999999996</v>
      </c>
      <c r="R2013" s="6">
        <f t="shared" si="188"/>
        <v>422.02059732234807</v>
      </c>
      <c r="S2013" s="7" t="str">
        <f t="shared" si="189"/>
        <v>technology</v>
      </c>
      <c r="T2013" t="str">
        <f t="shared" si="190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5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7"/>
        <v>234.90000000000003</v>
      </c>
      <c r="R2014" s="6">
        <f t="shared" si="188"/>
        <v>64.180327868852459</v>
      </c>
      <c r="S2014" s="7" t="str">
        <f t="shared" si="189"/>
        <v>technology</v>
      </c>
      <c r="T2014" t="str">
        <f t="shared" si="190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5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7"/>
        <v>494.91374999999999</v>
      </c>
      <c r="R2015" s="6">
        <f t="shared" si="188"/>
        <v>173.57781674704077</v>
      </c>
      <c r="S2015" s="7" t="str">
        <f t="shared" si="189"/>
        <v>technology</v>
      </c>
      <c r="T2015" t="str">
        <f t="shared" si="190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5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7"/>
        <v>7813.7822333333334</v>
      </c>
      <c r="R2016" s="6">
        <f t="shared" si="188"/>
        <v>88.601680840609291</v>
      </c>
      <c r="S2016" s="7" t="str">
        <f t="shared" si="189"/>
        <v>technology</v>
      </c>
      <c r="T2016" t="str">
        <f t="shared" si="190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5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7"/>
        <v>113.00013888888888</v>
      </c>
      <c r="R2017" s="6">
        <f t="shared" si="188"/>
        <v>50.222283950617282</v>
      </c>
      <c r="S2017" s="7" t="str">
        <f t="shared" si="189"/>
        <v>technology</v>
      </c>
      <c r="T2017" t="str">
        <f t="shared" si="190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5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7"/>
        <v>921.54219999999998</v>
      </c>
      <c r="R2018" s="6">
        <f t="shared" si="188"/>
        <v>192.38876826722338</v>
      </c>
      <c r="S2018" s="7" t="str">
        <f t="shared" si="189"/>
        <v>technology</v>
      </c>
      <c r="T2018" t="str">
        <f t="shared" si="190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5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7"/>
        <v>125.10239999999999</v>
      </c>
      <c r="R2019" s="6">
        <f t="shared" si="188"/>
        <v>73.416901408450698</v>
      </c>
      <c r="S2019" s="7" t="str">
        <f t="shared" si="189"/>
        <v>technology</v>
      </c>
      <c r="T2019" t="str">
        <f t="shared" si="190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5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7"/>
        <v>102.24343076923077</v>
      </c>
      <c r="R2020" s="6">
        <f t="shared" si="188"/>
        <v>147.68495555555555</v>
      </c>
      <c r="S2020" s="7" t="str">
        <f t="shared" si="189"/>
        <v>technology</v>
      </c>
      <c r="T2020" t="str">
        <f t="shared" si="190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5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7"/>
        <v>484.90975000000003</v>
      </c>
      <c r="R2021" s="6">
        <f t="shared" si="188"/>
        <v>108.96848314606741</v>
      </c>
      <c r="S2021" s="7" t="str">
        <f t="shared" si="189"/>
        <v>technology</v>
      </c>
      <c r="T2021" t="str">
        <f t="shared" si="190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5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7"/>
        <v>192.33333333333334</v>
      </c>
      <c r="R2022" s="6">
        <f t="shared" si="188"/>
        <v>23.647540983606557</v>
      </c>
      <c r="S2022" s="7" t="str">
        <f t="shared" si="189"/>
        <v>technology</v>
      </c>
      <c r="T2022" t="str">
        <f t="shared" si="190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5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7"/>
        <v>281.10000000000002</v>
      </c>
      <c r="R2023" s="6">
        <f t="shared" si="188"/>
        <v>147.94736842105263</v>
      </c>
      <c r="S2023" s="7" t="str">
        <f t="shared" si="189"/>
        <v>technology</v>
      </c>
      <c r="T2023" t="str">
        <f t="shared" si="190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5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7"/>
        <v>125.13700000000001</v>
      </c>
      <c r="R2024" s="6">
        <f t="shared" si="188"/>
        <v>385.03692307692307</v>
      </c>
      <c r="S2024" s="7" t="str">
        <f t="shared" si="189"/>
        <v>technology</v>
      </c>
      <c r="T2024" t="str">
        <f t="shared" si="190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5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7"/>
        <v>161.459</v>
      </c>
      <c r="R2025" s="6">
        <f t="shared" si="188"/>
        <v>457.39093484419266</v>
      </c>
      <c r="S2025" s="7" t="str">
        <f t="shared" si="189"/>
        <v>technology</v>
      </c>
      <c r="T2025" t="str">
        <f t="shared" si="190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5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7"/>
        <v>585.35</v>
      </c>
      <c r="R2026" s="6">
        <f t="shared" si="188"/>
        <v>222.99047619047619</v>
      </c>
      <c r="S2026" s="7" t="str">
        <f t="shared" si="189"/>
        <v>technology</v>
      </c>
      <c r="T2026" t="str">
        <f t="shared" si="190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5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7"/>
        <v>201.14999999999998</v>
      </c>
      <c r="R2027" s="6">
        <f t="shared" si="188"/>
        <v>220.74074074074073</v>
      </c>
      <c r="S2027" s="7" t="str">
        <f t="shared" si="189"/>
        <v>technology</v>
      </c>
      <c r="T2027" t="str">
        <f t="shared" si="190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5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7"/>
        <v>133.48307999999997</v>
      </c>
      <c r="R2028" s="6">
        <f t="shared" si="188"/>
        <v>73.503898678414089</v>
      </c>
      <c r="S2028" s="7" t="str">
        <f t="shared" si="189"/>
        <v>technology</v>
      </c>
      <c r="T2028" t="str">
        <f t="shared" si="190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5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7"/>
        <v>120.24900000000001</v>
      </c>
      <c r="R2029" s="6">
        <f t="shared" si="188"/>
        <v>223.09647495361781</v>
      </c>
      <c r="S2029" s="7" t="str">
        <f t="shared" si="189"/>
        <v>technology</v>
      </c>
      <c r="T2029" t="str">
        <f t="shared" si="190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5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7"/>
        <v>126.16666666666667</v>
      </c>
      <c r="R2030" s="6">
        <f t="shared" si="188"/>
        <v>47.911392405063289</v>
      </c>
      <c r="S2030" s="7" t="str">
        <f t="shared" si="189"/>
        <v>technology</v>
      </c>
      <c r="T2030" t="str">
        <f t="shared" si="190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5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7"/>
        <v>361.2</v>
      </c>
      <c r="R2031" s="6">
        <f t="shared" si="188"/>
        <v>96.063829787234042</v>
      </c>
      <c r="S2031" s="7" t="str">
        <f t="shared" si="189"/>
        <v>technology</v>
      </c>
      <c r="T2031" t="str">
        <f t="shared" si="190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5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7"/>
        <v>226.239013671875</v>
      </c>
      <c r="R2032" s="6">
        <f t="shared" si="188"/>
        <v>118.6144</v>
      </c>
      <c r="S2032" s="7" t="str">
        <f t="shared" si="189"/>
        <v>technology</v>
      </c>
      <c r="T2032" t="str">
        <f t="shared" si="190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5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7"/>
        <v>120.35</v>
      </c>
      <c r="R2033" s="6">
        <f t="shared" si="188"/>
        <v>118.45472440944881</v>
      </c>
      <c r="S2033" s="7" t="str">
        <f t="shared" si="189"/>
        <v>technology</v>
      </c>
      <c r="T2033" t="str">
        <f t="shared" si="190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5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7"/>
        <v>304.18799999999999</v>
      </c>
      <c r="R2034" s="6">
        <f t="shared" si="188"/>
        <v>143.21468926553672</v>
      </c>
      <c r="S2034" s="7" t="str">
        <f t="shared" si="189"/>
        <v>technology</v>
      </c>
      <c r="T2034" t="str">
        <f t="shared" si="190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5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7"/>
        <v>178.67599999999999</v>
      </c>
      <c r="R2035" s="6">
        <f t="shared" si="188"/>
        <v>282.71518987341773</v>
      </c>
      <c r="S2035" s="7" t="str">
        <f t="shared" si="189"/>
        <v>technology</v>
      </c>
      <c r="T2035" t="str">
        <f t="shared" si="190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5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7"/>
        <v>386.81998717948721</v>
      </c>
      <c r="R2036" s="6">
        <f t="shared" si="188"/>
        <v>593.93620078740162</v>
      </c>
      <c r="S2036" s="7" t="str">
        <f t="shared" si="189"/>
        <v>technology</v>
      </c>
      <c r="T2036" t="str">
        <f t="shared" si="190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5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7"/>
        <v>211.03642500000004</v>
      </c>
      <c r="R2037" s="6">
        <f t="shared" si="188"/>
        <v>262.15704968944101</v>
      </c>
      <c r="S2037" s="7" t="str">
        <f t="shared" si="189"/>
        <v>technology</v>
      </c>
      <c r="T2037" t="str">
        <f t="shared" si="190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5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7"/>
        <v>131.66833333333335</v>
      </c>
      <c r="R2038" s="6">
        <f t="shared" si="188"/>
        <v>46.580778301886795</v>
      </c>
      <c r="S2038" s="7" t="str">
        <f t="shared" si="189"/>
        <v>technology</v>
      </c>
      <c r="T2038" t="str">
        <f t="shared" si="190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5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7"/>
        <v>300.47639999999996</v>
      </c>
      <c r="R2039" s="6">
        <f t="shared" si="188"/>
        <v>70.041118881118877</v>
      </c>
      <c r="S2039" s="7" t="str">
        <f t="shared" si="189"/>
        <v>technology</v>
      </c>
      <c r="T2039" t="str">
        <f t="shared" si="190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5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7"/>
        <v>420.51249999999999</v>
      </c>
      <c r="R2040" s="6">
        <f t="shared" si="188"/>
        <v>164.90686274509804</v>
      </c>
      <c r="S2040" s="7" t="str">
        <f t="shared" si="189"/>
        <v>technology</v>
      </c>
      <c r="T2040" t="str">
        <f t="shared" si="190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5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7"/>
        <v>136.21680000000001</v>
      </c>
      <c r="R2041" s="6">
        <f t="shared" si="188"/>
        <v>449.26385224274406</v>
      </c>
      <c r="S2041" s="7" t="str">
        <f t="shared" si="189"/>
        <v>technology</v>
      </c>
      <c r="T2041" t="str">
        <f t="shared" si="190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5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7"/>
        <v>248.17133333333334</v>
      </c>
      <c r="R2042" s="6">
        <f t="shared" si="188"/>
        <v>27.472841328413285</v>
      </c>
      <c r="S2042" s="7" t="str">
        <f t="shared" si="189"/>
        <v>technology</v>
      </c>
      <c r="T2042" t="str">
        <f t="shared" si="190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5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7"/>
        <v>181.86315789473684</v>
      </c>
      <c r="R2043" s="6">
        <f t="shared" si="188"/>
        <v>143.97499999999999</v>
      </c>
      <c r="S2043" s="7" t="str">
        <f t="shared" si="189"/>
        <v>technology</v>
      </c>
      <c r="T2043" t="str">
        <f t="shared" si="190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5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7"/>
        <v>123.53</v>
      </c>
      <c r="R2044" s="6">
        <f t="shared" si="188"/>
        <v>88.23571428571428</v>
      </c>
      <c r="S2044" s="7" t="str">
        <f t="shared" si="189"/>
        <v>technology</v>
      </c>
      <c r="T2044" t="str">
        <f t="shared" si="190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5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7"/>
        <v>506.20938628158842</v>
      </c>
      <c r="R2045" s="6">
        <f t="shared" si="188"/>
        <v>36.326424870466319</v>
      </c>
      <c r="S2045" s="7" t="str">
        <f t="shared" si="189"/>
        <v>technology</v>
      </c>
      <c r="T2045" t="str">
        <f t="shared" si="190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5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7"/>
        <v>108.21333333333334</v>
      </c>
      <c r="R2046" s="6">
        <f t="shared" si="188"/>
        <v>90.177777777777777</v>
      </c>
      <c r="S2046" s="7" t="str">
        <f t="shared" si="189"/>
        <v>technology</v>
      </c>
      <c r="T2046" t="str">
        <f t="shared" si="190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5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7"/>
        <v>819.18387755102037</v>
      </c>
      <c r="R2047" s="6">
        <f t="shared" si="188"/>
        <v>152.62361216730039</v>
      </c>
      <c r="S2047" s="7" t="str">
        <f t="shared" si="189"/>
        <v>technology</v>
      </c>
      <c r="T2047" t="str">
        <f t="shared" si="190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5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7"/>
        <v>121.10000000000001</v>
      </c>
      <c r="R2048" s="6">
        <f t="shared" si="188"/>
        <v>55.806451612903224</v>
      </c>
      <c r="S2048" s="7" t="str">
        <f t="shared" si="189"/>
        <v>technology</v>
      </c>
      <c r="T2048" t="str">
        <f t="shared" si="190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5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7"/>
        <v>102.99897959183673</v>
      </c>
      <c r="R2049" s="6">
        <f t="shared" si="188"/>
        <v>227.85327313769753</v>
      </c>
      <c r="S2049" s="7" t="str">
        <f t="shared" si="189"/>
        <v>technology</v>
      </c>
      <c r="T2049" t="str">
        <f t="shared" si="190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5"/>
        <v>41417.651516203703</v>
      </c>
      <c r="K2050">
        <v>1366731491</v>
      </c>
      <c r="L2050" s="11">
        <f t="shared" si="18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7"/>
        <v>148.33229411764705</v>
      </c>
      <c r="R2050" s="6">
        <f t="shared" si="188"/>
        <v>91.82989803350327</v>
      </c>
      <c r="S2050" s="7" t="str">
        <f t="shared" si="189"/>
        <v>technology</v>
      </c>
      <c r="T2050" t="str">
        <f t="shared" si="190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1">(((I2051/60)/60)/24)+DATE(1970,1,1)</f>
        <v>41610.957638888889</v>
      </c>
      <c r="K2051">
        <v>1382963963</v>
      </c>
      <c r="L2051" s="11">
        <f t="shared" ref="L2051:L2114" si="192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3">(E2051/D2051)*100</f>
        <v>120.19070000000001</v>
      </c>
      <c r="R2051" s="6">
        <f t="shared" ref="R2051:R2114" si="194">E2051/N2051</f>
        <v>80.991037735849048</v>
      </c>
      <c r="S2051" s="7" t="str">
        <f t="shared" ref="S2051:S2114" si="195">LEFT(P2051,FIND("/",P2051)-1)</f>
        <v>technology</v>
      </c>
      <c r="T2051" t="str">
        <f t="shared" ref="T2051:T2114" si="196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1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3"/>
        <v>473.27000000000004</v>
      </c>
      <c r="R2052" s="6">
        <f t="shared" si="194"/>
        <v>278.39411764705881</v>
      </c>
      <c r="S2052" s="7" t="str">
        <f t="shared" si="195"/>
        <v>technology</v>
      </c>
      <c r="T2052" t="str">
        <f t="shared" si="196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1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3"/>
        <v>130.36250000000001</v>
      </c>
      <c r="R2053" s="6">
        <f t="shared" si="194"/>
        <v>43.095041322314053</v>
      </c>
      <c r="S2053" s="7" t="str">
        <f t="shared" si="195"/>
        <v>technology</v>
      </c>
      <c r="T2053" t="str">
        <f t="shared" si="196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1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3"/>
        <v>353.048</v>
      </c>
      <c r="R2054" s="6">
        <f t="shared" si="194"/>
        <v>326.29205175600737</v>
      </c>
      <c r="S2054" s="7" t="str">
        <f t="shared" si="195"/>
        <v>technology</v>
      </c>
      <c r="T2054" t="str">
        <f t="shared" si="196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1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3"/>
        <v>101.02</v>
      </c>
      <c r="R2055" s="6">
        <f t="shared" si="194"/>
        <v>41.743801652892564</v>
      </c>
      <c r="S2055" s="7" t="str">
        <f t="shared" si="195"/>
        <v>technology</v>
      </c>
      <c r="T2055" t="str">
        <f t="shared" si="196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1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3"/>
        <v>113.59142857142857</v>
      </c>
      <c r="R2056" s="6">
        <f t="shared" si="194"/>
        <v>64.020933977455712</v>
      </c>
      <c r="S2056" s="7" t="str">
        <f t="shared" si="195"/>
        <v>technology</v>
      </c>
      <c r="T2056" t="str">
        <f t="shared" si="196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1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3"/>
        <v>167.41666666666666</v>
      </c>
      <c r="R2057" s="6">
        <f t="shared" si="194"/>
        <v>99.455445544554451</v>
      </c>
      <c r="S2057" s="7" t="str">
        <f t="shared" si="195"/>
        <v>technology</v>
      </c>
      <c r="T2057" t="str">
        <f t="shared" si="196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1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3"/>
        <v>153.452</v>
      </c>
      <c r="R2058" s="6">
        <f t="shared" si="194"/>
        <v>138.49458483754512</v>
      </c>
      <c r="S2058" s="7" t="str">
        <f t="shared" si="195"/>
        <v>technology</v>
      </c>
      <c r="T2058" t="str">
        <f t="shared" si="196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1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3"/>
        <v>202.23220000000001</v>
      </c>
      <c r="R2059" s="6">
        <f t="shared" si="194"/>
        <v>45.547792792792798</v>
      </c>
      <c r="S2059" s="7" t="str">
        <f t="shared" si="195"/>
        <v>technology</v>
      </c>
      <c r="T2059" t="str">
        <f t="shared" si="196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1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3"/>
        <v>168.28125</v>
      </c>
      <c r="R2060" s="6">
        <f t="shared" si="194"/>
        <v>10.507317073170732</v>
      </c>
      <c r="S2060" s="7" t="str">
        <f t="shared" si="195"/>
        <v>technology</v>
      </c>
      <c r="T2060" t="str">
        <f t="shared" si="196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1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3"/>
        <v>143.45666666666668</v>
      </c>
      <c r="R2061" s="6">
        <f t="shared" si="194"/>
        <v>114.76533333333333</v>
      </c>
      <c r="S2061" s="7" t="str">
        <f t="shared" si="195"/>
        <v>technology</v>
      </c>
      <c r="T2061" t="str">
        <f t="shared" si="196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1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3"/>
        <v>196.4</v>
      </c>
      <c r="R2062" s="6">
        <f t="shared" si="194"/>
        <v>35.997067448680355</v>
      </c>
      <c r="S2062" s="7" t="str">
        <f t="shared" si="195"/>
        <v>technology</v>
      </c>
      <c r="T2062" t="str">
        <f t="shared" si="196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1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3"/>
        <v>107.91999999999999</v>
      </c>
      <c r="R2063" s="6">
        <f t="shared" si="194"/>
        <v>154.17142857142858</v>
      </c>
      <c r="S2063" s="7" t="str">
        <f t="shared" si="195"/>
        <v>technology</v>
      </c>
      <c r="T2063" t="str">
        <f t="shared" si="196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1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3"/>
        <v>114.97699999999999</v>
      </c>
      <c r="R2064" s="6">
        <f t="shared" si="194"/>
        <v>566.38916256157631</v>
      </c>
      <c r="S2064" s="7" t="str">
        <f t="shared" si="195"/>
        <v>technology</v>
      </c>
      <c r="T2064" t="str">
        <f t="shared" si="196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1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3"/>
        <v>148.04999999999998</v>
      </c>
      <c r="R2065" s="6">
        <f t="shared" si="194"/>
        <v>120.85714285714286</v>
      </c>
      <c r="S2065" s="7" t="str">
        <f t="shared" si="195"/>
        <v>technology</v>
      </c>
      <c r="T2065" t="str">
        <f t="shared" si="196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1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3"/>
        <v>191.16676082790633</v>
      </c>
      <c r="R2066" s="6">
        <f t="shared" si="194"/>
        <v>86.163845492085343</v>
      </c>
      <c r="S2066" s="7" t="str">
        <f t="shared" si="195"/>
        <v>technology</v>
      </c>
      <c r="T2066" t="str">
        <f t="shared" si="196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1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3"/>
        <v>199.215125</v>
      </c>
      <c r="R2067" s="6">
        <f t="shared" si="194"/>
        <v>51.212114395886893</v>
      </c>
      <c r="S2067" s="7" t="str">
        <f t="shared" si="195"/>
        <v>technology</v>
      </c>
      <c r="T2067" t="str">
        <f t="shared" si="196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1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3"/>
        <v>218.6</v>
      </c>
      <c r="R2068" s="6">
        <f t="shared" si="194"/>
        <v>67.261538461538464</v>
      </c>
      <c r="S2068" s="7" t="str">
        <f t="shared" si="195"/>
        <v>technology</v>
      </c>
      <c r="T2068" t="str">
        <f t="shared" si="196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1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3"/>
        <v>126.86868686868686</v>
      </c>
      <c r="R2069" s="6">
        <f t="shared" si="194"/>
        <v>62.8</v>
      </c>
      <c r="S2069" s="7" t="str">
        <f t="shared" si="195"/>
        <v>technology</v>
      </c>
      <c r="T2069" t="str">
        <f t="shared" si="196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1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3"/>
        <v>105.22388000000001</v>
      </c>
      <c r="R2070" s="6">
        <f t="shared" si="194"/>
        <v>346.13118421052633</v>
      </c>
      <c r="S2070" s="7" t="str">
        <f t="shared" si="195"/>
        <v>technology</v>
      </c>
      <c r="T2070" t="str">
        <f t="shared" si="196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1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3"/>
        <v>128.40666000000002</v>
      </c>
      <c r="R2071" s="6">
        <f t="shared" si="194"/>
        <v>244.11912547528519</v>
      </c>
      <c r="S2071" s="7" t="str">
        <f t="shared" si="195"/>
        <v>technology</v>
      </c>
      <c r="T2071" t="str">
        <f t="shared" si="196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1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3"/>
        <v>317.3272</v>
      </c>
      <c r="R2072" s="6">
        <f t="shared" si="194"/>
        <v>259.25424836601309</v>
      </c>
      <c r="S2072" s="7" t="str">
        <f t="shared" si="195"/>
        <v>technology</v>
      </c>
      <c r="T2072" t="str">
        <f t="shared" si="196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1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3"/>
        <v>280.73</v>
      </c>
      <c r="R2073" s="6">
        <f t="shared" si="194"/>
        <v>201.96402877697841</v>
      </c>
      <c r="S2073" s="7" t="str">
        <f t="shared" si="195"/>
        <v>technology</v>
      </c>
      <c r="T2073" t="str">
        <f t="shared" si="196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1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3"/>
        <v>110.73146853146854</v>
      </c>
      <c r="R2074" s="6">
        <f t="shared" si="194"/>
        <v>226.20857142857142</v>
      </c>
      <c r="S2074" s="7" t="str">
        <f t="shared" si="195"/>
        <v>technology</v>
      </c>
      <c r="T2074" t="str">
        <f t="shared" si="196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1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3"/>
        <v>152.60429999999999</v>
      </c>
      <c r="R2075" s="6">
        <f t="shared" si="194"/>
        <v>324.69</v>
      </c>
      <c r="S2075" s="7" t="str">
        <f t="shared" si="195"/>
        <v>technology</v>
      </c>
      <c r="T2075" t="str">
        <f t="shared" si="196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1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3"/>
        <v>102.49999999999999</v>
      </c>
      <c r="R2076" s="6">
        <f t="shared" si="194"/>
        <v>205</v>
      </c>
      <c r="S2076" s="7" t="str">
        <f t="shared" si="195"/>
        <v>technology</v>
      </c>
      <c r="T2076" t="str">
        <f t="shared" si="196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1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3"/>
        <v>1678.3738373837384</v>
      </c>
      <c r="R2077" s="6">
        <f t="shared" si="194"/>
        <v>20.465926829268295</v>
      </c>
      <c r="S2077" s="7" t="str">
        <f t="shared" si="195"/>
        <v>technology</v>
      </c>
      <c r="T2077" t="str">
        <f t="shared" si="196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1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3"/>
        <v>543.349156424581</v>
      </c>
      <c r="R2078" s="6">
        <f t="shared" si="194"/>
        <v>116.35303146309367</v>
      </c>
      <c r="S2078" s="7" t="str">
        <f t="shared" si="195"/>
        <v>technology</v>
      </c>
      <c r="T2078" t="str">
        <f t="shared" si="196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1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3"/>
        <v>115.50800000000001</v>
      </c>
      <c r="R2079" s="6">
        <f t="shared" si="194"/>
        <v>307.20212765957444</v>
      </c>
      <c r="S2079" s="7" t="str">
        <f t="shared" si="195"/>
        <v>technology</v>
      </c>
      <c r="T2079" t="str">
        <f t="shared" si="196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1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3"/>
        <v>131.20499999999998</v>
      </c>
      <c r="R2080" s="6">
        <f t="shared" si="194"/>
        <v>546.6875</v>
      </c>
      <c r="S2080" s="7" t="str">
        <f t="shared" si="195"/>
        <v>technology</v>
      </c>
      <c r="T2080" t="str">
        <f t="shared" si="196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1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3"/>
        <v>288.17</v>
      </c>
      <c r="R2081" s="6">
        <f t="shared" si="194"/>
        <v>47.474464579901152</v>
      </c>
      <c r="S2081" s="7" t="str">
        <f t="shared" si="195"/>
        <v>technology</v>
      </c>
      <c r="T2081" t="str">
        <f t="shared" si="196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1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3"/>
        <v>507.8</v>
      </c>
      <c r="R2082" s="6">
        <f t="shared" si="194"/>
        <v>101.56</v>
      </c>
      <c r="S2082" s="7" t="str">
        <f t="shared" si="195"/>
        <v>technology</v>
      </c>
      <c r="T2082" t="str">
        <f t="shared" si="196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1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3"/>
        <v>114.57142857142857</v>
      </c>
      <c r="R2083" s="6">
        <f t="shared" si="194"/>
        <v>72.909090909090907</v>
      </c>
      <c r="S2083" s="7" t="str">
        <f t="shared" si="195"/>
        <v>music</v>
      </c>
      <c r="T2083" t="str">
        <f t="shared" si="196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1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3"/>
        <v>110.73333333333333</v>
      </c>
      <c r="R2084" s="6">
        <f t="shared" si="194"/>
        <v>43.710526315789473</v>
      </c>
      <c r="S2084" s="7" t="str">
        <f t="shared" si="195"/>
        <v>music</v>
      </c>
      <c r="T2084" t="str">
        <f t="shared" si="196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1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3"/>
        <v>113.33333333333333</v>
      </c>
      <c r="R2085" s="6">
        <f t="shared" si="194"/>
        <v>34</v>
      </c>
      <c r="S2085" s="7" t="str">
        <f t="shared" si="195"/>
        <v>music</v>
      </c>
      <c r="T2085" t="str">
        <f t="shared" si="196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1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3"/>
        <v>108.33333333333333</v>
      </c>
      <c r="R2086" s="6">
        <f t="shared" si="194"/>
        <v>70.652173913043484</v>
      </c>
      <c r="S2086" s="7" t="str">
        <f t="shared" si="195"/>
        <v>music</v>
      </c>
      <c r="T2086" t="str">
        <f t="shared" si="196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1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3"/>
        <v>123.53333333333335</v>
      </c>
      <c r="R2087" s="6">
        <f t="shared" si="194"/>
        <v>89.301204819277103</v>
      </c>
      <c r="S2087" s="7" t="str">
        <f t="shared" si="195"/>
        <v>music</v>
      </c>
      <c r="T2087" t="str">
        <f t="shared" si="196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1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3"/>
        <v>100.69999999999999</v>
      </c>
      <c r="R2088" s="6">
        <f t="shared" si="194"/>
        <v>115.08571428571429</v>
      </c>
      <c r="S2088" s="7" t="str">
        <f t="shared" si="195"/>
        <v>music</v>
      </c>
      <c r="T2088" t="str">
        <f t="shared" si="196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1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3"/>
        <v>103.53333333333335</v>
      </c>
      <c r="R2089" s="6">
        <f t="shared" si="194"/>
        <v>62.12</v>
      </c>
      <c r="S2089" s="7" t="str">
        <f t="shared" si="195"/>
        <v>music</v>
      </c>
      <c r="T2089" t="str">
        <f t="shared" si="196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1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3"/>
        <v>115.51066666666668</v>
      </c>
      <c r="R2090" s="6">
        <f t="shared" si="194"/>
        <v>46.204266666666669</v>
      </c>
      <c r="S2090" s="7" t="str">
        <f t="shared" si="195"/>
        <v>music</v>
      </c>
      <c r="T2090" t="str">
        <f t="shared" si="196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1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3"/>
        <v>120.4004</v>
      </c>
      <c r="R2091" s="6">
        <f t="shared" si="194"/>
        <v>48.54854838709678</v>
      </c>
      <c r="S2091" s="7" t="str">
        <f t="shared" si="195"/>
        <v>music</v>
      </c>
      <c r="T2091" t="str">
        <f t="shared" si="196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1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3"/>
        <v>115.040375</v>
      </c>
      <c r="R2092" s="6">
        <f t="shared" si="194"/>
        <v>57.520187499999999</v>
      </c>
      <c r="S2092" s="7" t="str">
        <f t="shared" si="195"/>
        <v>music</v>
      </c>
      <c r="T2092" t="str">
        <f t="shared" si="196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1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3"/>
        <v>120.46777777777777</v>
      </c>
      <c r="R2093" s="6">
        <f t="shared" si="194"/>
        <v>88.147154471544724</v>
      </c>
      <c r="S2093" s="7" t="str">
        <f t="shared" si="195"/>
        <v>music</v>
      </c>
      <c r="T2093" t="str">
        <f t="shared" si="196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1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3"/>
        <v>101.28333333333333</v>
      </c>
      <c r="R2094" s="6">
        <f t="shared" si="194"/>
        <v>110.49090909090908</v>
      </c>
      <c r="S2094" s="7" t="str">
        <f t="shared" si="195"/>
        <v>music</v>
      </c>
      <c r="T2094" t="str">
        <f t="shared" si="196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1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3"/>
        <v>102.46666666666667</v>
      </c>
      <c r="R2095" s="6">
        <f t="shared" si="194"/>
        <v>66.826086956521735</v>
      </c>
      <c r="S2095" s="7" t="str">
        <f t="shared" si="195"/>
        <v>music</v>
      </c>
      <c r="T2095" t="str">
        <f t="shared" si="196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1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3"/>
        <v>120.54285714285714</v>
      </c>
      <c r="R2096" s="6">
        <f t="shared" si="194"/>
        <v>58.597222222222221</v>
      </c>
      <c r="S2096" s="7" t="str">
        <f t="shared" si="195"/>
        <v>music</v>
      </c>
      <c r="T2096" t="str">
        <f t="shared" si="196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1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3"/>
        <v>100</v>
      </c>
      <c r="R2097" s="6">
        <f t="shared" si="194"/>
        <v>113.63636363636364</v>
      </c>
      <c r="S2097" s="7" t="str">
        <f t="shared" si="195"/>
        <v>music</v>
      </c>
      <c r="T2097" t="str">
        <f t="shared" si="196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1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3"/>
        <v>101.66666666666666</v>
      </c>
      <c r="R2098" s="6">
        <f t="shared" si="194"/>
        <v>43.571428571428569</v>
      </c>
      <c r="S2098" s="7" t="str">
        <f t="shared" si="195"/>
        <v>music</v>
      </c>
      <c r="T2098" t="str">
        <f t="shared" si="196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1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3"/>
        <v>100</v>
      </c>
      <c r="R2099" s="6">
        <f t="shared" si="194"/>
        <v>78.94736842105263</v>
      </c>
      <c r="S2099" s="7" t="str">
        <f t="shared" si="195"/>
        <v>music</v>
      </c>
      <c r="T2099" t="str">
        <f t="shared" si="196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1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3"/>
        <v>100.33333333333334</v>
      </c>
      <c r="R2100" s="6">
        <f t="shared" si="194"/>
        <v>188.125</v>
      </c>
      <c r="S2100" s="7" t="str">
        <f t="shared" si="195"/>
        <v>music</v>
      </c>
      <c r="T2100" t="str">
        <f t="shared" si="196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1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3"/>
        <v>132.36666666666667</v>
      </c>
      <c r="R2101" s="6">
        <f t="shared" si="194"/>
        <v>63.031746031746032</v>
      </c>
      <c r="S2101" s="7" t="str">
        <f t="shared" si="195"/>
        <v>music</v>
      </c>
      <c r="T2101" t="str">
        <f t="shared" si="196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1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3"/>
        <v>136.66666666666666</v>
      </c>
      <c r="R2102" s="6">
        <f t="shared" si="194"/>
        <v>30.37037037037037</v>
      </c>
      <c r="S2102" s="7" t="str">
        <f t="shared" si="195"/>
        <v>music</v>
      </c>
      <c r="T2102" t="str">
        <f t="shared" si="196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1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3"/>
        <v>113.25</v>
      </c>
      <c r="R2103" s="6">
        <f t="shared" si="194"/>
        <v>51.477272727272727</v>
      </c>
      <c r="S2103" s="7" t="str">
        <f t="shared" si="195"/>
        <v>music</v>
      </c>
      <c r="T2103" t="str">
        <f t="shared" si="196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1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3"/>
        <v>136</v>
      </c>
      <c r="R2104" s="6">
        <f t="shared" si="194"/>
        <v>35.789473684210527</v>
      </c>
      <c r="S2104" s="7" t="str">
        <f t="shared" si="195"/>
        <v>music</v>
      </c>
      <c r="T2104" t="str">
        <f t="shared" si="196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1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3"/>
        <v>146.12318374694613</v>
      </c>
      <c r="R2105" s="6">
        <f t="shared" si="194"/>
        <v>98.817391304347822</v>
      </c>
      <c r="S2105" s="7" t="str">
        <f t="shared" si="195"/>
        <v>music</v>
      </c>
      <c r="T2105" t="str">
        <f t="shared" si="196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1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3"/>
        <v>129.5</v>
      </c>
      <c r="R2106" s="6">
        <f t="shared" si="194"/>
        <v>28</v>
      </c>
      <c r="S2106" s="7" t="str">
        <f t="shared" si="195"/>
        <v>music</v>
      </c>
      <c r="T2106" t="str">
        <f t="shared" si="196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1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3"/>
        <v>254</v>
      </c>
      <c r="R2107" s="6">
        <f t="shared" si="194"/>
        <v>51.313131313131315</v>
      </c>
      <c r="S2107" s="7" t="str">
        <f t="shared" si="195"/>
        <v>music</v>
      </c>
      <c r="T2107" t="str">
        <f t="shared" si="196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1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3"/>
        <v>107.04545454545456</v>
      </c>
      <c r="R2108" s="6">
        <f t="shared" si="194"/>
        <v>53.522727272727273</v>
      </c>
      <c r="S2108" s="7" t="str">
        <f t="shared" si="195"/>
        <v>music</v>
      </c>
      <c r="T2108" t="str">
        <f t="shared" si="196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1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3"/>
        <v>107.73299999999999</v>
      </c>
      <c r="R2109" s="6">
        <f t="shared" si="194"/>
        <v>37.149310344827583</v>
      </c>
      <c r="S2109" s="7" t="str">
        <f t="shared" si="195"/>
        <v>music</v>
      </c>
      <c r="T2109" t="str">
        <f t="shared" si="196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1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3"/>
        <v>107.31250000000001</v>
      </c>
      <c r="R2110" s="6">
        <f t="shared" si="194"/>
        <v>89.895287958115176</v>
      </c>
      <c r="S2110" s="7" t="str">
        <f t="shared" si="195"/>
        <v>music</v>
      </c>
      <c r="T2110" t="str">
        <f t="shared" si="196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1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3"/>
        <v>106.52500000000001</v>
      </c>
      <c r="R2111" s="6">
        <f t="shared" si="194"/>
        <v>106.52500000000001</v>
      </c>
      <c r="S2111" s="7" t="str">
        <f t="shared" si="195"/>
        <v>music</v>
      </c>
      <c r="T2111" t="str">
        <f t="shared" si="196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1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3"/>
        <v>100.35000000000001</v>
      </c>
      <c r="R2112" s="6">
        <f t="shared" si="194"/>
        <v>52.815789473684212</v>
      </c>
      <c r="S2112" s="7" t="str">
        <f t="shared" si="195"/>
        <v>music</v>
      </c>
      <c r="T2112" t="str">
        <f t="shared" si="196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1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3"/>
        <v>106.5</v>
      </c>
      <c r="R2113" s="6">
        <f t="shared" si="194"/>
        <v>54.615384615384613</v>
      </c>
      <c r="S2113" s="7" t="str">
        <f t="shared" si="195"/>
        <v>music</v>
      </c>
      <c r="T2113" t="str">
        <f t="shared" si="196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1"/>
        <v>41379.928159722222</v>
      </c>
      <c r="K2114">
        <v>1364854593</v>
      </c>
      <c r="L2114" s="11">
        <f t="shared" si="19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3"/>
        <v>100</v>
      </c>
      <c r="R2114" s="6">
        <f t="shared" si="194"/>
        <v>27.272727272727273</v>
      </c>
      <c r="S2114" s="7" t="str">
        <f t="shared" si="195"/>
        <v>music</v>
      </c>
      <c r="T2114" t="str">
        <f t="shared" si="196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7">(((I2115/60)/60)/24)+DATE(1970,1,1)</f>
        <v>41905.86546296296</v>
      </c>
      <c r="K2115">
        <v>1408481176</v>
      </c>
      <c r="L2115" s="11">
        <f t="shared" ref="L2115:L2178" si="198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99">(E2115/D2115)*100</f>
        <v>104.85714285714285</v>
      </c>
      <c r="R2115" s="6">
        <f t="shared" ref="R2115:R2178" si="200">E2115/N2115</f>
        <v>68.598130841121488</v>
      </c>
      <c r="S2115" s="7" t="str">
        <f t="shared" ref="S2115:S2178" si="201">LEFT(P2115,FIND("/",P2115)-1)</f>
        <v>music</v>
      </c>
      <c r="T2115" t="str">
        <f t="shared" ref="T2115:T2178" si="202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7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9"/>
        <v>104.69999999999999</v>
      </c>
      <c r="R2116" s="6">
        <f t="shared" si="200"/>
        <v>35.612244897959187</v>
      </c>
      <c r="S2116" s="7" t="str">
        <f t="shared" si="201"/>
        <v>music</v>
      </c>
      <c r="T2116" t="str">
        <f t="shared" si="202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7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9"/>
        <v>225.66666666666669</v>
      </c>
      <c r="R2117" s="6">
        <f t="shared" si="200"/>
        <v>94.027777777777771</v>
      </c>
      <c r="S2117" s="7" t="str">
        <f t="shared" si="201"/>
        <v>music</v>
      </c>
      <c r="T2117" t="str">
        <f t="shared" si="202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7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9"/>
        <v>100.90416666666667</v>
      </c>
      <c r="R2118" s="6">
        <f t="shared" si="200"/>
        <v>526.45652173913038</v>
      </c>
      <c r="S2118" s="7" t="str">
        <f t="shared" si="201"/>
        <v>music</v>
      </c>
      <c r="T2118" t="str">
        <f t="shared" si="202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7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9"/>
        <v>147.75</v>
      </c>
      <c r="R2119" s="6">
        <f t="shared" si="200"/>
        <v>50.657142857142858</v>
      </c>
      <c r="S2119" s="7" t="str">
        <f t="shared" si="201"/>
        <v>music</v>
      </c>
      <c r="T2119" t="str">
        <f t="shared" si="202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7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9"/>
        <v>134.61099999999999</v>
      </c>
      <c r="R2120" s="6">
        <f t="shared" si="200"/>
        <v>79.182941176470578</v>
      </c>
      <c r="S2120" s="7" t="str">
        <f t="shared" si="201"/>
        <v>music</v>
      </c>
      <c r="T2120" t="str">
        <f t="shared" si="202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7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9"/>
        <v>100.75</v>
      </c>
      <c r="R2121" s="6">
        <f t="shared" si="200"/>
        <v>91.590909090909093</v>
      </c>
      <c r="S2121" s="7" t="str">
        <f t="shared" si="201"/>
        <v>music</v>
      </c>
      <c r="T2121" t="str">
        <f t="shared" si="202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7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9"/>
        <v>100.880375</v>
      </c>
      <c r="R2122" s="6">
        <f t="shared" si="200"/>
        <v>116.96275362318841</v>
      </c>
      <c r="S2122" s="7" t="str">
        <f t="shared" si="201"/>
        <v>music</v>
      </c>
      <c r="T2122" t="str">
        <f t="shared" si="202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7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9"/>
        <v>0.56800000000000006</v>
      </c>
      <c r="R2123" s="6">
        <f t="shared" si="200"/>
        <v>28.4</v>
      </c>
      <c r="S2123" s="7" t="str">
        <f t="shared" si="201"/>
        <v>games</v>
      </c>
      <c r="T2123" t="str">
        <f t="shared" si="202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7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9"/>
        <v>0.38750000000000001</v>
      </c>
      <c r="R2124" s="6">
        <f t="shared" si="200"/>
        <v>103.33333333333333</v>
      </c>
      <c r="S2124" s="7" t="str">
        <f t="shared" si="201"/>
        <v>games</v>
      </c>
      <c r="T2124" t="str">
        <f t="shared" si="202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7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9"/>
        <v>10</v>
      </c>
      <c r="R2125" s="6">
        <f t="shared" si="200"/>
        <v>10</v>
      </c>
      <c r="S2125" s="7" t="str">
        <f t="shared" si="201"/>
        <v>games</v>
      </c>
      <c r="T2125" t="str">
        <f t="shared" si="202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7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9"/>
        <v>10.454545454545453</v>
      </c>
      <c r="R2126" s="6">
        <f t="shared" si="200"/>
        <v>23</v>
      </c>
      <c r="S2126" s="7" t="str">
        <f t="shared" si="201"/>
        <v>games</v>
      </c>
      <c r="T2126" t="str">
        <f t="shared" si="202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7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9"/>
        <v>1.4200000000000002</v>
      </c>
      <c r="R2127" s="6">
        <f t="shared" si="200"/>
        <v>31.555555555555557</v>
      </c>
      <c r="S2127" s="7" t="str">
        <f t="shared" si="201"/>
        <v>games</v>
      </c>
      <c r="T2127" t="str">
        <f t="shared" si="202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7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9"/>
        <v>0.05</v>
      </c>
      <c r="R2128" s="6">
        <f t="shared" si="200"/>
        <v>5</v>
      </c>
      <c r="S2128" s="7" t="str">
        <f t="shared" si="201"/>
        <v>games</v>
      </c>
      <c r="T2128" t="str">
        <f t="shared" si="202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7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9"/>
        <v>28.842857142857142</v>
      </c>
      <c r="R2129" s="6">
        <f t="shared" si="200"/>
        <v>34.220338983050844</v>
      </c>
      <c r="S2129" s="7" t="str">
        <f t="shared" si="201"/>
        <v>games</v>
      </c>
      <c r="T2129" t="str">
        <f t="shared" si="202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7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9"/>
        <v>0.16666666666666669</v>
      </c>
      <c r="R2130" s="6">
        <f t="shared" si="200"/>
        <v>25</v>
      </c>
      <c r="S2130" s="7" t="str">
        <f t="shared" si="201"/>
        <v>games</v>
      </c>
      <c r="T2130" t="str">
        <f t="shared" si="202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7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9"/>
        <v>11.799999999999999</v>
      </c>
      <c r="R2131" s="6">
        <f t="shared" si="200"/>
        <v>19.666666666666668</v>
      </c>
      <c r="S2131" s="7" t="str">
        <f t="shared" si="201"/>
        <v>games</v>
      </c>
      <c r="T2131" t="str">
        <f t="shared" si="202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7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9"/>
        <v>0.20238095238095236</v>
      </c>
      <c r="R2132" s="6">
        <f t="shared" si="200"/>
        <v>21.25</v>
      </c>
      <c r="S2132" s="7" t="str">
        <f t="shared" si="201"/>
        <v>games</v>
      </c>
      <c r="T2132" t="str">
        <f t="shared" si="202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7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9"/>
        <v>5</v>
      </c>
      <c r="R2133" s="6">
        <f t="shared" si="200"/>
        <v>8.3333333333333339</v>
      </c>
      <c r="S2133" s="7" t="str">
        <f t="shared" si="201"/>
        <v>games</v>
      </c>
      <c r="T2133" t="str">
        <f t="shared" si="202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7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9"/>
        <v>2.1129899999999995</v>
      </c>
      <c r="R2134" s="6">
        <f t="shared" si="200"/>
        <v>21.34333333333333</v>
      </c>
      <c r="S2134" s="7" t="str">
        <f t="shared" si="201"/>
        <v>games</v>
      </c>
      <c r="T2134" t="str">
        <f t="shared" si="202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7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9"/>
        <v>1.6</v>
      </c>
      <c r="R2135" s="6">
        <f t="shared" si="200"/>
        <v>5.333333333333333</v>
      </c>
      <c r="S2135" s="7" t="str">
        <f t="shared" si="201"/>
        <v>games</v>
      </c>
      <c r="T2135" t="str">
        <f t="shared" si="202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7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9"/>
        <v>1.7333333333333332</v>
      </c>
      <c r="R2136" s="6">
        <f t="shared" si="200"/>
        <v>34.666666666666664</v>
      </c>
      <c r="S2136" s="7" t="str">
        <f t="shared" si="201"/>
        <v>games</v>
      </c>
      <c r="T2136" t="str">
        <f t="shared" si="202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7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9"/>
        <v>9.56</v>
      </c>
      <c r="R2137" s="6">
        <f t="shared" si="200"/>
        <v>21.727272727272727</v>
      </c>
      <c r="S2137" s="7" t="str">
        <f t="shared" si="201"/>
        <v>games</v>
      </c>
      <c r="T2137" t="str">
        <f t="shared" si="202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7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9"/>
        <v>5.9612499999999999E-2</v>
      </c>
      <c r="R2138" s="6">
        <f t="shared" si="200"/>
        <v>11.922499999999999</v>
      </c>
      <c r="S2138" s="7" t="str">
        <f t="shared" si="201"/>
        <v>games</v>
      </c>
      <c r="T2138" t="str">
        <f t="shared" si="202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7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9"/>
        <v>28.405999999999999</v>
      </c>
      <c r="R2139" s="6">
        <f t="shared" si="200"/>
        <v>26.59737827715356</v>
      </c>
      <c r="S2139" s="7" t="str">
        <f t="shared" si="201"/>
        <v>games</v>
      </c>
      <c r="T2139" t="str">
        <f t="shared" si="202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7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9"/>
        <v>12.8</v>
      </c>
      <c r="R2140" s="6">
        <f t="shared" si="200"/>
        <v>10.666666666666666</v>
      </c>
      <c r="S2140" s="7" t="str">
        <f t="shared" si="201"/>
        <v>games</v>
      </c>
      <c r="T2140" t="str">
        <f t="shared" si="202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7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9"/>
        <v>5.42</v>
      </c>
      <c r="R2141" s="6">
        <f t="shared" si="200"/>
        <v>29.035714285714285</v>
      </c>
      <c r="S2141" s="7" t="str">
        <f t="shared" si="201"/>
        <v>games</v>
      </c>
      <c r="T2141" t="str">
        <f t="shared" si="202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7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9"/>
        <v>0.11199999999999999</v>
      </c>
      <c r="R2142" s="6">
        <f t="shared" si="200"/>
        <v>50.909090909090907</v>
      </c>
      <c r="S2142" s="7" t="str">
        <f t="shared" si="201"/>
        <v>games</v>
      </c>
      <c r="T2142" t="str">
        <f t="shared" si="202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7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9"/>
        <v>0</v>
      </c>
      <c r="R2143" s="6" t="e">
        <f t="shared" si="200"/>
        <v>#DIV/0!</v>
      </c>
      <c r="S2143" s="7" t="str">
        <f t="shared" si="201"/>
        <v>games</v>
      </c>
      <c r="T2143" t="str">
        <f t="shared" si="202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7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9"/>
        <v>5.7238095238095239</v>
      </c>
      <c r="R2144" s="6">
        <f t="shared" si="200"/>
        <v>50.083333333333336</v>
      </c>
      <c r="S2144" s="7" t="str">
        <f t="shared" si="201"/>
        <v>games</v>
      </c>
      <c r="T2144" t="str">
        <f t="shared" si="202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7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9"/>
        <v>11.25</v>
      </c>
      <c r="R2145" s="6">
        <f t="shared" si="200"/>
        <v>45</v>
      </c>
      <c r="S2145" s="7" t="str">
        <f t="shared" si="201"/>
        <v>games</v>
      </c>
      <c r="T2145" t="str">
        <f t="shared" si="202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7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9"/>
        <v>1.7098591549295776</v>
      </c>
      <c r="R2146" s="6">
        <f t="shared" si="200"/>
        <v>25.291666666666668</v>
      </c>
      <c r="S2146" s="7" t="str">
        <f t="shared" si="201"/>
        <v>games</v>
      </c>
      <c r="T2146" t="str">
        <f t="shared" si="202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7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9"/>
        <v>30.433333333333334</v>
      </c>
      <c r="R2147" s="6">
        <f t="shared" si="200"/>
        <v>51.292134831460672</v>
      </c>
      <c r="S2147" s="7" t="str">
        <f t="shared" si="201"/>
        <v>games</v>
      </c>
      <c r="T2147" t="str">
        <f t="shared" si="202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7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9"/>
        <v>0.02</v>
      </c>
      <c r="R2148" s="6">
        <f t="shared" si="200"/>
        <v>1</v>
      </c>
      <c r="S2148" s="7" t="str">
        <f t="shared" si="201"/>
        <v>games</v>
      </c>
      <c r="T2148" t="str">
        <f t="shared" si="202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7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9"/>
        <v>0.69641025641025645</v>
      </c>
      <c r="R2149" s="6">
        <f t="shared" si="200"/>
        <v>49.381818181818183</v>
      </c>
      <c r="S2149" s="7" t="str">
        <f t="shared" si="201"/>
        <v>games</v>
      </c>
      <c r="T2149" t="str">
        <f t="shared" si="202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7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9"/>
        <v>2</v>
      </c>
      <c r="R2150" s="6">
        <f t="shared" si="200"/>
        <v>1</v>
      </c>
      <c r="S2150" s="7" t="str">
        <f t="shared" si="201"/>
        <v>games</v>
      </c>
      <c r="T2150" t="str">
        <f t="shared" si="202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7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9"/>
        <v>0</v>
      </c>
      <c r="R2151" s="6" t="e">
        <f t="shared" si="200"/>
        <v>#DIV/0!</v>
      </c>
      <c r="S2151" s="7" t="str">
        <f t="shared" si="201"/>
        <v>games</v>
      </c>
      <c r="T2151" t="str">
        <f t="shared" si="202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7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9"/>
        <v>0.80999999999999994</v>
      </c>
      <c r="R2152" s="6">
        <f t="shared" si="200"/>
        <v>101.25</v>
      </c>
      <c r="S2152" s="7" t="str">
        <f t="shared" si="201"/>
        <v>games</v>
      </c>
      <c r="T2152" t="str">
        <f t="shared" si="202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7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9"/>
        <v>0.26222222222222225</v>
      </c>
      <c r="R2153" s="6">
        <f t="shared" si="200"/>
        <v>19.666666666666668</v>
      </c>
      <c r="S2153" s="7" t="str">
        <f t="shared" si="201"/>
        <v>games</v>
      </c>
      <c r="T2153" t="str">
        <f t="shared" si="202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7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9"/>
        <v>0.16666666666666669</v>
      </c>
      <c r="R2154" s="6">
        <f t="shared" si="200"/>
        <v>12.5</v>
      </c>
      <c r="S2154" s="7" t="str">
        <f t="shared" si="201"/>
        <v>games</v>
      </c>
      <c r="T2154" t="str">
        <f t="shared" si="202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7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9"/>
        <v>9.124454880912446E-3</v>
      </c>
      <c r="R2155" s="6">
        <f t="shared" si="200"/>
        <v>8.5</v>
      </c>
      <c r="S2155" s="7" t="str">
        <f t="shared" si="201"/>
        <v>games</v>
      </c>
      <c r="T2155" t="str">
        <f t="shared" si="202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7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9"/>
        <v>0.8</v>
      </c>
      <c r="R2156" s="6">
        <f t="shared" si="200"/>
        <v>1</v>
      </c>
      <c r="S2156" s="7" t="str">
        <f t="shared" si="201"/>
        <v>games</v>
      </c>
      <c r="T2156" t="str">
        <f t="shared" si="202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7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9"/>
        <v>2.2999999999999998</v>
      </c>
      <c r="R2157" s="6">
        <f t="shared" si="200"/>
        <v>23</v>
      </c>
      <c r="S2157" s="7" t="str">
        <f t="shared" si="201"/>
        <v>games</v>
      </c>
      <c r="T2157" t="str">
        <f t="shared" si="202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7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9"/>
        <v>2.6660714285714282</v>
      </c>
      <c r="R2158" s="6">
        <f t="shared" si="200"/>
        <v>17.987951807228917</v>
      </c>
      <c r="S2158" s="7" t="str">
        <f t="shared" si="201"/>
        <v>games</v>
      </c>
      <c r="T2158" t="str">
        <f t="shared" si="202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7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9"/>
        <v>28.192</v>
      </c>
      <c r="R2159" s="6">
        <f t="shared" si="200"/>
        <v>370.94736842105266</v>
      </c>
      <c r="S2159" s="7" t="str">
        <f t="shared" si="201"/>
        <v>games</v>
      </c>
      <c r="T2159" t="str">
        <f t="shared" si="202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7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9"/>
        <v>6.5900366666666672</v>
      </c>
      <c r="R2160" s="6">
        <f t="shared" si="200"/>
        <v>63.569485530546629</v>
      </c>
      <c r="S2160" s="7" t="str">
        <f t="shared" si="201"/>
        <v>games</v>
      </c>
      <c r="T2160" t="str">
        <f t="shared" si="202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7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9"/>
        <v>0.72222222222222221</v>
      </c>
      <c r="R2161" s="6">
        <f t="shared" si="200"/>
        <v>13</v>
      </c>
      <c r="S2161" s="7" t="str">
        <f t="shared" si="201"/>
        <v>games</v>
      </c>
      <c r="T2161" t="str">
        <f t="shared" si="202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7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9"/>
        <v>0.85000000000000009</v>
      </c>
      <c r="R2162" s="6">
        <f t="shared" si="200"/>
        <v>5.3125</v>
      </c>
      <c r="S2162" s="7" t="str">
        <f t="shared" si="201"/>
        <v>games</v>
      </c>
      <c r="T2162" t="str">
        <f t="shared" si="202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7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9"/>
        <v>115.75</v>
      </c>
      <c r="R2163" s="6">
        <f t="shared" si="200"/>
        <v>35.615384615384613</v>
      </c>
      <c r="S2163" s="7" t="str">
        <f t="shared" si="201"/>
        <v>music</v>
      </c>
      <c r="T2163" t="str">
        <f t="shared" si="202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7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9"/>
        <v>112.26666666666667</v>
      </c>
      <c r="R2164" s="6">
        <f t="shared" si="200"/>
        <v>87.103448275862064</v>
      </c>
      <c r="S2164" s="7" t="str">
        <f t="shared" si="201"/>
        <v>music</v>
      </c>
      <c r="T2164" t="str">
        <f t="shared" si="202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7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9"/>
        <v>132.20000000000002</v>
      </c>
      <c r="R2165" s="6">
        <f t="shared" si="200"/>
        <v>75.11363636363636</v>
      </c>
      <c r="S2165" s="7" t="str">
        <f t="shared" si="201"/>
        <v>music</v>
      </c>
      <c r="T2165" t="str">
        <f t="shared" si="202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7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9"/>
        <v>102.63636363636364</v>
      </c>
      <c r="R2166" s="6">
        <f t="shared" si="200"/>
        <v>68.01204819277109</v>
      </c>
      <c r="S2166" s="7" t="str">
        <f t="shared" si="201"/>
        <v>music</v>
      </c>
      <c r="T2166" t="str">
        <f t="shared" si="202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7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9"/>
        <v>138.64000000000001</v>
      </c>
      <c r="R2167" s="6">
        <f t="shared" si="200"/>
        <v>29.623931623931625</v>
      </c>
      <c r="S2167" s="7" t="str">
        <f t="shared" si="201"/>
        <v>music</v>
      </c>
      <c r="T2167" t="str">
        <f t="shared" si="202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7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9"/>
        <v>146.6</v>
      </c>
      <c r="R2168" s="6">
        <f t="shared" si="200"/>
        <v>91.625</v>
      </c>
      <c r="S2168" s="7" t="str">
        <f t="shared" si="201"/>
        <v>music</v>
      </c>
      <c r="T2168" t="str">
        <f t="shared" si="202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7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9"/>
        <v>120</v>
      </c>
      <c r="R2169" s="6">
        <f t="shared" si="200"/>
        <v>22.5</v>
      </c>
      <c r="S2169" s="7" t="str">
        <f t="shared" si="201"/>
        <v>music</v>
      </c>
      <c r="T2169" t="str">
        <f t="shared" si="202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7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9"/>
        <v>121.5816111111111</v>
      </c>
      <c r="R2170" s="6">
        <f t="shared" si="200"/>
        <v>64.366735294117646</v>
      </c>
      <c r="S2170" s="7" t="str">
        <f t="shared" si="201"/>
        <v>music</v>
      </c>
      <c r="T2170" t="str">
        <f t="shared" si="202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7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9"/>
        <v>100</v>
      </c>
      <c r="R2171" s="6">
        <f t="shared" si="200"/>
        <v>21.857142857142858</v>
      </c>
      <c r="S2171" s="7" t="str">
        <f t="shared" si="201"/>
        <v>music</v>
      </c>
      <c r="T2171" t="str">
        <f t="shared" si="202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7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9"/>
        <v>180.85714285714286</v>
      </c>
      <c r="R2172" s="6">
        <f t="shared" si="200"/>
        <v>33.315789473684212</v>
      </c>
      <c r="S2172" s="7" t="str">
        <f t="shared" si="201"/>
        <v>music</v>
      </c>
      <c r="T2172" t="str">
        <f t="shared" si="202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7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9"/>
        <v>106.075</v>
      </c>
      <c r="R2173" s="6">
        <f t="shared" si="200"/>
        <v>90.276595744680847</v>
      </c>
      <c r="S2173" s="7" t="str">
        <f t="shared" si="201"/>
        <v>music</v>
      </c>
      <c r="T2173" t="str">
        <f t="shared" si="202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7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9"/>
        <v>100</v>
      </c>
      <c r="R2174" s="6">
        <f t="shared" si="200"/>
        <v>76.92307692307692</v>
      </c>
      <c r="S2174" s="7" t="str">
        <f t="shared" si="201"/>
        <v>music</v>
      </c>
      <c r="T2174" t="str">
        <f t="shared" si="202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7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9"/>
        <v>126.92857142857143</v>
      </c>
      <c r="R2175" s="6">
        <f t="shared" si="200"/>
        <v>59.233333333333334</v>
      </c>
      <c r="S2175" s="7" t="str">
        <f t="shared" si="201"/>
        <v>music</v>
      </c>
      <c r="T2175" t="str">
        <f t="shared" si="202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7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9"/>
        <v>102.97499999999999</v>
      </c>
      <c r="R2176" s="6">
        <f t="shared" si="200"/>
        <v>65.38095238095238</v>
      </c>
      <c r="S2176" s="7" t="str">
        <f t="shared" si="201"/>
        <v>music</v>
      </c>
      <c r="T2176" t="str">
        <f t="shared" si="202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7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9"/>
        <v>250</v>
      </c>
      <c r="R2177" s="6">
        <f t="shared" si="200"/>
        <v>67.307692307692307</v>
      </c>
      <c r="S2177" s="7" t="str">
        <f t="shared" si="201"/>
        <v>music</v>
      </c>
      <c r="T2177" t="str">
        <f t="shared" si="202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7"/>
        <v>42126.633206018523</v>
      </c>
      <c r="K2178">
        <v>1427987509</v>
      </c>
      <c r="L2178" s="11">
        <f t="shared" si="198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99"/>
        <v>126.02</v>
      </c>
      <c r="R2178" s="6">
        <f t="shared" si="200"/>
        <v>88.74647887323944</v>
      </c>
      <c r="S2178" s="7" t="str">
        <f t="shared" si="201"/>
        <v>music</v>
      </c>
      <c r="T2178" t="str">
        <f t="shared" si="202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3">(((I2179/60)/60)/24)+DATE(1970,1,1)</f>
        <v>42527.250775462962</v>
      </c>
      <c r="K2179">
        <v>1463032867</v>
      </c>
      <c r="L2179" s="11">
        <f t="shared" ref="L2179:L2242" si="20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5">(E2179/D2179)*100</f>
        <v>100.12</v>
      </c>
      <c r="R2179" s="6">
        <f t="shared" ref="R2179:R2242" si="206">E2179/N2179</f>
        <v>65.868421052631575</v>
      </c>
      <c r="S2179" s="7" t="str">
        <f t="shared" ref="S2179:S2242" si="207">LEFT(P2179,FIND("/",P2179)-1)</f>
        <v>music</v>
      </c>
      <c r="T2179" t="str">
        <f t="shared" ref="T2179:T2242" si="208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3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5"/>
        <v>138.64000000000001</v>
      </c>
      <c r="R2180" s="6">
        <f t="shared" si="206"/>
        <v>40.349243306169967</v>
      </c>
      <c r="S2180" s="7" t="str">
        <f t="shared" si="207"/>
        <v>music</v>
      </c>
      <c r="T2180" t="str">
        <f t="shared" si="208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3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5"/>
        <v>161.4</v>
      </c>
      <c r="R2181" s="6">
        <f t="shared" si="206"/>
        <v>76.857142857142861</v>
      </c>
      <c r="S2181" s="7" t="str">
        <f t="shared" si="207"/>
        <v>music</v>
      </c>
      <c r="T2181" t="str">
        <f t="shared" si="208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3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5"/>
        <v>107.18419999999999</v>
      </c>
      <c r="R2182" s="6">
        <f t="shared" si="206"/>
        <v>68.707820512820518</v>
      </c>
      <c r="S2182" s="7" t="str">
        <f t="shared" si="207"/>
        <v>music</v>
      </c>
      <c r="T2182" t="str">
        <f t="shared" si="208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3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5"/>
        <v>153.1</v>
      </c>
      <c r="R2183" s="6">
        <f t="shared" si="206"/>
        <v>57.773584905660378</v>
      </c>
      <c r="S2183" s="7" t="str">
        <f t="shared" si="207"/>
        <v>games</v>
      </c>
      <c r="T2183" t="str">
        <f t="shared" si="208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3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5"/>
        <v>524.16666666666663</v>
      </c>
      <c r="R2184" s="6">
        <f t="shared" si="206"/>
        <v>44.171348314606739</v>
      </c>
      <c r="S2184" s="7" t="str">
        <f t="shared" si="207"/>
        <v>games</v>
      </c>
      <c r="T2184" t="str">
        <f t="shared" si="208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3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5"/>
        <v>489.27777777777777</v>
      </c>
      <c r="R2185" s="6">
        <f t="shared" si="206"/>
        <v>31.566308243727597</v>
      </c>
      <c r="S2185" s="7" t="str">
        <f t="shared" si="207"/>
        <v>games</v>
      </c>
      <c r="T2185" t="str">
        <f t="shared" si="208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3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5"/>
        <v>284.74</v>
      </c>
      <c r="R2186" s="6">
        <f t="shared" si="206"/>
        <v>107.04511278195488</v>
      </c>
      <c r="S2186" s="7" t="str">
        <f t="shared" si="207"/>
        <v>games</v>
      </c>
      <c r="T2186" t="str">
        <f t="shared" si="208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3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5"/>
        <v>1856.97</v>
      </c>
      <c r="R2187" s="6">
        <f t="shared" si="206"/>
        <v>149.03451043338683</v>
      </c>
      <c r="S2187" s="7" t="str">
        <f t="shared" si="207"/>
        <v>games</v>
      </c>
      <c r="T2187" t="str">
        <f t="shared" si="208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3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5"/>
        <v>109.67499999999998</v>
      </c>
      <c r="R2188" s="6">
        <f t="shared" si="206"/>
        <v>55.956632653061227</v>
      </c>
      <c r="S2188" s="7" t="str">
        <f t="shared" si="207"/>
        <v>games</v>
      </c>
      <c r="T2188" t="str">
        <f t="shared" si="208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3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5"/>
        <v>1014.6425</v>
      </c>
      <c r="R2189" s="6">
        <f t="shared" si="206"/>
        <v>56.970381807973048</v>
      </c>
      <c r="S2189" s="7" t="str">
        <f t="shared" si="207"/>
        <v>games</v>
      </c>
      <c r="T2189" t="str">
        <f t="shared" si="208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3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5"/>
        <v>412.17692027666544</v>
      </c>
      <c r="R2190" s="6">
        <f t="shared" si="206"/>
        <v>44.056420233463037</v>
      </c>
      <c r="S2190" s="7" t="str">
        <f t="shared" si="207"/>
        <v>games</v>
      </c>
      <c r="T2190" t="str">
        <f t="shared" si="208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3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5"/>
        <v>503.25</v>
      </c>
      <c r="R2191" s="6">
        <f t="shared" si="206"/>
        <v>68.625</v>
      </c>
      <c r="S2191" s="7" t="str">
        <f t="shared" si="207"/>
        <v>games</v>
      </c>
      <c r="T2191" t="str">
        <f t="shared" si="208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3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5"/>
        <v>184.61052631578946</v>
      </c>
      <c r="R2192" s="6">
        <f t="shared" si="206"/>
        <v>65.318435754189949</v>
      </c>
      <c r="S2192" s="7" t="str">
        <f t="shared" si="207"/>
        <v>games</v>
      </c>
      <c r="T2192" t="str">
        <f t="shared" si="208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3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5"/>
        <v>119.73333333333333</v>
      </c>
      <c r="R2193" s="6">
        <f t="shared" si="206"/>
        <v>35.92</v>
      </c>
      <c r="S2193" s="7" t="str">
        <f t="shared" si="207"/>
        <v>games</v>
      </c>
      <c r="T2193" t="str">
        <f t="shared" si="208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3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5"/>
        <v>1081.2401666666667</v>
      </c>
      <c r="R2194" s="6">
        <f t="shared" si="206"/>
        <v>40.070667078443485</v>
      </c>
      <c r="S2194" s="7" t="str">
        <f t="shared" si="207"/>
        <v>games</v>
      </c>
      <c r="T2194" t="str">
        <f t="shared" si="208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3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5"/>
        <v>452.37333333333333</v>
      </c>
      <c r="R2195" s="6">
        <f t="shared" si="206"/>
        <v>75.647714604236342</v>
      </c>
      <c r="S2195" s="7" t="str">
        <f t="shared" si="207"/>
        <v>games</v>
      </c>
      <c r="T2195" t="str">
        <f t="shared" si="208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3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5"/>
        <v>537.37</v>
      </c>
      <c r="R2196" s="6">
        <f t="shared" si="206"/>
        <v>61.203872437357631</v>
      </c>
      <c r="S2196" s="7" t="str">
        <f t="shared" si="207"/>
        <v>games</v>
      </c>
      <c r="T2196" t="str">
        <f t="shared" si="208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3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5"/>
        <v>120.32608695652173</v>
      </c>
      <c r="R2197" s="6">
        <f t="shared" si="206"/>
        <v>48.130434782608695</v>
      </c>
      <c r="S2197" s="7" t="str">
        <f t="shared" si="207"/>
        <v>games</v>
      </c>
      <c r="T2197" t="str">
        <f t="shared" si="208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3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5"/>
        <v>113.83571428571429</v>
      </c>
      <c r="R2198" s="6">
        <f t="shared" si="206"/>
        <v>68.106837606837601</v>
      </c>
      <c r="S2198" s="7" t="str">
        <f t="shared" si="207"/>
        <v>games</v>
      </c>
      <c r="T2198" t="str">
        <f t="shared" si="208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3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5"/>
        <v>951.03109999999992</v>
      </c>
      <c r="R2199" s="6">
        <f t="shared" si="206"/>
        <v>65.891300230946882</v>
      </c>
      <c r="S2199" s="7" t="str">
        <f t="shared" si="207"/>
        <v>games</v>
      </c>
      <c r="T2199" t="str">
        <f t="shared" si="208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3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5"/>
        <v>132.89249999999998</v>
      </c>
      <c r="R2200" s="6">
        <f t="shared" si="206"/>
        <v>81.654377880184327</v>
      </c>
      <c r="S2200" s="7" t="str">
        <f t="shared" si="207"/>
        <v>games</v>
      </c>
      <c r="T2200" t="str">
        <f t="shared" si="208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3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5"/>
        <v>146.97777777777779</v>
      </c>
      <c r="R2201" s="6">
        <f t="shared" si="206"/>
        <v>52.701195219123505</v>
      </c>
      <c r="S2201" s="7" t="str">
        <f t="shared" si="207"/>
        <v>games</v>
      </c>
      <c r="T2201" t="str">
        <f t="shared" si="208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3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5"/>
        <v>542.15</v>
      </c>
      <c r="R2202" s="6">
        <f t="shared" si="206"/>
        <v>41.228136882129277</v>
      </c>
      <c r="S2202" s="7" t="str">
        <f t="shared" si="207"/>
        <v>games</v>
      </c>
      <c r="T2202" t="str">
        <f t="shared" si="208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3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5"/>
        <v>382.71818181818185</v>
      </c>
      <c r="R2203" s="6">
        <f t="shared" si="206"/>
        <v>15.035357142857142</v>
      </c>
      <c r="S2203" s="7" t="str">
        <f t="shared" si="207"/>
        <v>music</v>
      </c>
      <c r="T2203" t="str">
        <f t="shared" si="208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3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5"/>
        <v>704.18124999999998</v>
      </c>
      <c r="R2204" s="6">
        <f t="shared" si="206"/>
        <v>39.066920943134534</v>
      </c>
      <c r="S2204" s="7" t="str">
        <f t="shared" si="207"/>
        <v>music</v>
      </c>
      <c r="T2204" t="str">
        <f t="shared" si="208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3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5"/>
        <v>109.55</v>
      </c>
      <c r="R2205" s="6">
        <f t="shared" si="206"/>
        <v>43.82</v>
      </c>
      <c r="S2205" s="7" t="str">
        <f t="shared" si="207"/>
        <v>music</v>
      </c>
      <c r="T2205" t="str">
        <f t="shared" si="208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3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5"/>
        <v>132.86666666666667</v>
      </c>
      <c r="R2206" s="6">
        <f t="shared" si="206"/>
        <v>27.301369863013697</v>
      </c>
      <c r="S2206" s="7" t="str">
        <f t="shared" si="207"/>
        <v>music</v>
      </c>
      <c r="T2206" t="str">
        <f t="shared" si="208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3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5"/>
        <v>152</v>
      </c>
      <c r="R2207" s="6">
        <f t="shared" si="206"/>
        <v>42.222222222222221</v>
      </c>
      <c r="S2207" s="7" t="str">
        <f t="shared" si="207"/>
        <v>music</v>
      </c>
      <c r="T2207" t="str">
        <f t="shared" si="208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3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5"/>
        <v>102.72727272727273</v>
      </c>
      <c r="R2208" s="6">
        <f t="shared" si="206"/>
        <v>33.235294117647058</v>
      </c>
      <c r="S2208" s="7" t="str">
        <f t="shared" si="207"/>
        <v>music</v>
      </c>
      <c r="T2208" t="str">
        <f t="shared" si="208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3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5"/>
        <v>100</v>
      </c>
      <c r="R2209" s="6">
        <f t="shared" si="206"/>
        <v>285.71428571428572</v>
      </c>
      <c r="S2209" s="7" t="str">
        <f t="shared" si="207"/>
        <v>music</v>
      </c>
      <c r="T2209" t="str">
        <f t="shared" si="208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3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5"/>
        <v>101.6</v>
      </c>
      <c r="R2210" s="6">
        <f t="shared" si="206"/>
        <v>42.333333333333336</v>
      </c>
      <c r="S2210" s="7" t="str">
        <f t="shared" si="207"/>
        <v>music</v>
      </c>
      <c r="T2210" t="str">
        <f t="shared" si="208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3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5"/>
        <v>150.80000000000001</v>
      </c>
      <c r="R2211" s="6">
        <f t="shared" si="206"/>
        <v>50.266666666666666</v>
      </c>
      <c r="S2211" s="7" t="str">
        <f t="shared" si="207"/>
        <v>music</v>
      </c>
      <c r="T2211" t="str">
        <f t="shared" si="208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3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5"/>
        <v>111.425</v>
      </c>
      <c r="R2212" s="6">
        <f t="shared" si="206"/>
        <v>61.902777777777779</v>
      </c>
      <c r="S2212" s="7" t="str">
        <f t="shared" si="207"/>
        <v>music</v>
      </c>
      <c r="T2212" t="str">
        <f t="shared" si="208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3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5"/>
        <v>195.6</v>
      </c>
      <c r="R2213" s="6">
        <f t="shared" si="206"/>
        <v>40.75</v>
      </c>
      <c r="S2213" s="7" t="str">
        <f t="shared" si="207"/>
        <v>music</v>
      </c>
      <c r="T2213" t="str">
        <f t="shared" si="208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3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5"/>
        <v>114.38333333333333</v>
      </c>
      <c r="R2214" s="6">
        <f t="shared" si="206"/>
        <v>55.796747967479675</v>
      </c>
      <c r="S2214" s="7" t="str">
        <f t="shared" si="207"/>
        <v>music</v>
      </c>
      <c r="T2214" t="str">
        <f t="shared" si="208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3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5"/>
        <v>200</v>
      </c>
      <c r="R2215" s="6">
        <f t="shared" si="206"/>
        <v>10</v>
      </c>
      <c r="S2215" s="7" t="str">
        <f t="shared" si="207"/>
        <v>music</v>
      </c>
      <c r="T2215" t="str">
        <f t="shared" si="208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3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5"/>
        <v>292.50166666666667</v>
      </c>
      <c r="R2216" s="6">
        <f t="shared" si="206"/>
        <v>73.125416666666666</v>
      </c>
      <c r="S2216" s="7" t="str">
        <f t="shared" si="207"/>
        <v>music</v>
      </c>
      <c r="T2216" t="str">
        <f t="shared" si="208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3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5"/>
        <v>156.36363636363637</v>
      </c>
      <c r="R2217" s="6">
        <f t="shared" si="206"/>
        <v>26.060606060606062</v>
      </c>
      <c r="S2217" s="7" t="str">
        <f t="shared" si="207"/>
        <v>music</v>
      </c>
      <c r="T2217" t="str">
        <f t="shared" si="208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3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5"/>
        <v>105.66666666666666</v>
      </c>
      <c r="R2218" s="6">
        <f t="shared" si="206"/>
        <v>22.642857142857142</v>
      </c>
      <c r="S2218" s="7" t="str">
        <f t="shared" si="207"/>
        <v>music</v>
      </c>
      <c r="T2218" t="str">
        <f t="shared" si="208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3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5"/>
        <v>101.19047619047619</v>
      </c>
      <c r="R2219" s="6">
        <f t="shared" si="206"/>
        <v>47.222222222222221</v>
      </c>
      <c r="S2219" s="7" t="str">
        <f t="shared" si="207"/>
        <v>music</v>
      </c>
      <c r="T2219" t="str">
        <f t="shared" si="208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3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5"/>
        <v>122.833</v>
      </c>
      <c r="R2220" s="6">
        <f t="shared" si="206"/>
        <v>32.324473684210524</v>
      </c>
      <c r="S2220" s="7" t="str">
        <f t="shared" si="207"/>
        <v>music</v>
      </c>
      <c r="T2220" t="str">
        <f t="shared" si="208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3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5"/>
        <v>101.49999999999999</v>
      </c>
      <c r="R2221" s="6">
        <f t="shared" si="206"/>
        <v>53.421052631578945</v>
      </c>
      <c r="S2221" s="7" t="str">
        <f t="shared" si="207"/>
        <v>music</v>
      </c>
      <c r="T2221" t="str">
        <f t="shared" si="208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3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5"/>
        <v>101.14285714285714</v>
      </c>
      <c r="R2222" s="6">
        <f t="shared" si="206"/>
        <v>51.304347826086953</v>
      </c>
      <c r="S2222" s="7" t="str">
        <f t="shared" si="207"/>
        <v>music</v>
      </c>
      <c r="T2222" t="str">
        <f t="shared" si="208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3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5"/>
        <v>108.11999999999999</v>
      </c>
      <c r="R2223" s="6">
        <f t="shared" si="206"/>
        <v>37.197247706422019</v>
      </c>
      <c r="S2223" s="7" t="str">
        <f t="shared" si="207"/>
        <v>games</v>
      </c>
      <c r="T2223" t="str">
        <f t="shared" si="208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3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5"/>
        <v>162.6</v>
      </c>
      <c r="R2224" s="6">
        <f t="shared" si="206"/>
        <v>27.1</v>
      </c>
      <c r="S2224" s="7" t="str">
        <f t="shared" si="207"/>
        <v>games</v>
      </c>
      <c r="T2224" t="str">
        <f t="shared" si="208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3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5"/>
        <v>105.80000000000001</v>
      </c>
      <c r="R2225" s="6">
        <f t="shared" si="206"/>
        <v>206.31</v>
      </c>
      <c r="S2225" s="7" t="str">
        <f t="shared" si="207"/>
        <v>games</v>
      </c>
      <c r="T2225" t="str">
        <f t="shared" si="208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3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5"/>
        <v>243.15000000000003</v>
      </c>
      <c r="R2226" s="6">
        <f t="shared" si="206"/>
        <v>82.145270270270274</v>
      </c>
      <c r="S2226" s="7" t="str">
        <f t="shared" si="207"/>
        <v>games</v>
      </c>
      <c r="T2226" t="str">
        <f t="shared" si="208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3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5"/>
        <v>944.83338095238094</v>
      </c>
      <c r="R2227" s="6">
        <f t="shared" si="206"/>
        <v>164.79651993355483</v>
      </c>
      <c r="S2227" s="7" t="str">
        <f t="shared" si="207"/>
        <v>games</v>
      </c>
      <c r="T2227" t="str">
        <f t="shared" si="208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3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5"/>
        <v>108.46283333333334</v>
      </c>
      <c r="R2228" s="6">
        <f t="shared" si="206"/>
        <v>60.820280373831778</v>
      </c>
      <c r="S2228" s="7" t="str">
        <f t="shared" si="207"/>
        <v>games</v>
      </c>
      <c r="T2228" t="str">
        <f t="shared" si="208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3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5"/>
        <v>157.37692307692308</v>
      </c>
      <c r="R2229" s="6">
        <f t="shared" si="206"/>
        <v>67.970099667774093</v>
      </c>
      <c r="S2229" s="7" t="str">
        <f t="shared" si="207"/>
        <v>games</v>
      </c>
      <c r="T2229" t="str">
        <f t="shared" si="208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3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5"/>
        <v>1174.49</v>
      </c>
      <c r="R2230" s="6">
        <f t="shared" si="206"/>
        <v>81.561805555555551</v>
      </c>
      <c r="S2230" s="7" t="str">
        <f t="shared" si="207"/>
        <v>games</v>
      </c>
      <c r="T2230" t="str">
        <f t="shared" si="208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3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5"/>
        <v>171.04755366949576</v>
      </c>
      <c r="R2231" s="6">
        <f t="shared" si="206"/>
        <v>25.42547309833024</v>
      </c>
      <c r="S2231" s="7" t="str">
        <f t="shared" si="207"/>
        <v>games</v>
      </c>
      <c r="T2231" t="str">
        <f t="shared" si="208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3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5"/>
        <v>125.95294117647057</v>
      </c>
      <c r="R2232" s="6">
        <f t="shared" si="206"/>
        <v>21.497991967871485</v>
      </c>
      <c r="S2232" s="7" t="str">
        <f t="shared" si="207"/>
        <v>games</v>
      </c>
      <c r="T2232" t="str">
        <f t="shared" si="208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3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5"/>
        <v>1212.1296000000002</v>
      </c>
      <c r="R2233" s="6">
        <f t="shared" si="206"/>
        <v>27.226630727762803</v>
      </c>
      <c r="S2233" s="7" t="str">
        <f t="shared" si="207"/>
        <v>games</v>
      </c>
      <c r="T2233" t="str">
        <f t="shared" si="208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3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5"/>
        <v>495.8</v>
      </c>
      <c r="R2234" s="6">
        <f t="shared" si="206"/>
        <v>25.091093117408906</v>
      </c>
      <c r="S2234" s="7" t="str">
        <f t="shared" si="207"/>
        <v>games</v>
      </c>
      <c r="T2234" t="str">
        <f t="shared" si="208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3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5"/>
        <v>332.03999999999996</v>
      </c>
      <c r="R2235" s="6">
        <f t="shared" si="206"/>
        <v>21.230179028132991</v>
      </c>
      <c r="S2235" s="7" t="str">
        <f t="shared" si="207"/>
        <v>games</v>
      </c>
      <c r="T2235" t="str">
        <f t="shared" si="208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3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5"/>
        <v>1165</v>
      </c>
      <c r="R2236" s="6">
        <f t="shared" si="206"/>
        <v>41.607142857142854</v>
      </c>
      <c r="S2236" s="7" t="str">
        <f t="shared" si="207"/>
        <v>games</v>
      </c>
      <c r="T2236" t="str">
        <f t="shared" si="208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3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5"/>
        <v>153.3153846153846</v>
      </c>
      <c r="R2237" s="6">
        <f t="shared" si="206"/>
        <v>135.58503401360545</v>
      </c>
      <c r="S2237" s="7" t="str">
        <f t="shared" si="207"/>
        <v>games</v>
      </c>
      <c r="T2237" t="str">
        <f t="shared" si="208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3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5"/>
        <v>537.10714285714289</v>
      </c>
      <c r="R2238" s="6">
        <f t="shared" si="206"/>
        <v>22.116176470588236</v>
      </c>
      <c r="S2238" s="7" t="str">
        <f t="shared" si="207"/>
        <v>games</v>
      </c>
      <c r="T2238" t="str">
        <f t="shared" si="208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3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5"/>
        <v>352.92777777777775</v>
      </c>
      <c r="R2239" s="6">
        <f t="shared" si="206"/>
        <v>64.625635808748726</v>
      </c>
      <c r="S2239" s="7" t="str">
        <f t="shared" si="207"/>
        <v>games</v>
      </c>
      <c r="T2239" t="str">
        <f t="shared" si="208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3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5"/>
        <v>137.4</v>
      </c>
      <c r="R2240" s="6">
        <f t="shared" si="206"/>
        <v>69.569620253164558</v>
      </c>
      <c r="S2240" s="7" t="str">
        <f t="shared" si="207"/>
        <v>games</v>
      </c>
      <c r="T2240" t="str">
        <f t="shared" si="208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3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5"/>
        <v>128.02668</v>
      </c>
      <c r="R2241" s="6">
        <f t="shared" si="206"/>
        <v>75.133028169014082</v>
      </c>
      <c r="S2241" s="7" t="str">
        <f t="shared" si="207"/>
        <v>games</v>
      </c>
      <c r="T2241" t="str">
        <f t="shared" si="208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3"/>
        <v>42482.825740740736</v>
      </c>
      <c r="K2242">
        <v>1458762544</v>
      </c>
      <c r="L2242" s="11">
        <f t="shared" si="20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5"/>
        <v>270.68</v>
      </c>
      <c r="R2242" s="6">
        <f t="shared" si="206"/>
        <v>140.97916666666666</v>
      </c>
      <c r="S2242" s="7" t="str">
        <f t="shared" si="207"/>
        <v>games</v>
      </c>
      <c r="T2242" t="str">
        <f t="shared" si="208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09">(((I2243/60)/60)/24)+DATE(1970,1,1)</f>
        <v>42796.827546296292</v>
      </c>
      <c r="K2243">
        <v>1485892300</v>
      </c>
      <c r="L2243" s="11">
        <f t="shared" ref="L2243:L2306" si="21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1">(E2243/D2243)*100</f>
        <v>806.4</v>
      </c>
      <c r="R2243" s="6">
        <f t="shared" ref="R2243:R2306" si="212">E2243/N2243</f>
        <v>49.472392638036808</v>
      </c>
      <c r="S2243" s="7" t="str">
        <f t="shared" ref="S2243:S2306" si="213">LEFT(P2243,FIND("/",P2243)-1)</f>
        <v>games</v>
      </c>
      <c r="T2243" t="str">
        <f t="shared" ref="T2243:T2306" si="214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09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1"/>
        <v>1360.0976000000001</v>
      </c>
      <c r="R2244" s="6">
        <f t="shared" si="212"/>
        <v>53.865251485148519</v>
      </c>
      <c r="S2244" s="7" t="str">
        <f t="shared" si="213"/>
        <v>games</v>
      </c>
      <c r="T2244" t="str">
        <f t="shared" si="214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09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1"/>
        <v>930250</v>
      </c>
      <c r="R2245" s="6">
        <f t="shared" si="212"/>
        <v>4.5712530712530715</v>
      </c>
      <c r="S2245" s="7" t="str">
        <f t="shared" si="213"/>
        <v>games</v>
      </c>
      <c r="T2245" t="str">
        <f t="shared" si="214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09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1"/>
        <v>377.02</v>
      </c>
      <c r="R2246" s="6">
        <f t="shared" si="212"/>
        <v>65.00344827586207</v>
      </c>
      <c r="S2246" s="7" t="str">
        <f t="shared" si="213"/>
        <v>games</v>
      </c>
      <c r="T2246" t="str">
        <f t="shared" si="214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09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1"/>
        <v>2647.0250000000001</v>
      </c>
      <c r="R2247" s="6">
        <f t="shared" si="212"/>
        <v>53.475252525252522</v>
      </c>
      <c r="S2247" s="7" t="str">
        <f t="shared" si="213"/>
        <v>games</v>
      </c>
      <c r="T2247" t="str">
        <f t="shared" si="214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09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1"/>
        <v>100.12</v>
      </c>
      <c r="R2248" s="6">
        <f t="shared" si="212"/>
        <v>43.912280701754383</v>
      </c>
      <c r="S2248" s="7" t="str">
        <f t="shared" si="213"/>
        <v>games</v>
      </c>
      <c r="T2248" t="str">
        <f t="shared" si="214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09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1"/>
        <v>104.45405405405405</v>
      </c>
      <c r="R2249" s="6">
        <f t="shared" si="212"/>
        <v>50.852631578947367</v>
      </c>
      <c r="S2249" s="7" t="str">
        <f t="shared" si="213"/>
        <v>games</v>
      </c>
      <c r="T2249" t="str">
        <f t="shared" si="214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09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1"/>
        <v>107.21428571428571</v>
      </c>
      <c r="R2250" s="6">
        <f t="shared" si="212"/>
        <v>58.6328125</v>
      </c>
      <c r="S2250" s="7" t="str">
        <f t="shared" si="213"/>
        <v>games</v>
      </c>
      <c r="T2250" t="str">
        <f t="shared" si="214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09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1"/>
        <v>168.77142857142857</v>
      </c>
      <c r="R2251" s="6">
        <f t="shared" si="212"/>
        <v>32.81666666666667</v>
      </c>
      <c r="S2251" s="7" t="str">
        <f t="shared" si="213"/>
        <v>games</v>
      </c>
      <c r="T2251" t="str">
        <f t="shared" si="214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09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1"/>
        <v>975.11200000000008</v>
      </c>
      <c r="R2252" s="6">
        <f t="shared" si="212"/>
        <v>426.93169877408059</v>
      </c>
      <c r="S2252" s="7" t="str">
        <f t="shared" si="213"/>
        <v>games</v>
      </c>
      <c r="T2252" t="str">
        <f t="shared" si="214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09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1"/>
        <v>134.44929411764704</v>
      </c>
      <c r="R2253" s="6">
        <f t="shared" si="212"/>
        <v>23.808729166666669</v>
      </c>
      <c r="S2253" s="7" t="str">
        <f t="shared" si="213"/>
        <v>games</v>
      </c>
      <c r="T2253" t="str">
        <f t="shared" si="214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09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1"/>
        <v>272.27777777777777</v>
      </c>
      <c r="R2254" s="6">
        <f t="shared" si="212"/>
        <v>98.413654618473899</v>
      </c>
      <c r="S2254" s="7" t="str">
        <f t="shared" si="213"/>
        <v>games</v>
      </c>
      <c r="T2254" t="str">
        <f t="shared" si="214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09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1"/>
        <v>112.6875</v>
      </c>
      <c r="R2255" s="6">
        <f t="shared" si="212"/>
        <v>107.32142857142857</v>
      </c>
      <c r="S2255" s="7" t="str">
        <f t="shared" si="213"/>
        <v>games</v>
      </c>
      <c r="T2255" t="str">
        <f t="shared" si="214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09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1"/>
        <v>459.8</v>
      </c>
      <c r="R2256" s="6">
        <f t="shared" si="212"/>
        <v>11.67005076142132</v>
      </c>
      <c r="S2256" s="7" t="str">
        <f t="shared" si="213"/>
        <v>games</v>
      </c>
      <c r="T2256" t="str">
        <f t="shared" si="214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09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1"/>
        <v>286.65822784810126</v>
      </c>
      <c r="R2257" s="6">
        <f t="shared" si="212"/>
        <v>41.782287822878232</v>
      </c>
      <c r="S2257" s="7" t="str">
        <f t="shared" si="213"/>
        <v>games</v>
      </c>
      <c r="T2257" t="str">
        <f t="shared" si="214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09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1"/>
        <v>222.70833333333334</v>
      </c>
      <c r="R2258" s="6">
        <f t="shared" si="212"/>
        <v>21.38</v>
      </c>
      <c r="S2258" s="7" t="str">
        <f t="shared" si="213"/>
        <v>games</v>
      </c>
      <c r="T2258" t="str">
        <f t="shared" si="214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09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1"/>
        <v>636.14</v>
      </c>
      <c r="R2259" s="6">
        <f t="shared" si="212"/>
        <v>94.103550295857985</v>
      </c>
      <c r="S2259" s="7" t="str">
        <f t="shared" si="213"/>
        <v>games</v>
      </c>
      <c r="T2259" t="str">
        <f t="shared" si="214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09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1"/>
        <v>146.5</v>
      </c>
      <c r="R2260" s="6">
        <f t="shared" si="212"/>
        <v>15.721951219512196</v>
      </c>
      <c r="S2260" s="7" t="str">
        <f t="shared" si="213"/>
        <v>games</v>
      </c>
      <c r="T2260" t="str">
        <f t="shared" si="214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09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1"/>
        <v>1867.1</v>
      </c>
      <c r="R2261" s="6">
        <f t="shared" si="212"/>
        <v>90.635922330097088</v>
      </c>
      <c r="S2261" s="7" t="str">
        <f t="shared" si="213"/>
        <v>games</v>
      </c>
      <c r="T2261" t="str">
        <f t="shared" si="214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09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1"/>
        <v>326.92</v>
      </c>
      <c r="R2262" s="6">
        <f t="shared" si="212"/>
        <v>97.297619047619051</v>
      </c>
      <c r="S2262" s="7" t="str">
        <f t="shared" si="213"/>
        <v>games</v>
      </c>
      <c r="T2262" t="str">
        <f t="shared" si="214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09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1"/>
        <v>779.5</v>
      </c>
      <c r="R2263" s="6">
        <f t="shared" si="212"/>
        <v>37.11904761904762</v>
      </c>
      <c r="S2263" s="7" t="str">
        <f t="shared" si="213"/>
        <v>games</v>
      </c>
      <c r="T2263" t="str">
        <f t="shared" si="214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09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1"/>
        <v>154.15151515151516</v>
      </c>
      <c r="R2264" s="6">
        <f t="shared" si="212"/>
        <v>28.104972375690608</v>
      </c>
      <c r="S2264" s="7" t="str">
        <f t="shared" si="213"/>
        <v>games</v>
      </c>
      <c r="T2264" t="str">
        <f t="shared" si="214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09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1"/>
        <v>115.54666666666667</v>
      </c>
      <c r="R2265" s="6">
        <f t="shared" si="212"/>
        <v>144.43333333333334</v>
      </c>
      <c r="S2265" s="7" t="str">
        <f t="shared" si="213"/>
        <v>games</v>
      </c>
      <c r="T2265" t="str">
        <f t="shared" si="214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09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1"/>
        <v>180.03333333333333</v>
      </c>
      <c r="R2266" s="6">
        <f t="shared" si="212"/>
        <v>24.274157303370785</v>
      </c>
      <c r="S2266" s="7" t="str">
        <f t="shared" si="213"/>
        <v>games</v>
      </c>
      <c r="T2266" t="str">
        <f t="shared" si="214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09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1"/>
        <v>298.5</v>
      </c>
      <c r="R2267" s="6">
        <f t="shared" si="212"/>
        <v>35.117647058823529</v>
      </c>
      <c r="S2267" s="7" t="str">
        <f t="shared" si="213"/>
        <v>games</v>
      </c>
      <c r="T2267" t="str">
        <f t="shared" si="214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09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1"/>
        <v>320.26666666666665</v>
      </c>
      <c r="R2268" s="6">
        <f t="shared" si="212"/>
        <v>24.762886597938145</v>
      </c>
      <c r="S2268" s="7" t="str">
        <f t="shared" si="213"/>
        <v>games</v>
      </c>
      <c r="T2268" t="str">
        <f t="shared" si="214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09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1"/>
        <v>380.52499999999998</v>
      </c>
      <c r="R2269" s="6">
        <f t="shared" si="212"/>
        <v>188.37871287128712</v>
      </c>
      <c r="S2269" s="7" t="str">
        <f t="shared" si="213"/>
        <v>games</v>
      </c>
      <c r="T2269" t="str">
        <f t="shared" si="214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09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1"/>
        <v>102.60000000000001</v>
      </c>
      <c r="R2270" s="6">
        <f t="shared" si="212"/>
        <v>148.08247422680412</v>
      </c>
      <c r="S2270" s="7" t="str">
        <f t="shared" si="213"/>
        <v>games</v>
      </c>
      <c r="T2270" t="str">
        <f t="shared" si="214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09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1"/>
        <v>1801.64</v>
      </c>
      <c r="R2271" s="6">
        <f t="shared" si="212"/>
        <v>49.934589800443462</v>
      </c>
      <c r="S2271" s="7" t="str">
        <f t="shared" si="213"/>
        <v>games</v>
      </c>
      <c r="T2271" t="str">
        <f t="shared" si="214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09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1"/>
        <v>720.24800000000005</v>
      </c>
      <c r="R2272" s="6">
        <f t="shared" si="212"/>
        <v>107.82155688622754</v>
      </c>
      <c r="S2272" s="7" t="str">
        <f t="shared" si="213"/>
        <v>games</v>
      </c>
      <c r="T2272" t="str">
        <f t="shared" si="214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09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1"/>
        <v>283.09000000000003</v>
      </c>
      <c r="R2273" s="6">
        <f t="shared" si="212"/>
        <v>42.63403614457831</v>
      </c>
      <c r="S2273" s="7" t="str">
        <f t="shared" si="213"/>
        <v>games</v>
      </c>
      <c r="T2273" t="str">
        <f t="shared" si="214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09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1"/>
        <v>1356.6000000000001</v>
      </c>
      <c r="R2274" s="6">
        <f t="shared" si="212"/>
        <v>14.370762711864407</v>
      </c>
      <c r="S2274" s="7" t="str">
        <f t="shared" si="213"/>
        <v>games</v>
      </c>
      <c r="T2274" t="str">
        <f t="shared" si="214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09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1"/>
        <v>220.35999999999999</v>
      </c>
      <c r="R2275" s="6">
        <f t="shared" si="212"/>
        <v>37.476190476190474</v>
      </c>
      <c r="S2275" s="7" t="str">
        <f t="shared" si="213"/>
        <v>games</v>
      </c>
      <c r="T2275" t="str">
        <f t="shared" si="214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09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1"/>
        <v>119.6</v>
      </c>
      <c r="R2276" s="6">
        <f t="shared" si="212"/>
        <v>30.202020202020201</v>
      </c>
      <c r="S2276" s="7" t="str">
        <f t="shared" si="213"/>
        <v>games</v>
      </c>
      <c r="T2276" t="str">
        <f t="shared" si="214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09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1"/>
        <v>407.76923076923077</v>
      </c>
      <c r="R2277" s="6">
        <f t="shared" si="212"/>
        <v>33.550632911392405</v>
      </c>
      <c r="S2277" s="7" t="str">
        <f t="shared" si="213"/>
        <v>games</v>
      </c>
      <c r="T2277" t="str">
        <f t="shared" si="214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09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1"/>
        <v>105.81826105905425</v>
      </c>
      <c r="R2278" s="6">
        <f t="shared" si="212"/>
        <v>64.74666666666667</v>
      </c>
      <c r="S2278" s="7" t="str">
        <f t="shared" si="213"/>
        <v>games</v>
      </c>
      <c r="T2278" t="str">
        <f t="shared" si="214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09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1"/>
        <v>141.08235294117648</v>
      </c>
      <c r="R2279" s="6">
        <f t="shared" si="212"/>
        <v>57.932367149758456</v>
      </c>
      <c r="S2279" s="7" t="str">
        <f t="shared" si="213"/>
        <v>games</v>
      </c>
      <c r="T2279" t="str">
        <f t="shared" si="214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09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1"/>
        <v>270.7</v>
      </c>
      <c r="R2280" s="6">
        <f t="shared" si="212"/>
        <v>53.078431372549019</v>
      </c>
      <c r="S2280" s="7" t="str">
        <f t="shared" si="213"/>
        <v>games</v>
      </c>
      <c r="T2280" t="str">
        <f t="shared" si="214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09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1"/>
        <v>153.80000000000001</v>
      </c>
      <c r="R2281" s="6">
        <f t="shared" si="212"/>
        <v>48.0625</v>
      </c>
      <c r="S2281" s="7" t="str">
        <f t="shared" si="213"/>
        <v>games</v>
      </c>
      <c r="T2281" t="str">
        <f t="shared" si="214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09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1"/>
        <v>403.57653061224488</v>
      </c>
      <c r="R2282" s="6">
        <f t="shared" si="212"/>
        <v>82.396874999999994</v>
      </c>
      <c r="S2282" s="7" t="str">
        <f t="shared" si="213"/>
        <v>games</v>
      </c>
      <c r="T2282" t="str">
        <f t="shared" si="214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09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1"/>
        <v>185</v>
      </c>
      <c r="R2283" s="6">
        <f t="shared" si="212"/>
        <v>50.454545454545453</v>
      </c>
      <c r="S2283" s="7" t="str">
        <f t="shared" si="213"/>
        <v>music</v>
      </c>
      <c r="T2283" t="str">
        <f t="shared" si="214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09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1"/>
        <v>185.33333333333331</v>
      </c>
      <c r="R2284" s="6">
        <f t="shared" si="212"/>
        <v>115.83333333333333</v>
      </c>
      <c r="S2284" s="7" t="str">
        <f t="shared" si="213"/>
        <v>music</v>
      </c>
      <c r="T2284" t="str">
        <f t="shared" si="214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09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1"/>
        <v>100.85533333333332</v>
      </c>
      <c r="R2285" s="6">
        <f t="shared" si="212"/>
        <v>63.03458333333333</v>
      </c>
      <c r="S2285" s="7" t="str">
        <f t="shared" si="213"/>
        <v>music</v>
      </c>
      <c r="T2285" t="str">
        <f t="shared" si="214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09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1"/>
        <v>106.22116666666668</v>
      </c>
      <c r="R2286" s="6">
        <f t="shared" si="212"/>
        <v>108.02152542372882</v>
      </c>
      <c r="S2286" s="7" t="str">
        <f t="shared" si="213"/>
        <v>music</v>
      </c>
      <c r="T2286" t="str">
        <f t="shared" si="214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09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1"/>
        <v>121.36666666666667</v>
      </c>
      <c r="R2287" s="6">
        <f t="shared" si="212"/>
        <v>46.088607594936711</v>
      </c>
      <c r="S2287" s="7" t="str">
        <f t="shared" si="213"/>
        <v>music</v>
      </c>
      <c r="T2287" t="str">
        <f t="shared" si="214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09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1"/>
        <v>100.06666666666666</v>
      </c>
      <c r="R2288" s="6">
        <f t="shared" si="212"/>
        <v>107.21428571428571</v>
      </c>
      <c r="S2288" s="7" t="str">
        <f t="shared" si="213"/>
        <v>music</v>
      </c>
      <c r="T2288" t="str">
        <f t="shared" si="214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09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1"/>
        <v>119.97755555555555</v>
      </c>
      <c r="R2289" s="6">
        <f t="shared" si="212"/>
        <v>50.9338679245283</v>
      </c>
      <c r="S2289" s="7" t="str">
        <f t="shared" si="213"/>
        <v>music</v>
      </c>
      <c r="T2289" t="str">
        <f t="shared" si="214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09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1"/>
        <v>100.1</v>
      </c>
      <c r="R2290" s="6">
        <f t="shared" si="212"/>
        <v>40.04</v>
      </c>
      <c r="S2290" s="7" t="str">
        <f t="shared" si="213"/>
        <v>music</v>
      </c>
      <c r="T2290" t="str">
        <f t="shared" si="214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09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1"/>
        <v>107.4</v>
      </c>
      <c r="R2291" s="6">
        <f t="shared" si="212"/>
        <v>64.44</v>
      </c>
      <c r="S2291" s="7" t="str">
        <f t="shared" si="213"/>
        <v>music</v>
      </c>
      <c r="T2291" t="str">
        <f t="shared" si="214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09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1"/>
        <v>104.06666666666666</v>
      </c>
      <c r="R2292" s="6">
        <f t="shared" si="212"/>
        <v>53.827586206896555</v>
      </c>
      <c r="S2292" s="7" t="str">
        <f t="shared" si="213"/>
        <v>music</v>
      </c>
      <c r="T2292" t="str">
        <f t="shared" si="214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09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1"/>
        <v>172.8</v>
      </c>
      <c r="R2293" s="6">
        <f t="shared" si="212"/>
        <v>100.46511627906976</v>
      </c>
      <c r="S2293" s="7" t="str">
        <f t="shared" si="213"/>
        <v>music</v>
      </c>
      <c r="T2293" t="str">
        <f t="shared" si="214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09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1"/>
        <v>107.2505</v>
      </c>
      <c r="R2294" s="6">
        <f t="shared" si="212"/>
        <v>46.630652173913049</v>
      </c>
      <c r="S2294" s="7" t="str">
        <f t="shared" si="213"/>
        <v>music</v>
      </c>
      <c r="T2294" t="str">
        <f t="shared" si="214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09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1"/>
        <v>108.23529411764706</v>
      </c>
      <c r="R2295" s="6">
        <f t="shared" si="212"/>
        <v>34.074074074074076</v>
      </c>
      <c r="S2295" s="7" t="str">
        <f t="shared" si="213"/>
        <v>music</v>
      </c>
      <c r="T2295" t="str">
        <f t="shared" si="214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09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1"/>
        <v>146.08079999999998</v>
      </c>
      <c r="R2296" s="6">
        <f t="shared" si="212"/>
        <v>65.214642857142863</v>
      </c>
      <c r="S2296" s="7" t="str">
        <f t="shared" si="213"/>
        <v>music</v>
      </c>
      <c r="T2296" t="str">
        <f t="shared" si="214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09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1"/>
        <v>125.25</v>
      </c>
      <c r="R2297" s="6">
        <f t="shared" si="212"/>
        <v>44.205882352941174</v>
      </c>
      <c r="S2297" s="7" t="str">
        <f t="shared" si="213"/>
        <v>music</v>
      </c>
      <c r="T2297" t="str">
        <f t="shared" si="214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09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1"/>
        <v>149.07142857142856</v>
      </c>
      <c r="R2298" s="6">
        <f t="shared" si="212"/>
        <v>71.965517241379317</v>
      </c>
      <c r="S2298" s="7" t="str">
        <f t="shared" si="213"/>
        <v>music</v>
      </c>
      <c r="T2298" t="str">
        <f t="shared" si="214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09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1"/>
        <v>100.6</v>
      </c>
      <c r="R2299" s="6">
        <f t="shared" si="212"/>
        <v>52.94736842105263</v>
      </c>
      <c r="S2299" s="7" t="str">
        <f t="shared" si="213"/>
        <v>music</v>
      </c>
      <c r="T2299" t="str">
        <f t="shared" si="214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09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1"/>
        <v>105.07333333333332</v>
      </c>
      <c r="R2300" s="6">
        <f t="shared" si="212"/>
        <v>109.45138888888889</v>
      </c>
      <c r="S2300" s="7" t="str">
        <f t="shared" si="213"/>
        <v>music</v>
      </c>
      <c r="T2300" t="str">
        <f t="shared" si="214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09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1"/>
        <v>350.16666666666663</v>
      </c>
      <c r="R2301" s="6">
        <f t="shared" si="212"/>
        <v>75.035714285714292</v>
      </c>
      <c r="S2301" s="7" t="str">
        <f t="shared" si="213"/>
        <v>music</v>
      </c>
      <c r="T2301" t="str">
        <f t="shared" si="214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09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1"/>
        <v>101.25</v>
      </c>
      <c r="R2302" s="6">
        <f t="shared" si="212"/>
        <v>115.71428571428571</v>
      </c>
      <c r="S2302" s="7" t="str">
        <f t="shared" si="213"/>
        <v>music</v>
      </c>
      <c r="T2302" t="str">
        <f t="shared" si="214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09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1"/>
        <v>133.6044</v>
      </c>
      <c r="R2303" s="6">
        <f t="shared" si="212"/>
        <v>31.659810426540286</v>
      </c>
      <c r="S2303" s="7" t="str">
        <f t="shared" si="213"/>
        <v>music</v>
      </c>
      <c r="T2303" t="str">
        <f t="shared" si="214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09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1"/>
        <v>170.65217391304347</v>
      </c>
      <c r="R2304" s="6">
        <f t="shared" si="212"/>
        <v>46.176470588235297</v>
      </c>
      <c r="S2304" s="7" t="str">
        <f t="shared" si="213"/>
        <v>music</v>
      </c>
      <c r="T2304" t="str">
        <f t="shared" si="214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09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1"/>
        <v>109.35829457364341</v>
      </c>
      <c r="R2305" s="6">
        <f t="shared" si="212"/>
        <v>68.481650485436887</v>
      </c>
      <c r="S2305" s="7" t="str">
        <f t="shared" si="213"/>
        <v>music</v>
      </c>
      <c r="T2305" t="str">
        <f t="shared" si="214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09"/>
        <v>40544.207638888889</v>
      </c>
      <c r="K2306">
        <v>1290281691</v>
      </c>
      <c r="L2306" s="11">
        <f t="shared" si="21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1"/>
        <v>100.70033333333335</v>
      </c>
      <c r="R2306" s="6">
        <f t="shared" si="212"/>
        <v>53.469203539823013</v>
      </c>
      <c r="S2306" s="7" t="str">
        <f t="shared" si="213"/>
        <v>music</v>
      </c>
      <c r="T2306" t="str">
        <f t="shared" si="214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5">(((I2307/60)/60)/24)+DATE(1970,1,1)</f>
        <v>41859.75</v>
      </c>
      <c r="K2307">
        <v>1405356072</v>
      </c>
      <c r="L2307" s="11">
        <f t="shared" ref="L2307:L2370" si="21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7">(E2307/D2307)*100</f>
        <v>101.22777777777779</v>
      </c>
      <c r="R2307" s="6">
        <f t="shared" ref="R2307:R2370" si="218">E2307/N2307</f>
        <v>109.10778443113773</v>
      </c>
      <c r="S2307" s="7" t="str">
        <f t="shared" ref="S2307:S2370" si="219">LEFT(P2307,FIND("/",P2307)-1)</f>
        <v>music</v>
      </c>
      <c r="T2307" t="str">
        <f t="shared" ref="T2307:T2370" si="220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5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7"/>
        <v>106.75857142857143</v>
      </c>
      <c r="R2308" s="6">
        <f t="shared" si="218"/>
        <v>51.185616438356163</v>
      </c>
      <c r="S2308" s="7" t="str">
        <f t="shared" si="219"/>
        <v>music</v>
      </c>
      <c r="T2308" t="str">
        <f t="shared" si="220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5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7"/>
        <v>106.65777537961894</v>
      </c>
      <c r="R2309" s="6">
        <f t="shared" si="218"/>
        <v>27.936800000000002</v>
      </c>
      <c r="S2309" s="7" t="str">
        <f t="shared" si="219"/>
        <v>music</v>
      </c>
      <c r="T2309" t="str">
        <f t="shared" si="220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5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7"/>
        <v>101.30622</v>
      </c>
      <c r="R2310" s="6">
        <f t="shared" si="218"/>
        <v>82.496921824104234</v>
      </c>
      <c r="S2310" s="7" t="str">
        <f t="shared" si="219"/>
        <v>music</v>
      </c>
      <c r="T2310" t="str">
        <f t="shared" si="220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5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7"/>
        <v>106.67450000000001</v>
      </c>
      <c r="R2311" s="6">
        <f t="shared" si="218"/>
        <v>59.817476635514019</v>
      </c>
      <c r="S2311" s="7" t="str">
        <f t="shared" si="219"/>
        <v>music</v>
      </c>
      <c r="T2311" t="str">
        <f t="shared" si="220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5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7"/>
        <v>428.83978378378379</v>
      </c>
      <c r="R2312" s="6">
        <f t="shared" si="218"/>
        <v>64.816470588235291</v>
      </c>
      <c r="S2312" s="7" t="str">
        <f t="shared" si="219"/>
        <v>music</v>
      </c>
      <c r="T2312" t="str">
        <f t="shared" si="220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5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7"/>
        <v>104.11111111111111</v>
      </c>
      <c r="R2313" s="6">
        <f t="shared" si="218"/>
        <v>90.09615384615384</v>
      </c>
      <c r="S2313" s="7" t="str">
        <f t="shared" si="219"/>
        <v>music</v>
      </c>
      <c r="T2313" t="str">
        <f t="shared" si="220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5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7"/>
        <v>107.86666666666666</v>
      </c>
      <c r="R2314" s="6">
        <f t="shared" si="218"/>
        <v>40.962025316455694</v>
      </c>
      <c r="S2314" s="7" t="str">
        <f t="shared" si="219"/>
        <v>music</v>
      </c>
      <c r="T2314" t="str">
        <f t="shared" si="220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5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7"/>
        <v>175.84040000000002</v>
      </c>
      <c r="R2315" s="6">
        <f t="shared" si="218"/>
        <v>56.000127388535034</v>
      </c>
      <c r="S2315" s="7" t="str">
        <f t="shared" si="219"/>
        <v>music</v>
      </c>
      <c r="T2315" t="str">
        <f t="shared" si="220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5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7"/>
        <v>156.97</v>
      </c>
      <c r="R2316" s="6">
        <f t="shared" si="218"/>
        <v>37.672800000000002</v>
      </c>
      <c r="S2316" s="7" t="str">
        <f t="shared" si="219"/>
        <v>music</v>
      </c>
      <c r="T2316" t="str">
        <f t="shared" si="220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5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7"/>
        <v>102.60000000000001</v>
      </c>
      <c r="R2317" s="6">
        <f t="shared" si="218"/>
        <v>40.078125</v>
      </c>
      <c r="S2317" s="7" t="str">
        <f t="shared" si="219"/>
        <v>music</v>
      </c>
      <c r="T2317" t="str">
        <f t="shared" si="220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5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7"/>
        <v>104.04266666666666</v>
      </c>
      <c r="R2318" s="6">
        <f t="shared" si="218"/>
        <v>78.031999999999996</v>
      </c>
      <c r="S2318" s="7" t="str">
        <f t="shared" si="219"/>
        <v>music</v>
      </c>
      <c r="T2318" t="str">
        <f t="shared" si="220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5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7"/>
        <v>104</v>
      </c>
      <c r="R2319" s="6">
        <f t="shared" si="218"/>
        <v>18.90909090909091</v>
      </c>
      <c r="S2319" s="7" t="str">
        <f t="shared" si="219"/>
        <v>music</v>
      </c>
      <c r="T2319" t="str">
        <f t="shared" si="220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5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7"/>
        <v>121.05999999999999</v>
      </c>
      <c r="R2320" s="6">
        <f t="shared" si="218"/>
        <v>37.134969325153371</v>
      </c>
      <c r="S2320" s="7" t="str">
        <f t="shared" si="219"/>
        <v>music</v>
      </c>
      <c r="T2320" t="str">
        <f t="shared" si="220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5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7"/>
        <v>107.69999999999999</v>
      </c>
      <c r="R2321" s="6">
        <f t="shared" si="218"/>
        <v>41.961038961038959</v>
      </c>
      <c r="S2321" s="7" t="str">
        <f t="shared" si="219"/>
        <v>music</v>
      </c>
      <c r="T2321" t="str">
        <f t="shared" si="220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5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7"/>
        <v>108.66</v>
      </c>
      <c r="R2322" s="6">
        <f t="shared" si="218"/>
        <v>61.044943820224717</v>
      </c>
      <c r="S2322" s="7" t="str">
        <f t="shared" si="219"/>
        <v>music</v>
      </c>
      <c r="T2322" t="str">
        <f t="shared" si="220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5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7"/>
        <v>39.120962394619681</v>
      </c>
      <c r="R2323" s="6">
        <f t="shared" si="218"/>
        <v>64.53125</v>
      </c>
      <c r="S2323" s="7" t="str">
        <f t="shared" si="219"/>
        <v>food</v>
      </c>
      <c r="T2323" t="str">
        <f t="shared" si="220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5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7"/>
        <v>3.1481481481481479</v>
      </c>
      <c r="R2324" s="6">
        <f t="shared" si="218"/>
        <v>21.25</v>
      </c>
      <c r="S2324" s="7" t="str">
        <f t="shared" si="219"/>
        <v>food</v>
      </c>
      <c r="T2324" t="str">
        <f t="shared" si="220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5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7"/>
        <v>48</v>
      </c>
      <c r="R2325" s="6">
        <f t="shared" si="218"/>
        <v>30</v>
      </c>
      <c r="S2325" s="7" t="str">
        <f t="shared" si="219"/>
        <v>food</v>
      </c>
      <c r="T2325" t="str">
        <f t="shared" si="220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5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7"/>
        <v>20.733333333333334</v>
      </c>
      <c r="R2326" s="6">
        <f t="shared" si="218"/>
        <v>25.491803278688526</v>
      </c>
      <c r="S2326" s="7" t="str">
        <f t="shared" si="219"/>
        <v>food</v>
      </c>
      <c r="T2326" t="str">
        <f t="shared" si="220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5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7"/>
        <v>8</v>
      </c>
      <c r="R2327" s="6">
        <f t="shared" si="218"/>
        <v>11.428571428571429</v>
      </c>
      <c r="S2327" s="7" t="str">
        <f t="shared" si="219"/>
        <v>food</v>
      </c>
      <c r="T2327" t="str">
        <f t="shared" si="220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5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7"/>
        <v>0.72</v>
      </c>
      <c r="R2328" s="6">
        <f t="shared" si="218"/>
        <v>108</v>
      </c>
      <c r="S2328" s="7" t="str">
        <f t="shared" si="219"/>
        <v>food</v>
      </c>
      <c r="T2328" t="str">
        <f t="shared" si="220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5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7"/>
        <v>526.09431428571429</v>
      </c>
      <c r="R2329" s="6">
        <f t="shared" si="218"/>
        <v>54.883162444113267</v>
      </c>
      <c r="S2329" s="7" t="str">
        <f t="shared" si="219"/>
        <v>food</v>
      </c>
      <c r="T2329" t="str">
        <f t="shared" si="220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5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7"/>
        <v>254.45000000000002</v>
      </c>
      <c r="R2330" s="6">
        <f t="shared" si="218"/>
        <v>47.383612662942269</v>
      </c>
      <c r="S2330" s="7" t="str">
        <f t="shared" si="219"/>
        <v>food</v>
      </c>
      <c r="T2330" t="str">
        <f t="shared" si="220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5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7"/>
        <v>105.91999999999999</v>
      </c>
      <c r="R2331" s="6">
        <f t="shared" si="218"/>
        <v>211.84</v>
      </c>
      <c r="S2331" s="7" t="str">
        <f t="shared" si="219"/>
        <v>food</v>
      </c>
      <c r="T2331" t="str">
        <f t="shared" si="220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5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7"/>
        <v>102.42285714285715</v>
      </c>
      <c r="R2332" s="6">
        <f t="shared" si="218"/>
        <v>219.92638036809817</v>
      </c>
      <c r="S2332" s="7" t="str">
        <f t="shared" si="219"/>
        <v>food</v>
      </c>
      <c r="T2332" t="str">
        <f t="shared" si="220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5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7"/>
        <v>144.31375</v>
      </c>
      <c r="R2333" s="6">
        <f t="shared" si="218"/>
        <v>40.795406360424032</v>
      </c>
      <c r="S2333" s="7" t="str">
        <f t="shared" si="219"/>
        <v>food</v>
      </c>
      <c r="T2333" t="str">
        <f t="shared" si="220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5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7"/>
        <v>106.30800000000001</v>
      </c>
      <c r="R2334" s="6">
        <f t="shared" si="218"/>
        <v>75.502840909090907</v>
      </c>
      <c r="S2334" s="7" t="str">
        <f t="shared" si="219"/>
        <v>food</v>
      </c>
      <c r="T2334" t="str">
        <f t="shared" si="220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5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7"/>
        <v>212.16666666666666</v>
      </c>
      <c r="R2335" s="6">
        <f t="shared" si="218"/>
        <v>13.542553191489361</v>
      </c>
      <c r="S2335" s="7" t="str">
        <f t="shared" si="219"/>
        <v>food</v>
      </c>
      <c r="T2335" t="str">
        <f t="shared" si="220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5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7"/>
        <v>101.95</v>
      </c>
      <c r="R2336" s="6">
        <f t="shared" si="218"/>
        <v>60.865671641791046</v>
      </c>
      <c r="S2336" s="7" t="str">
        <f t="shared" si="219"/>
        <v>food</v>
      </c>
      <c r="T2336" t="str">
        <f t="shared" si="220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5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7"/>
        <v>102.27200000000001</v>
      </c>
      <c r="R2337" s="6">
        <f t="shared" si="218"/>
        <v>115.69230769230769</v>
      </c>
      <c r="S2337" s="7" t="str">
        <f t="shared" si="219"/>
        <v>food</v>
      </c>
      <c r="T2337" t="str">
        <f t="shared" si="220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5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7"/>
        <v>520.73254999999995</v>
      </c>
      <c r="R2338" s="6">
        <f t="shared" si="218"/>
        <v>48.104623556581984</v>
      </c>
      <c r="S2338" s="7" t="str">
        <f t="shared" si="219"/>
        <v>food</v>
      </c>
      <c r="T2338" t="str">
        <f t="shared" si="220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5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7"/>
        <v>110.65833333333333</v>
      </c>
      <c r="R2339" s="6">
        <f t="shared" si="218"/>
        <v>74.184357541899445</v>
      </c>
      <c r="S2339" s="7" t="str">
        <f t="shared" si="219"/>
        <v>food</v>
      </c>
      <c r="T2339" t="str">
        <f t="shared" si="220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5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7"/>
        <v>101.14333333333335</v>
      </c>
      <c r="R2340" s="6">
        <f t="shared" si="218"/>
        <v>123.34552845528455</v>
      </c>
      <c r="S2340" s="7" t="str">
        <f t="shared" si="219"/>
        <v>food</v>
      </c>
      <c r="T2340" t="str">
        <f t="shared" si="220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5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7"/>
        <v>294.20799999999997</v>
      </c>
      <c r="R2341" s="6">
        <f t="shared" si="218"/>
        <v>66.623188405797094</v>
      </c>
      <c r="S2341" s="7" t="str">
        <f t="shared" si="219"/>
        <v>food</v>
      </c>
      <c r="T2341" t="str">
        <f t="shared" si="220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5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7"/>
        <v>105.77749999999999</v>
      </c>
      <c r="R2342" s="6">
        <f t="shared" si="218"/>
        <v>104.99007444168734</v>
      </c>
      <c r="S2342" s="7" t="str">
        <f t="shared" si="219"/>
        <v>food</v>
      </c>
      <c r="T2342" t="str">
        <f t="shared" si="220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5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7"/>
        <v>0</v>
      </c>
      <c r="R2343" s="6" t="e">
        <f t="shared" si="218"/>
        <v>#DIV/0!</v>
      </c>
      <c r="S2343" s="7" t="str">
        <f t="shared" si="219"/>
        <v>technology</v>
      </c>
      <c r="T2343" t="str">
        <f t="shared" si="220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5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7"/>
        <v>0</v>
      </c>
      <c r="R2344" s="6" t="e">
        <f t="shared" si="218"/>
        <v>#DIV/0!</v>
      </c>
      <c r="S2344" s="7" t="str">
        <f t="shared" si="219"/>
        <v>technology</v>
      </c>
      <c r="T2344" t="str">
        <f t="shared" si="220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5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7"/>
        <v>3</v>
      </c>
      <c r="R2345" s="6">
        <f t="shared" si="218"/>
        <v>300</v>
      </c>
      <c r="S2345" s="7" t="str">
        <f t="shared" si="219"/>
        <v>technology</v>
      </c>
      <c r="T2345" t="str">
        <f t="shared" si="220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5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7"/>
        <v>0.1</v>
      </c>
      <c r="R2346" s="6">
        <f t="shared" si="218"/>
        <v>1</v>
      </c>
      <c r="S2346" s="7" t="str">
        <f t="shared" si="219"/>
        <v>technology</v>
      </c>
      <c r="T2346" t="str">
        <f t="shared" si="220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5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7"/>
        <v>0</v>
      </c>
      <c r="R2347" s="6" t="e">
        <f t="shared" si="218"/>
        <v>#DIV/0!</v>
      </c>
      <c r="S2347" s="7" t="str">
        <f t="shared" si="219"/>
        <v>technology</v>
      </c>
      <c r="T2347" t="str">
        <f t="shared" si="220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5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7"/>
        <v>6.5000000000000002E-2</v>
      </c>
      <c r="R2348" s="6">
        <f t="shared" si="218"/>
        <v>13</v>
      </c>
      <c r="S2348" s="7" t="str">
        <f t="shared" si="219"/>
        <v>technology</v>
      </c>
      <c r="T2348" t="str">
        <f t="shared" si="220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5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7"/>
        <v>1.5</v>
      </c>
      <c r="R2349" s="6">
        <f t="shared" si="218"/>
        <v>15</v>
      </c>
      <c r="S2349" s="7" t="str">
        <f t="shared" si="219"/>
        <v>technology</v>
      </c>
      <c r="T2349" t="str">
        <f t="shared" si="220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5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7"/>
        <v>0.38571428571428573</v>
      </c>
      <c r="R2350" s="6">
        <f t="shared" si="218"/>
        <v>54</v>
      </c>
      <c r="S2350" s="7" t="str">
        <f t="shared" si="219"/>
        <v>technology</v>
      </c>
      <c r="T2350" t="str">
        <f t="shared" si="220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5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7"/>
        <v>0</v>
      </c>
      <c r="R2351" s="6" t="e">
        <f t="shared" si="218"/>
        <v>#DIV/0!</v>
      </c>
      <c r="S2351" s="7" t="str">
        <f t="shared" si="219"/>
        <v>technology</v>
      </c>
      <c r="T2351" t="str">
        <f t="shared" si="220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5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7"/>
        <v>0</v>
      </c>
      <c r="R2352" s="6" t="e">
        <f t="shared" si="218"/>
        <v>#DIV/0!</v>
      </c>
      <c r="S2352" s="7" t="str">
        <f t="shared" si="219"/>
        <v>technology</v>
      </c>
      <c r="T2352" t="str">
        <f t="shared" si="220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5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7"/>
        <v>0.5714285714285714</v>
      </c>
      <c r="R2353" s="6">
        <f t="shared" si="218"/>
        <v>15.428571428571429</v>
      </c>
      <c r="S2353" s="7" t="str">
        <f t="shared" si="219"/>
        <v>technology</v>
      </c>
      <c r="T2353" t="str">
        <f t="shared" si="220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5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7"/>
        <v>0</v>
      </c>
      <c r="R2354" s="6" t="e">
        <f t="shared" si="218"/>
        <v>#DIV/0!</v>
      </c>
      <c r="S2354" s="7" t="str">
        <f t="shared" si="219"/>
        <v>technology</v>
      </c>
      <c r="T2354" t="str">
        <f t="shared" si="220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5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7"/>
        <v>0</v>
      </c>
      <c r="R2355" s="6" t="e">
        <f t="shared" si="218"/>
        <v>#DIV/0!</v>
      </c>
      <c r="S2355" s="7" t="str">
        <f t="shared" si="219"/>
        <v>technology</v>
      </c>
      <c r="T2355" t="str">
        <f t="shared" si="220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5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7"/>
        <v>7.1428571428571425E-2</v>
      </c>
      <c r="R2356" s="6">
        <f t="shared" si="218"/>
        <v>25</v>
      </c>
      <c r="S2356" s="7" t="str">
        <f t="shared" si="219"/>
        <v>technology</v>
      </c>
      <c r="T2356" t="str">
        <f t="shared" si="220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5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7"/>
        <v>0.6875</v>
      </c>
      <c r="R2357" s="6">
        <f t="shared" si="218"/>
        <v>27.5</v>
      </c>
      <c r="S2357" s="7" t="str">
        <f t="shared" si="219"/>
        <v>technology</v>
      </c>
      <c r="T2357" t="str">
        <f t="shared" si="220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5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7"/>
        <v>0</v>
      </c>
      <c r="R2358" s="6" t="e">
        <f t="shared" si="218"/>
        <v>#DIV/0!</v>
      </c>
      <c r="S2358" s="7" t="str">
        <f t="shared" si="219"/>
        <v>technology</v>
      </c>
      <c r="T2358" t="str">
        <f t="shared" si="220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5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7"/>
        <v>0</v>
      </c>
      <c r="R2359" s="6" t="e">
        <f t="shared" si="218"/>
        <v>#DIV/0!</v>
      </c>
      <c r="S2359" s="7" t="str">
        <f t="shared" si="219"/>
        <v>technology</v>
      </c>
      <c r="T2359" t="str">
        <f t="shared" si="220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5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7"/>
        <v>0</v>
      </c>
      <c r="R2360" s="6" t="e">
        <f t="shared" si="218"/>
        <v>#DIV/0!</v>
      </c>
      <c r="S2360" s="7" t="str">
        <f t="shared" si="219"/>
        <v>technology</v>
      </c>
      <c r="T2360" t="str">
        <f t="shared" si="220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5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7"/>
        <v>14.680000000000001</v>
      </c>
      <c r="R2361" s="6">
        <f t="shared" si="218"/>
        <v>367</v>
      </c>
      <c r="S2361" s="7" t="str">
        <f t="shared" si="219"/>
        <v>technology</v>
      </c>
      <c r="T2361" t="str">
        <f t="shared" si="220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5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7"/>
        <v>0.04</v>
      </c>
      <c r="R2362" s="6">
        <f t="shared" si="218"/>
        <v>2</v>
      </c>
      <c r="S2362" s="7" t="str">
        <f t="shared" si="219"/>
        <v>technology</v>
      </c>
      <c r="T2362" t="str">
        <f t="shared" si="220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5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7"/>
        <v>0</v>
      </c>
      <c r="R2363" s="6" t="e">
        <f t="shared" si="218"/>
        <v>#DIV/0!</v>
      </c>
      <c r="S2363" s="7" t="str">
        <f t="shared" si="219"/>
        <v>technology</v>
      </c>
      <c r="T2363" t="str">
        <f t="shared" si="220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5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7"/>
        <v>28.571428571428569</v>
      </c>
      <c r="R2364" s="6">
        <f t="shared" si="218"/>
        <v>60</v>
      </c>
      <c r="S2364" s="7" t="str">
        <f t="shared" si="219"/>
        <v>technology</v>
      </c>
      <c r="T2364" t="str">
        <f t="shared" si="220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5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7"/>
        <v>0</v>
      </c>
      <c r="R2365" s="6" t="e">
        <f t="shared" si="218"/>
        <v>#DIV/0!</v>
      </c>
      <c r="S2365" s="7" t="str">
        <f t="shared" si="219"/>
        <v>technology</v>
      </c>
      <c r="T2365" t="str">
        <f t="shared" si="220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5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7"/>
        <v>0</v>
      </c>
      <c r="R2366" s="6" t="e">
        <f t="shared" si="218"/>
        <v>#DIV/0!</v>
      </c>
      <c r="S2366" s="7" t="str">
        <f t="shared" si="219"/>
        <v>technology</v>
      </c>
      <c r="T2366" t="str">
        <f t="shared" si="220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5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7"/>
        <v>0</v>
      </c>
      <c r="R2367" s="6" t="e">
        <f t="shared" si="218"/>
        <v>#DIV/0!</v>
      </c>
      <c r="S2367" s="7" t="str">
        <f t="shared" si="219"/>
        <v>technology</v>
      </c>
      <c r="T2367" t="str">
        <f t="shared" si="220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5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7"/>
        <v>10.52</v>
      </c>
      <c r="R2368" s="6">
        <f t="shared" si="218"/>
        <v>97.407407407407405</v>
      </c>
      <c r="S2368" s="7" t="str">
        <f t="shared" si="219"/>
        <v>technology</v>
      </c>
      <c r="T2368" t="str">
        <f t="shared" si="220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5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7"/>
        <v>1.34</v>
      </c>
      <c r="R2369" s="6">
        <f t="shared" si="218"/>
        <v>47.857142857142854</v>
      </c>
      <c r="S2369" s="7" t="str">
        <f t="shared" si="219"/>
        <v>technology</v>
      </c>
      <c r="T2369" t="str">
        <f t="shared" si="220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5"/>
        <v>42108.680150462969</v>
      </c>
      <c r="K2370">
        <v>1425143965</v>
      </c>
      <c r="L2370" s="11">
        <f t="shared" si="21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7"/>
        <v>0.25</v>
      </c>
      <c r="R2370" s="6">
        <f t="shared" si="218"/>
        <v>50</v>
      </c>
      <c r="S2370" s="7" t="str">
        <f t="shared" si="219"/>
        <v>technology</v>
      </c>
      <c r="T2370" t="str">
        <f t="shared" si="220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1">(((I2371/60)/60)/24)+DATE(1970,1,1)</f>
        <v>42410.812627314815</v>
      </c>
      <c r="K2371">
        <v>1452540611</v>
      </c>
      <c r="L2371" s="11">
        <f t="shared" ref="L2371:L2434" si="22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3">(E2371/D2371)*100</f>
        <v>0</v>
      </c>
      <c r="R2371" s="6" t="e">
        <f t="shared" ref="R2371:R2434" si="224">E2371/N2371</f>
        <v>#DIV/0!</v>
      </c>
      <c r="S2371" s="7" t="str">
        <f t="shared" ref="S2371:S2434" si="225">LEFT(P2371,FIND("/",P2371)-1)</f>
        <v>technology</v>
      </c>
      <c r="T2371" t="str">
        <f t="shared" ref="T2371:T2434" si="226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1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3"/>
        <v>0.32800000000000001</v>
      </c>
      <c r="R2372" s="6">
        <f t="shared" si="224"/>
        <v>20.5</v>
      </c>
      <c r="S2372" s="7" t="str">
        <f t="shared" si="225"/>
        <v>technology</v>
      </c>
      <c r="T2372" t="str">
        <f t="shared" si="226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1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3"/>
        <v>0</v>
      </c>
      <c r="R2373" s="6" t="e">
        <f t="shared" si="224"/>
        <v>#DIV/0!</v>
      </c>
      <c r="S2373" s="7" t="str">
        <f t="shared" si="225"/>
        <v>technology</v>
      </c>
      <c r="T2373" t="str">
        <f t="shared" si="226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1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3"/>
        <v>3.2727272727272729</v>
      </c>
      <c r="R2374" s="6">
        <f t="shared" si="224"/>
        <v>30</v>
      </c>
      <c r="S2374" s="7" t="str">
        <f t="shared" si="225"/>
        <v>technology</v>
      </c>
      <c r="T2374" t="str">
        <f t="shared" si="226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1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3"/>
        <v>5.8823529411764705E-3</v>
      </c>
      <c r="R2375" s="6">
        <f t="shared" si="224"/>
        <v>50</v>
      </c>
      <c r="S2375" s="7" t="str">
        <f t="shared" si="225"/>
        <v>technology</v>
      </c>
      <c r="T2375" t="str">
        <f t="shared" si="226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1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3"/>
        <v>4.5454545454545456E-2</v>
      </c>
      <c r="R2376" s="6">
        <f t="shared" si="224"/>
        <v>10</v>
      </c>
      <c r="S2376" s="7" t="str">
        <f t="shared" si="225"/>
        <v>technology</v>
      </c>
      <c r="T2376" t="str">
        <f t="shared" si="226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1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3"/>
        <v>0</v>
      </c>
      <c r="R2377" s="6" t="e">
        <f t="shared" si="224"/>
        <v>#DIV/0!</v>
      </c>
      <c r="S2377" s="7" t="str">
        <f t="shared" si="225"/>
        <v>technology</v>
      </c>
      <c r="T2377" t="str">
        <f t="shared" si="226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1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3"/>
        <v>10.877666666666666</v>
      </c>
      <c r="R2378" s="6">
        <f t="shared" si="224"/>
        <v>81.582499999999996</v>
      </c>
      <c r="S2378" s="7" t="str">
        <f t="shared" si="225"/>
        <v>technology</v>
      </c>
      <c r="T2378" t="str">
        <f t="shared" si="226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1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3"/>
        <v>0</v>
      </c>
      <c r="R2379" s="6" t="e">
        <f t="shared" si="224"/>
        <v>#DIV/0!</v>
      </c>
      <c r="S2379" s="7" t="str">
        <f t="shared" si="225"/>
        <v>technology</v>
      </c>
      <c r="T2379" t="str">
        <f t="shared" si="226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1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3"/>
        <v>0</v>
      </c>
      <c r="R2380" s="6" t="e">
        <f t="shared" si="224"/>
        <v>#DIV/0!</v>
      </c>
      <c r="S2380" s="7" t="str">
        <f t="shared" si="225"/>
        <v>technology</v>
      </c>
      <c r="T2380" t="str">
        <f t="shared" si="226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1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3"/>
        <v>0</v>
      </c>
      <c r="R2381" s="6" t="e">
        <f t="shared" si="224"/>
        <v>#DIV/0!</v>
      </c>
      <c r="S2381" s="7" t="str">
        <f t="shared" si="225"/>
        <v>technology</v>
      </c>
      <c r="T2381" t="str">
        <f t="shared" si="226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1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3"/>
        <v>0.36666666666666664</v>
      </c>
      <c r="R2382" s="6">
        <f t="shared" si="224"/>
        <v>18.333333333333332</v>
      </c>
      <c r="S2382" s="7" t="str">
        <f t="shared" si="225"/>
        <v>technology</v>
      </c>
      <c r="T2382" t="str">
        <f t="shared" si="226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1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3"/>
        <v>1.8193398957730169</v>
      </c>
      <c r="R2383" s="6">
        <f t="shared" si="224"/>
        <v>224.42857142857142</v>
      </c>
      <c r="S2383" s="7" t="str">
        <f t="shared" si="225"/>
        <v>technology</v>
      </c>
      <c r="T2383" t="str">
        <f t="shared" si="226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1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3"/>
        <v>2.5</v>
      </c>
      <c r="R2384" s="6">
        <f t="shared" si="224"/>
        <v>37.5</v>
      </c>
      <c r="S2384" s="7" t="str">
        <f t="shared" si="225"/>
        <v>technology</v>
      </c>
      <c r="T2384" t="str">
        <f t="shared" si="226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1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3"/>
        <v>4.3499999999999996</v>
      </c>
      <c r="R2385" s="6">
        <f t="shared" si="224"/>
        <v>145</v>
      </c>
      <c r="S2385" s="7" t="str">
        <f t="shared" si="225"/>
        <v>technology</v>
      </c>
      <c r="T2385" t="str">
        <f t="shared" si="226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1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3"/>
        <v>0.8</v>
      </c>
      <c r="R2386" s="6">
        <f t="shared" si="224"/>
        <v>1</v>
      </c>
      <c r="S2386" s="7" t="str">
        <f t="shared" si="225"/>
        <v>technology</v>
      </c>
      <c r="T2386" t="str">
        <f t="shared" si="226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1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3"/>
        <v>1.2123076923076923</v>
      </c>
      <c r="R2387" s="6">
        <f t="shared" si="224"/>
        <v>112.57142857142857</v>
      </c>
      <c r="S2387" s="7" t="str">
        <f t="shared" si="225"/>
        <v>technology</v>
      </c>
      <c r="T2387" t="str">
        <f t="shared" si="226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1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3"/>
        <v>0</v>
      </c>
      <c r="R2388" s="6" t="e">
        <f t="shared" si="224"/>
        <v>#DIV/0!</v>
      </c>
      <c r="S2388" s="7" t="str">
        <f t="shared" si="225"/>
        <v>technology</v>
      </c>
      <c r="T2388" t="str">
        <f t="shared" si="226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1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3"/>
        <v>0.68399999999999994</v>
      </c>
      <c r="R2389" s="6">
        <f t="shared" si="224"/>
        <v>342</v>
      </c>
      <c r="S2389" s="7" t="str">
        <f t="shared" si="225"/>
        <v>technology</v>
      </c>
      <c r="T2389" t="str">
        <f t="shared" si="226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1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3"/>
        <v>1.2513513513513512</v>
      </c>
      <c r="R2390" s="6">
        <f t="shared" si="224"/>
        <v>57.875</v>
      </c>
      <c r="S2390" s="7" t="str">
        <f t="shared" si="225"/>
        <v>technology</v>
      </c>
      <c r="T2390" t="str">
        <f t="shared" si="226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1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3"/>
        <v>0.1875</v>
      </c>
      <c r="R2391" s="6">
        <f t="shared" si="224"/>
        <v>30</v>
      </c>
      <c r="S2391" s="7" t="str">
        <f t="shared" si="225"/>
        <v>technology</v>
      </c>
      <c r="T2391" t="str">
        <f t="shared" si="226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1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3"/>
        <v>0</v>
      </c>
      <c r="R2392" s="6" t="e">
        <f t="shared" si="224"/>
        <v>#DIV/0!</v>
      </c>
      <c r="S2392" s="7" t="str">
        <f t="shared" si="225"/>
        <v>technology</v>
      </c>
      <c r="T2392" t="str">
        <f t="shared" si="226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1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3"/>
        <v>0.125</v>
      </c>
      <c r="R2393" s="6">
        <f t="shared" si="224"/>
        <v>25</v>
      </c>
      <c r="S2393" s="7" t="str">
        <f t="shared" si="225"/>
        <v>technology</v>
      </c>
      <c r="T2393" t="str">
        <f t="shared" si="226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1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3"/>
        <v>0</v>
      </c>
      <c r="R2394" s="6" t="e">
        <f t="shared" si="224"/>
        <v>#DIV/0!</v>
      </c>
      <c r="S2394" s="7" t="str">
        <f t="shared" si="225"/>
        <v>technology</v>
      </c>
      <c r="T2394" t="str">
        <f t="shared" si="226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1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3"/>
        <v>0.05</v>
      </c>
      <c r="R2395" s="6">
        <f t="shared" si="224"/>
        <v>50</v>
      </c>
      <c r="S2395" s="7" t="str">
        <f t="shared" si="225"/>
        <v>technology</v>
      </c>
      <c r="T2395" t="str">
        <f t="shared" si="226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1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3"/>
        <v>0.06</v>
      </c>
      <c r="R2396" s="6">
        <f t="shared" si="224"/>
        <v>1.5</v>
      </c>
      <c r="S2396" s="7" t="str">
        <f t="shared" si="225"/>
        <v>technology</v>
      </c>
      <c r="T2396" t="str">
        <f t="shared" si="226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1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3"/>
        <v>0</v>
      </c>
      <c r="R2397" s="6" t="e">
        <f t="shared" si="224"/>
        <v>#DIV/0!</v>
      </c>
      <c r="S2397" s="7" t="str">
        <f t="shared" si="225"/>
        <v>technology</v>
      </c>
      <c r="T2397" t="str">
        <f t="shared" si="226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1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3"/>
        <v>0.2</v>
      </c>
      <c r="R2398" s="6">
        <f t="shared" si="224"/>
        <v>10</v>
      </c>
      <c r="S2398" s="7" t="str">
        <f t="shared" si="225"/>
        <v>technology</v>
      </c>
      <c r="T2398" t="str">
        <f t="shared" si="226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1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3"/>
        <v>0</v>
      </c>
      <c r="R2399" s="6" t="e">
        <f t="shared" si="224"/>
        <v>#DIV/0!</v>
      </c>
      <c r="S2399" s="7" t="str">
        <f t="shared" si="225"/>
        <v>technology</v>
      </c>
      <c r="T2399" t="str">
        <f t="shared" si="226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1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3"/>
        <v>0</v>
      </c>
      <c r="R2400" s="6" t="e">
        <f t="shared" si="224"/>
        <v>#DIV/0!</v>
      </c>
      <c r="S2400" s="7" t="str">
        <f t="shared" si="225"/>
        <v>technology</v>
      </c>
      <c r="T2400" t="str">
        <f t="shared" si="226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1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3"/>
        <v>0</v>
      </c>
      <c r="R2401" s="6" t="e">
        <f t="shared" si="224"/>
        <v>#DIV/0!</v>
      </c>
      <c r="S2401" s="7" t="str">
        <f t="shared" si="225"/>
        <v>technology</v>
      </c>
      <c r="T2401" t="str">
        <f t="shared" si="226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1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3"/>
        <v>0</v>
      </c>
      <c r="R2402" s="6" t="e">
        <f t="shared" si="224"/>
        <v>#DIV/0!</v>
      </c>
      <c r="S2402" s="7" t="str">
        <f t="shared" si="225"/>
        <v>technology</v>
      </c>
      <c r="T2402" t="str">
        <f t="shared" si="226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1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3"/>
        <v>0.71785714285714286</v>
      </c>
      <c r="R2403" s="6">
        <f t="shared" si="224"/>
        <v>22.333333333333332</v>
      </c>
      <c r="S2403" s="7" t="str">
        <f t="shared" si="225"/>
        <v>food</v>
      </c>
      <c r="T2403" t="str">
        <f t="shared" si="226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1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3"/>
        <v>0.43333333333333329</v>
      </c>
      <c r="R2404" s="6">
        <f t="shared" si="224"/>
        <v>52</v>
      </c>
      <c r="S2404" s="7" t="str">
        <f t="shared" si="225"/>
        <v>food</v>
      </c>
      <c r="T2404" t="str">
        <f t="shared" si="226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1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3"/>
        <v>16.833333333333332</v>
      </c>
      <c r="R2405" s="6">
        <f t="shared" si="224"/>
        <v>16.833333333333332</v>
      </c>
      <c r="S2405" s="7" t="str">
        <f t="shared" si="225"/>
        <v>food</v>
      </c>
      <c r="T2405" t="str">
        <f t="shared" si="226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1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3"/>
        <v>0</v>
      </c>
      <c r="R2406" s="6" t="e">
        <f t="shared" si="224"/>
        <v>#DIV/0!</v>
      </c>
      <c r="S2406" s="7" t="str">
        <f t="shared" si="225"/>
        <v>food</v>
      </c>
      <c r="T2406" t="str">
        <f t="shared" si="226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1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3"/>
        <v>22.52</v>
      </c>
      <c r="R2407" s="6">
        <f t="shared" si="224"/>
        <v>56.3</v>
      </c>
      <c r="S2407" s="7" t="str">
        <f t="shared" si="225"/>
        <v>food</v>
      </c>
      <c r="T2407" t="str">
        <f t="shared" si="226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1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3"/>
        <v>41.384615384615387</v>
      </c>
      <c r="R2408" s="6">
        <f t="shared" si="224"/>
        <v>84.0625</v>
      </c>
      <c r="S2408" s="7" t="str">
        <f t="shared" si="225"/>
        <v>food</v>
      </c>
      <c r="T2408" t="str">
        <f t="shared" si="226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1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3"/>
        <v>25.259090909090908</v>
      </c>
      <c r="R2409" s="6">
        <f t="shared" si="224"/>
        <v>168.39393939393941</v>
      </c>
      <c r="S2409" s="7" t="str">
        <f t="shared" si="225"/>
        <v>food</v>
      </c>
      <c r="T2409" t="str">
        <f t="shared" si="226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1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3"/>
        <v>0.2</v>
      </c>
      <c r="R2410" s="6">
        <f t="shared" si="224"/>
        <v>15</v>
      </c>
      <c r="S2410" s="7" t="str">
        <f t="shared" si="225"/>
        <v>food</v>
      </c>
      <c r="T2410" t="str">
        <f t="shared" si="226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1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3"/>
        <v>1.8399999999999999</v>
      </c>
      <c r="R2411" s="6">
        <f t="shared" si="224"/>
        <v>76.666666666666671</v>
      </c>
      <c r="S2411" s="7" t="str">
        <f t="shared" si="225"/>
        <v>food</v>
      </c>
      <c r="T2411" t="str">
        <f t="shared" si="226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1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3"/>
        <v>0</v>
      </c>
      <c r="R2412" s="6" t="e">
        <f t="shared" si="224"/>
        <v>#DIV/0!</v>
      </c>
      <c r="S2412" s="7" t="str">
        <f t="shared" si="225"/>
        <v>food</v>
      </c>
      <c r="T2412" t="str">
        <f t="shared" si="226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1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3"/>
        <v>0.60399999999999998</v>
      </c>
      <c r="R2413" s="6">
        <f t="shared" si="224"/>
        <v>50.333333333333336</v>
      </c>
      <c r="S2413" s="7" t="str">
        <f t="shared" si="225"/>
        <v>food</v>
      </c>
      <c r="T2413" t="str">
        <f t="shared" si="226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1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3"/>
        <v>0</v>
      </c>
      <c r="R2414" s="6" t="e">
        <f t="shared" si="224"/>
        <v>#DIV/0!</v>
      </c>
      <c r="S2414" s="7" t="str">
        <f t="shared" si="225"/>
        <v>food</v>
      </c>
      <c r="T2414" t="str">
        <f t="shared" si="226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1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3"/>
        <v>0.83333333333333337</v>
      </c>
      <c r="R2415" s="6">
        <f t="shared" si="224"/>
        <v>8.3333333333333339</v>
      </c>
      <c r="S2415" s="7" t="str">
        <f t="shared" si="225"/>
        <v>food</v>
      </c>
      <c r="T2415" t="str">
        <f t="shared" si="226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1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3"/>
        <v>3.0666666666666664</v>
      </c>
      <c r="R2416" s="6">
        <f t="shared" si="224"/>
        <v>35.384615384615387</v>
      </c>
      <c r="S2416" s="7" t="str">
        <f t="shared" si="225"/>
        <v>food</v>
      </c>
      <c r="T2416" t="str">
        <f t="shared" si="226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1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3"/>
        <v>0.55833333333333335</v>
      </c>
      <c r="R2417" s="6">
        <f t="shared" si="224"/>
        <v>55.833333333333336</v>
      </c>
      <c r="S2417" s="7" t="str">
        <f t="shared" si="225"/>
        <v>food</v>
      </c>
      <c r="T2417" t="str">
        <f t="shared" si="226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1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3"/>
        <v>2.5000000000000001E-2</v>
      </c>
      <c r="R2418" s="6">
        <f t="shared" si="224"/>
        <v>5</v>
      </c>
      <c r="S2418" s="7" t="str">
        <f t="shared" si="225"/>
        <v>food</v>
      </c>
      <c r="T2418" t="str">
        <f t="shared" si="226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1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3"/>
        <v>0</v>
      </c>
      <c r="R2419" s="6" t="e">
        <f t="shared" si="224"/>
        <v>#DIV/0!</v>
      </c>
      <c r="S2419" s="7" t="str">
        <f t="shared" si="225"/>
        <v>food</v>
      </c>
      <c r="T2419" t="str">
        <f t="shared" si="226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1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3"/>
        <v>0.02</v>
      </c>
      <c r="R2420" s="6">
        <f t="shared" si="224"/>
        <v>1</v>
      </c>
      <c r="S2420" s="7" t="str">
        <f t="shared" si="225"/>
        <v>food</v>
      </c>
      <c r="T2420" t="str">
        <f t="shared" si="226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1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3"/>
        <v>0</v>
      </c>
      <c r="R2421" s="6" t="e">
        <f t="shared" si="224"/>
        <v>#DIV/0!</v>
      </c>
      <c r="S2421" s="7" t="str">
        <f t="shared" si="225"/>
        <v>food</v>
      </c>
      <c r="T2421" t="str">
        <f t="shared" si="226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1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3"/>
        <v>14.825133372851216</v>
      </c>
      <c r="R2422" s="6">
        <f t="shared" si="224"/>
        <v>69.472222222222229</v>
      </c>
      <c r="S2422" s="7" t="str">
        <f t="shared" si="225"/>
        <v>food</v>
      </c>
      <c r="T2422" t="str">
        <f t="shared" si="226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1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3"/>
        <v>1.6666666666666666E-2</v>
      </c>
      <c r="R2423" s="6">
        <f t="shared" si="224"/>
        <v>1</v>
      </c>
      <c r="S2423" s="7" t="str">
        <f t="shared" si="225"/>
        <v>food</v>
      </c>
      <c r="T2423" t="str">
        <f t="shared" si="226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1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3"/>
        <v>0.2</v>
      </c>
      <c r="R2424" s="6">
        <f t="shared" si="224"/>
        <v>1</v>
      </c>
      <c r="S2424" s="7" t="str">
        <f t="shared" si="225"/>
        <v>food</v>
      </c>
      <c r="T2424" t="str">
        <f t="shared" si="226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1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3"/>
        <v>1.3333333333333334E-2</v>
      </c>
      <c r="R2425" s="6">
        <f t="shared" si="224"/>
        <v>8</v>
      </c>
      <c r="S2425" s="7" t="str">
        <f t="shared" si="225"/>
        <v>food</v>
      </c>
      <c r="T2425" t="str">
        <f t="shared" si="226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1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3"/>
        <v>1.24</v>
      </c>
      <c r="R2426" s="6">
        <f t="shared" si="224"/>
        <v>34.444444444444443</v>
      </c>
      <c r="S2426" s="7" t="str">
        <f t="shared" si="225"/>
        <v>food</v>
      </c>
      <c r="T2426" t="str">
        <f t="shared" si="226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1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3"/>
        <v>2.8571428571428574E-2</v>
      </c>
      <c r="R2427" s="6">
        <f t="shared" si="224"/>
        <v>1</v>
      </c>
      <c r="S2427" s="7" t="str">
        <f t="shared" si="225"/>
        <v>food</v>
      </c>
      <c r="T2427" t="str">
        <f t="shared" si="226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1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3"/>
        <v>0</v>
      </c>
      <c r="R2428" s="6" t="e">
        <f t="shared" si="224"/>
        <v>#DIV/0!</v>
      </c>
      <c r="S2428" s="7" t="str">
        <f t="shared" si="225"/>
        <v>food</v>
      </c>
      <c r="T2428" t="str">
        <f t="shared" si="226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1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3"/>
        <v>2E-3</v>
      </c>
      <c r="R2429" s="6">
        <f t="shared" si="224"/>
        <v>1</v>
      </c>
      <c r="S2429" s="7" t="str">
        <f t="shared" si="225"/>
        <v>food</v>
      </c>
      <c r="T2429" t="str">
        <f t="shared" si="226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1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3"/>
        <v>2.8571428571428571E-3</v>
      </c>
      <c r="R2430" s="6">
        <f t="shared" si="224"/>
        <v>1</v>
      </c>
      <c r="S2430" s="7" t="str">
        <f t="shared" si="225"/>
        <v>food</v>
      </c>
      <c r="T2430" t="str">
        <f t="shared" si="226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1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3"/>
        <v>1.4321428571428572</v>
      </c>
      <c r="R2431" s="6">
        <f t="shared" si="224"/>
        <v>501.25</v>
      </c>
      <c r="S2431" s="7" t="str">
        <f t="shared" si="225"/>
        <v>food</v>
      </c>
      <c r="T2431" t="str">
        <f t="shared" si="226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1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3"/>
        <v>0.70000000000000007</v>
      </c>
      <c r="R2432" s="6">
        <f t="shared" si="224"/>
        <v>10.5</v>
      </c>
      <c r="S2432" s="7" t="str">
        <f t="shared" si="225"/>
        <v>food</v>
      </c>
      <c r="T2432" t="str">
        <f t="shared" si="226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1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3"/>
        <v>2E-3</v>
      </c>
      <c r="R2433" s="6">
        <f t="shared" si="224"/>
        <v>1</v>
      </c>
      <c r="S2433" s="7" t="str">
        <f t="shared" si="225"/>
        <v>food</v>
      </c>
      <c r="T2433" t="str">
        <f t="shared" si="226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1"/>
        <v>42071.218715277777</v>
      </c>
      <c r="K2434">
        <v>1423199697</v>
      </c>
      <c r="L2434" s="11">
        <f t="shared" si="22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3"/>
        <v>1.4285714285714287E-2</v>
      </c>
      <c r="R2434" s="6">
        <f t="shared" si="224"/>
        <v>1</v>
      </c>
      <c r="S2434" s="7" t="str">
        <f t="shared" si="225"/>
        <v>food</v>
      </c>
      <c r="T2434" t="str">
        <f t="shared" si="226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7">(((I2435/60)/60)/24)+DATE(1970,1,1)</f>
        <v>42427.89980324074</v>
      </c>
      <c r="K2435">
        <v>1454016943</v>
      </c>
      <c r="L2435" s="11">
        <f t="shared" ref="L2435:L2498" si="228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29">(E2435/D2435)*100</f>
        <v>0</v>
      </c>
      <c r="R2435" s="6" t="e">
        <f t="shared" ref="R2435:R2498" si="230">E2435/N2435</f>
        <v>#DIV/0!</v>
      </c>
      <c r="S2435" s="7" t="str">
        <f t="shared" ref="S2435:S2498" si="231">LEFT(P2435,FIND("/",P2435)-1)</f>
        <v>food</v>
      </c>
      <c r="T2435" t="str">
        <f t="shared" ref="T2435:T2498" si="232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7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9"/>
        <v>0.13</v>
      </c>
      <c r="R2436" s="6">
        <f t="shared" si="230"/>
        <v>13</v>
      </c>
      <c r="S2436" s="7" t="str">
        <f t="shared" si="231"/>
        <v>food</v>
      </c>
      <c r="T2436" t="str">
        <f t="shared" si="232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7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9"/>
        <v>0.48960000000000004</v>
      </c>
      <c r="R2437" s="6">
        <f t="shared" si="230"/>
        <v>306</v>
      </c>
      <c r="S2437" s="7" t="str">
        <f t="shared" si="231"/>
        <v>food</v>
      </c>
      <c r="T2437" t="str">
        <f t="shared" si="232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7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9"/>
        <v>3.8461538461538464E-2</v>
      </c>
      <c r="R2438" s="6">
        <f t="shared" si="230"/>
        <v>22.5</v>
      </c>
      <c r="S2438" s="7" t="str">
        <f t="shared" si="231"/>
        <v>food</v>
      </c>
      <c r="T2438" t="str">
        <f t="shared" si="232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7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9"/>
        <v>0</v>
      </c>
      <c r="R2439" s="6" t="e">
        <f t="shared" si="230"/>
        <v>#DIV/0!</v>
      </c>
      <c r="S2439" s="7" t="str">
        <f t="shared" si="231"/>
        <v>food</v>
      </c>
      <c r="T2439" t="str">
        <f t="shared" si="232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7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9"/>
        <v>0.33333333333333337</v>
      </c>
      <c r="R2440" s="6">
        <f t="shared" si="230"/>
        <v>50</v>
      </c>
      <c r="S2440" s="7" t="str">
        <f t="shared" si="231"/>
        <v>food</v>
      </c>
      <c r="T2440" t="str">
        <f t="shared" si="232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7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9"/>
        <v>0</v>
      </c>
      <c r="R2441" s="6" t="e">
        <f t="shared" si="230"/>
        <v>#DIV/0!</v>
      </c>
      <c r="S2441" s="7" t="str">
        <f t="shared" si="231"/>
        <v>food</v>
      </c>
      <c r="T2441" t="str">
        <f t="shared" si="232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7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9"/>
        <v>0.2</v>
      </c>
      <c r="R2442" s="6">
        <f t="shared" si="230"/>
        <v>5</v>
      </c>
      <c r="S2442" s="7" t="str">
        <f t="shared" si="231"/>
        <v>food</v>
      </c>
      <c r="T2442" t="str">
        <f t="shared" si="232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7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9"/>
        <v>107.88</v>
      </c>
      <c r="R2443" s="6">
        <f t="shared" si="230"/>
        <v>74.22935779816514</v>
      </c>
      <c r="S2443" s="7" t="str">
        <f t="shared" si="231"/>
        <v>food</v>
      </c>
      <c r="T2443" t="str">
        <f t="shared" si="232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7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9"/>
        <v>125.94166666666666</v>
      </c>
      <c r="R2444" s="6">
        <f t="shared" si="230"/>
        <v>81.252688172043008</v>
      </c>
      <c r="S2444" s="7" t="str">
        <f t="shared" si="231"/>
        <v>food</v>
      </c>
      <c r="T2444" t="str">
        <f t="shared" si="232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7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9"/>
        <v>202.51495</v>
      </c>
      <c r="R2445" s="6">
        <f t="shared" si="230"/>
        <v>130.23469453376205</v>
      </c>
      <c r="S2445" s="7" t="str">
        <f t="shared" si="231"/>
        <v>food</v>
      </c>
      <c r="T2445" t="str">
        <f t="shared" si="232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7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9"/>
        <v>108.60000000000001</v>
      </c>
      <c r="R2446" s="6">
        <f t="shared" si="230"/>
        <v>53.409836065573771</v>
      </c>
      <c r="S2446" s="7" t="str">
        <f t="shared" si="231"/>
        <v>food</v>
      </c>
      <c r="T2446" t="str">
        <f t="shared" si="232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7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9"/>
        <v>172.8</v>
      </c>
      <c r="R2447" s="6">
        <f t="shared" si="230"/>
        <v>75.130434782608702</v>
      </c>
      <c r="S2447" s="7" t="str">
        <f t="shared" si="231"/>
        <v>food</v>
      </c>
      <c r="T2447" t="str">
        <f t="shared" si="232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7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9"/>
        <v>167.98</v>
      </c>
      <c r="R2448" s="6">
        <f t="shared" si="230"/>
        <v>75.666666666666671</v>
      </c>
      <c r="S2448" s="7" t="str">
        <f t="shared" si="231"/>
        <v>food</v>
      </c>
      <c r="T2448" t="str">
        <f t="shared" si="232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7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9"/>
        <v>427.20000000000005</v>
      </c>
      <c r="R2449" s="6">
        <f t="shared" si="230"/>
        <v>31.691394658753708</v>
      </c>
      <c r="S2449" s="7" t="str">
        <f t="shared" si="231"/>
        <v>food</v>
      </c>
      <c r="T2449" t="str">
        <f t="shared" si="232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7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9"/>
        <v>107.5</v>
      </c>
      <c r="R2450" s="6">
        <f t="shared" si="230"/>
        <v>47.777777777777779</v>
      </c>
      <c r="S2450" s="7" t="str">
        <f t="shared" si="231"/>
        <v>food</v>
      </c>
      <c r="T2450" t="str">
        <f t="shared" si="232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7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9"/>
        <v>108</v>
      </c>
      <c r="R2451" s="6">
        <f t="shared" si="230"/>
        <v>90</v>
      </c>
      <c r="S2451" s="7" t="str">
        <f t="shared" si="231"/>
        <v>food</v>
      </c>
      <c r="T2451" t="str">
        <f t="shared" si="232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7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9"/>
        <v>101.53353333333335</v>
      </c>
      <c r="R2452" s="6">
        <f t="shared" si="230"/>
        <v>149.31401960784314</v>
      </c>
      <c r="S2452" s="7" t="str">
        <f t="shared" si="231"/>
        <v>food</v>
      </c>
      <c r="T2452" t="str">
        <f t="shared" si="232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7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9"/>
        <v>115.45</v>
      </c>
      <c r="R2453" s="6">
        <f t="shared" si="230"/>
        <v>62.06989247311828</v>
      </c>
      <c r="S2453" s="7" t="str">
        <f t="shared" si="231"/>
        <v>food</v>
      </c>
      <c r="T2453" t="str">
        <f t="shared" si="232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7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9"/>
        <v>133.5</v>
      </c>
      <c r="R2454" s="6">
        <f t="shared" si="230"/>
        <v>53.4</v>
      </c>
      <c r="S2454" s="7" t="str">
        <f t="shared" si="231"/>
        <v>food</v>
      </c>
      <c r="T2454" t="str">
        <f t="shared" si="232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7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9"/>
        <v>154.69999999999999</v>
      </c>
      <c r="R2455" s="6">
        <f t="shared" si="230"/>
        <v>69.268656716417908</v>
      </c>
      <c r="S2455" s="7" t="str">
        <f t="shared" si="231"/>
        <v>food</v>
      </c>
      <c r="T2455" t="str">
        <f t="shared" si="232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7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9"/>
        <v>100.84571428571429</v>
      </c>
      <c r="R2456" s="6">
        <f t="shared" si="230"/>
        <v>271.50769230769231</v>
      </c>
      <c r="S2456" s="7" t="str">
        <f t="shared" si="231"/>
        <v>food</v>
      </c>
      <c r="T2456" t="str">
        <f t="shared" si="232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7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9"/>
        <v>182</v>
      </c>
      <c r="R2457" s="6">
        <f t="shared" si="230"/>
        <v>34.125</v>
      </c>
      <c r="S2457" s="7" t="str">
        <f t="shared" si="231"/>
        <v>food</v>
      </c>
      <c r="T2457" t="str">
        <f t="shared" si="232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7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9"/>
        <v>180.86666666666667</v>
      </c>
      <c r="R2458" s="6">
        <f t="shared" si="230"/>
        <v>40.492537313432834</v>
      </c>
      <c r="S2458" s="7" t="str">
        <f t="shared" si="231"/>
        <v>food</v>
      </c>
      <c r="T2458" t="str">
        <f t="shared" si="232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7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9"/>
        <v>102.30434782608695</v>
      </c>
      <c r="R2459" s="6">
        <f t="shared" si="230"/>
        <v>189.75806451612902</v>
      </c>
      <c r="S2459" s="7" t="str">
        <f t="shared" si="231"/>
        <v>food</v>
      </c>
      <c r="T2459" t="str">
        <f t="shared" si="232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7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9"/>
        <v>110.17999999999999</v>
      </c>
      <c r="R2460" s="6">
        <f t="shared" si="230"/>
        <v>68.862499999999997</v>
      </c>
      <c r="S2460" s="7" t="str">
        <f t="shared" si="231"/>
        <v>food</v>
      </c>
      <c r="T2460" t="str">
        <f t="shared" si="232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7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9"/>
        <v>102.25</v>
      </c>
      <c r="R2461" s="6">
        <f t="shared" si="230"/>
        <v>108.77659574468085</v>
      </c>
      <c r="S2461" s="7" t="str">
        <f t="shared" si="231"/>
        <v>food</v>
      </c>
      <c r="T2461" t="str">
        <f t="shared" si="232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7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9"/>
        <v>100.78823529411764</v>
      </c>
      <c r="R2462" s="6">
        <f t="shared" si="230"/>
        <v>125.98529411764706</v>
      </c>
      <c r="S2462" s="7" t="str">
        <f t="shared" si="231"/>
        <v>food</v>
      </c>
      <c r="T2462" t="str">
        <f t="shared" si="232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7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9"/>
        <v>103.8</v>
      </c>
      <c r="R2463" s="6">
        <f t="shared" si="230"/>
        <v>90.523255813953483</v>
      </c>
      <c r="S2463" s="7" t="str">
        <f t="shared" si="231"/>
        <v>music</v>
      </c>
      <c r="T2463" t="str">
        <f t="shared" si="232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7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9"/>
        <v>110.70833333333334</v>
      </c>
      <c r="R2464" s="6">
        <f t="shared" si="230"/>
        <v>28.880434782608695</v>
      </c>
      <c r="S2464" s="7" t="str">
        <f t="shared" si="231"/>
        <v>music</v>
      </c>
      <c r="T2464" t="str">
        <f t="shared" si="232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7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9"/>
        <v>116.25000000000001</v>
      </c>
      <c r="R2465" s="6">
        <f t="shared" si="230"/>
        <v>31</v>
      </c>
      <c r="S2465" s="7" t="str">
        <f t="shared" si="231"/>
        <v>music</v>
      </c>
      <c r="T2465" t="str">
        <f t="shared" si="232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7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9"/>
        <v>111.1</v>
      </c>
      <c r="R2466" s="6">
        <f t="shared" si="230"/>
        <v>51.674418604651166</v>
      </c>
      <c r="S2466" s="7" t="str">
        <f t="shared" si="231"/>
        <v>music</v>
      </c>
      <c r="T2466" t="str">
        <f t="shared" si="232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7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9"/>
        <v>180.14285714285714</v>
      </c>
      <c r="R2467" s="6">
        <f t="shared" si="230"/>
        <v>26.270833333333332</v>
      </c>
      <c r="S2467" s="7" t="str">
        <f t="shared" si="231"/>
        <v>music</v>
      </c>
      <c r="T2467" t="str">
        <f t="shared" si="232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7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9"/>
        <v>100</v>
      </c>
      <c r="R2468" s="6">
        <f t="shared" si="230"/>
        <v>48.07692307692308</v>
      </c>
      <c r="S2468" s="7" t="str">
        <f t="shared" si="231"/>
        <v>music</v>
      </c>
      <c r="T2468" t="str">
        <f t="shared" si="232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7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9"/>
        <v>118.5</v>
      </c>
      <c r="R2469" s="6">
        <f t="shared" si="230"/>
        <v>27.558139534883722</v>
      </c>
      <c r="S2469" s="7" t="str">
        <f t="shared" si="231"/>
        <v>music</v>
      </c>
      <c r="T2469" t="str">
        <f t="shared" si="232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7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9"/>
        <v>107.21700000000001</v>
      </c>
      <c r="R2470" s="6">
        <f t="shared" si="230"/>
        <v>36.97137931034483</v>
      </c>
      <c r="S2470" s="7" t="str">
        <f t="shared" si="231"/>
        <v>music</v>
      </c>
      <c r="T2470" t="str">
        <f t="shared" si="232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7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9"/>
        <v>113.66666666666667</v>
      </c>
      <c r="R2471" s="6">
        <f t="shared" si="230"/>
        <v>29.021276595744681</v>
      </c>
      <c r="S2471" s="7" t="str">
        <f t="shared" si="231"/>
        <v>music</v>
      </c>
      <c r="T2471" t="str">
        <f t="shared" si="232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7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9"/>
        <v>103.16400000000002</v>
      </c>
      <c r="R2472" s="6">
        <f t="shared" si="230"/>
        <v>28.65666666666667</v>
      </c>
      <c r="S2472" s="7" t="str">
        <f t="shared" si="231"/>
        <v>music</v>
      </c>
      <c r="T2472" t="str">
        <f t="shared" si="232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7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9"/>
        <v>128</v>
      </c>
      <c r="R2473" s="6">
        <f t="shared" si="230"/>
        <v>37.647058823529413</v>
      </c>
      <c r="S2473" s="7" t="str">
        <f t="shared" si="231"/>
        <v>music</v>
      </c>
      <c r="T2473" t="str">
        <f t="shared" si="232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7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9"/>
        <v>135.76026666666667</v>
      </c>
      <c r="R2474" s="6">
        <f t="shared" si="230"/>
        <v>97.904038461538462</v>
      </c>
      <c r="S2474" s="7" t="str">
        <f t="shared" si="231"/>
        <v>music</v>
      </c>
      <c r="T2474" t="str">
        <f t="shared" si="232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7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9"/>
        <v>100</v>
      </c>
      <c r="R2475" s="6">
        <f t="shared" si="230"/>
        <v>42.553191489361701</v>
      </c>
      <c r="S2475" s="7" t="str">
        <f t="shared" si="231"/>
        <v>music</v>
      </c>
      <c r="T2475" t="str">
        <f t="shared" si="232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7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9"/>
        <v>100.00360000000002</v>
      </c>
      <c r="R2476" s="6">
        <f t="shared" si="230"/>
        <v>131.58368421052631</v>
      </c>
      <c r="S2476" s="7" t="str">
        <f t="shared" si="231"/>
        <v>music</v>
      </c>
      <c r="T2476" t="str">
        <f t="shared" si="232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7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9"/>
        <v>104.71999999999998</v>
      </c>
      <c r="R2477" s="6">
        <f t="shared" si="230"/>
        <v>32.320987654320987</v>
      </c>
      <c r="S2477" s="7" t="str">
        <f t="shared" si="231"/>
        <v>music</v>
      </c>
      <c r="T2477" t="str">
        <f t="shared" si="232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7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9"/>
        <v>105.02249999999999</v>
      </c>
      <c r="R2478" s="6">
        <f t="shared" si="230"/>
        <v>61.103999999999999</v>
      </c>
      <c r="S2478" s="7" t="str">
        <f t="shared" si="231"/>
        <v>music</v>
      </c>
      <c r="T2478" t="str">
        <f t="shared" si="232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7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9"/>
        <v>171.33333333333334</v>
      </c>
      <c r="R2479" s="6">
        <f t="shared" si="230"/>
        <v>31.341463414634145</v>
      </c>
      <c r="S2479" s="7" t="str">
        <f t="shared" si="231"/>
        <v>music</v>
      </c>
      <c r="T2479" t="str">
        <f t="shared" si="232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7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9"/>
        <v>127.49999999999999</v>
      </c>
      <c r="R2480" s="6">
        <f t="shared" si="230"/>
        <v>129.1139240506329</v>
      </c>
      <c r="S2480" s="7" t="str">
        <f t="shared" si="231"/>
        <v>music</v>
      </c>
      <c r="T2480" t="str">
        <f t="shared" si="232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7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9"/>
        <v>133.44333333333333</v>
      </c>
      <c r="R2481" s="6">
        <f t="shared" si="230"/>
        <v>25.020624999999999</v>
      </c>
      <c r="S2481" s="7" t="str">
        <f t="shared" si="231"/>
        <v>music</v>
      </c>
      <c r="T2481" t="str">
        <f t="shared" si="232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7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9"/>
        <v>100</v>
      </c>
      <c r="R2482" s="6">
        <f t="shared" si="230"/>
        <v>250</v>
      </c>
      <c r="S2482" s="7" t="str">
        <f t="shared" si="231"/>
        <v>music</v>
      </c>
      <c r="T2482" t="str">
        <f t="shared" si="232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7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9"/>
        <v>112.91099999999999</v>
      </c>
      <c r="R2483" s="6">
        <f t="shared" si="230"/>
        <v>47.541473684210523</v>
      </c>
      <c r="S2483" s="7" t="str">
        <f t="shared" si="231"/>
        <v>music</v>
      </c>
      <c r="T2483" t="str">
        <f t="shared" si="232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7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9"/>
        <v>100.1</v>
      </c>
      <c r="R2484" s="6">
        <f t="shared" si="230"/>
        <v>40.04</v>
      </c>
      <c r="S2484" s="7" t="str">
        <f t="shared" si="231"/>
        <v>music</v>
      </c>
      <c r="T2484" t="str">
        <f t="shared" si="232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7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9"/>
        <v>113.72727272727272</v>
      </c>
      <c r="R2485" s="6">
        <f t="shared" si="230"/>
        <v>65.84210526315789</v>
      </c>
      <c r="S2485" s="7" t="str">
        <f t="shared" si="231"/>
        <v>music</v>
      </c>
      <c r="T2485" t="str">
        <f t="shared" si="232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7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9"/>
        <v>119.31742857142855</v>
      </c>
      <c r="R2486" s="6">
        <f t="shared" si="230"/>
        <v>46.401222222222216</v>
      </c>
      <c r="S2486" s="7" t="str">
        <f t="shared" si="231"/>
        <v>music</v>
      </c>
      <c r="T2486" t="str">
        <f t="shared" si="232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7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9"/>
        <v>103.25</v>
      </c>
      <c r="R2487" s="6">
        <f t="shared" si="230"/>
        <v>50.365853658536587</v>
      </c>
      <c r="S2487" s="7" t="str">
        <f t="shared" si="231"/>
        <v>music</v>
      </c>
      <c r="T2487" t="str">
        <f t="shared" si="232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7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9"/>
        <v>265.66666666666669</v>
      </c>
      <c r="R2488" s="6">
        <f t="shared" si="230"/>
        <v>26.566666666666666</v>
      </c>
      <c r="S2488" s="7" t="str">
        <f t="shared" si="231"/>
        <v>music</v>
      </c>
      <c r="T2488" t="str">
        <f t="shared" si="232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7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9"/>
        <v>100.05066666666667</v>
      </c>
      <c r="R2489" s="6">
        <f t="shared" si="230"/>
        <v>39.493684210526318</v>
      </c>
      <c r="S2489" s="7" t="str">
        <f t="shared" si="231"/>
        <v>music</v>
      </c>
      <c r="T2489" t="str">
        <f t="shared" si="232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7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9"/>
        <v>106.69999999999999</v>
      </c>
      <c r="R2490" s="6">
        <f t="shared" si="230"/>
        <v>49.246153846153845</v>
      </c>
      <c r="S2490" s="7" t="str">
        <f t="shared" si="231"/>
        <v>music</v>
      </c>
      <c r="T2490" t="str">
        <f t="shared" si="232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7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9"/>
        <v>133.67142857142858</v>
      </c>
      <c r="R2491" s="6">
        <f t="shared" si="230"/>
        <v>62.38</v>
      </c>
      <c r="S2491" s="7" t="str">
        <f t="shared" si="231"/>
        <v>music</v>
      </c>
      <c r="T2491" t="str">
        <f t="shared" si="232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7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9"/>
        <v>121.39999999999999</v>
      </c>
      <c r="R2492" s="6">
        <f t="shared" si="230"/>
        <v>37.9375</v>
      </c>
      <c r="S2492" s="7" t="str">
        <f t="shared" si="231"/>
        <v>music</v>
      </c>
      <c r="T2492" t="str">
        <f t="shared" si="232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7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9"/>
        <v>103.2</v>
      </c>
      <c r="R2493" s="6">
        <f t="shared" si="230"/>
        <v>51.6</v>
      </c>
      <c r="S2493" s="7" t="str">
        <f t="shared" si="231"/>
        <v>music</v>
      </c>
      <c r="T2493" t="str">
        <f t="shared" si="232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7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9"/>
        <v>125</v>
      </c>
      <c r="R2494" s="6">
        <f t="shared" si="230"/>
        <v>27.777777777777779</v>
      </c>
      <c r="S2494" s="7" t="str">
        <f t="shared" si="231"/>
        <v>music</v>
      </c>
      <c r="T2494" t="str">
        <f t="shared" si="232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7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9"/>
        <v>128.69999999999999</v>
      </c>
      <c r="R2495" s="6">
        <f t="shared" si="230"/>
        <v>99.382239382239376</v>
      </c>
      <c r="S2495" s="7" t="str">
        <f t="shared" si="231"/>
        <v>music</v>
      </c>
      <c r="T2495" t="str">
        <f t="shared" si="232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7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9"/>
        <v>101.00533333333333</v>
      </c>
      <c r="R2496" s="6">
        <f t="shared" si="230"/>
        <v>38.848205128205123</v>
      </c>
      <c r="S2496" s="7" t="str">
        <f t="shared" si="231"/>
        <v>music</v>
      </c>
      <c r="T2496" t="str">
        <f t="shared" si="232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7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9"/>
        <v>127.53666666666665</v>
      </c>
      <c r="R2497" s="6">
        <f t="shared" si="230"/>
        <v>45.548809523809524</v>
      </c>
      <c r="S2497" s="7" t="str">
        <f t="shared" si="231"/>
        <v>music</v>
      </c>
      <c r="T2497" t="str">
        <f t="shared" si="232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7"/>
        <v>41362.954768518517</v>
      </c>
      <c r="K2498">
        <v>1361577292</v>
      </c>
      <c r="L2498" s="11">
        <f t="shared" si="228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29"/>
        <v>100</v>
      </c>
      <c r="R2498" s="6">
        <f t="shared" si="230"/>
        <v>600</v>
      </c>
      <c r="S2498" s="7" t="str">
        <f t="shared" si="231"/>
        <v>music</v>
      </c>
      <c r="T2498" t="str">
        <f t="shared" si="232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3">(((I2499/60)/60)/24)+DATE(1970,1,1)</f>
        <v>40760.878912037035</v>
      </c>
      <c r="K2499">
        <v>1309986338</v>
      </c>
      <c r="L2499" s="11">
        <f t="shared" ref="L2499:L2562" si="234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5">(E2499/D2499)*100</f>
        <v>112.7715</v>
      </c>
      <c r="R2499" s="6">
        <f t="shared" ref="R2499:R2562" si="236">E2499/N2499</f>
        <v>80.551071428571419</v>
      </c>
      <c r="S2499" s="7" t="str">
        <f t="shared" ref="S2499:S2562" si="237">LEFT(P2499,FIND("/",P2499)-1)</f>
        <v>music</v>
      </c>
      <c r="T2499" t="str">
        <f t="shared" ref="T2499:T2562" si="238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3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5"/>
        <v>105.60000000000001</v>
      </c>
      <c r="R2500" s="6">
        <f t="shared" si="236"/>
        <v>52.8</v>
      </c>
      <c r="S2500" s="7" t="str">
        <f t="shared" si="237"/>
        <v>music</v>
      </c>
      <c r="T2500" t="str">
        <f t="shared" si="238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3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5"/>
        <v>202.625</v>
      </c>
      <c r="R2501" s="6">
        <f t="shared" si="236"/>
        <v>47.676470588235297</v>
      </c>
      <c r="S2501" s="7" t="str">
        <f t="shared" si="237"/>
        <v>music</v>
      </c>
      <c r="T2501" t="str">
        <f t="shared" si="238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3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5"/>
        <v>113.33333333333333</v>
      </c>
      <c r="R2502" s="6">
        <f t="shared" si="236"/>
        <v>23.448275862068964</v>
      </c>
      <c r="S2502" s="7" t="str">
        <f t="shared" si="237"/>
        <v>music</v>
      </c>
      <c r="T2502" t="str">
        <f t="shared" si="238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3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5"/>
        <v>2.5545454545454547</v>
      </c>
      <c r="R2503" s="6">
        <f t="shared" si="236"/>
        <v>40.142857142857146</v>
      </c>
      <c r="S2503" s="7" t="str">
        <f t="shared" si="237"/>
        <v>food</v>
      </c>
      <c r="T2503" t="str">
        <f t="shared" si="238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3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5"/>
        <v>7.8181818181818186E-2</v>
      </c>
      <c r="R2504" s="6">
        <f t="shared" si="236"/>
        <v>17.2</v>
      </c>
      <c r="S2504" s="7" t="str">
        <f t="shared" si="237"/>
        <v>food</v>
      </c>
      <c r="T2504" t="str">
        <f t="shared" si="238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3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5"/>
        <v>0</v>
      </c>
      <c r="R2505" s="6" t="e">
        <f t="shared" si="236"/>
        <v>#DIV/0!</v>
      </c>
      <c r="S2505" s="7" t="str">
        <f t="shared" si="237"/>
        <v>food</v>
      </c>
      <c r="T2505" t="str">
        <f t="shared" si="238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3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5"/>
        <v>0</v>
      </c>
      <c r="R2506" s="6" t="e">
        <f t="shared" si="236"/>
        <v>#DIV/0!</v>
      </c>
      <c r="S2506" s="7" t="str">
        <f t="shared" si="237"/>
        <v>food</v>
      </c>
      <c r="T2506" t="str">
        <f t="shared" si="238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3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5"/>
        <v>0</v>
      </c>
      <c r="R2507" s="6" t="e">
        <f t="shared" si="236"/>
        <v>#DIV/0!</v>
      </c>
      <c r="S2507" s="7" t="str">
        <f t="shared" si="237"/>
        <v>food</v>
      </c>
      <c r="T2507" t="str">
        <f t="shared" si="238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3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5"/>
        <v>0.6</v>
      </c>
      <c r="R2508" s="6">
        <f t="shared" si="236"/>
        <v>15</v>
      </c>
      <c r="S2508" s="7" t="str">
        <f t="shared" si="237"/>
        <v>food</v>
      </c>
      <c r="T2508" t="str">
        <f t="shared" si="238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3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5"/>
        <v>0</v>
      </c>
      <c r="R2509" s="6" t="e">
        <f t="shared" si="236"/>
        <v>#DIV/0!</v>
      </c>
      <c r="S2509" s="7" t="str">
        <f t="shared" si="237"/>
        <v>food</v>
      </c>
      <c r="T2509" t="str">
        <f t="shared" si="238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3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5"/>
        <v>0</v>
      </c>
      <c r="R2510" s="6" t="e">
        <f t="shared" si="236"/>
        <v>#DIV/0!</v>
      </c>
      <c r="S2510" s="7" t="str">
        <f t="shared" si="237"/>
        <v>food</v>
      </c>
      <c r="T2510" t="str">
        <f t="shared" si="238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3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5"/>
        <v>1.0526315789473684</v>
      </c>
      <c r="R2511" s="6">
        <f t="shared" si="236"/>
        <v>35.714285714285715</v>
      </c>
      <c r="S2511" s="7" t="str">
        <f t="shared" si="237"/>
        <v>food</v>
      </c>
      <c r="T2511" t="str">
        <f t="shared" si="238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3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5"/>
        <v>0.15</v>
      </c>
      <c r="R2512" s="6">
        <f t="shared" si="236"/>
        <v>37.5</v>
      </c>
      <c r="S2512" s="7" t="str">
        <f t="shared" si="237"/>
        <v>food</v>
      </c>
      <c r="T2512" t="str">
        <f t="shared" si="238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3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5"/>
        <v>0</v>
      </c>
      <c r="R2513" s="6" t="e">
        <f t="shared" si="236"/>
        <v>#DIV/0!</v>
      </c>
      <c r="S2513" s="7" t="str">
        <f t="shared" si="237"/>
        <v>food</v>
      </c>
      <c r="T2513" t="str">
        <f t="shared" si="238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3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5"/>
        <v>0</v>
      </c>
      <c r="R2514" s="6" t="e">
        <f t="shared" si="236"/>
        <v>#DIV/0!</v>
      </c>
      <c r="S2514" s="7" t="str">
        <f t="shared" si="237"/>
        <v>food</v>
      </c>
      <c r="T2514" t="str">
        <f t="shared" si="238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3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5"/>
        <v>0</v>
      </c>
      <c r="R2515" s="6" t="e">
        <f t="shared" si="236"/>
        <v>#DIV/0!</v>
      </c>
      <c r="S2515" s="7" t="str">
        <f t="shared" si="237"/>
        <v>food</v>
      </c>
      <c r="T2515" t="str">
        <f t="shared" si="238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3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5"/>
        <v>1.7500000000000002</v>
      </c>
      <c r="R2516" s="6">
        <f t="shared" si="236"/>
        <v>52.5</v>
      </c>
      <c r="S2516" s="7" t="str">
        <f t="shared" si="237"/>
        <v>food</v>
      </c>
      <c r="T2516" t="str">
        <f t="shared" si="238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3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5"/>
        <v>18.600000000000001</v>
      </c>
      <c r="R2517" s="6">
        <f t="shared" si="236"/>
        <v>77.5</v>
      </c>
      <c r="S2517" s="7" t="str">
        <f t="shared" si="237"/>
        <v>food</v>
      </c>
      <c r="T2517" t="str">
        <f t="shared" si="238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3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5"/>
        <v>0</v>
      </c>
      <c r="R2518" s="6" t="e">
        <f t="shared" si="236"/>
        <v>#DIV/0!</v>
      </c>
      <c r="S2518" s="7" t="str">
        <f t="shared" si="237"/>
        <v>food</v>
      </c>
      <c r="T2518" t="str">
        <f t="shared" si="238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3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5"/>
        <v>9.8166666666666664</v>
      </c>
      <c r="R2519" s="6">
        <f t="shared" si="236"/>
        <v>53.545454545454547</v>
      </c>
      <c r="S2519" s="7" t="str">
        <f t="shared" si="237"/>
        <v>food</v>
      </c>
      <c r="T2519" t="str">
        <f t="shared" si="238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3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5"/>
        <v>0</v>
      </c>
      <c r="R2520" s="6" t="e">
        <f t="shared" si="236"/>
        <v>#DIV/0!</v>
      </c>
      <c r="S2520" s="7" t="str">
        <f t="shared" si="237"/>
        <v>food</v>
      </c>
      <c r="T2520" t="str">
        <f t="shared" si="238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3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5"/>
        <v>4.3333333333333335E-2</v>
      </c>
      <c r="R2521" s="6">
        <f t="shared" si="236"/>
        <v>16.25</v>
      </c>
      <c r="S2521" s="7" t="str">
        <f t="shared" si="237"/>
        <v>food</v>
      </c>
      <c r="T2521" t="str">
        <f t="shared" si="238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3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5"/>
        <v>0</v>
      </c>
      <c r="R2522" s="6" t="e">
        <f t="shared" si="236"/>
        <v>#DIV/0!</v>
      </c>
      <c r="S2522" s="7" t="str">
        <f t="shared" si="237"/>
        <v>food</v>
      </c>
      <c r="T2522" t="str">
        <f t="shared" si="238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3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5"/>
        <v>109.48792</v>
      </c>
      <c r="R2523" s="6">
        <f t="shared" si="236"/>
        <v>103.68174242424243</v>
      </c>
      <c r="S2523" s="7" t="str">
        <f t="shared" si="237"/>
        <v>music</v>
      </c>
      <c r="T2523" t="str">
        <f t="shared" si="238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3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5"/>
        <v>100</v>
      </c>
      <c r="R2524" s="6">
        <f t="shared" si="236"/>
        <v>185.18518518518519</v>
      </c>
      <c r="S2524" s="7" t="str">
        <f t="shared" si="237"/>
        <v>music</v>
      </c>
      <c r="T2524" t="str">
        <f t="shared" si="238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3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5"/>
        <v>156.44444444444446</v>
      </c>
      <c r="R2525" s="6">
        <f t="shared" si="236"/>
        <v>54.153846153846153</v>
      </c>
      <c r="S2525" s="7" t="str">
        <f t="shared" si="237"/>
        <v>music</v>
      </c>
      <c r="T2525" t="str">
        <f t="shared" si="238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3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5"/>
        <v>101.6</v>
      </c>
      <c r="R2526" s="6">
        <f t="shared" si="236"/>
        <v>177.2093023255814</v>
      </c>
      <c r="S2526" s="7" t="str">
        <f t="shared" si="237"/>
        <v>music</v>
      </c>
      <c r="T2526" t="str">
        <f t="shared" si="238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3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5"/>
        <v>100.325</v>
      </c>
      <c r="R2527" s="6">
        <f t="shared" si="236"/>
        <v>100.325</v>
      </c>
      <c r="S2527" s="7" t="str">
        <f t="shared" si="237"/>
        <v>music</v>
      </c>
      <c r="T2527" t="str">
        <f t="shared" si="238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3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5"/>
        <v>112.94999999999999</v>
      </c>
      <c r="R2528" s="6">
        <f t="shared" si="236"/>
        <v>136.90909090909091</v>
      </c>
      <c r="S2528" s="7" t="str">
        <f t="shared" si="237"/>
        <v>music</v>
      </c>
      <c r="T2528" t="str">
        <f t="shared" si="238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3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5"/>
        <v>102.125</v>
      </c>
      <c r="R2529" s="6">
        <f t="shared" si="236"/>
        <v>57.535211267605632</v>
      </c>
      <c r="S2529" s="7" t="str">
        <f t="shared" si="237"/>
        <v>music</v>
      </c>
      <c r="T2529" t="str">
        <f t="shared" si="238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3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5"/>
        <v>107.24974999999999</v>
      </c>
      <c r="R2530" s="6">
        <f t="shared" si="236"/>
        <v>52.962839506172834</v>
      </c>
      <c r="S2530" s="7" t="str">
        <f t="shared" si="237"/>
        <v>music</v>
      </c>
      <c r="T2530" t="str">
        <f t="shared" si="238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3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5"/>
        <v>104.28333333333333</v>
      </c>
      <c r="R2531" s="6">
        <f t="shared" si="236"/>
        <v>82.328947368421055</v>
      </c>
      <c r="S2531" s="7" t="str">
        <f t="shared" si="237"/>
        <v>music</v>
      </c>
      <c r="T2531" t="str">
        <f t="shared" si="238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3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5"/>
        <v>100</v>
      </c>
      <c r="R2532" s="6">
        <f t="shared" si="236"/>
        <v>135.41666666666666</v>
      </c>
      <c r="S2532" s="7" t="str">
        <f t="shared" si="237"/>
        <v>music</v>
      </c>
      <c r="T2532" t="str">
        <f t="shared" si="238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3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5"/>
        <v>100.4</v>
      </c>
      <c r="R2533" s="6">
        <f t="shared" si="236"/>
        <v>74.06557377049181</v>
      </c>
      <c r="S2533" s="7" t="str">
        <f t="shared" si="237"/>
        <v>music</v>
      </c>
      <c r="T2533" t="str">
        <f t="shared" si="238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3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5"/>
        <v>126.125</v>
      </c>
      <c r="R2534" s="6">
        <f t="shared" si="236"/>
        <v>84.083333333333329</v>
      </c>
      <c r="S2534" s="7" t="str">
        <f t="shared" si="237"/>
        <v>music</v>
      </c>
      <c r="T2534" t="str">
        <f t="shared" si="238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3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5"/>
        <v>110.66666666666667</v>
      </c>
      <c r="R2535" s="6">
        <f t="shared" si="236"/>
        <v>61.029411764705884</v>
      </c>
      <c r="S2535" s="7" t="str">
        <f t="shared" si="237"/>
        <v>music</v>
      </c>
      <c r="T2535" t="str">
        <f t="shared" si="238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3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5"/>
        <v>105</v>
      </c>
      <c r="R2536" s="6">
        <f t="shared" si="236"/>
        <v>150</v>
      </c>
      <c r="S2536" s="7" t="str">
        <f t="shared" si="237"/>
        <v>music</v>
      </c>
      <c r="T2536" t="str">
        <f t="shared" si="238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3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5"/>
        <v>103.77499999999999</v>
      </c>
      <c r="R2537" s="6">
        <f t="shared" si="236"/>
        <v>266.08974358974359</v>
      </c>
      <c r="S2537" s="7" t="str">
        <f t="shared" si="237"/>
        <v>music</v>
      </c>
      <c r="T2537" t="str">
        <f t="shared" si="238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3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5"/>
        <v>115.99999999999999</v>
      </c>
      <c r="R2538" s="6">
        <f t="shared" si="236"/>
        <v>7.25</v>
      </c>
      <c r="S2538" s="7" t="str">
        <f t="shared" si="237"/>
        <v>music</v>
      </c>
      <c r="T2538" t="str">
        <f t="shared" si="238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3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5"/>
        <v>110.00000000000001</v>
      </c>
      <c r="R2539" s="6">
        <f t="shared" si="236"/>
        <v>100</v>
      </c>
      <c r="S2539" s="7" t="str">
        <f t="shared" si="237"/>
        <v>music</v>
      </c>
      <c r="T2539" t="str">
        <f t="shared" si="238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3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5"/>
        <v>113.01761111111111</v>
      </c>
      <c r="R2540" s="6">
        <f t="shared" si="236"/>
        <v>109.96308108108107</v>
      </c>
      <c r="S2540" s="7" t="str">
        <f t="shared" si="237"/>
        <v>music</v>
      </c>
      <c r="T2540" t="str">
        <f t="shared" si="238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3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5"/>
        <v>100.25</v>
      </c>
      <c r="R2541" s="6">
        <f t="shared" si="236"/>
        <v>169.91525423728814</v>
      </c>
      <c r="S2541" s="7" t="str">
        <f t="shared" si="237"/>
        <v>music</v>
      </c>
      <c r="T2541" t="str">
        <f t="shared" si="238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3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5"/>
        <v>103.4</v>
      </c>
      <c r="R2542" s="6">
        <f t="shared" si="236"/>
        <v>95.740740740740748</v>
      </c>
      <c r="S2542" s="7" t="str">
        <f t="shared" si="237"/>
        <v>music</v>
      </c>
      <c r="T2542" t="str">
        <f t="shared" si="238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3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5"/>
        <v>107.02857142857142</v>
      </c>
      <c r="R2543" s="6">
        <f t="shared" si="236"/>
        <v>59.460317460317462</v>
      </c>
      <c r="S2543" s="7" t="str">
        <f t="shared" si="237"/>
        <v>music</v>
      </c>
      <c r="T2543" t="str">
        <f t="shared" si="238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3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5"/>
        <v>103.57142857142858</v>
      </c>
      <c r="R2544" s="6">
        <f t="shared" si="236"/>
        <v>55.769230769230766</v>
      </c>
      <c r="S2544" s="7" t="str">
        <f t="shared" si="237"/>
        <v>music</v>
      </c>
      <c r="T2544" t="str">
        <f t="shared" si="238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3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5"/>
        <v>156.4</v>
      </c>
      <c r="R2545" s="6">
        <f t="shared" si="236"/>
        <v>30.076923076923077</v>
      </c>
      <c r="S2545" s="7" t="str">
        <f t="shared" si="237"/>
        <v>music</v>
      </c>
      <c r="T2545" t="str">
        <f t="shared" si="238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3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5"/>
        <v>100.82</v>
      </c>
      <c r="R2546" s="6">
        <f t="shared" si="236"/>
        <v>88.438596491228068</v>
      </c>
      <c r="S2546" s="7" t="str">
        <f t="shared" si="237"/>
        <v>music</v>
      </c>
      <c r="T2546" t="str">
        <f t="shared" si="238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3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5"/>
        <v>195.3</v>
      </c>
      <c r="R2547" s="6">
        <f t="shared" si="236"/>
        <v>64.032786885245898</v>
      </c>
      <c r="S2547" s="7" t="str">
        <f t="shared" si="237"/>
        <v>music</v>
      </c>
      <c r="T2547" t="str">
        <f t="shared" si="238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3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5"/>
        <v>111.71428571428572</v>
      </c>
      <c r="R2548" s="6">
        <f t="shared" si="236"/>
        <v>60.153846153846153</v>
      </c>
      <c r="S2548" s="7" t="str">
        <f t="shared" si="237"/>
        <v>music</v>
      </c>
      <c r="T2548" t="str">
        <f t="shared" si="238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3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5"/>
        <v>119.85454545454546</v>
      </c>
      <c r="R2549" s="6">
        <f t="shared" si="236"/>
        <v>49.194029850746269</v>
      </c>
      <c r="S2549" s="7" t="str">
        <f t="shared" si="237"/>
        <v>music</v>
      </c>
      <c r="T2549" t="str">
        <f t="shared" si="238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3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5"/>
        <v>101.85</v>
      </c>
      <c r="R2550" s="6">
        <f t="shared" si="236"/>
        <v>165.16216216216216</v>
      </c>
      <c r="S2550" s="7" t="str">
        <f t="shared" si="237"/>
        <v>music</v>
      </c>
      <c r="T2550" t="str">
        <f t="shared" si="238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3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5"/>
        <v>102.80254777070064</v>
      </c>
      <c r="R2551" s="6">
        <f t="shared" si="236"/>
        <v>43.621621621621621</v>
      </c>
      <c r="S2551" s="7" t="str">
        <f t="shared" si="237"/>
        <v>music</v>
      </c>
      <c r="T2551" t="str">
        <f t="shared" si="238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3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5"/>
        <v>100.84615384615385</v>
      </c>
      <c r="R2552" s="6">
        <f t="shared" si="236"/>
        <v>43.7</v>
      </c>
      <c r="S2552" s="7" t="str">
        <f t="shared" si="237"/>
        <v>music</v>
      </c>
      <c r="T2552" t="str">
        <f t="shared" si="238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3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5"/>
        <v>102.73469387755102</v>
      </c>
      <c r="R2553" s="6">
        <f t="shared" si="236"/>
        <v>67.419642857142861</v>
      </c>
      <c r="S2553" s="7" t="str">
        <f t="shared" si="237"/>
        <v>music</v>
      </c>
      <c r="T2553" t="str">
        <f t="shared" si="238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3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5"/>
        <v>106.5</v>
      </c>
      <c r="R2554" s="6">
        <f t="shared" si="236"/>
        <v>177.5</v>
      </c>
      <c r="S2554" s="7" t="str">
        <f t="shared" si="237"/>
        <v>music</v>
      </c>
      <c r="T2554" t="str">
        <f t="shared" si="238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3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5"/>
        <v>155.53333333333333</v>
      </c>
      <c r="R2555" s="6">
        <f t="shared" si="236"/>
        <v>38.883333333333333</v>
      </c>
      <c r="S2555" s="7" t="str">
        <f t="shared" si="237"/>
        <v>music</v>
      </c>
      <c r="T2555" t="str">
        <f t="shared" si="238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3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5"/>
        <v>122.8</v>
      </c>
      <c r="R2556" s="6">
        <f t="shared" si="236"/>
        <v>54.985074626865675</v>
      </c>
      <c r="S2556" s="7" t="str">
        <f t="shared" si="237"/>
        <v>music</v>
      </c>
      <c r="T2556" t="str">
        <f t="shared" si="238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3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5"/>
        <v>107.35</v>
      </c>
      <c r="R2557" s="6">
        <f t="shared" si="236"/>
        <v>61.342857142857142</v>
      </c>
      <c r="S2557" s="7" t="str">
        <f t="shared" si="237"/>
        <v>music</v>
      </c>
      <c r="T2557" t="str">
        <f t="shared" si="238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3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5"/>
        <v>105.50335570469798</v>
      </c>
      <c r="R2558" s="6">
        <f t="shared" si="236"/>
        <v>23.117647058823529</v>
      </c>
      <c r="S2558" s="7" t="str">
        <f t="shared" si="237"/>
        <v>music</v>
      </c>
      <c r="T2558" t="str">
        <f t="shared" si="238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3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5"/>
        <v>118.44444444444444</v>
      </c>
      <c r="R2559" s="6">
        <f t="shared" si="236"/>
        <v>29.611111111111111</v>
      </c>
      <c r="S2559" s="7" t="str">
        <f t="shared" si="237"/>
        <v>music</v>
      </c>
      <c r="T2559" t="str">
        <f t="shared" si="238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3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5"/>
        <v>108.88</v>
      </c>
      <c r="R2560" s="6">
        <f t="shared" si="236"/>
        <v>75.611111111111114</v>
      </c>
      <c r="S2560" s="7" t="str">
        <f t="shared" si="237"/>
        <v>music</v>
      </c>
      <c r="T2560" t="str">
        <f t="shared" si="238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3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5"/>
        <v>111.25</v>
      </c>
      <c r="R2561" s="6">
        <f t="shared" si="236"/>
        <v>35.6</v>
      </c>
      <c r="S2561" s="7" t="str">
        <f t="shared" si="237"/>
        <v>music</v>
      </c>
      <c r="T2561" t="str">
        <f t="shared" si="238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3"/>
        <v>42069.951087962967</v>
      </c>
      <c r="K2562">
        <v>1423090174</v>
      </c>
      <c r="L2562" s="11">
        <f t="shared" si="234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5"/>
        <v>100.1</v>
      </c>
      <c r="R2562" s="6">
        <f t="shared" si="236"/>
        <v>143</v>
      </c>
      <c r="S2562" s="7" t="str">
        <f t="shared" si="237"/>
        <v>music</v>
      </c>
      <c r="T2562" t="str">
        <f t="shared" si="238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39">(((I2563/60)/60)/24)+DATE(1970,1,1)</f>
        <v>42290.528807870374</v>
      </c>
      <c r="K2563">
        <v>1442148089</v>
      </c>
      <c r="L2563" s="11">
        <f t="shared" ref="L2563:L2626" si="24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1">(E2563/D2563)*100</f>
        <v>0</v>
      </c>
      <c r="R2563" s="6" t="e">
        <f t="shared" ref="R2563:R2626" si="242">E2563/N2563</f>
        <v>#DIV/0!</v>
      </c>
      <c r="S2563" s="7" t="str">
        <f t="shared" ref="S2563:S2626" si="243">LEFT(P2563,FIND("/",P2563)-1)</f>
        <v>food</v>
      </c>
      <c r="T2563" t="str">
        <f t="shared" ref="T2563:T2626" si="244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39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1"/>
        <v>0.75</v>
      </c>
      <c r="R2564" s="6">
        <f t="shared" si="242"/>
        <v>25</v>
      </c>
      <c r="S2564" s="7" t="str">
        <f t="shared" si="243"/>
        <v>food</v>
      </c>
      <c r="T2564" t="str">
        <f t="shared" si="244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39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1"/>
        <v>0</v>
      </c>
      <c r="R2565" s="6" t="e">
        <f t="shared" si="242"/>
        <v>#DIV/0!</v>
      </c>
      <c r="S2565" s="7" t="str">
        <f t="shared" si="243"/>
        <v>food</v>
      </c>
      <c r="T2565" t="str">
        <f t="shared" si="244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39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1"/>
        <v>0</v>
      </c>
      <c r="R2566" s="6" t="e">
        <f t="shared" si="242"/>
        <v>#DIV/0!</v>
      </c>
      <c r="S2566" s="7" t="str">
        <f t="shared" si="243"/>
        <v>food</v>
      </c>
      <c r="T2566" t="str">
        <f t="shared" si="244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39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1"/>
        <v>1</v>
      </c>
      <c r="R2567" s="6">
        <f t="shared" si="242"/>
        <v>100</v>
      </c>
      <c r="S2567" s="7" t="str">
        <f t="shared" si="243"/>
        <v>food</v>
      </c>
      <c r="T2567" t="str">
        <f t="shared" si="244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39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1"/>
        <v>0</v>
      </c>
      <c r="R2568" s="6" t="e">
        <f t="shared" si="242"/>
        <v>#DIV/0!</v>
      </c>
      <c r="S2568" s="7" t="str">
        <f t="shared" si="243"/>
        <v>food</v>
      </c>
      <c r="T2568" t="str">
        <f t="shared" si="244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39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1"/>
        <v>0.26666666666666666</v>
      </c>
      <c r="R2569" s="6">
        <f t="shared" si="242"/>
        <v>60</v>
      </c>
      <c r="S2569" s="7" t="str">
        <f t="shared" si="243"/>
        <v>food</v>
      </c>
      <c r="T2569" t="str">
        <f t="shared" si="244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39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1"/>
        <v>0.5</v>
      </c>
      <c r="R2570" s="6">
        <f t="shared" si="242"/>
        <v>50</v>
      </c>
      <c r="S2570" s="7" t="str">
        <f t="shared" si="243"/>
        <v>food</v>
      </c>
      <c r="T2570" t="str">
        <f t="shared" si="244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39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1"/>
        <v>2.2307692307692308</v>
      </c>
      <c r="R2571" s="6">
        <f t="shared" si="242"/>
        <v>72.5</v>
      </c>
      <c r="S2571" s="7" t="str">
        <f t="shared" si="243"/>
        <v>food</v>
      </c>
      <c r="T2571" t="str">
        <f t="shared" si="244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39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1"/>
        <v>0.84285714285714297</v>
      </c>
      <c r="R2572" s="6">
        <f t="shared" si="242"/>
        <v>29.5</v>
      </c>
      <c r="S2572" s="7" t="str">
        <f t="shared" si="243"/>
        <v>food</v>
      </c>
      <c r="T2572" t="str">
        <f t="shared" si="244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39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1"/>
        <v>0.25</v>
      </c>
      <c r="R2573" s="6">
        <f t="shared" si="242"/>
        <v>62.5</v>
      </c>
      <c r="S2573" s="7" t="str">
        <f t="shared" si="243"/>
        <v>food</v>
      </c>
      <c r="T2573" t="str">
        <f t="shared" si="244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39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1"/>
        <v>0</v>
      </c>
      <c r="R2574" s="6" t="e">
        <f t="shared" si="242"/>
        <v>#DIV/0!</v>
      </c>
      <c r="S2574" s="7" t="str">
        <f t="shared" si="243"/>
        <v>food</v>
      </c>
      <c r="T2574" t="str">
        <f t="shared" si="244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39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1"/>
        <v>0</v>
      </c>
      <c r="R2575" s="6" t="e">
        <f t="shared" si="242"/>
        <v>#DIV/0!</v>
      </c>
      <c r="S2575" s="7" t="str">
        <f t="shared" si="243"/>
        <v>food</v>
      </c>
      <c r="T2575" t="str">
        <f t="shared" si="244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39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1"/>
        <v>0</v>
      </c>
      <c r="R2576" s="6" t="e">
        <f t="shared" si="242"/>
        <v>#DIV/0!</v>
      </c>
      <c r="S2576" s="7" t="str">
        <f t="shared" si="243"/>
        <v>food</v>
      </c>
      <c r="T2576" t="str">
        <f t="shared" si="244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39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1"/>
        <v>0</v>
      </c>
      <c r="R2577" s="6" t="e">
        <f t="shared" si="242"/>
        <v>#DIV/0!</v>
      </c>
      <c r="S2577" s="7" t="str">
        <f t="shared" si="243"/>
        <v>food</v>
      </c>
      <c r="T2577" t="str">
        <f t="shared" si="244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39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1"/>
        <v>0</v>
      </c>
      <c r="R2578" s="6" t="e">
        <f t="shared" si="242"/>
        <v>#DIV/0!</v>
      </c>
      <c r="S2578" s="7" t="str">
        <f t="shared" si="243"/>
        <v>food</v>
      </c>
      <c r="T2578" t="str">
        <f t="shared" si="244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39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1"/>
        <v>0</v>
      </c>
      <c r="R2579" s="6" t="e">
        <f t="shared" si="242"/>
        <v>#DIV/0!</v>
      </c>
      <c r="S2579" s="7" t="str">
        <f t="shared" si="243"/>
        <v>food</v>
      </c>
      <c r="T2579" t="str">
        <f t="shared" si="244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39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1"/>
        <v>0</v>
      </c>
      <c r="R2580" s="6" t="e">
        <f t="shared" si="242"/>
        <v>#DIV/0!</v>
      </c>
      <c r="S2580" s="7" t="str">
        <f t="shared" si="243"/>
        <v>food</v>
      </c>
      <c r="T2580" t="str">
        <f t="shared" si="244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39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1"/>
        <v>0.13849999999999998</v>
      </c>
      <c r="R2581" s="6">
        <f t="shared" si="242"/>
        <v>23.083333333333332</v>
      </c>
      <c r="S2581" s="7" t="str">
        <f t="shared" si="243"/>
        <v>food</v>
      </c>
      <c r="T2581" t="str">
        <f t="shared" si="244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39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1"/>
        <v>0.6</v>
      </c>
      <c r="R2582" s="6">
        <f t="shared" si="242"/>
        <v>25.5</v>
      </c>
      <c r="S2582" s="7" t="str">
        <f t="shared" si="243"/>
        <v>food</v>
      </c>
      <c r="T2582" t="str">
        <f t="shared" si="244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39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1"/>
        <v>10.6</v>
      </c>
      <c r="R2583" s="6">
        <f t="shared" si="242"/>
        <v>48.18181818181818</v>
      </c>
      <c r="S2583" s="7" t="str">
        <f t="shared" si="243"/>
        <v>food</v>
      </c>
      <c r="T2583" t="str">
        <f t="shared" si="244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39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1"/>
        <v>1.1111111111111111E-3</v>
      </c>
      <c r="R2584" s="6">
        <f t="shared" si="242"/>
        <v>1</v>
      </c>
      <c r="S2584" s="7" t="str">
        <f t="shared" si="243"/>
        <v>food</v>
      </c>
      <c r="T2584" t="str">
        <f t="shared" si="244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39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1"/>
        <v>0.5</v>
      </c>
      <c r="R2585" s="6">
        <f t="shared" si="242"/>
        <v>1</v>
      </c>
      <c r="S2585" s="7" t="str">
        <f t="shared" si="243"/>
        <v>food</v>
      </c>
      <c r="T2585" t="str">
        <f t="shared" si="244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39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1"/>
        <v>0</v>
      </c>
      <c r="R2586" s="6" t="e">
        <f t="shared" si="242"/>
        <v>#DIV/0!</v>
      </c>
      <c r="S2586" s="7" t="str">
        <f t="shared" si="243"/>
        <v>food</v>
      </c>
      <c r="T2586" t="str">
        <f t="shared" si="244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39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1"/>
        <v>0.16666666666666669</v>
      </c>
      <c r="R2587" s="6">
        <f t="shared" si="242"/>
        <v>50</v>
      </c>
      <c r="S2587" s="7" t="str">
        <f t="shared" si="243"/>
        <v>food</v>
      </c>
      <c r="T2587" t="str">
        <f t="shared" si="244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39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1"/>
        <v>0.16666666666666669</v>
      </c>
      <c r="R2588" s="6">
        <f t="shared" si="242"/>
        <v>5</v>
      </c>
      <c r="S2588" s="7" t="str">
        <f t="shared" si="243"/>
        <v>food</v>
      </c>
      <c r="T2588" t="str">
        <f t="shared" si="244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39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1"/>
        <v>2.4340000000000002</v>
      </c>
      <c r="R2589" s="6">
        <f t="shared" si="242"/>
        <v>202.83333333333334</v>
      </c>
      <c r="S2589" s="7" t="str">
        <f t="shared" si="243"/>
        <v>food</v>
      </c>
      <c r="T2589" t="str">
        <f t="shared" si="244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39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1"/>
        <v>3.8833333333333329</v>
      </c>
      <c r="R2590" s="6">
        <f t="shared" si="242"/>
        <v>29.125</v>
      </c>
      <c r="S2590" s="7" t="str">
        <f t="shared" si="243"/>
        <v>food</v>
      </c>
      <c r="T2590" t="str">
        <f t="shared" si="244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39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1"/>
        <v>0.01</v>
      </c>
      <c r="R2591" s="6">
        <f t="shared" si="242"/>
        <v>5</v>
      </c>
      <c r="S2591" s="7" t="str">
        <f t="shared" si="243"/>
        <v>food</v>
      </c>
      <c r="T2591" t="str">
        <f t="shared" si="244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39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1"/>
        <v>0</v>
      </c>
      <c r="R2592" s="6" t="e">
        <f t="shared" si="242"/>
        <v>#DIV/0!</v>
      </c>
      <c r="S2592" s="7" t="str">
        <f t="shared" si="243"/>
        <v>food</v>
      </c>
      <c r="T2592" t="str">
        <f t="shared" si="244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39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1"/>
        <v>1.7333333333333332</v>
      </c>
      <c r="R2593" s="6">
        <f t="shared" si="242"/>
        <v>13</v>
      </c>
      <c r="S2593" s="7" t="str">
        <f t="shared" si="243"/>
        <v>food</v>
      </c>
      <c r="T2593" t="str">
        <f t="shared" si="244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39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1"/>
        <v>0.16666666666666669</v>
      </c>
      <c r="R2594" s="6">
        <f t="shared" si="242"/>
        <v>50</v>
      </c>
      <c r="S2594" s="7" t="str">
        <f t="shared" si="243"/>
        <v>food</v>
      </c>
      <c r="T2594" t="str">
        <f t="shared" si="244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39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1"/>
        <v>0</v>
      </c>
      <c r="R2595" s="6" t="e">
        <f t="shared" si="242"/>
        <v>#DIV/0!</v>
      </c>
      <c r="S2595" s="7" t="str">
        <f t="shared" si="243"/>
        <v>food</v>
      </c>
      <c r="T2595" t="str">
        <f t="shared" si="244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39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1"/>
        <v>1.25E-3</v>
      </c>
      <c r="R2596" s="6">
        <f t="shared" si="242"/>
        <v>1</v>
      </c>
      <c r="S2596" s="7" t="str">
        <f t="shared" si="243"/>
        <v>food</v>
      </c>
      <c r="T2596" t="str">
        <f t="shared" si="244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39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1"/>
        <v>12.166666666666668</v>
      </c>
      <c r="R2597" s="6">
        <f t="shared" si="242"/>
        <v>96.05263157894737</v>
      </c>
      <c r="S2597" s="7" t="str">
        <f t="shared" si="243"/>
        <v>food</v>
      </c>
      <c r="T2597" t="str">
        <f t="shared" si="244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39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1"/>
        <v>23.588571428571427</v>
      </c>
      <c r="R2598" s="6">
        <f t="shared" si="242"/>
        <v>305.77777777777777</v>
      </c>
      <c r="S2598" s="7" t="str">
        <f t="shared" si="243"/>
        <v>food</v>
      </c>
      <c r="T2598" t="str">
        <f t="shared" si="244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39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1"/>
        <v>5.6666666666666661</v>
      </c>
      <c r="R2599" s="6">
        <f t="shared" si="242"/>
        <v>12.142857142857142</v>
      </c>
      <c r="S2599" s="7" t="str">
        <f t="shared" si="243"/>
        <v>food</v>
      </c>
      <c r="T2599" t="str">
        <f t="shared" si="244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39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1"/>
        <v>39</v>
      </c>
      <c r="R2600" s="6">
        <f t="shared" si="242"/>
        <v>83.571428571428569</v>
      </c>
      <c r="S2600" s="7" t="str">
        <f t="shared" si="243"/>
        <v>food</v>
      </c>
      <c r="T2600" t="str">
        <f t="shared" si="244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39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1"/>
        <v>0.99546510341776351</v>
      </c>
      <c r="R2601" s="6">
        <f t="shared" si="242"/>
        <v>18</v>
      </c>
      <c r="S2601" s="7" t="str">
        <f t="shared" si="243"/>
        <v>food</v>
      </c>
      <c r="T2601" t="str">
        <f t="shared" si="244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39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1"/>
        <v>6.9320000000000004</v>
      </c>
      <c r="R2602" s="6">
        <f t="shared" si="242"/>
        <v>115.53333333333333</v>
      </c>
      <c r="S2602" s="7" t="str">
        <f t="shared" si="243"/>
        <v>food</v>
      </c>
      <c r="T2602" t="str">
        <f t="shared" si="244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39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1"/>
        <v>661.4</v>
      </c>
      <c r="R2603" s="6">
        <f t="shared" si="242"/>
        <v>21.900662251655628</v>
      </c>
      <c r="S2603" s="7" t="str">
        <f t="shared" si="243"/>
        <v>technology</v>
      </c>
      <c r="T2603" t="str">
        <f t="shared" si="24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39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1"/>
        <v>326.0916666666667</v>
      </c>
      <c r="R2604" s="6">
        <f t="shared" si="242"/>
        <v>80.022494887525568</v>
      </c>
      <c r="S2604" s="7" t="str">
        <f t="shared" si="243"/>
        <v>technology</v>
      </c>
      <c r="T2604" t="str">
        <f t="shared" si="24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39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1"/>
        <v>101.48571428571429</v>
      </c>
      <c r="R2605" s="6">
        <f t="shared" si="242"/>
        <v>35.520000000000003</v>
      </c>
      <c r="S2605" s="7" t="str">
        <f t="shared" si="243"/>
        <v>technology</v>
      </c>
      <c r="T2605" t="str">
        <f t="shared" si="24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39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1"/>
        <v>104.21799999999999</v>
      </c>
      <c r="R2606" s="6">
        <f t="shared" si="242"/>
        <v>64.933333333333323</v>
      </c>
      <c r="S2606" s="7" t="str">
        <f t="shared" si="243"/>
        <v>technology</v>
      </c>
      <c r="T2606" t="str">
        <f t="shared" si="244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39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1"/>
        <v>107.42157000000002</v>
      </c>
      <c r="R2607" s="6">
        <f t="shared" si="242"/>
        <v>60.965703745743475</v>
      </c>
      <c r="S2607" s="7" t="str">
        <f t="shared" si="243"/>
        <v>technology</v>
      </c>
      <c r="T2607" t="str">
        <f t="shared" si="244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39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1"/>
        <v>110.05454545454545</v>
      </c>
      <c r="R2608" s="6">
        <f t="shared" si="242"/>
        <v>31.444155844155844</v>
      </c>
      <c r="S2608" s="7" t="str">
        <f t="shared" si="243"/>
        <v>technology</v>
      </c>
      <c r="T2608" t="str">
        <f t="shared" si="244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39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1"/>
        <v>407.7</v>
      </c>
      <c r="R2609" s="6">
        <f t="shared" si="242"/>
        <v>81.949748743718587</v>
      </c>
      <c r="S2609" s="7" t="str">
        <f t="shared" si="243"/>
        <v>technology</v>
      </c>
      <c r="T2609" t="str">
        <f t="shared" si="24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39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1"/>
        <v>223.92500000000001</v>
      </c>
      <c r="R2610" s="6">
        <f t="shared" si="242"/>
        <v>58.92763157894737</v>
      </c>
      <c r="S2610" s="7" t="str">
        <f t="shared" si="243"/>
        <v>technology</v>
      </c>
      <c r="T2610" t="str">
        <f t="shared" si="244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39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1"/>
        <v>303.80111428571428</v>
      </c>
      <c r="R2611" s="6">
        <f t="shared" si="242"/>
        <v>157.29347633136095</v>
      </c>
      <c r="S2611" s="7" t="str">
        <f t="shared" si="243"/>
        <v>technology</v>
      </c>
      <c r="T2611" t="str">
        <f t="shared" si="244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39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1"/>
        <v>141.3251043268175</v>
      </c>
      <c r="R2612" s="6">
        <f t="shared" si="242"/>
        <v>55.758509532062391</v>
      </c>
      <c r="S2612" s="7" t="str">
        <f t="shared" si="243"/>
        <v>technology</v>
      </c>
      <c r="T2612" t="str">
        <f t="shared" si="244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39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1"/>
        <v>2790.6363636363635</v>
      </c>
      <c r="R2613" s="6">
        <f t="shared" si="242"/>
        <v>83.802893802893806</v>
      </c>
      <c r="S2613" s="7" t="str">
        <f t="shared" si="243"/>
        <v>technology</v>
      </c>
      <c r="T2613" t="str">
        <f t="shared" si="24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39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1"/>
        <v>171.76130000000001</v>
      </c>
      <c r="R2614" s="6">
        <f t="shared" si="242"/>
        <v>58.422210884353746</v>
      </c>
      <c r="S2614" s="7" t="str">
        <f t="shared" si="243"/>
        <v>technology</v>
      </c>
      <c r="T2614" t="str">
        <f t="shared" si="244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39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1"/>
        <v>101.01333333333334</v>
      </c>
      <c r="R2615" s="6">
        <f t="shared" si="242"/>
        <v>270.57142857142856</v>
      </c>
      <c r="S2615" s="7" t="str">
        <f t="shared" si="243"/>
        <v>technology</v>
      </c>
      <c r="T2615" t="str">
        <f t="shared" si="244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39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1"/>
        <v>102</v>
      </c>
      <c r="R2616" s="6">
        <f t="shared" si="242"/>
        <v>107.1</v>
      </c>
      <c r="S2616" s="7" t="str">
        <f t="shared" si="243"/>
        <v>technology</v>
      </c>
      <c r="T2616" t="str">
        <f t="shared" si="244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39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1"/>
        <v>169.76511744127936</v>
      </c>
      <c r="R2617" s="6">
        <f t="shared" si="242"/>
        <v>47.180555555555557</v>
      </c>
      <c r="S2617" s="7" t="str">
        <f t="shared" si="243"/>
        <v>technology</v>
      </c>
      <c r="T2617" t="str">
        <f t="shared" si="24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39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1"/>
        <v>114.53400000000001</v>
      </c>
      <c r="R2618" s="6">
        <f t="shared" si="242"/>
        <v>120.30882352941177</v>
      </c>
      <c r="S2618" s="7" t="str">
        <f t="shared" si="243"/>
        <v>technology</v>
      </c>
      <c r="T2618" t="str">
        <f t="shared" si="244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39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1"/>
        <v>877.6</v>
      </c>
      <c r="R2619" s="6">
        <f t="shared" si="242"/>
        <v>27.59748427672956</v>
      </c>
      <c r="S2619" s="7" t="str">
        <f t="shared" si="243"/>
        <v>technology</v>
      </c>
      <c r="T2619" t="str">
        <f t="shared" si="24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39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1"/>
        <v>105.38666666666667</v>
      </c>
      <c r="R2620" s="6">
        <f t="shared" si="242"/>
        <v>205.2987012987013</v>
      </c>
      <c r="S2620" s="7" t="str">
        <f t="shared" si="243"/>
        <v>technology</v>
      </c>
      <c r="T2620" t="str">
        <f t="shared" si="244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39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1"/>
        <v>188.39999999999998</v>
      </c>
      <c r="R2621" s="6">
        <f t="shared" si="242"/>
        <v>35.547169811320757</v>
      </c>
      <c r="S2621" s="7" t="str">
        <f t="shared" si="243"/>
        <v>technology</v>
      </c>
      <c r="T2621" t="str">
        <f t="shared" si="244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39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1"/>
        <v>143.65230769230772</v>
      </c>
      <c r="R2622" s="6">
        <f t="shared" si="242"/>
        <v>74.639488409272587</v>
      </c>
      <c r="S2622" s="7" t="str">
        <f t="shared" si="243"/>
        <v>technology</v>
      </c>
      <c r="T2622" t="str">
        <f t="shared" si="244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39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1"/>
        <v>145.88</v>
      </c>
      <c r="R2623" s="6">
        <f t="shared" si="242"/>
        <v>47.058064516129029</v>
      </c>
      <c r="S2623" s="7" t="str">
        <f t="shared" si="243"/>
        <v>technology</v>
      </c>
      <c r="T2623" t="str">
        <f t="shared" si="244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39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1"/>
        <v>131.184</v>
      </c>
      <c r="R2624" s="6">
        <f t="shared" si="242"/>
        <v>26.591351351351353</v>
      </c>
      <c r="S2624" s="7" t="str">
        <f t="shared" si="243"/>
        <v>technology</v>
      </c>
      <c r="T2624" t="str">
        <f t="shared" si="244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39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1"/>
        <v>113.99999999999999</v>
      </c>
      <c r="R2625" s="6">
        <f t="shared" si="242"/>
        <v>36.774193548387096</v>
      </c>
      <c r="S2625" s="7" t="str">
        <f t="shared" si="243"/>
        <v>technology</v>
      </c>
      <c r="T2625" t="str">
        <f t="shared" si="244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39"/>
        <v>41165.42155092593</v>
      </c>
      <c r="K2626">
        <v>1345716422</v>
      </c>
      <c r="L2626" s="11">
        <f t="shared" si="24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1"/>
        <v>1379.4206249999997</v>
      </c>
      <c r="R2626" s="6">
        <f t="shared" si="242"/>
        <v>31.820544982698959</v>
      </c>
      <c r="S2626" s="7" t="str">
        <f t="shared" si="243"/>
        <v>technology</v>
      </c>
      <c r="T2626" t="str">
        <f t="shared" si="244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5">(((I2627/60)/60)/24)+DATE(1970,1,1)</f>
        <v>42683.851944444439</v>
      </c>
      <c r="K2627">
        <v>1476559608</v>
      </c>
      <c r="L2627" s="11">
        <f t="shared" ref="L2627:L2690" si="24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7">(E2627/D2627)*100</f>
        <v>956</v>
      </c>
      <c r="R2627" s="6">
        <f t="shared" ref="R2627:R2690" si="248">E2627/N2627</f>
        <v>27.576923076923077</v>
      </c>
      <c r="S2627" s="7" t="str">
        <f t="shared" ref="S2627:S2690" si="249">LEFT(P2627,FIND("/",P2627)-1)</f>
        <v>technology</v>
      </c>
      <c r="T2627" t="str">
        <f t="shared" ref="T2627:T2690" si="250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5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7"/>
        <v>112.00000000000001</v>
      </c>
      <c r="R2628" s="6">
        <f t="shared" si="248"/>
        <v>56</v>
      </c>
      <c r="S2628" s="7" t="str">
        <f t="shared" si="249"/>
        <v>technology</v>
      </c>
      <c r="T2628" t="str">
        <f t="shared" si="250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5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7"/>
        <v>646.66666666666663</v>
      </c>
      <c r="R2629" s="6">
        <f t="shared" si="248"/>
        <v>21.555555555555557</v>
      </c>
      <c r="S2629" s="7" t="str">
        <f t="shared" si="249"/>
        <v>technology</v>
      </c>
      <c r="T2629" t="str">
        <f t="shared" si="250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5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7"/>
        <v>110.36948748510132</v>
      </c>
      <c r="R2630" s="6">
        <f t="shared" si="248"/>
        <v>44.095238095238095</v>
      </c>
      <c r="S2630" s="7" t="str">
        <f t="shared" si="249"/>
        <v>technology</v>
      </c>
      <c r="T2630" t="str">
        <f t="shared" si="250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5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7"/>
        <v>127.74000000000001</v>
      </c>
      <c r="R2631" s="6">
        <f t="shared" si="248"/>
        <v>63.87</v>
      </c>
      <c r="S2631" s="7" t="str">
        <f t="shared" si="249"/>
        <v>technology</v>
      </c>
      <c r="T2631" t="str">
        <f t="shared" si="250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5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7"/>
        <v>157.9</v>
      </c>
      <c r="R2632" s="6">
        <f t="shared" si="248"/>
        <v>38.987654320987652</v>
      </c>
      <c r="S2632" s="7" t="str">
        <f t="shared" si="249"/>
        <v>technology</v>
      </c>
      <c r="T2632" t="str">
        <f t="shared" si="250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5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7"/>
        <v>114.66525000000001</v>
      </c>
      <c r="R2633" s="6">
        <f t="shared" si="248"/>
        <v>80.185489510489504</v>
      </c>
      <c r="S2633" s="7" t="str">
        <f t="shared" si="249"/>
        <v>technology</v>
      </c>
      <c r="T2633" t="str">
        <f t="shared" si="250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5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7"/>
        <v>137.00934579439252</v>
      </c>
      <c r="R2634" s="6">
        <f t="shared" si="248"/>
        <v>34.904761904761905</v>
      </c>
      <c r="S2634" s="7" t="str">
        <f t="shared" si="249"/>
        <v>technology</v>
      </c>
      <c r="T2634" t="str">
        <f t="shared" si="250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5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7"/>
        <v>354.62</v>
      </c>
      <c r="R2635" s="6">
        <f t="shared" si="248"/>
        <v>89.100502512562812</v>
      </c>
      <c r="S2635" s="7" t="str">
        <f t="shared" si="249"/>
        <v>technology</v>
      </c>
      <c r="T2635" t="str">
        <f t="shared" si="250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5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7"/>
        <v>106.02150537634409</v>
      </c>
      <c r="R2636" s="6">
        <f t="shared" si="248"/>
        <v>39.44</v>
      </c>
      <c r="S2636" s="7" t="str">
        <f t="shared" si="249"/>
        <v>technology</v>
      </c>
      <c r="T2636" t="str">
        <f t="shared" si="250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5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7"/>
        <v>100</v>
      </c>
      <c r="R2637" s="6">
        <f t="shared" si="248"/>
        <v>136.9047619047619</v>
      </c>
      <c r="S2637" s="7" t="str">
        <f t="shared" si="249"/>
        <v>technology</v>
      </c>
      <c r="T2637" t="str">
        <f t="shared" si="250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5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7"/>
        <v>187.3</v>
      </c>
      <c r="R2638" s="6">
        <f t="shared" si="248"/>
        <v>37.46</v>
      </c>
      <c r="S2638" s="7" t="str">
        <f t="shared" si="249"/>
        <v>technology</v>
      </c>
      <c r="T2638" t="str">
        <f t="shared" si="250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5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7"/>
        <v>166.2</v>
      </c>
      <c r="R2639" s="6">
        <f t="shared" si="248"/>
        <v>31.96153846153846</v>
      </c>
      <c r="S2639" s="7" t="str">
        <f t="shared" si="249"/>
        <v>technology</v>
      </c>
      <c r="T2639" t="str">
        <f t="shared" si="250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5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7"/>
        <v>101.72910662824208</v>
      </c>
      <c r="R2640" s="6">
        <f t="shared" si="248"/>
        <v>25.214285714285715</v>
      </c>
      <c r="S2640" s="7" t="str">
        <f t="shared" si="249"/>
        <v>technology</v>
      </c>
      <c r="T2640" t="str">
        <f t="shared" si="250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5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7"/>
        <v>164</v>
      </c>
      <c r="R2641" s="6">
        <f t="shared" si="248"/>
        <v>10.040816326530612</v>
      </c>
      <c r="S2641" s="7" t="str">
        <f t="shared" si="249"/>
        <v>technology</v>
      </c>
      <c r="T2641" t="str">
        <f t="shared" si="250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5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7"/>
        <v>105.66666666666666</v>
      </c>
      <c r="R2642" s="6">
        <f t="shared" si="248"/>
        <v>45.94202898550725</v>
      </c>
      <c r="S2642" s="7" t="str">
        <f t="shared" si="249"/>
        <v>technology</v>
      </c>
      <c r="T2642" t="str">
        <f t="shared" si="250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5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7"/>
        <v>1</v>
      </c>
      <c r="R2643" s="6">
        <f t="shared" si="248"/>
        <v>15</v>
      </c>
      <c r="S2643" s="7" t="str">
        <f t="shared" si="249"/>
        <v>technology</v>
      </c>
      <c r="T2643" t="str">
        <f t="shared" si="250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5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7"/>
        <v>0</v>
      </c>
      <c r="R2644" s="6" t="e">
        <f t="shared" si="248"/>
        <v>#DIV/0!</v>
      </c>
      <c r="S2644" s="7" t="str">
        <f t="shared" si="249"/>
        <v>technology</v>
      </c>
      <c r="T2644" t="str">
        <f t="shared" si="250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5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7"/>
        <v>33.559730999999999</v>
      </c>
      <c r="R2645" s="6">
        <f t="shared" si="248"/>
        <v>223.58248500999335</v>
      </c>
      <c r="S2645" s="7" t="str">
        <f t="shared" si="249"/>
        <v>technology</v>
      </c>
      <c r="T2645" t="str">
        <f t="shared" si="250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5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7"/>
        <v>2.0529999999999999</v>
      </c>
      <c r="R2646" s="6">
        <f t="shared" si="248"/>
        <v>39.480769230769234</v>
      </c>
      <c r="S2646" s="7" t="str">
        <f t="shared" si="249"/>
        <v>technology</v>
      </c>
      <c r="T2646" t="str">
        <f t="shared" si="250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5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7"/>
        <v>10.5</v>
      </c>
      <c r="R2647" s="6">
        <f t="shared" si="248"/>
        <v>91.304347826086953</v>
      </c>
      <c r="S2647" s="7" t="str">
        <f t="shared" si="249"/>
        <v>technology</v>
      </c>
      <c r="T2647" t="str">
        <f t="shared" si="250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5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7"/>
        <v>8.4172840000000004</v>
      </c>
      <c r="R2648" s="6">
        <f t="shared" si="248"/>
        <v>78.666205607476627</v>
      </c>
      <c r="S2648" s="7" t="str">
        <f t="shared" si="249"/>
        <v>technology</v>
      </c>
      <c r="T2648" t="str">
        <f t="shared" si="250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5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7"/>
        <v>1.44</v>
      </c>
      <c r="R2649" s="6">
        <f t="shared" si="248"/>
        <v>12</v>
      </c>
      <c r="S2649" s="7" t="str">
        <f t="shared" si="249"/>
        <v>technology</v>
      </c>
      <c r="T2649" t="str">
        <f t="shared" si="250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5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7"/>
        <v>0.88333333333333341</v>
      </c>
      <c r="R2650" s="6">
        <f t="shared" si="248"/>
        <v>17.666666666666668</v>
      </c>
      <c r="S2650" s="7" t="str">
        <f t="shared" si="249"/>
        <v>technology</v>
      </c>
      <c r="T2650" t="str">
        <f t="shared" si="250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5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7"/>
        <v>9.920000000000001E-2</v>
      </c>
      <c r="R2651" s="6">
        <f t="shared" si="248"/>
        <v>41.333333333333336</v>
      </c>
      <c r="S2651" s="7" t="str">
        <f t="shared" si="249"/>
        <v>technology</v>
      </c>
      <c r="T2651" t="str">
        <f t="shared" si="250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5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7"/>
        <v>0.59666666666666668</v>
      </c>
      <c r="R2652" s="6">
        <f t="shared" si="248"/>
        <v>71.599999999999994</v>
      </c>
      <c r="S2652" s="7" t="str">
        <f t="shared" si="249"/>
        <v>technology</v>
      </c>
      <c r="T2652" t="str">
        <f t="shared" si="250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5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7"/>
        <v>1.8689285714285715</v>
      </c>
      <c r="R2653" s="6">
        <f t="shared" si="248"/>
        <v>307.8235294117647</v>
      </c>
      <c r="S2653" s="7" t="str">
        <f t="shared" si="249"/>
        <v>technology</v>
      </c>
      <c r="T2653" t="str">
        <f t="shared" si="250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5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7"/>
        <v>0.88500000000000001</v>
      </c>
      <c r="R2654" s="6">
        <f t="shared" si="248"/>
        <v>80.454545454545453</v>
      </c>
      <c r="S2654" s="7" t="str">
        <f t="shared" si="249"/>
        <v>technology</v>
      </c>
      <c r="T2654" t="str">
        <f t="shared" si="250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5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7"/>
        <v>11.52156862745098</v>
      </c>
      <c r="R2655" s="6">
        <f t="shared" si="248"/>
        <v>83.942857142857136</v>
      </c>
      <c r="S2655" s="7" t="str">
        <f t="shared" si="249"/>
        <v>technology</v>
      </c>
      <c r="T2655" t="str">
        <f t="shared" si="250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5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7"/>
        <v>5.1000000000000004E-2</v>
      </c>
      <c r="R2656" s="6">
        <f t="shared" si="248"/>
        <v>8.5</v>
      </c>
      <c r="S2656" s="7" t="str">
        <f t="shared" si="249"/>
        <v>technology</v>
      </c>
      <c r="T2656" t="str">
        <f t="shared" si="250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5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7"/>
        <v>21.033333333333335</v>
      </c>
      <c r="R2657" s="6">
        <f t="shared" si="248"/>
        <v>73.372093023255815</v>
      </c>
      <c r="S2657" s="7" t="str">
        <f t="shared" si="249"/>
        <v>technology</v>
      </c>
      <c r="T2657" t="str">
        <f t="shared" si="250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5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7"/>
        <v>11.436666666666667</v>
      </c>
      <c r="R2658" s="6">
        <f t="shared" si="248"/>
        <v>112.86184210526316</v>
      </c>
      <c r="S2658" s="7" t="str">
        <f t="shared" si="249"/>
        <v>technology</v>
      </c>
      <c r="T2658" t="str">
        <f t="shared" si="250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5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7"/>
        <v>18.737933333333334</v>
      </c>
      <c r="R2659" s="6">
        <f t="shared" si="248"/>
        <v>95.277627118644077</v>
      </c>
      <c r="S2659" s="7" t="str">
        <f t="shared" si="249"/>
        <v>technology</v>
      </c>
      <c r="T2659" t="str">
        <f t="shared" si="250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5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7"/>
        <v>9.285714285714286E-2</v>
      </c>
      <c r="R2660" s="6">
        <f t="shared" si="248"/>
        <v>22.75</v>
      </c>
      <c r="S2660" s="7" t="str">
        <f t="shared" si="249"/>
        <v>technology</v>
      </c>
      <c r="T2660" t="str">
        <f t="shared" si="250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5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7"/>
        <v>2.7204081632653061</v>
      </c>
      <c r="R2661" s="6">
        <f t="shared" si="248"/>
        <v>133.30000000000001</v>
      </c>
      <c r="S2661" s="7" t="str">
        <f t="shared" si="249"/>
        <v>technology</v>
      </c>
      <c r="T2661" t="str">
        <f t="shared" si="250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5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7"/>
        <v>9.5000000000000001E-2</v>
      </c>
      <c r="R2662" s="6">
        <f t="shared" si="248"/>
        <v>3.8</v>
      </c>
      <c r="S2662" s="7" t="str">
        <f t="shared" si="249"/>
        <v>technology</v>
      </c>
      <c r="T2662" t="str">
        <f t="shared" si="250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5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7"/>
        <v>102.89999999999999</v>
      </c>
      <c r="R2663" s="6">
        <f t="shared" si="248"/>
        <v>85.75</v>
      </c>
      <c r="S2663" s="7" t="str">
        <f t="shared" si="249"/>
        <v>technology</v>
      </c>
      <c r="T2663" t="str">
        <f t="shared" si="250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5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7"/>
        <v>106.80000000000001</v>
      </c>
      <c r="R2664" s="6">
        <f t="shared" si="248"/>
        <v>267</v>
      </c>
      <c r="S2664" s="7" t="str">
        <f t="shared" si="249"/>
        <v>technology</v>
      </c>
      <c r="T2664" t="str">
        <f t="shared" si="250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5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7"/>
        <v>104.59625</v>
      </c>
      <c r="R2665" s="6">
        <f t="shared" si="248"/>
        <v>373.55803571428572</v>
      </c>
      <c r="S2665" s="7" t="str">
        <f t="shared" si="249"/>
        <v>technology</v>
      </c>
      <c r="T2665" t="str">
        <f t="shared" si="250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5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7"/>
        <v>103.42857142857143</v>
      </c>
      <c r="R2666" s="6">
        <f t="shared" si="248"/>
        <v>174.03846153846155</v>
      </c>
      <c r="S2666" s="7" t="str">
        <f t="shared" si="249"/>
        <v>technology</v>
      </c>
      <c r="T2666" t="str">
        <f t="shared" si="250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5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7"/>
        <v>123.14285714285715</v>
      </c>
      <c r="R2667" s="6">
        <f t="shared" si="248"/>
        <v>93.695652173913047</v>
      </c>
      <c r="S2667" s="7" t="str">
        <f t="shared" si="249"/>
        <v>technology</v>
      </c>
      <c r="T2667" t="str">
        <f t="shared" si="250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5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7"/>
        <v>159.29509999999999</v>
      </c>
      <c r="R2668" s="6">
        <f t="shared" si="248"/>
        <v>77.327718446601949</v>
      </c>
      <c r="S2668" s="7" t="str">
        <f t="shared" si="249"/>
        <v>technology</v>
      </c>
      <c r="T2668" t="str">
        <f t="shared" si="250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5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7"/>
        <v>110.66666666666667</v>
      </c>
      <c r="R2669" s="6">
        <f t="shared" si="248"/>
        <v>92.222222222222229</v>
      </c>
      <c r="S2669" s="7" t="str">
        <f t="shared" si="249"/>
        <v>technology</v>
      </c>
      <c r="T2669" t="str">
        <f t="shared" si="250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5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7"/>
        <v>170.70000000000002</v>
      </c>
      <c r="R2670" s="6">
        <f t="shared" si="248"/>
        <v>60.964285714285715</v>
      </c>
      <c r="S2670" s="7" t="str">
        <f t="shared" si="249"/>
        <v>technology</v>
      </c>
      <c r="T2670" t="str">
        <f t="shared" si="250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5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7"/>
        <v>125.125</v>
      </c>
      <c r="R2671" s="6">
        <f t="shared" si="248"/>
        <v>91</v>
      </c>
      <c r="S2671" s="7" t="str">
        <f t="shared" si="249"/>
        <v>technology</v>
      </c>
      <c r="T2671" t="str">
        <f t="shared" si="250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5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7"/>
        <v>6.4158609339642041</v>
      </c>
      <c r="R2672" s="6">
        <f t="shared" si="248"/>
        <v>41.583333333333336</v>
      </c>
      <c r="S2672" s="7" t="str">
        <f t="shared" si="249"/>
        <v>technology</v>
      </c>
      <c r="T2672" t="str">
        <f t="shared" si="250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5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7"/>
        <v>11.343999999999999</v>
      </c>
      <c r="R2673" s="6">
        <f t="shared" si="248"/>
        <v>33.761904761904759</v>
      </c>
      <c r="S2673" s="7" t="str">
        <f t="shared" si="249"/>
        <v>technology</v>
      </c>
      <c r="T2673" t="str">
        <f t="shared" si="250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5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7"/>
        <v>33.19</v>
      </c>
      <c r="R2674" s="6">
        <f t="shared" si="248"/>
        <v>70.61702127659575</v>
      </c>
      <c r="S2674" s="7" t="str">
        <f t="shared" si="249"/>
        <v>technology</v>
      </c>
      <c r="T2674" t="str">
        <f t="shared" si="250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5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7"/>
        <v>27.58</v>
      </c>
      <c r="R2675" s="6">
        <f t="shared" si="248"/>
        <v>167.15151515151516</v>
      </c>
      <c r="S2675" s="7" t="str">
        <f t="shared" si="249"/>
        <v>technology</v>
      </c>
      <c r="T2675" t="str">
        <f t="shared" si="250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5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7"/>
        <v>62.839999999999996</v>
      </c>
      <c r="R2676" s="6">
        <f t="shared" si="248"/>
        <v>128.61988304093566</v>
      </c>
      <c r="S2676" s="7" t="str">
        <f t="shared" si="249"/>
        <v>technology</v>
      </c>
      <c r="T2676" t="str">
        <f t="shared" si="250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5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7"/>
        <v>7.5880000000000001</v>
      </c>
      <c r="R2677" s="6">
        <f t="shared" si="248"/>
        <v>65.41379310344827</v>
      </c>
      <c r="S2677" s="7" t="str">
        <f t="shared" si="249"/>
        <v>technology</v>
      </c>
      <c r="T2677" t="str">
        <f t="shared" si="250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5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7"/>
        <v>50.38095238095238</v>
      </c>
      <c r="R2678" s="6">
        <f t="shared" si="248"/>
        <v>117.55555555555556</v>
      </c>
      <c r="S2678" s="7" t="str">
        <f t="shared" si="249"/>
        <v>technology</v>
      </c>
      <c r="T2678" t="str">
        <f t="shared" si="250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5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7"/>
        <v>17.512820512820511</v>
      </c>
      <c r="R2679" s="6">
        <f t="shared" si="248"/>
        <v>126.48148148148148</v>
      </c>
      <c r="S2679" s="7" t="str">
        <f t="shared" si="249"/>
        <v>technology</v>
      </c>
      <c r="T2679" t="str">
        <f t="shared" si="250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5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7"/>
        <v>1.375E-2</v>
      </c>
      <c r="R2680" s="6">
        <f t="shared" si="248"/>
        <v>550</v>
      </c>
      <c r="S2680" s="7" t="str">
        <f t="shared" si="249"/>
        <v>technology</v>
      </c>
      <c r="T2680" t="str">
        <f t="shared" si="250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5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7"/>
        <v>0.33</v>
      </c>
      <c r="R2681" s="6">
        <f t="shared" si="248"/>
        <v>44</v>
      </c>
      <c r="S2681" s="7" t="str">
        <f t="shared" si="249"/>
        <v>technology</v>
      </c>
      <c r="T2681" t="str">
        <f t="shared" si="250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5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7"/>
        <v>0.86250000000000004</v>
      </c>
      <c r="R2682" s="6">
        <f t="shared" si="248"/>
        <v>69</v>
      </c>
      <c r="S2682" s="7" t="str">
        <f t="shared" si="249"/>
        <v>technology</v>
      </c>
      <c r="T2682" t="str">
        <f t="shared" si="250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5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7"/>
        <v>0.6875</v>
      </c>
      <c r="R2683" s="6">
        <f t="shared" si="248"/>
        <v>27.5</v>
      </c>
      <c r="S2683" s="7" t="str">
        <f t="shared" si="249"/>
        <v>food</v>
      </c>
      <c r="T2683" t="str">
        <f t="shared" si="250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5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7"/>
        <v>28.299999999999997</v>
      </c>
      <c r="R2684" s="6">
        <f t="shared" si="248"/>
        <v>84.9</v>
      </c>
      <c r="S2684" s="7" t="str">
        <f t="shared" si="249"/>
        <v>food</v>
      </c>
      <c r="T2684" t="str">
        <f t="shared" si="250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5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7"/>
        <v>0.24</v>
      </c>
      <c r="R2685" s="6">
        <f t="shared" si="248"/>
        <v>12</v>
      </c>
      <c r="S2685" s="7" t="str">
        <f t="shared" si="249"/>
        <v>food</v>
      </c>
      <c r="T2685" t="str">
        <f t="shared" si="250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5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7"/>
        <v>1.1428571428571428</v>
      </c>
      <c r="R2686" s="6">
        <f t="shared" si="248"/>
        <v>200</v>
      </c>
      <c r="S2686" s="7" t="str">
        <f t="shared" si="249"/>
        <v>food</v>
      </c>
      <c r="T2686" t="str">
        <f t="shared" si="250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5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7"/>
        <v>0.02</v>
      </c>
      <c r="R2687" s="6">
        <f t="shared" si="248"/>
        <v>10</v>
      </c>
      <c r="S2687" s="7" t="str">
        <f t="shared" si="249"/>
        <v>food</v>
      </c>
      <c r="T2687" t="str">
        <f t="shared" si="250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5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7"/>
        <v>0</v>
      </c>
      <c r="R2688" s="6" t="e">
        <f t="shared" si="248"/>
        <v>#DIV/0!</v>
      </c>
      <c r="S2688" s="7" t="str">
        <f t="shared" si="249"/>
        <v>food</v>
      </c>
      <c r="T2688" t="str">
        <f t="shared" si="250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5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7"/>
        <v>0</v>
      </c>
      <c r="R2689" s="6" t="e">
        <f t="shared" si="248"/>
        <v>#DIV/0!</v>
      </c>
      <c r="S2689" s="7" t="str">
        <f t="shared" si="249"/>
        <v>food</v>
      </c>
      <c r="T2689" t="str">
        <f t="shared" si="250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5"/>
        <v>42059.125</v>
      </c>
      <c r="K2690">
        <v>1422067870</v>
      </c>
      <c r="L2690" s="11">
        <f t="shared" si="24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7"/>
        <v>0.14799999999999999</v>
      </c>
      <c r="R2690" s="6">
        <f t="shared" si="248"/>
        <v>5.2857142857142856</v>
      </c>
      <c r="S2690" s="7" t="str">
        <f t="shared" si="249"/>
        <v>food</v>
      </c>
      <c r="T2690" t="str">
        <f t="shared" si="250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1">(((I2691/60)/60)/24)+DATE(1970,1,1)</f>
        <v>42581.961689814809</v>
      </c>
      <c r="K2691">
        <v>1467327890</v>
      </c>
      <c r="L2691" s="11">
        <f t="shared" ref="L2691:L2754" si="25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3">(E2691/D2691)*100</f>
        <v>2.8571428571428571E-3</v>
      </c>
      <c r="R2691" s="6">
        <f t="shared" ref="R2691:R2754" si="254">E2691/N2691</f>
        <v>1</v>
      </c>
      <c r="S2691" s="7" t="str">
        <f t="shared" ref="S2691:S2754" si="255">LEFT(P2691,FIND("/",P2691)-1)</f>
        <v>food</v>
      </c>
      <c r="T2691" t="str">
        <f t="shared" ref="T2691:T2754" si="256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1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3"/>
        <v>10.7325</v>
      </c>
      <c r="R2692" s="6">
        <f t="shared" si="254"/>
        <v>72.762711864406782</v>
      </c>
      <c r="S2692" s="7" t="str">
        <f t="shared" si="255"/>
        <v>food</v>
      </c>
      <c r="T2692" t="str">
        <f t="shared" si="256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1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3"/>
        <v>5.3846153846153842E-2</v>
      </c>
      <c r="R2693" s="6">
        <f t="shared" si="254"/>
        <v>17.5</v>
      </c>
      <c r="S2693" s="7" t="str">
        <f t="shared" si="255"/>
        <v>food</v>
      </c>
      <c r="T2693" t="str">
        <f t="shared" si="256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1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3"/>
        <v>0.7142857142857143</v>
      </c>
      <c r="R2694" s="6">
        <f t="shared" si="254"/>
        <v>25</v>
      </c>
      <c r="S2694" s="7" t="str">
        <f t="shared" si="255"/>
        <v>food</v>
      </c>
      <c r="T2694" t="str">
        <f t="shared" si="256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1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3"/>
        <v>0.8</v>
      </c>
      <c r="R2695" s="6">
        <f t="shared" si="254"/>
        <v>13.333333333333334</v>
      </c>
      <c r="S2695" s="7" t="str">
        <f t="shared" si="255"/>
        <v>food</v>
      </c>
      <c r="T2695" t="str">
        <f t="shared" si="256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1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3"/>
        <v>3.3333333333333335E-3</v>
      </c>
      <c r="R2696" s="6">
        <f t="shared" si="254"/>
        <v>1</v>
      </c>
      <c r="S2696" s="7" t="str">
        <f t="shared" si="255"/>
        <v>food</v>
      </c>
      <c r="T2696" t="str">
        <f t="shared" si="256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1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3"/>
        <v>0.47333333333333333</v>
      </c>
      <c r="R2697" s="6">
        <f t="shared" si="254"/>
        <v>23.666666666666668</v>
      </c>
      <c r="S2697" s="7" t="str">
        <f t="shared" si="255"/>
        <v>food</v>
      </c>
      <c r="T2697" t="str">
        <f t="shared" si="256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1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3"/>
        <v>5.65</v>
      </c>
      <c r="R2698" s="6">
        <f t="shared" si="254"/>
        <v>89.21052631578948</v>
      </c>
      <c r="S2698" s="7" t="str">
        <f t="shared" si="255"/>
        <v>food</v>
      </c>
      <c r="T2698" t="str">
        <f t="shared" si="256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1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3"/>
        <v>26.35217391304348</v>
      </c>
      <c r="R2699" s="6">
        <f t="shared" si="254"/>
        <v>116.55769230769231</v>
      </c>
      <c r="S2699" s="7" t="str">
        <f t="shared" si="255"/>
        <v>food</v>
      </c>
      <c r="T2699" t="str">
        <f t="shared" si="256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1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3"/>
        <v>0.325125</v>
      </c>
      <c r="R2700" s="6">
        <f t="shared" si="254"/>
        <v>13.005000000000001</v>
      </c>
      <c r="S2700" s="7" t="str">
        <f t="shared" si="255"/>
        <v>food</v>
      </c>
      <c r="T2700" t="str">
        <f t="shared" si="256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1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3"/>
        <v>0</v>
      </c>
      <c r="R2701" s="6" t="e">
        <f t="shared" si="254"/>
        <v>#DIV/0!</v>
      </c>
      <c r="S2701" s="7" t="str">
        <f t="shared" si="255"/>
        <v>food</v>
      </c>
      <c r="T2701" t="str">
        <f t="shared" si="256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1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3"/>
        <v>0.7000700070007001</v>
      </c>
      <c r="R2702" s="6">
        <f t="shared" si="254"/>
        <v>17.5</v>
      </c>
      <c r="S2702" s="7" t="str">
        <f t="shared" si="255"/>
        <v>food</v>
      </c>
      <c r="T2702" t="str">
        <f t="shared" si="256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1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3"/>
        <v>46.176470588235297</v>
      </c>
      <c r="R2703" s="6">
        <f t="shared" si="254"/>
        <v>34.130434782608695</v>
      </c>
      <c r="S2703" s="7" t="str">
        <f t="shared" si="255"/>
        <v>theater</v>
      </c>
      <c r="T2703" t="str">
        <f t="shared" si="256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1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3"/>
        <v>34.410000000000004</v>
      </c>
      <c r="R2704" s="6">
        <f t="shared" si="254"/>
        <v>132.34615384615384</v>
      </c>
      <c r="S2704" s="7" t="str">
        <f t="shared" si="255"/>
        <v>theater</v>
      </c>
      <c r="T2704" t="str">
        <f t="shared" si="256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1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3"/>
        <v>103.75000000000001</v>
      </c>
      <c r="R2705" s="6">
        <f t="shared" si="254"/>
        <v>922.22222222222217</v>
      </c>
      <c r="S2705" s="7" t="str">
        <f t="shared" si="255"/>
        <v>theater</v>
      </c>
      <c r="T2705" t="str">
        <f t="shared" si="256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1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3"/>
        <v>6.0263157894736841</v>
      </c>
      <c r="R2706" s="6">
        <f t="shared" si="254"/>
        <v>163.57142857142858</v>
      </c>
      <c r="S2706" s="7" t="str">
        <f t="shared" si="255"/>
        <v>theater</v>
      </c>
      <c r="T2706" t="str">
        <f t="shared" si="256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1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3"/>
        <v>10.539393939393939</v>
      </c>
      <c r="R2707" s="6">
        <f t="shared" si="254"/>
        <v>217.375</v>
      </c>
      <c r="S2707" s="7" t="str">
        <f t="shared" si="255"/>
        <v>theater</v>
      </c>
      <c r="T2707" t="str">
        <f t="shared" si="256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1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3"/>
        <v>112.29714285714284</v>
      </c>
      <c r="R2708" s="6">
        <f t="shared" si="254"/>
        <v>149.44486692015209</v>
      </c>
      <c r="S2708" s="7" t="str">
        <f t="shared" si="255"/>
        <v>theater</v>
      </c>
      <c r="T2708" t="str">
        <f t="shared" si="256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1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3"/>
        <v>350.84462500000001</v>
      </c>
      <c r="R2709" s="6">
        <f t="shared" si="254"/>
        <v>71.237487309644663</v>
      </c>
      <c r="S2709" s="7" t="str">
        <f t="shared" si="255"/>
        <v>theater</v>
      </c>
      <c r="T2709" t="str">
        <f t="shared" si="256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1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3"/>
        <v>233.21535</v>
      </c>
      <c r="R2710" s="6">
        <f t="shared" si="254"/>
        <v>44.464318398474738</v>
      </c>
      <c r="S2710" s="7" t="str">
        <f t="shared" si="255"/>
        <v>theater</v>
      </c>
      <c r="T2710" t="str">
        <f t="shared" si="256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1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3"/>
        <v>101.60599999999999</v>
      </c>
      <c r="R2711" s="6">
        <f t="shared" si="254"/>
        <v>164.94480519480518</v>
      </c>
      <c r="S2711" s="7" t="str">
        <f t="shared" si="255"/>
        <v>theater</v>
      </c>
      <c r="T2711" t="str">
        <f t="shared" si="256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1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3"/>
        <v>153.90035000000003</v>
      </c>
      <c r="R2712" s="6">
        <f t="shared" si="254"/>
        <v>84.871516544117654</v>
      </c>
      <c r="S2712" s="7" t="str">
        <f t="shared" si="255"/>
        <v>theater</v>
      </c>
      <c r="T2712" t="str">
        <f t="shared" si="256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1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3"/>
        <v>100.7161125319693</v>
      </c>
      <c r="R2713" s="6">
        <f t="shared" si="254"/>
        <v>53.945205479452056</v>
      </c>
      <c r="S2713" s="7" t="str">
        <f t="shared" si="255"/>
        <v>theater</v>
      </c>
      <c r="T2713" t="str">
        <f t="shared" si="256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1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3"/>
        <v>131.38181818181818</v>
      </c>
      <c r="R2714" s="6">
        <f t="shared" si="254"/>
        <v>50.531468531468533</v>
      </c>
      <c r="S2714" s="7" t="str">
        <f t="shared" si="255"/>
        <v>theater</v>
      </c>
      <c r="T2714" t="str">
        <f t="shared" si="256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1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3"/>
        <v>102.24133333333334</v>
      </c>
      <c r="R2715" s="6">
        <f t="shared" si="254"/>
        <v>108.00140845070422</v>
      </c>
      <c r="S2715" s="7" t="str">
        <f t="shared" si="255"/>
        <v>theater</v>
      </c>
      <c r="T2715" t="str">
        <f t="shared" si="256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1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3"/>
        <v>116.35599999999999</v>
      </c>
      <c r="R2716" s="6">
        <f t="shared" si="254"/>
        <v>95.373770491803285</v>
      </c>
      <c r="S2716" s="7" t="str">
        <f t="shared" si="255"/>
        <v>theater</v>
      </c>
      <c r="T2716" t="str">
        <f t="shared" si="256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1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3"/>
        <v>264.62241666666665</v>
      </c>
      <c r="R2717" s="6">
        <f t="shared" si="254"/>
        <v>57.631016333938291</v>
      </c>
      <c r="S2717" s="7" t="str">
        <f t="shared" si="255"/>
        <v>theater</v>
      </c>
      <c r="T2717" t="str">
        <f t="shared" si="256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1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3"/>
        <v>119.98010000000001</v>
      </c>
      <c r="R2718" s="6">
        <f t="shared" si="254"/>
        <v>64.160481283422456</v>
      </c>
      <c r="S2718" s="7" t="str">
        <f t="shared" si="255"/>
        <v>theater</v>
      </c>
      <c r="T2718" t="str">
        <f t="shared" si="256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1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3"/>
        <v>120.10400000000001</v>
      </c>
      <c r="R2719" s="6">
        <f t="shared" si="254"/>
        <v>92.387692307692305</v>
      </c>
      <c r="S2719" s="7" t="str">
        <f t="shared" si="255"/>
        <v>theater</v>
      </c>
      <c r="T2719" t="str">
        <f t="shared" si="256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1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3"/>
        <v>103.58333333333334</v>
      </c>
      <c r="R2720" s="6">
        <f t="shared" si="254"/>
        <v>125.97972972972973</v>
      </c>
      <c r="S2720" s="7" t="str">
        <f t="shared" si="255"/>
        <v>theater</v>
      </c>
      <c r="T2720" t="str">
        <f t="shared" si="256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1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3"/>
        <v>108.83333333333334</v>
      </c>
      <c r="R2721" s="6">
        <f t="shared" si="254"/>
        <v>94.637681159420296</v>
      </c>
      <c r="S2721" s="7" t="str">
        <f t="shared" si="255"/>
        <v>theater</v>
      </c>
      <c r="T2721" t="str">
        <f t="shared" si="256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1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3"/>
        <v>118.12400000000001</v>
      </c>
      <c r="R2722" s="6">
        <f t="shared" si="254"/>
        <v>170.69942196531792</v>
      </c>
      <c r="S2722" s="7" t="str">
        <f t="shared" si="255"/>
        <v>theater</v>
      </c>
      <c r="T2722" t="str">
        <f t="shared" si="256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1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3"/>
        <v>1462</v>
      </c>
      <c r="R2723" s="6">
        <f t="shared" si="254"/>
        <v>40.762081784386616</v>
      </c>
      <c r="S2723" s="7" t="str">
        <f t="shared" si="255"/>
        <v>technology</v>
      </c>
      <c r="T2723" t="str">
        <f t="shared" si="256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1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3"/>
        <v>252.54</v>
      </c>
      <c r="R2724" s="6">
        <f t="shared" si="254"/>
        <v>68.254054054054052</v>
      </c>
      <c r="S2724" s="7" t="str">
        <f t="shared" si="255"/>
        <v>technology</v>
      </c>
      <c r="T2724" t="str">
        <f t="shared" si="256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1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3"/>
        <v>140.05000000000001</v>
      </c>
      <c r="R2725" s="6">
        <f t="shared" si="254"/>
        <v>95.48863636363636</v>
      </c>
      <c r="S2725" s="7" t="str">
        <f t="shared" si="255"/>
        <v>technology</v>
      </c>
      <c r="T2725" t="str">
        <f t="shared" si="256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1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3"/>
        <v>296.87520259319291</v>
      </c>
      <c r="R2726" s="6">
        <f t="shared" si="254"/>
        <v>7.1902649656526005</v>
      </c>
      <c r="S2726" s="7" t="str">
        <f t="shared" si="255"/>
        <v>technology</v>
      </c>
      <c r="T2726" t="str">
        <f t="shared" si="256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1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3"/>
        <v>144.54249999999999</v>
      </c>
      <c r="R2727" s="6">
        <f t="shared" si="254"/>
        <v>511.65486725663715</v>
      </c>
      <c r="S2727" s="7" t="str">
        <f t="shared" si="255"/>
        <v>technology</v>
      </c>
      <c r="T2727" t="str">
        <f t="shared" si="256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1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3"/>
        <v>105.745</v>
      </c>
      <c r="R2728" s="6">
        <f t="shared" si="254"/>
        <v>261.74504950495049</v>
      </c>
      <c r="S2728" s="7" t="str">
        <f t="shared" si="255"/>
        <v>technology</v>
      </c>
      <c r="T2728" t="str">
        <f t="shared" si="256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1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3"/>
        <v>493.21000000000004</v>
      </c>
      <c r="R2729" s="6">
        <f t="shared" si="254"/>
        <v>69.760961810466767</v>
      </c>
      <c r="S2729" s="7" t="str">
        <f t="shared" si="255"/>
        <v>technology</v>
      </c>
      <c r="T2729" t="str">
        <f t="shared" si="256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1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3"/>
        <v>201.82666666666668</v>
      </c>
      <c r="R2730" s="6">
        <f t="shared" si="254"/>
        <v>77.229591836734699</v>
      </c>
      <c r="S2730" s="7" t="str">
        <f t="shared" si="255"/>
        <v>technology</v>
      </c>
      <c r="T2730" t="str">
        <f t="shared" si="256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1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3"/>
        <v>104.44</v>
      </c>
      <c r="R2731" s="6">
        <f t="shared" si="254"/>
        <v>340.56521739130437</v>
      </c>
      <c r="S2731" s="7" t="str">
        <f t="shared" si="255"/>
        <v>technology</v>
      </c>
      <c r="T2731" t="str">
        <f t="shared" si="256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1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3"/>
        <v>170.29262962962963</v>
      </c>
      <c r="R2732" s="6">
        <f t="shared" si="254"/>
        <v>67.417903225806455</v>
      </c>
      <c r="S2732" s="7" t="str">
        <f t="shared" si="255"/>
        <v>technology</v>
      </c>
      <c r="T2732" t="str">
        <f t="shared" si="256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1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3"/>
        <v>104.30333333333333</v>
      </c>
      <c r="R2733" s="6">
        <f t="shared" si="254"/>
        <v>845.70270270270271</v>
      </c>
      <c r="S2733" s="7" t="str">
        <f t="shared" si="255"/>
        <v>technology</v>
      </c>
      <c r="T2733" t="str">
        <f t="shared" si="256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1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3"/>
        <v>118.25000000000001</v>
      </c>
      <c r="R2734" s="6">
        <f t="shared" si="254"/>
        <v>97.191780821917803</v>
      </c>
      <c r="S2734" s="7" t="str">
        <f t="shared" si="255"/>
        <v>technology</v>
      </c>
      <c r="T2734" t="str">
        <f t="shared" si="256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1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3"/>
        <v>107.538</v>
      </c>
      <c r="R2735" s="6">
        <f t="shared" si="254"/>
        <v>451.84033613445376</v>
      </c>
      <c r="S2735" s="7" t="str">
        <f t="shared" si="255"/>
        <v>technology</v>
      </c>
      <c r="T2735" t="str">
        <f t="shared" si="256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1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3"/>
        <v>2260300</v>
      </c>
      <c r="R2736" s="6">
        <f t="shared" si="254"/>
        <v>138.66871165644173</v>
      </c>
      <c r="S2736" s="7" t="str">
        <f t="shared" si="255"/>
        <v>technology</v>
      </c>
      <c r="T2736" t="str">
        <f t="shared" si="256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1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3"/>
        <v>978.13466666666682</v>
      </c>
      <c r="R2737" s="6">
        <f t="shared" si="254"/>
        <v>21.640147492625371</v>
      </c>
      <c r="S2737" s="7" t="str">
        <f t="shared" si="255"/>
        <v>technology</v>
      </c>
      <c r="T2737" t="str">
        <f t="shared" si="256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1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3"/>
        <v>122.9</v>
      </c>
      <c r="R2738" s="6">
        <f t="shared" si="254"/>
        <v>169.51724137931035</v>
      </c>
      <c r="S2738" s="7" t="str">
        <f t="shared" si="255"/>
        <v>technology</v>
      </c>
      <c r="T2738" t="str">
        <f t="shared" si="256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1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3"/>
        <v>246.0608</v>
      </c>
      <c r="R2739" s="6">
        <f t="shared" si="254"/>
        <v>161.88210526315791</v>
      </c>
      <c r="S2739" s="7" t="str">
        <f t="shared" si="255"/>
        <v>technology</v>
      </c>
      <c r="T2739" t="str">
        <f t="shared" si="256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1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3"/>
        <v>147.94</v>
      </c>
      <c r="R2740" s="6">
        <f t="shared" si="254"/>
        <v>493.13333333333333</v>
      </c>
      <c r="S2740" s="7" t="str">
        <f t="shared" si="255"/>
        <v>technology</v>
      </c>
      <c r="T2740" t="str">
        <f t="shared" si="256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1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3"/>
        <v>384.09090909090907</v>
      </c>
      <c r="R2741" s="6">
        <f t="shared" si="254"/>
        <v>22.120418848167539</v>
      </c>
      <c r="S2741" s="7" t="str">
        <f t="shared" si="255"/>
        <v>technology</v>
      </c>
      <c r="T2741" t="str">
        <f t="shared" si="256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1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3"/>
        <v>103.33333333333334</v>
      </c>
      <c r="R2742" s="6">
        <f t="shared" si="254"/>
        <v>18.235294117647058</v>
      </c>
      <c r="S2742" s="7" t="str">
        <f t="shared" si="255"/>
        <v>technology</v>
      </c>
      <c r="T2742" t="str">
        <f t="shared" si="256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1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3"/>
        <v>0.43750000000000006</v>
      </c>
      <c r="R2743" s="6">
        <f t="shared" si="254"/>
        <v>8.75</v>
      </c>
      <c r="S2743" s="7" t="str">
        <f t="shared" si="255"/>
        <v>publishing</v>
      </c>
      <c r="T2743" t="str">
        <f t="shared" si="256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1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3"/>
        <v>29.24</v>
      </c>
      <c r="R2744" s="6">
        <f t="shared" si="254"/>
        <v>40.611111111111114</v>
      </c>
      <c r="S2744" s="7" t="str">
        <f t="shared" si="255"/>
        <v>publishing</v>
      </c>
      <c r="T2744" t="str">
        <f t="shared" si="256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1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3"/>
        <v>0</v>
      </c>
      <c r="R2745" s="6" t="e">
        <f t="shared" si="254"/>
        <v>#DIV/0!</v>
      </c>
      <c r="S2745" s="7" t="str">
        <f t="shared" si="255"/>
        <v>publishing</v>
      </c>
      <c r="T2745" t="str">
        <f t="shared" si="256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1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3"/>
        <v>5.21875</v>
      </c>
      <c r="R2746" s="6">
        <f t="shared" si="254"/>
        <v>37.954545454545453</v>
      </c>
      <c r="S2746" s="7" t="str">
        <f t="shared" si="255"/>
        <v>publishing</v>
      </c>
      <c r="T2746" t="str">
        <f t="shared" si="256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1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3"/>
        <v>21.887499999999999</v>
      </c>
      <c r="R2747" s="6">
        <f t="shared" si="254"/>
        <v>35.734693877551024</v>
      </c>
      <c r="S2747" s="7" t="str">
        <f t="shared" si="255"/>
        <v>publishing</v>
      </c>
      <c r="T2747" t="str">
        <f t="shared" si="256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1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3"/>
        <v>26.700000000000003</v>
      </c>
      <c r="R2748" s="6">
        <f t="shared" si="254"/>
        <v>42.157894736842103</v>
      </c>
      <c r="S2748" s="7" t="str">
        <f t="shared" si="255"/>
        <v>publishing</v>
      </c>
      <c r="T2748" t="str">
        <f t="shared" si="256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1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3"/>
        <v>28.000000000000004</v>
      </c>
      <c r="R2749" s="6">
        <f t="shared" si="254"/>
        <v>35</v>
      </c>
      <c r="S2749" s="7" t="str">
        <f t="shared" si="255"/>
        <v>publishing</v>
      </c>
      <c r="T2749" t="str">
        <f t="shared" si="256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1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3"/>
        <v>1.06</v>
      </c>
      <c r="R2750" s="6">
        <f t="shared" si="254"/>
        <v>13.25</v>
      </c>
      <c r="S2750" s="7" t="str">
        <f t="shared" si="255"/>
        <v>publishing</v>
      </c>
      <c r="T2750" t="str">
        <f t="shared" si="256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1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3"/>
        <v>1.0999999999999999</v>
      </c>
      <c r="R2751" s="6">
        <f t="shared" si="254"/>
        <v>55</v>
      </c>
      <c r="S2751" s="7" t="str">
        <f t="shared" si="255"/>
        <v>publishing</v>
      </c>
      <c r="T2751" t="str">
        <f t="shared" si="256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1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3"/>
        <v>0</v>
      </c>
      <c r="R2752" s="6" t="e">
        <f t="shared" si="254"/>
        <v>#DIV/0!</v>
      </c>
      <c r="S2752" s="7" t="str">
        <f t="shared" si="255"/>
        <v>publishing</v>
      </c>
      <c r="T2752" t="str">
        <f t="shared" si="256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1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3"/>
        <v>0</v>
      </c>
      <c r="R2753" s="6" t="e">
        <f t="shared" si="254"/>
        <v>#DIV/0!</v>
      </c>
      <c r="S2753" s="7" t="str">
        <f t="shared" si="255"/>
        <v>publishing</v>
      </c>
      <c r="T2753" t="str">
        <f t="shared" si="256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1"/>
        <v>40895.765092592592</v>
      </c>
      <c r="K2754">
        <v>1320776504</v>
      </c>
      <c r="L2754" s="11">
        <f t="shared" si="25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3"/>
        <v>11.458333333333332</v>
      </c>
      <c r="R2754" s="6">
        <f t="shared" si="254"/>
        <v>39.285714285714285</v>
      </c>
      <c r="S2754" s="7" t="str">
        <f t="shared" si="255"/>
        <v>publishing</v>
      </c>
      <c r="T2754" t="str">
        <f t="shared" si="256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7">(((I2755/60)/60)/24)+DATE(1970,1,1)</f>
        <v>41147.900729166664</v>
      </c>
      <c r="K2755">
        <v>1343425023</v>
      </c>
      <c r="L2755" s="11">
        <f t="shared" ref="L2755:L2818" si="258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59">(E2755/D2755)*100</f>
        <v>19</v>
      </c>
      <c r="R2755" s="6">
        <f t="shared" ref="R2755:R2818" si="260">E2755/N2755</f>
        <v>47.5</v>
      </c>
      <c r="S2755" s="7" t="str">
        <f t="shared" ref="S2755:S2818" si="261">LEFT(P2755,FIND("/",P2755)-1)</f>
        <v>publishing</v>
      </c>
      <c r="T2755" t="str">
        <f t="shared" ref="T2755:T2818" si="262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7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9"/>
        <v>0</v>
      </c>
      <c r="R2756" s="6" t="e">
        <f t="shared" si="260"/>
        <v>#DIV/0!</v>
      </c>
      <c r="S2756" s="7" t="str">
        <f t="shared" si="261"/>
        <v>publishing</v>
      </c>
      <c r="T2756" t="str">
        <f t="shared" si="262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7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9"/>
        <v>52</v>
      </c>
      <c r="R2757" s="6">
        <f t="shared" si="260"/>
        <v>17.333333333333332</v>
      </c>
      <c r="S2757" s="7" t="str">
        <f t="shared" si="261"/>
        <v>publishing</v>
      </c>
      <c r="T2757" t="str">
        <f t="shared" si="262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7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9"/>
        <v>10.48</v>
      </c>
      <c r="R2758" s="6">
        <f t="shared" si="260"/>
        <v>31.757575757575758</v>
      </c>
      <c r="S2758" s="7" t="str">
        <f t="shared" si="261"/>
        <v>publishing</v>
      </c>
      <c r="T2758" t="str">
        <f t="shared" si="262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7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9"/>
        <v>0.66666666666666674</v>
      </c>
      <c r="R2759" s="6">
        <f t="shared" si="260"/>
        <v>5</v>
      </c>
      <c r="S2759" s="7" t="str">
        <f t="shared" si="261"/>
        <v>publishing</v>
      </c>
      <c r="T2759" t="str">
        <f t="shared" si="262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7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9"/>
        <v>11.700000000000001</v>
      </c>
      <c r="R2760" s="6">
        <f t="shared" si="260"/>
        <v>39</v>
      </c>
      <c r="S2760" s="7" t="str">
        <f t="shared" si="261"/>
        <v>publishing</v>
      </c>
      <c r="T2760" t="str">
        <f t="shared" si="262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7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9"/>
        <v>10.5</v>
      </c>
      <c r="R2761" s="6">
        <f t="shared" si="260"/>
        <v>52.5</v>
      </c>
      <c r="S2761" s="7" t="str">
        <f t="shared" si="261"/>
        <v>publishing</v>
      </c>
      <c r="T2761" t="str">
        <f t="shared" si="262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7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9"/>
        <v>0</v>
      </c>
      <c r="R2762" s="6" t="e">
        <f t="shared" si="260"/>
        <v>#DIV/0!</v>
      </c>
      <c r="S2762" s="7" t="str">
        <f t="shared" si="261"/>
        <v>publishing</v>
      </c>
      <c r="T2762" t="str">
        <f t="shared" si="262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7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9"/>
        <v>0.72</v>
      </c>
      <c r="R2763" s="6">
        <f t="shared" si="260"/>
        <v>9</v>
      </c>
      <c r="S2763" s="7" t="str">
        <f t="shared" si="261"/>
        <v>publishing</v>
      </c>
      <c r="T2763" t="str">
        <f t="shared" si="262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7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9"/>
        <v>0.76923076923076927</v>
      </c>
      <c r="R2764" s="6">
        <f t="shared" si="260"/>
        <v>25</v>
      </c>
      <c r="S2764" s="7" t="str">
        <f t="shared" si="261"/>
        <v>publishing</v>
      </c>
      <c r="T2764" t="str">
        <f t="shared" si="262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7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9"/>
        <v>0.22842639593908631</v>
      </c>
      <c r="R2765" s="6">
        <f t="shared" si="260"/>
        <v>30</v>
      </c>
      <c r="S2765" s="7" t="str">
        <f t="shared" si="261"/>
        <v>publishing</v>
      </c>
      <c r="T2765" t="str">
        <f t="shared" si="262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7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9"/>
        <v>1.125</v>
      </c>
      <c r="R2766" s="6">
        <f t="shared" si="260"/>
        <v>11.25</v>
      </c>
      <c r="S2766" s="7" t="str">
        <f t="shared" si="261"/>
        <v>publishing</v>
      </c>
      <c r="T2766" t="str">
        <f t="shared" si="262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7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9"/>
        <v>0</v>
      </c>
      <c r="R2767" s="6" t="e">
        <f t="shared" si="260"/>
        <v>#DIV/0!</v>
      </c>
      <c r="S2767" s="7" t="str">
        <f t="shared" si="261"/>
        <v>publishing</v>
      </c>
      <c r="T2767" t="str">
        <f t="shared" si="262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7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9"/>
        <v>2</v>
      </c>
      <c r="R2768" s="6">
        <f t="shared" si="260"/>
        <v>25</v>
      </c>
      <c r="S2768" s="7" t="str">
        <f t="shared" si="261"/>
        <v>publishing</v>
      </c>
      <c r="T2768" t="str">
        <f t="shared" si="262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7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9"/>
        <v>0.85000000000000009</v>
      </c>
      <c r="R2769" s="6">
        <f t="shared" si="260"/>
        <v>11.333333333333334</v>
      </c>
      <c r="S2769" s="7" t="str">
        <f t="shared" si="261"/>
        <v>publishing</v>
      </c>
      <c r="T2769" t="str">
        <f t="shared" si="262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7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9"/>
        <v>14.314285714285715</v>
      </c>
      <c r="R2770" s="6">
        <f t="shared" si="260"/>
        <v>29.470588235294116</v>
      </c>
      <c r="S2770" s="7" t="str">
        <f t="shared" si="261"/>
        <v>publishing</v>
      </c>
      <c r="T2770" t="str">
        <f t="shared" si="262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7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9"/>
        <v>0.25</v>
      </c>
      <c r="R2771" s="6">
        <f t="shared" si="260"/>
        <v>1</v>
      </c>
      <c r="S2771" s="7" t="str">
        <f t="shared" si="261"/>
        <v>publishing</v>
      </c>
      <c r="T2771" t="str">
        <f t="shared" si="262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7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9"/>
        <v>10.411249999999999</v>
      </c>
      <c r="R2772" s="6">
        <f t="shared" si="260"/>
        <v>63.098484848484851</v>
      </c>
      <c r="S2772" s="7" t="str">
        <f t="shared" si="261"/>
        <v>publishing</v>
      </c>
      <c r="T2772" t="str">
        <f t="shared" si="262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7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9"/>
        <v>0</v>
      </c>
      <c r="R2773" s="6" t="e">
        <f t="shared" si="260"/>
        <v>#DIV/0!</v>
      </c>
      <c r="S2773" s="7" t="str">
        <f t="shared" si="261"/>
        <v>publishing</v>
      </c>
      <c r="T2773" t="str">
        <f t="shared" si="262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7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9"/>
        <v>0</v>
      </c>
      <c r="R2774" s="6" t="e">
        <f t="shared" si="260"/>
        <v>#DIV/0!</v>
      </c>
      <c r="S2774" s="7" t="str">
        <f t="shared" si="261"/>
        <v>publishing</v>
      </c>
      <c r="T2774" t="str">
        <f t="shared" si="262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7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9"/>
        <v>0.18867924528301888</v>
      </c>
      <c r="R2775" s="6">
        <f t="shared" si="260"/>
        <v>1</v>
      </c>
      <c r="S2775" s="7" t="str">
        <f t="shared" si="261"/>
        <v>publishing</v>
      </c>
      <c r="T2775" t="str">
        <f t="shared" si="262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7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9"/>
        <v>14.249999999999998</v>
      </c>
      <c r="R2776" s="6">
        <f t="shared" si="260"/>
        <v>43.846153846153847</v>
      </c>
      <c r="S2776" s="7" t="str">
        <f t="shared" si="261"/>
        <v>publishing</v>
      </c>
      <c r="T2776" t="str">
        <f t="shared" si="262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7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9"/>
        <v>3</v>
      </c>
      <c r="R2777" s="6">
        <f t="shared" si="260"/>
        <v>75</v>
      </c>
      <c r="S2777" s="7" t="str">
        <f t="shared" si="261"/>
        <v>publishing</v>
      </c>
      <c r="T2777" t="str">
        <f t="shared" si="262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7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9"/>
        <v>7.8809523809523814</v>
      </c>
      <c r="R2778" s="6">
        <f t="shared" si="260"/>
        <v>45.972222222222221</v>
      </c>
      <c r="S2778" s="7" t="str">
        <f t="shared" si="261"/>
        <v>publishing</v>
      </c>
      <c r="T2778" t="str">
        <f t="shared" si="262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7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9"/>
        <v>0.33333333333333337</v>
      </c>
      <c r="R2779" s="6">
        <f t="shared" si="260"/>
        <v>10</v>
      </c>
      <c r="S2779" s="7" t="str">
        <f t="shared" si="261"/>
        <v>publishing</v>
      </c>
      <c r="T2779" t="str">
        <f t="shared" si="262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7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9"/>
        <v>25.545454545454543</v>
      </c>
      <c r="R2780" s="6">
        <f t="shared" si="260"/>
        <v>93.666666666666671</v>
      </c>
      <c r="S2780" s="7" t="str">
        <f t="shared" si="261"/>
        <v>publishing</v>
      </c>
      <c r="T2780" t="str">
        <f t="shared" si="262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7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9"/>
        <v>2.12</v>
      </c>
      <c r="R2781" s="6">
        <f t="shared" si="260"/>
        <v>53</v>
      </c>
      <c r="S2781" s="7" t="str">
        <f t="shared" si="261"/>
        <v>publishing</v>
      </c>
      <c r="T2781" t="str">
        <f t="shared" si="262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7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9"/>
        <v>0</v>
      </c>
      <c r="R2782" s="6" t="e">
        <f t="shared" si="260"/>
        <v>#DIV/0!</v>
      </c>
      <c r="S2782" s="7" t="str">
        <f t="shared" si="261"/>
        <v>publishing</v>
      </c>
      <c r="T2782" t="str">
        <f t="shared" si="262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7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9"/>
        <v>105.28</v>
      </c>
      <c r="R2783" s="6">
        <f t="shared" si="260"/>
        <v>47</v>
      </c>
      <c r="S2783" s="7" t="str">
        <f t="shared" si="261"/>
        <v>theater</v>
      </c>
      <c r="T2783" t="str">
        <f t="shared" si="262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7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9"/>
        <v>120</v>
      </c>
      <c r="R2784" s="6">
        <f t="shared" si="260"/>
        <v>66.666666666666671</v>
      </c>
      <c r="S2784" s="7" t="str">
        <f t="shared" si="261"/>
        <v>theater</v>
      </c>
      <c r="T2784" t="str">
        <f t="shared" si="262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7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9"/>
        <v>114.5</v>
      </c>
      <c r="R2785" s="6">
        <f t="shared" si="260"/>
        <v>18.770491803278688</v>
      </c>
      <c r="S2785" s="7" t="str">
        <f t="shared" si="261"/>
        <v>theater</v>
      </c>
      <c r="T2785" t="str">
        <f t="shared" si="262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7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9"/>
        <v>119</v>
      </c>
      <c r="R2786" s="6">
        <f t="shared" si="260"/>
        <v>66.111111111111114</v>
      </c>
      <c r="S2786" s="7" t="str">
        <f t="shared" si="261"/>
        <v>theater</v>
      </c>
      <c r="T2786" t="str">
        <f t="shared" si="262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7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9"/>
        <v>104.67999999999999</v>
      </c>
      <c r="R2787" s="6">
        <f t="shared" si="260"/>
        <v>36.859154929577464</v>
      </c>
      <c r="S2787" s="7" t="str">
        <f t="shared" si="261"/>
        <v>theater</v>
      </c>
      <c r="T2787" t="str">
        <f t="shared" si="262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7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9"/>
        <v>117.83999999999999</v>
      </c>
      <c r="R2788" s="6">
        <f t="shared" si="260"/>
        <v>39.810810810810814</v>
      </c>
      <c r="S2788" s="7" t="str">
        <f t="shared" si="261"/>
        <v>theater</v>
      </c>
      <c r="T2788" t="str">
        <f t="shared" si="262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7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9"/>
        <v>119.7</v>
      </c>
      <c r="R2789" s="6">
        <f t="shared" si="260"/>
        <v>31.5</v>
      </c>
      <c r="S2789" s="7" t="str">
        <f t="shared" si="261"/>
        <v>theater</v>
      </c>
      <c r="T2789" t="str">
        <f t="shared" si="262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7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9"/>
        <v>102.49999999999999</v>
      </c>
      <c r="R2790" s="6">
        <f t="shared" si="260"/>
        <v>102.5</v>
      </c>
      <c r="S2790" s="7" t="str">
        <f t="shared" si="261"/>
        <v>theater</v>
      </c>
      <c r="T2790" t="str">
        <f t="shared" si="262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7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9"/>
        <v>101.16666666666667</v>
      </c>
      <c r="R2791" s="6">
        <f t="shared" si="260"/>
        <v>126.45833333333333</v>
      </c>
      <c r="S2791" s="7" t="str">
        <f t="shared" si="261"/>
        <v>theater</v>
      </c>
      <c r="T2791" t="str">
        <f t="shared" si="262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7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9"/>
        <v>105.33333333333333</v>
      </c>
      <c r="R2792" s="6">
        <f t="shared" si="260"/>
        <v>47.878787878787875</v>
      </c>
      <c r="S2792" s="7" t="str">
        <f t="shared" si="261"/>
        <v>theater</v>
      </c>
      <c r="T2792" t="str">
        <f t="shared" si="262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7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9"/>
        <v>102.49999999999999</v>
      </c>
      <c r="R2793" s="6">
        <f t="shared" si="260"/>
        <v>73.214285714285708</v>
      </c>
      <c r="S2793" s="7" t="str">
        <f t="shared" si="261"/>
        <v>theater</v>
      </c>
      <c r="T2793" t="str">
        <f t="shared" si="262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7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9"/>
        <v>107.60000000000001</v>
      </c>
      <c r="R2794" s="6">
        <f t="shared" si="260"/>
        <v>89.666666666666671</v>
      </c>
      <c r="S2794" s="7" t="str">
        <f t="shared" si="261"/>
        <v>theater</v>
      </c>
      <c r="T2794" t="str">
        <f t="shared" si="262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7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9"/>
        <v>110.5675</v>
      </c>
      <c r="R2795" s="6">
        <f t="shared" si="260"/>
        <v>151.4623287671233</v>
      </c>
      <c r="S2795" s="7" t="str">
        <f t="shared" si="261"/>
        <v>theater</v>
      </c>
      <c r="T2795" t="str">
        <f t="shared" si="262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7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9"/>
        <v>150</v>
      </c>
      <c r="R2796" s="6">
        <f t="shared" si="260"/>
        <v>25</v>
      </c>
      <c r="S2796" s="7" t="str">
        <f t="shared" si="261"/>
        <v>theater</v>
      </c>
      <c r="T2796" t="str">
        <f t="shared" si="262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7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9"/>
        <v>104.28571428571429</v>
      </c>
      <c r="R2797" s="6">
        <f t="shared" si="260"/>
        <v>36.5</v>
      </c>
      <c r="S2797" s="7" t="str">
        <f t="shared" si="261"/>
        <v>theater</v>
      </c>
      <c r="T2797" t="str">
        <f t="shared" si="262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7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9"/>
        <v>115.5</v>
      </c>
      <c r="R2798" s="6">
        <f t="shared" si="260"/>
        <v>44</v>
      </c>
      <c r="S2798" s="7" t="str">
        <f t="shared" si="261"/>
        <v>theater</v>
      </c>
      <c r="T2798" t="str">
        <f t="shared" si="262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7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9"/>
        <v>102.64512500000001</v>
      </c>
      <c r="R2799" s="6">
        <f t="shared" si="260"/>
        <v>87.357553191489373</v>
      </c>
      <c r="S2799" s="7" t="str">
        <f t="shared" si="261"/>
        <v>theater</v>
      </c>
      <c r="T2799" t="str">
        <f t="shared" si="262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7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9"/>
        <v>101.4</v>
      </c>
      <c r="R2800" s="6">
        <f t="shared" si="260"/>
        <v>36.474820143884891</v>
      </c>
      <c r="S2800" s="7" t="str">
        <f t="shared" si="261"/>
        <v>theater</v>
      </c>
      <c r="T2800" t="str">
        <f t="shared" si="262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7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9"/>
        <v>116.6348</v>
      </c>
      <c r="R2801" s="6">
        <f t="shared" si="260"/>
        <v>44.859538461538463</v>
      </c>
      <c r="S2801" s="7" t="str">
        <f t="shared" si="261"/>
        <v>theater</v>
      </c>
      <c r="T2801" t="str">
        <f t="shared" si="262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7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9"/>
        <v>133</v>
      </c>
      <c r="R2802" s="6">
        <f t="shared" si="260"/>
        <v>42.903225806451616</v>
      </c>
      <c r="S2802" s="7" t="str">
        <f t="shared" si="261"/>
        <v>theater</v>
      </c>
      <c r="T2802" t="str">
        <f t="shared" si="262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7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9"/>
        <v>133.20000000000002</v>
      </c>
      <c r="R2803" s="6">
        <f t="shared" si="260"/>
        <v>51.230769230769234</v>
      </c>
      <c r="S2803" s="7" t="str">
        <f t="shared" si="261"/>
        <v>theater</v>
      </c>
      <c r="T2803" t="str">
        <f t="shared" si="262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7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9"/>
        <v>101.83333333333333</v>
      </c>
      <c r="R2804" s="6">
        <f t="shared" si="260"/>
        <v>33.944444444444443</v>
      </c>
      <c r="S2804" s="7" t="str">
        <f t="shared" si="261"/>
        <v>theater</v>
      </c>
      <c r="T2804" t="str">
        <f t="shared" si="262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7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9"/>
        <v>127.95</v>
      </c>
      <c r="R2805" s="6">
        <f t="shared" si="260"/>
        <v>90.744680851063833</v>
      </c>
      <c r="S2805" s="7" t="str">
        <f t="shared" si="261"/>
        <v>theater</v>
      </c>
      <c r="T2805" t="str">
        <f t="shared" si="262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7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9"/>
        <v>114.99999999999999</v>
      </c>
      <c r="R2806" s="6">
        <f t="shared" si="260"/>
        <v>50</v>
      </c>
      <c r="S2806" s="7" t="str">
        <f t="shared" si="261"/>
        <v>theater</v>
      </c>
      <c r="T2806" t="str">
        <f t="shared" si="262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7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9"/>
        <v>110.00000000000001</v>
      </c>
      <c r="R2807" s="6">
        <f t="shared" si="260"/>
        <v>24.444444444444443</v>
      </c>
      <c r="S2807" s="7" t="str">
        <f t="shared" si="261"/>
        <v>theater</v>
      </c>
      <c r="T2807" t="str">
        <f t="shared" si="262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7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9"/>
        <v>112.1</v>
      </c>
      <c r="R2808" s="6">
        <f t="shared" si="260"/>
        <v>44.25</v>
      </c>
      <c r="S2808" s="7" t="str">
        <f t="shared" si="261"/>
        <v>theater</v>
      </c>
      <c r="T2808" t="str">
        <f t="shared" si="262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7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9"/>
        <v>126</v>
      </c>
      <c r="R2809" s="6">
        <f t="shared" si="260"/>
        <v>67.741935483870961</v>
      </c>
      <c r="S2809" s="7" t="str">
        <f t="shared" si="261"/>
        <v>theater</v>
      </c>
      <c r="T2809" t="str">
        <f t="shared" si="262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7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9"/>
        <v>100.24444444444444</v>
      </c>
      <c r="R2810" s="6">
        <f t="shared" si="260"/>
        <v>65.376811594202906</v>
      </c>
      <c r="S2810" s="7" t="str">
        <f t="shared" si="261"/>
        <v>theater</v>
      </c>
      <c r="T2810" t="str">
        <f t="shared" si="262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7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9"/>
        <v>102.4</v>
      </c>
      <c r="R2811" s="6">
        <f t="shared" si="260"/>
        <v>121.9047619047619</v>
      </c>
      <c r="S2811" s="7" t="str">
        <f t="shared" si="261"/>
        <v>theater</v>
      </c>
      <c r="T2811" t="str">
        <f t="shared" si="262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7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9"/>
        <v>108.2</v>
      </c>
      <c r="R2812" s="6">
        <f t="shared" si="260"/>
        <v>47.456140350877192</v>
      </c>
      <c r="S2812" s="7" t="str">
        <f t="shared" si="261"/>
        <v>theater</v>
      </c>
      <c r="T2812" t="str">
        <f t="shared" si="262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7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9"/>
        <v>100.27</v>
      </c>
      <c r="R2813" s="6">
        <f t="shared" si="260"/>
        <v>92.842592592592595</v>
      </c>
      <c r="S2813" s="7" t="str">
        <f t="shared" si="261"/>
        <v>theater</v>
      </c>
      <c r="T2813" t="str">
        <f t="shared" si="262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7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9"/>
        <v>113.3</v>
      </c>
      <c r="R2814" s="6">
        <f t="shared" si="260"/>
        <v>68.253012048192772</v>
      </c>
      <c r="S2814" s="7" t="str">
        <f t="shared" si="261"/>
        <v>theater</v>
      </c>
      <c r="T2814" t="str">
        <f t="shared" si="262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7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9"/>
        <v>127.57571428571428</v>
      </c>
      <c r="R2815" s="6">
        <f t="shared" si="260"/>
        <v>37.209583333333335</v>
      </c>
      <c r="S2815" s="7" t="str">
        <f t="shared" si="261"/>
        <v>theater</v>
      </c>
      <c r="T2815" t="str">
        <f t="shared" si="262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7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9"/>
        <v>107.73333333333332</v>
      </c>
      <c r="R2816" s="6">
        <f t="shared" si="260"/>
        <v>25.25</v>
      </c>
      <c r="S2816" s="7" t="str">
        <f t="shared" si="261"/>
        <v>theater</v>
      </c>
      <c r="T2816" t="str">
        <f t="shared" si="262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7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9"/>
        <v>242</v>
      </c>
      <c r="R2817" s="6">
        <f t="shared" si="260"/>
        <v>43.214285714285715</v>
      </c>
      <c r="S2817" s="7" t="str">
        <f t="shared" si="261"/>
        <v>theater</v>
      </c>
      <c r="T2817" t="str">
        <f t="shared" si="262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7"/>
        <v>42218.666666666672</v>
      </c>
      <c r="K2818">
        <v>1435921992</v>
      </c>
      <c r="L2818" s="11">
        <f t="shared" si="258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59"/>
        <v>141.56666666666666</v>
      </c>
      <c r="R2818" s="6">
        <f t="shared" si="260"/>
        <v>25.130177514792898</v>
      </c>
      <c r="S2818" s="7" t="str">
        <f t="shared" si="261"/>
        <v>theater</v>
      </c>
      <c r="T2818" t="str">
        <f t="shared" si="262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3">(((I2819/60)/60)/24)+DATE(1970,1,1)</f>
        <v>42063.634976851856</v>
      </c>
      <c r="K2819">
        <v>1421680462</v>
      </c>
      <c r="L2819" s="11">
        <f t="shared" ref="L2819:L2882" si="26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5">(E2819/D2819)*100</f>
        <v>130</v>
      </c>
      <c r="R2819" s="6">
        <f t="shared" ref="R2819:R2882" si="266">E2819/N2819</f>
        <v>23.636363636363637</v>
      </c>
      <c r="S2819" s="7" t="str">
        <f t="shared" ref="S2819:S2882" si="267">LEFT(P2819,FIND("/",P2819)-1)</f>
        <v>theater</v>
      </c>
      <c r="T2819" t="str">
        <f t="shared" ref="T2819:T2882" si="268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3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5"/>
        <v>106.03</v>
      </c>
      <c r="R2820" s="6">
        <f t="shared" si="266"/>
        <v>103.95098039215686</v>
      </c>
      <c r="S2820" s="7" t="str">
        <f t="shared" si="267"/>
        <v>theater</v>
      </c>
      <c r="T2820" t="str">
        <f t="shared" si="268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3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5"/>
        <v>104.80000000000001</v>
      </c>
      <c r="R2821" s="6">
        <f t="shared" si="266"/>
        <v>50.384615384615387</v>
      </c>
      <c r="S2821" s="7" t="str">
        <f t="shared" si="267"/>
        <v>theater</v>
      </c>
      <c r="T2821" t="str">
        <f t="shared" si="268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3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5"/>
        <v>136</v>
      </c>
      <c r="R2822" s="6">
        <f t="shared" si="266"/>
        <v>13.6</v>
      </c>
      <c r="S2822" s="7" t="str">
        <f t="shared" si="267"/>
        <v>theater</v>
      </c>
      <c r="T2822" t="str">
        <f t="shared" si="268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3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5"/>
        <v>100</v>
      </c>
      <c r="R2823" s="6">
        <f t="shared" si="266"/>
        <v>28.571428571428573</v>
      </c>
      <c r="S2823" s="7" t="str">
        <f t="shared" si="267"/>
        <v>theater</v>
      </c>
      <c r="T2823" t="str">
        <f t="shared" si="268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3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5"/>
        <v>100</v>
      </c>
      <c r="R2824" s="6">
        <f t="shared" si="266"/>
        <v>63.829787234042556</v>
      </c>
      <c r="S2824" s="7" t="str">
        <f t="shared" si="267"/>
        <v>theater</v>
      </c>
      <c r="T2824" t="str">
        <f t="shared" si="268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3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5"/>
        <v>124</v>
      </c>
      <c r="R2825" s="6">
        <f t="shared" si="266"/>
        <v>8.8571428571428577</v>
      </c>
      <c r="S2825" s="7" t="str">
        <f t="shared" si="267"/>
        <v>theater</v>
      </c>
      <c r="T2825" t="str">
        <f t="shared" si="268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3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5"/>
        <v>116.92307692307693</v>
      </c>
      <c r="R2826" s="6">
        <f t="shared" si="266"/>
        <v>50.666666666666664</v>
      </c>
      <c r="S2826" s="7" t="str">
        <f t="shared" si="267"/>
        <v>theater</v>
      </c>
      <c r="T2826" t="str">
        <f t="shared" si="268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3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5"/>
        <v>103.33333333333334</v>
      </c>
      <c r="R2827" s="6">
        <f t="shared" si="266"/>
        <v>60.784313725490193</v>
      </c>
      <c r="S2827" s="7" t="str">
        <f t="shared" si="267"/>
        <v>theater</v>
      </c>
      <c r="T2827" t="str">
        <f t="shared" si="268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3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5"/>
        <v>107.74999999999999</v>
      </c>
      <c r="R2828" s="6">
        <f t="shared" si="266"/>
        <v>113.42105263157895</v>
      </c>
      <c r="S2828" s="7" t="str">
        <f t="shared" si="267"/>
        <v>theater</v>
      </c>
      <c r="T2828" t="str">
        <f t="shared" si="268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3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5"/>
        <v>120.24999999999999</v>
      </c>
      <c r="R2829" s="6">
        <f t="shared" si="266"/>
        <v>104.56521739130434</v>
      </c>
      <c r="S2829" s="7" t="str">
        <f t="shared" si="267"/>
        <v>theater</v>
      </c>
      <c r="T2829" t="str">
        <f t="shared" si="268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3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5"/>
        <v>100.37894736842105</v>
      </c>
      <c r="R2830" s="6">
        <f t="shared" si="266"/>
        <v>98.30927835051547</v>
      </c>
      <c r="S2830" s="7" t="str">
        <f t="shared" si="267"/>
        <v>theater</v>
      </c>
      <c r="T2830" t="str">
        <f t="shared" si="268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3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5"/>
        <v>106.52</v>
      </c>
      <c r="R2831" s="6">
        <f t="shared" si="266"/>
        <v>35.039473684210527</v>
      </c>
      <c r="S2831" s="7" t="str">
        <f t="shared" si="267"/>
        <v>theater</v>
      </c>
      <c r="T2831" t="str">
        <f t="shared" si="268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3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5"/>
        <v>100</v>
      </c>
      <c r="R2832" s="6">
        <f t="shared" si="266"/>
        <v>272.72727272727275</v>
      </c>
      <c r="S2832" s="7" t="str">
        <f t="shared" si="267"/>
        <v>theater</v>
      </c>
      <c r="T2832" t="str">
        <f t="shared" si="268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3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5"/>
        <v>110.66666666666667</v>
      </c>
      <c r="R2833" s="6">
        <f t="shared" si="266"/>
        <v>63.846153846153847</v>
      </c>
      <c r="S2833" s="7" t="str">
        <f t="shared" si="267"/>
        <v>theater</v>
      </c>
      <c r="T2833" t="str">
        <f t="shared" si="268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3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5"/>
        <v>114.71959999999999</v>
      </c>
      <c r="R2834" s="6">
        <f t="shared" si="266"/>
        <v>30.189368421052631</v>
      </c>
      <c r="S2834" s="7" t="str">
        <f t="shared" si="267"/>
        <v>theater</v>
      </c>
      <c r="T2834" t="str">
        <f t="shared" si="268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3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5"/>
        <v>108.25925925925925</v>
      </c>
      <c r="R2835" s="6">
        <f t="shared" si="266"/>
        <v>83.51428571428572</v>
      </c>
      <c r="S2835" s="7" t="str">
        <f t="shared" si="267"/>
        <v>theater</v>
      </c>
      <c r="T2835" t="str">
        <f t="shared" si="268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3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5"/>
        <v>170</v>
      </c>
      <c r="R2836" s="6">
        <f t="shared" si="266"/>
        <v>64.761904761904759</v>
      </c>
      <c r="S2836" s="7" t="str">
        <f t="shared" si="267"/>
        <v>theater</v>
      </c>
      <c r="T2836" t="str">
        <f t="shared" si="268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3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5"/>
        <v>187.09899999999999</v>
      </c>
      <c r="R2837" s="6">
        <f t="shared" si="266"/>
        <v>20.118172043010752</v>
      </c>
      <c r="S2837" s="7" t="str">
        <f t="shared" si="267"/>
        <v>theater</v>
      </c>
      <c r="T2837" t="str">
        <f t="shared" si="268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3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5"/>
        <v>107.77777777777777</v>
      </c>
      <c r="R2838" s="6">
        <f t="shared" si="266"/>
        <v>44.090909090909093</v>
      </c>
      <c r="S2838" s="7" t="str">
        <f t="shared" si="267"/>
        <v>theater</v>
      </c>
      <c r="T2838" t="str">
        <f t="shared" si="268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3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5"/>
        <v>100</v>
      </c>
      <c r="R2839" s="6">
        <f t="shared" si="266"/>
        <v>40.476190476190474</v>
      </c>
      <c r="S2839" s="7" t="str">
        <f t="shared" si="267"/>
        <v>theater</v>
      </c>
      <c r="T2839" t="str">
        <f t="shared" si="268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3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5"/>
        <v>120.24999999999999</v>
      </c>
      <c r="R2840" s="6">
        <f t="shared" si="266"/>
        <v>44.537037037037038</v>
      </c>
      <c r="S2840" s="7" t="str">
        <f t="shared" si="267"/>
        <v>theater</v>
      </c>
      <c r="T2840" t="str">
        <f t="shared" si="268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3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5"/>
        <v>111.42857142857143</v>
      </c>
      <c r="R2841" s="6">
        <f t="shared" si="266"/>
        <v>125.80645161290323</v>
      </c>
      <c r="S2841" s="7" t="str">
        <f t="shared" si="267"/>
        <v>theater</v>
      </c>
      <c r="T2841" t="str">
        <f t="shared" si="268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3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5"/>
        <v>104</v>
      </c>
      <c r="R2842" s="6">
        <f t="shared" si="266"/>
        <v>19.696969696969695</v>
      </c>
      <c r="S2842" s="7" t="str">
        <f t="shared" si="267"/>
        <v>theater</v>
      </c>
      <c r="T2842" t="str">
        <f t="shared" si="268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3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5"/>
        <v>1</v>
      </c>
      <c r="R2843" s="6">
        <f t="shared" si="266"/>
        <v>10</v>
      </c>
      <c r="S2843" s="7" t="str">
        <f t="shared" si="267"/>
        <v>theater</v>
      </c>
      <c r="T2843" t="str">
        <f t="shared" si="268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3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5"/>
        <v>0</v>
      </c>
      <c r="R2844" s="6" t="e">
        <f t="shared" si="266"/>
        <v>#DIV/0!</v>
      </c>
      <c r="S2844" s="7" t="str">
        <f t="shared" si="267"/>
        <v>theater</v>
      </c>
      <c r="T2844" t="str">
        <f t="shared" si="268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3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5"/>
        <v>0</v>
      </c>
      <c r="R2845" s="6" t="e">
        <f t="shared" si="266"/>
        <v>#DIV/0!</v>
      </c>
      <c r="S2845" s="7" t="str">
        <f t="shared" si="267"/>
        <v>theater</v>
      </c>
      <c r="T2845" t="str">
        <f t="shared" si="268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3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5"/>
        <v>5.4545454545454541</v>
      </c>
      <c r="R2846" s="6">
        <f t="shared" si="266"/>
        <v>30</v>
      </c>
      <c r="S2846" s="7" t="str">
        <f t="shared" si="267"/>
        <v>theater</v>
      </c>
      <c r="T2846" t="str">
        <f t="shared" si="268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3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5"/>
        <v>31.546666666666667</v>
      </c>
      <c r="R2847" s="6">
        <f t="shared" si="266"/>
        <v>60.666666666666664</v>
      </c>
      <c r="S2847" s="7" t="str">
        <f t="shared" si="267"/>
        <v>theater</v>
      </c>
      <c r="T2847" t="str">
        <f t="shared" si="268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3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5"/>
        <v>0</v>
      </c>
      <c r="R2848" s="6" t="e">
        <f t="shared" si="266"/>
        <v>#DIV/0!</v>
      </c>
      <c r="S2848" s="7" t="str">
        <f t="shared" si="267"/>
        <v>theater</v>
      </c>
      <c r="T2848" t="str">
        <f t="shared" si="268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3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5"/>
        <v>0</v>
      </c>
      <c r="R2849" s="6" t="e">
        <f t="shared" si="266"/>
        <v>#DIV/0!</v>
      </c>
      <c r="S2849" s="7" t="str">
        <f t="shared" si="267"/>
        <v>theater</v>
      </c>
      <c r="T2849" t="str">
        <f t="shared" si="268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3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5"/>
        <v>0.2</v>
      </c>
      <c r="R2850" s="6">
        <f t="shared" si="266"/>
        <v>23.333333333333332</v>
      </c>
      <c r="S2850" s="7" t="str">
        <f t="shared" si="267"/>
        <v>theater</v>
      </c>
      <c r="T2850" t="str">
        <f t="shared" si="268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3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5"/>
        <v>1</v>
      </c>
      <c r="R2851" s="6">
        <f t="shared" si="266"/>
        <v>5</v>
      </c>
      <c r="S2851" s="7" t="str">
        <f t="shared" si="267"/>
        <v>theater</v>
      </c>
      <c r="T2851" t="str">
        <f t="shared" si="268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3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5"/>
        <v>3.8875000000000002</v>
      </c>
      <c r="R2852" s="6">
        <f t="shared" si="266"/>
        <v>23.923076923076923</v>
      </c>
      <c r="S2852" s="7" t="str">
        <f t="shared" si="267"/>
        <v>theater</v>
      </c>
      <c r="T2852" t="str">
        <f t="shared" si="268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3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5"/>
        <v>0</v>
      </c>
      <c r="R2853" s="6" t="e">
        <f t="shared" si="266"/>
        <v>#DIV/0!</v>
      </c>
      <c r="S2853" s="7" t="str">
        <f t="shared" si="267"/>
        <v>theater</v>
      </c>
      <c r="T2853" t="str">
        <f t="shared" si="268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3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5"/>
        <v>1.9</v>
      </c>
      <c r="R2854" s="6">
        <f t="shared" si="266"/>
        <v>15.833333333333334</v>
      </c>
      <c r="S2854" s="7" t="str">
        <f t="shared" si="267"/>
        <v>theater</v>
      </c>
      <c r="T2854" t="str">
        <f t="shared" si="268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3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5"/>
        <v>0</v>
      </c>
      <c r="R2855" s="6" t="e">
        <f t="shared" si="266"/>
        <v>#DIV/0!</v>
      </c>
      <c r="S2855" s="7" t="str">
        <f t="shared" si="267"/>
        <v>theater</v>
      </c>
      <c r="T2855" t="str">
        <f t="shared" si="268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3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5"/>
        <v>41.699999999999996</v>
      </c>
      <c r="R2856" s="6">
        <f t="shared" si="266"/>
        <v>29.785714285714285</v>
      </c>
      <c r="S2856" s="7" t="str">
        <f t="shared" si="267"/>
        <v>theater</v>
      </c>
      <c r="T2856" t="str">
        <f t="shared" si="268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3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5"/>
        <v>50</v>
      </c>
      <c r="R2857" s="6">
        <f t="shared" si="266"/>
        <v>60</v>
      </c>
      <c r="S2857" s="7" t="str">
        <f t="shared" si="267"/>
        <v>theater</v>
      </c>
      <c r="T2857" t="str">
        <f t="shared" si="268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3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5"/>
        <v>4.8666666666666663</v>
      </c>
      <c r="R2858" s="6">
        <f t="shared" si="266"/>
        <v>24.333333333333332</v>
      </c>
      <c r="S2858" s="7" t="str">
        <f t="shared" si="267"/>
        <v>theater</v>
      </c>
      <c r="T2858" t="str">
        <f t="shared" si="268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3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5"/>
        <v>19.736842105263158</v>
      </c>
      <c r="R2859" s="6">
        <f t="shared" si="266"/>
        <v>500</v>
      </c>
      <c r="S2859" s="7" t="str">
        <f t="shared" si="267"/>
        <v>theater</v>
      </c>
      <c r="T2859" t="str">
        <f t="shared" si="268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3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5"/>
        <v>0</v>
      </c>
      <c r="R2860" s="6" t="e">
        <f t="shared" si="266"/>
        <v>#DIV/0!</v>
      </c>
      <c r="S2860" s="7" t="str">
        <f t="shared" si="267"/>
        <v>theater</v>
      </c>
      <c r="T2860" t="str">
        <f t="shared" si="268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3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5"/>
        <v>1.7500000000000002</v>
      </c>
      <c r="R2861" s="6">
        <f t="shared" si="266"/>
        <v>35</v>
      </c>
      <c r="S2861" s="7" t="str">
        <f t="shared" si="267"/>
        <v>theater</v>
      </c>
      <c r="T2861" t="str">
        <f t="shared" si="268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3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5"/>
        <v>6.65</v>
      </c>
      <c r="R2862" s="6">
        <f t="shared" si="266"/>
        <v>29.555555555555557</v>
      </c>
      <c r="S2862" s="7" t="str">
        <f t="shared" si="267"/>
        <v>theater</v>
      </c>
      <c r="T2862" t="str">
        <f t="shared" si="268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3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5"/>
        <v>32</v>
      </c>
      <c r="R2863" s="6">
        <f t="shared" si="266"/>
        <v>26.666666666666668</v>
      </c>
      <c r="S2863" s="7" t="str">
        <f t="shared" si="267"/>
        <v>theater</v>
      </c>
      <c r="T2863" t="str">
        <f t="shared" si="268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3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5"/>
        <v>0.43307086614173229</v>
      </c>
      <c r="R2864" s="6">
        <f t="shared" si="266"/>
        <v>18.333333333333332</v>
      </c>
      <c r="S2864" s="7" t="str">
        <f t="shared" si="267"/>
        <v>theater</v>
      </c>
      <c r="T2864" t="str">
        <f t="shared" si="268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3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5"/>
        <v>0.04</v>
      </c>
      <c r="R2865" s="6">
        <f t="shared" si="266"/>
        <v>20</v>
      </c>
      <c r="S2865" s="7" t="str">
        <f t="shared" si="267"/>
        <v>theater</v>
      </c>
      <c r="T2865" t="str">
        <f t="shared" si="268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3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5"/>
        <v>1.6</v>
      </c>
      <c r="R2866" s="6">
        <f t="shared" si="266"/>
        <v>13.333333333333334</v>
      </c>
      <c r="S2866" s="7" t="str">
        <f t="shared" si="267"/>
        <v>theater</v>
      </c>
      <c r="T2866" t="str">
        <f t="shared" si="268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3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5"/>
        <v>0</v>
      </c>
      <c r="R2867" s="6" t="e">
        <f t="shared" si="266"/>
        <v>#DIV/0!</v>
      </c>
      <c r="S2867" s="7" t="str">
        <f t="shared" si="267"/>
        <v>theater</v>
      </c>
      <c r="T2867" t="str">
        <f t="shared" si="268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3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5"/>
        <v>0.89999999999999991</v>
      </c>
      <c r="R2868" s="6">
        <f t="shared" si="266"/>
        <v>22.5</v>
      </c>
      <c r="S2868" s="7" t="str">
        <f t="shared" si="267"/>
        <v>theater</v>
      </c>
      <c r="T2868" t="str">
        <f t="shared" si="268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3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5"/>
        <v>20.16</v>
      </c>
      <c r="R2869" s="6">
        <f t="shared" si="266"/>
        <v>50.4</v>
      </c>
      <c r="S2869" s="7" t="str">
        <f t="shared" si="267"/>
        <v>theater</v>
      </c>
      <c r="T2869" t="str">
        <f t="shared" si="268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3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5"/>
        <v>42.011733333333332</v>
      </c>
      <c r="R2870" s="6">
        <f t="shared" si="266"/>
        <v>105.02933333333334</v>
      </c>
      <c r="S2870" s="7" t="str">
        <f t="shared" si="267"/>
        <v>theater</v>
      </c>
      <c r="T2870" t="str">
        <f t="shared" si="268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3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5"/>
        <v>0.88500000000000001</v>
      </c>
      <c r="R2871" s="6">
        <f t="shared" si="266"/>
        <v>35.4</v>
      </c>
      <c r="S2871" s="7" t="str">
        <f t="shared" si="267"/>
        <v>theater</v>
      </c>
      <c r="T2871" t="str">
        <f t="shared" si="268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3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5"/>
        <v>15</v>
      </c>
      <c r="R2872" s="6">
        <f t="shared" si="266"/>
        <v>83.333333333333329</v>
      </c>
      <c r="S2872" s="7" t="str">
        <f t="shared" si="267"/>
        <v>theater</v>
      </c>
      <c r="T2872" t="str">
        <f t="shared" si="268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3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5"/>
        <v>4.67</v>
      </c>
      <c r="R2873" s="6">
        <f t="shared" si="266"/>
        <v>35.92307692307692</v>
      </c>
      <c r="S2873" s="7" t="str">
        <f t="shared" si="267"/>
        <v>theater</v>
      </c>
      <c r="T2873" t="str">
        <f t="shared" si="268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3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5"/>
        <v>0</v>
      </c>
      <c r="R2874" s="6" t="e">
        <f t="shared" si="266"/>
        <v>#DIV/0!</v>
      </c>
      <c r="S2874" s="7" t="str">
        <f t="shared" si="267"/>
        <v>theater</v>
      </c>
      <c r="T2874" t="str">
        <f t="shared" si="268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3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5"/>
        <v>38.119999999999997</v>
      </c>
      <c r="R2875" s="6">
        <f t="shared" si="266"/>
        <v>119.125</v>
      </c>
      <c r="S2875" s="7" t="str">
        <f t="shared" si="267"/>
        <v>theater</v>
      </c>
      <c r="T2875" t="str">
        <f t="shared" si="268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3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5"/>
        <v>5.42</v>
      </c>
      <c r="R2876" s="6">
        <f t="shared" si="266"/>
        <v>90.333333333333329</v>
      </c>
      <c r="S2876" s="7" t="str">
        <f t="shared" si="267"/>
        <v>theater</v>
      </c>
      <c r="T2876" t="str">
        <f t="shared" si="268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3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5"/>
        <v>3.4999999999999996E-2</v>
      </c>
      <c r="R2877" s="6">
        <f t="shared" si="266"/>
        <v>2.3333333333333335</v>
      </c>
      <c r="S2877" s="7" t="str">
        <f t="shared" si="267"/>
        <v>theater</v>
      </c>
      <c r="T2877" t="str">
        <f t="shared" si="268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3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5"/>
        <v>0</v>
      </c>
      <c r="R2878" s="6" t="e">
        <f t="shared" si="266"/>
        <v>#DIV/0!</v>
      </c>
      <c r="S2878" s="7" t="str">
        <f t="shared" si="267"/>
        <v>theater</v>
      </c>
      <c r="T2878" t="str">
        <f t="shared" si="268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3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5"/>
        <v>10.833333333333334</v>
      </c>
      <c r="R2879" s="6">
        <f t="shared" si="266"/>
        <v>108.33333333333333</v>
      </c>
      <c r="S2879" s="7" t="str">
        <f t="shared" si="267"/>
        <v>theater</v>
      </c>
      <c r="T2879" t="str">
        <f t="shared" si="268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3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5"/>
        <v>2.1</v>
      </c>
      <c r="R2880" s="6">
        <f t="shared" si="266"/>
        <v>15.75</v>
      </c>
      <c r="S2880" s="7" t="str">
        <f t="shared" si="267"/>
        <v>theater</v>
      </c>
      <c r="T2880" t="str">
        <f t="shared" si="268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3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5"/>
        <v>0.2589285714285714</v>
      </c>
      <c r="R2881" s="6">
        <f t="shared" si="266"/>
        <v>29</v>
      </c>
      <c r="S2881" s="7" t="str">
        <f t="shared" si="267"/>
        <v>theater</v>
      </c>
      <c r="T2881" t="str">
        <f t="shared" si="268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3"/>
        <v>42236.711805555555</v>
      </c>
      <c r="K2882">
        <v>1436305452</v>
      </c>
      <c r="L2882" s="11">
        <f t="shared" si="26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5"/>
        <v>23.333333333333332</v>
      </c>
      <c r="R2882" s="6">
        <f t="shared" si="266"/>
        <v>96.551724137931032</v>
      </c>
      <c r="S2882" s="7" t="str">
        <f t="shared" si="267"/>
        <v>theater</v>
      </c>
      <c r="T2882" t="str">
        <f t="shared" si="268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69">(((I2883/60)/60)/24)+DATE(1970,1,1)</f>
        <v>41976.639305555553</v>
      </c>
      <c r="K2883">
        <v>1412432436</v>
      </c>
      <c r="L2883" s="11">
        <f t="shared" ref="L2883:L2946" si="27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1">(E2883/D2883)*100</f>
        <v>0</v>
      </c>
      <c r="R2883" s="6" t="e">
        <f t="shared" ref="R2883:R2946" si="272">E2883/N2883</f>
        <v>#DIV/0!</v>
      </c>
      <c r="S2883" s="7" t="str">
        <f t="shared" ref="S2883:S2946" si="273">LEFT(P2883,FIND("/",P2883)-1)</f>
        <v>theater</v>
      </c>
      <c r="T2883" t="str">
        <f t="shared" ref="T2883:T2946" si="274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69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1"/>
        <v>33.6</v>
      </c>
      <c r="R2884" s="6">
        <f t="shared" si="272"/>
        <v>63</v>
      </c>
      <c r="S2884" s="7" t="str">
        <f t="shared" si="273"/>
        <v>theater</v>
      </c>
      <c r="T2884" t="str">
        <f t="shared" si="274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69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1"/>
        <v>19.079999999999998</v>
      </c>
      <c r="R2885" s="6">
        <f t="shared" si="272"/>
        <v>381.6</v>
      </c>
      <c r="S2885" s="7" t="str">
        <f t="shared" si="273"/>
        <v>theater</v>
      </c>
      <c r="T2885" t="str">
        <f t="shared" si="274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69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1"/>
        <v>0.41111111111111115</v>
      </c>
      <c r="R2886" s="6">
        <f t="shared" si="272"/>
        <v>46.25</v>
      </c>
      <c r="S2886" s="7" t="str">
        <f t="shared" si="273"/>
        <v>theater</v>
      </c>
      <c r="T2886" t="str">
        <f t="shared" si="274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69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1"/>
        <v>32.5</v>
      </c>
      <c r="R2887" s="6">
        <f t="shared" si="272"/>
        <v>26</v>
      </c>
      <c r="S2887" s="7" t="str">
        <f t="shared" si="273"/>
        <v>theater</v>
      </c>
      <c r="T2887" t="str">
        <f t="shared" si="274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69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1"/>
        <v>5</v>
      </c>
      <c r="R2888" s="6">
        <f t="shared" si="272"/>
        <v>10</v>
      </c>
      <c r="S2888" s="7" t="str">
        <f t="shared" si="273"/>
        <v>theater</v>
      </c>
      <c r="T2888" t="str">
        <f t="shared" si="274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69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1"/>
        <v>0.16666666666666669</v>
      </c>
      <c r="R2889" s="6">
        <f t="shared" si="272"/>
        <v>5</v>
      </c>
      <c r="S2889" s="7" t="str">
        <f t="shared" si="273"/>
        <v>theater</v>
      </c>
      <c r="T2889" t="str">
        <f t="shared" si="274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69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1"/>
        <v>0</v>
      </c>
      <c r="R2890" s="6" t="e">
        <f t="shared" si="272"/>
        <v>#DIV/0!</v>
      </c>
      <c r="S2890" s="7" t="str">
        <f t="shared" si="273"/>
        <v>theater</v>
      </c>
      <c r="T2890" t="str">
        <f t="shared" si="274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69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1"/>
        <v>38.066666666666663</v>
      </c>
      <c r="R2891" s="6">
        <f t="shared" si="272"/>
        <v>81.571428571428569</v>
      </c>
      <c r="S2891" s="7" t="str">
        <f t="shared" si="273"/>
        <v>theater</v>
      </c>
      <c r="T2891" t="str">
        <f t="shared" si="274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69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1"/>
        <v>1.05</v>
      </c>
      <c r="R2892" s="6">
        <f t="shared" si="272"/>
        <v>7</v>
      </c>
      <c r="S2892" s="7" t="str">
        <f t="shared" si="273"/>
        <v>theater</v>
      </c>
      <c r="T2892" t="str">
        <f t="shared" si="274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69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1"/>
        <v>2.73</v>
      </c>
      <c r="R2893" s="6">
        <f t="shared" si="272"/>
        <v>27.3</v>
      </c>
      <c r="S2893" s="7" t="str">
        <f t="shared" si="273"/>
        <v>theater</v>
      </c>
      <c r="T2893" t="str">
        <f t="shared" si="274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69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1"/>
        <v>9.0909090909090917</v>
      </c>
      <c r="R2894" s="6">
        <f t="shared" si="272"/>
        <v>29.411764705882351</v>
      </c>
      <c r="S2894" s="7" t="str">
        <f t="shared" si="273"/>
        <v>theater</v>
      </c>
      <c r="T2894" t="str">
        <f t="shared" si="274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69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1"/>
        <v>0.5</v>
      </c>
      <c r="R2895" s="6">
        <f t="shared" si="272"/>
        <v>12.5</v>
      </c>
      <c r="S2895" s="7" t="str">
        <f t="shared" si="273"/>
        <v>theater</v>
      </c>
      <c r="T2895" t="str">
        <f t="shared" si="274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69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1"/>
        <v>0</v>
      </c>
      <c r="R2896" s="6" t="e">
        <f t="shared" si="272"/>
        <v>#DIV/0!</v>
      </c>
      <c r="S2896" s="7" t="str">
        <f t="shared" si="273"/>
        <v>theater</v>
      </c>
      <c r="T2896" t="str">
        <f t="shared" si="274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69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1"/>
        <v>4.5999999999999996</v>
      </c>
      <c r="R2897" s="6">
        <f t="shared" si="272"/>
        <v>5.75</v>
      </c>
      <c r="S2897" s="7" t="str">
        <f t="shared" si="273"/>
        <v>theater</v>
      </c>
      <c r="T2897" t="str">
        <f t="shared" si="274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69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1"/>
        <v>20.833333333333336</v>
      </c>
      <c r="R2898" s="6">
        <f t="shared" si="272"/>
        <v>52.083333333333336</v>
      </c>
      <c r="S2898" s="7" t="str">
        <f t="shared" si="273"/>
        <v>theater</v>
      </c>
      <c r="T2898" t="str">
        <f t="shared" si="274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69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1"/>
        <v>4.583333333333333</v>
      </c>
      <c r="R2899" s="6">
        <f t="shared" si="272"/>
        <v>183.33333333333334</v>
      </c>
      <c r="S2899" s="7" t="str">
        <f t="shared" si="273"/>
        <v>theater</v>
      </c>
      <c r="T2899" t="str">
        <f t="shared" si="274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69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1"/>
        <v>4.2133333333333338</v>
      </c>
      <c r="R2900" s="6">
        <f t="shared" si="272"/>
        <v>26.333333333333332</v>
      </c>
      <c r="S2900" s="7" t="str">
        <f t="shared" si="273"/>
        <v>theater</v>
      </c>
      <c r="T2900" t="str">
        <f t="shared" si="274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69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1"/>
        <v>0</v>
      </c>
      <c r="R2901" s="6" t="e">
        <f t="shared" si="272"/>
        <v>#DIV/0!</v>
      </c>
      <c r="S2901" s="7" t="str">
        <f t="shared" si="273"/>
        <v>theater</v>
      </c>
      <c r="T2901" t="str">
        <f t="shared" si="274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69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1"/>
        <v>61.909090909090914</v>
      </c>
      <c r="R2902" s="6">
        <f t="shared" si="272"/>
        <v>486.42857142857144</v>
      </c>
      <c r="S2902" s="7" t="str">
        <f t="shared" si="273"/>
        <v>theater</v>
      </c>
      <c r="T2902" t="str">
        <f t="shared" si="274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69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1"/>
        <v>0.8</v>
      </c>
      <c r="R2903" s="6">
        <f t="shared" si="272"/>
        <v>3</v>
      </c>
      <c r="S2903" s="7" t="str">
        <f t="shared" si="273"/>
        <v>theater</v>
      </c>
      <c r="T2903" t="str">
        <f t="shared" si="274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69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1"/>
        <v>1.6666666666666666E-2</v>
      </c>
      <c r="R2904" s="6">
        <f t="shared" si="272"/>
        <v>25</v>
      </c>
      <c r="S2904" s="7" t="str">
        <f t="shared" si="273"/>
        <v>theater</v>
      </c>
      <c r="T2904" t="str">
        <f t="shared" si="274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69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1"/>
        <v>0.77999999999999992</v>
      </c>
      <c r="R2905" s="6">
        <f t="shared" si="272"/>
        <v>9.75</v>
      </c>
      <c r="S2905" s="7" t="str">
        <f t="shared" si="273"/>
        <v>theater</v>
      </c>
      <c r="T2905" t="str">
        <f t="shared" si="274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69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1"/>
        <v>5</v>
      </c>
      <c r="R2906" s="6">
        <f t="shared" si="272"/>
        <v>18.75</v>
      </c>
      <c r="S2906" s="7" t="str">
        <f t="shared" si="273"/>
        <v>theater</v>
      </c>
      <c r="T2906" t="str">
        <f t="shared" si="274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69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1"/>
        <v>17.771428571428572</v>
      </c>
      <c r="R2907" s="6">
        <f t="shared" si="272"/>
        <v>36.588235294117645</v>
      </c>
      <c r="S2907" s="7" t="str">
        <f t="shared" si="273"/>
        <v>theater</v>
      </c>
      <c r="T2907" t="str">
        <f t="shared" si="274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69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1"/>
        <v>9.4166666666666661</v>
      </c>
      <c r="R2908" s="6">
        <f t="shared" si="272"/>
        <v>80.714285714285708</v>
      </c>
      <c r="S2908" s="7" t="str">
        <f t="shared" si="273"/>
        <v>theater</v>
      </c>
      <c r="T2908" t="str">
        <f t="shared" si="274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69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1"/>
        <v>0.08</v>
      </c>
      <c r="R2909" s="6">
        <f t="shared" si="272"/>
        <v>1</v>
      </c>
      <c r="S2909" s="7" t="str">
        <f t="shared" si="273"/>
        <v>theater</v>
      </c>
      <c r="T2909" t="str">
        <f t="shared" si="274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69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1"/>
        <v>2.75</v>
      </c>
      <c r="R2910" s="6">
        <f t="shared" si="272"/>
        <v>52.8</v>
      </c>
      <c r="S2910" s="7" t="str">
        <f t="shared" si="273"/>
        <v>theater</v>
      </c>
      <c r="T2910" t="str">
        <f t="shared" si="274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69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1"/>
        <v>1.1111111111111112E-2</v>
      </c>
      <c r="R2911" s="6">
        <f t="shared" si="272"/>
        <v>20</v>
      </c>
      <c r="S2911" s="7" t="str">
        <f t="shared" si="273"/>
        <v>theater</v>
      </c>
      <c r="T2911" t="str">
        <f t="shared" si="274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69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1"/>
        <v>3.3333333333333335E-3</v>
      </c>
      <c r="R2912" s="6">
        <f t="shared" si="272"/>
        <v>1</v>
      </c>
      <c r="S2912" s="7" t="str">
        <f t="shared" si="273"/>
        <v>theater</v>
      </c>
      <c r="T2912" t="str">
        <f t="shared" si="274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69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1"/>
        <v>36.5</v>
      </c>
      <c r="R2913" s="6">
        <f t="shared" si="272"/>
        <v>46.928571428571431</v>
      </c>
      <c r="S2913" s="7" t="str">
        <f t="shared" si="273"/>
        <v>theater</v>
      </c>
      <c r="T2913" t="str">
        <f t="shared" si="274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69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1"/>
        <v>14.058171745152354</v>
      </c>
      <c r="R2914" s="6">
        <f t="shared" si="272"/>
        <v>78.07692307692308</v>
      </c>
      <c r="S2914" s="7" t="str">
        <f t="shared" si="273"/>
        <v>theater</v>
      </c>
      <c r="T2914" t="str">
        <f t="shared" si="274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69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1"/>
        <v>0.02</v>
      </c>
      <c r="R2915" s="6">
        <f t="shared" si="272"/>
        <v>1</v>
      </c>
      <c r="S2915" s="7" t="str">
        <f t="shared" si="273"/>
        <v>theater</v>
      </c>
      <c r="T2915" t="str">
        <f t="shared" si="274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69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1"/>
        <v>4.0000000000000001E-3</v>
      </c>
      <c r="R2916" s="6">
        <f t="shared" si="272"/>
        <v>1</v>
      </c>
      <c r="S2916" s="7" t="str">
        <f t="shared" si="273"/>
        <v>theater</v>
      </c>
      <c r="T2916" t="str">
        <f t="shared" si="274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69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1"/>
        <v>61.1</v>
      </c>
      <c r="R2917" s="6">
        <f t="shared" si="272"/>
        <v>203.66666666666666</v>
      </c>
      <c r="S2917" s="7" t="str">
        <f t="shared" si="273"/>
        <v>theater</v>
      </c>
      <c r="T2917" t="str">
        <f t="shared" si="274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69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1"/>
        <v>7.8378378378378386</v>
      </c>
      <c r="R2918" s="6">
        <f t="shared" si="272"/>
        <v>20.714285714285715</v>
      </c>
      <c r="S2918" s="7" t="str">
        <f t="shared" si="273"/>
        <v>theater</v>
      </c>
      <c r="T2918" t="str">
        <f t="shared" si="274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69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1"/>
        <v>21.85</v>
      </c>
      <c r="R2919" s="6">
        <f t="shared" si="272"/>
        <v>48.555555555555557</v>
      </c>
      <c r="S2919" s="7" t="str">
        <f t="shared" si="273"/>
        <v>theater</v>
      </c>
      <c r="T2919" t="str">
        <f t="shared" si="274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69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1"/>
        <v>27.24</v>
      </c>
      <c r="R2920" s="6">
        <f t="shared" si="272"/>
        <v>68.099999999999994</v>
      </c>
      <c r="S2920" s="7" t="str">
        <f t="shared" si="273"/>
        <v>theater</v>
      </c>
      <c r="T2920" t="str">
        <f t="shared" si="274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69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1"/>
        <v>8.5</v>
      </c>
      <c r="R2921" s="6">
        <f t="shared" si="272"/>
        <v>8.5</v>
      </c>
      <c r="S2921" s="7" t="str">
        <f t="shared" si="273"/>
        <v>theater</v>
      </c>
      <c r="T2921" t="str">
        <f t="shared" si="274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69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1"/>
        <v>26.840000000000003</v>
      </c>
      <c r="R2922" s="6">
        <f t="shared" si="272"/>
        <v>51.615384615384613</v>
      </c>
      <c r="S2922" s="7" t="str">
        <f t="shared" si="273"/>
        <v>theater</v>
      </c>
      <c r="T2922" t="str">
        <f t="shared" si="274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69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1"/>
        <v>129</v>
      </c>
      <c r="R2923" s="6">
        <f t="shared" si="272"/>
        <v>43</v>
      </c>
      <c r="S2923" s="7" t="str">
        <f t="shared" si="273"/>
        <v>theater</v>
      </c>
      <c r="T2923" t="str">
        <f t="shared" si="274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69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1"/>
        <v>100</v>
      </c>
      <c r="R2924" s="6">
        <f t="shared" si="272"/>
        <v>83.333333333333329</v>
      </c>
      <c r="S2924" s="7" t="str">
        <f t="shared" si="273"/>
        <v>theater</v>
      </c>
      <c r="T2924" t="str">
        <f t="shared" si="274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69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1"/>
        <v>100</v>
      </c>
      <c r="R2925" s="6">
        <f t="shared" si="272"/>
        <v>30</v>
      </c>
      <c r="S2925" s="7" t="str">
        <f t="shared" si="273"/>
        <v>theater</v>
      </c>
      <c r="T2925" t="str">
        <f t="shared" si="274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69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1"/>
        <v>103.2</v>
      </c>
      <c r="R2926" s="6">
        <f t="shared" si="272"/>
        <v>175.51020408163265</v>
      </c>
      <c r="S2926" s="7" t="str">
        <f t="shared" si="273"/>
        <v>theater</v>
      </c>
      <c r="T2926" t="str">
        <f t="shared" si="274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69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1"/>
        <v>102.44597777777777</v>
      </c>
      <c r="R2927" s="6">
        <f t="shared" si="272"/>
        <v>231.66175879396985</v>
      </c>
      <c r="S2927" s="7" t="str">
        <f t="shared" si="273"/>
        <v>theater</v>
      </c>
      <c r="T2927" t="str">
        <f t="shared" si="274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69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1"/>
        <v>125</v>
      </c>
      <c r="R2928" s="6">
        <f t="shared" si="272"/>
        <v>75</v>
      </c>
      <c r="S2928" s="7" t="str">
        <f t="shared" si="273"/>
        <v>theater</v>
      </c>
      <c r="T2928" t="str">
        <f t="shared" si="274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69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1"/>
        <v>130.83333333333334</v>
      </c>
      <c r="R2929" s="6">
        <f t="shared" si="272"/>
        <v>112.14285714285714</v>
      </c>
      <c r="S2929" s="7" t="str">
        <f t="shared" si="273"/>
        <v>theater</v>
      </c>
      <c r="T2929" t="str">
        <f t="shared" si="274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69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1"/>
        <v>100</v>
      </c>
      <c r="R2930" s="6">
        <f t="shared" si="272"/>
        <v>41.666666666666664</v>
      </c>
      <c r="S2930" s="7" t="str">
        <f t="shared" si="273"/>
        <v>theater</v>
      </c>
      <c r="T2930" t="str">
        <f t="shared" si="274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69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1"/>
        <v>102.06937499999999</v>
      </c>
      <c r="R2931" s="6">
        <f t="shared" si="272"/>
        <v>255.17343750000001</v>
      </c>
      <c r="S2931" s="7" t="str">
        <f t="shared" si="273"/>
        <v>theater</v>
      </c>
      <c r="T2931" t="str">
        <f t="shared" si="274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69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1"/>
        <v>100.92000000000002</v>
      </c>
      <c r="R2932" s="6">
        <f t="shared" si="272"/>
        <v>162.7741935483871</v>
      </c>
      <c r="S2932" s="7" t="str">
        <f t="shared" si="273"/>
        <v>theater</v>
      </c>
      <c r="T2932" t="str">
        <f t="shared" si="274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69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1"/>
        <v>106</v>
      </c>
      <c r="R2933" s="6">
        <f t="shared" si="272"/>
        <v>88.333333333333329</v>
      </c>
      <c r="S2933" s="7" t="str">
        <f t="shared" si="273"/>
        <v>theater</v>
      </c>
      <c r="T2933" t="str">
        <f t="shared" si="274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69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1"/>
        <v>105.0967741935484</v>
      </c>
      <c r="R2934" s="6">
        <f t="shared" si="272"/>
        <v>85.736842105263165</v>
      </c>
      <c r="S2934" s="7" t="str">
        <f t="shared" si="273"/>
        <v>theater</v>
      </c>
      <c r="T2934" t="str">
        <f t="shared" si="274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69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1"/>
        <v>102.76</v>
      </c>
      <c r="R2935" s="6">
        <f t="shared" si="272"/>
        <v>47.574074074074076</v>
      </c>
      <c r="S2935" s="7" t="str">
        <f t="shared" si="273"/>
        <v>theater</v>
      </c>
      <c r="T2935" t="str">
        <f t="shared" si="274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69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1"/>
        <v>108</v>
      </c>
      <c r="R2936" s="6">
        <f t="shared" si="272"/>
        <v>72.972972972972968</v>
      </c>
      <c r="S2936" s="7" t="str">
        <f t="shared" si="273"/>
        <v>theater</v>
      </c>
      <c r="T2936" t="str">
        <f t="shared" si="274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69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1"/>
        <v>100.88571428571429</v>
      </c>
      <c r="R2937" s="6">
        <f t="shared" si="272"/>
        <v>90.538461538461533</v>
      </c>
      <c r="S2937" s="7" t="str">
        <f t="shared" si="273"/>
        <v>theater</v>
      </c>
      <c r="T2937" t="str">
        <f t="shared" si="274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69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1"/>
        <v>128</v>
      </c>
      <c r="R2938" s="6">
        <f t="shared" si="272"/>
        <v>37.647058823529413</v>
      </c>
      <c r="S2938" s="7" t="str">
        <f t="shared" si="273"/>
        <v>theater</v>
      </c>
      <c r="T2938" t="str">
        <f t="shared" si="274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69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1"/>
        <v>133.33333333333331</v>
      </c>
      <c r="R2939" s="6">
        <f t="shared" si="272"/>
        <v>36.363636363636367</v>
      </c>
      <c r="S2939" s="7" t="str">
        <f t="shared" si="273"/>
        <v>theater</v>
      </c>
      <c r="T2939" t="str">
        <f t="shared" si="274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69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1"/>
        <v>101.375</v>
      </c>
      <c r="R2940" s="6">
        <f t="shared" si="272"/>
        <v>126.71875</v>
      </c>
      <c r="S2940" s="7" t="str">
        <f t="shared" si="273"/>
        <v>theater</v>
      </c>
      <c r="T2940" t="str">
        <f t="shared" si="274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69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1"/>
        <v>102.875</v>
      </c>
      <c r="R2941" s="6">
        <f t="shared" si="272"/>
        <v>329.2</v>
      </c>
      <c r="S2941" s="7" t="str">
        <f t="shared" si="273"/>
        <v>theater</v>
      </c>
      <c r="T2941" t="str">
        <f t="shared" si="274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69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1"/>
        <v>107.24000000000001</v>
      </c>
      <c r="R2942" s="6">
        <f t="shared" si="272"/>
        <v>81.242424242424249</v>
      </c>
      <c r="S2942" s="7" t="str">
        <f t="shared" si="273"/>
        <v>theater</v>
      </c>
      <c r="T2942" t="str">
        <f t="shared" si="274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69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1"/>
        <v>4.0000000000000001E-3</v>
      </c>
      <c r="R2943" s="6">
        <f t="shared" si="272"/>
        <v>1</v>
      </c>
      <c r="S2943" s="7" t="str">
        <f t="shared" si="273"/>
        <v>theater</v>
      </c>
      <c r="T2943" t="str">
        <f t="shared" si="274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69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1"/>
        <v>20.424999999999997</v>
      </c>
      <c r="R2944" s="6">
        <f t="shared" si="272"/>
        <v>202.22772277227722</v>
      </c>
      <c r="S2944" s="7" t="str">
        <f t="shared" si="273"/>
        <v>theater</v>
      </c>
      <c r="T2944" t="str">
        <f t="shared" si="274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69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1"/>
        <v>0</v>
      </c>
      <c r="R2945" s="6" t="e">
        <f t="shared" si="272"/>
        <v>#DIV/0!</v>
      </c>
      <c r="S2945" s="7" t="str">
        <f t="shared" si="273"/>
        <v>theater</v>
      </c>
      <c r="T2945" t="str">
        <f t="shared" si="274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69"/>
        <v>42162.9143287037</v>
      </c>
      <c r="K2946">
        <v>1431122198</v>
      </c>
      <c r="L2946" s="11">
        <f t="shared" si="27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1"/>
        <v>1</v>
      </c>
      <c r="R2946" s="6">
        <f t="shared" si="272"/>
        <v>100</v>
      </c>
      <c r="S2946" s="7" t="str">
        <f t="shared" si="273"/>
        <v>theater</v>
      </c>
      <c r="T2946" t="str">
        <f t="shared" si="274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5">(((I2947/60)/60)/24)+DATE(1970,1,1)</f>
        <v>42148.139583333337</v>
      </c>
      <c r="K2947">
        <v>1429845660</v>
      </c>
      <c r="L2947" s="11">
        <f t="shared" ref="L2947:L3010" si="27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7">(E2947/D2947)*100</f>
        <v>0</v>
      </c>
      <c r="R2947" s="6" t="e">
        <f t="shared" ref="R2947:R3010" si="278">E2947/N2947</f>
        <v>#DIV/0!</v>
      </c>
      <c r="S2947" s="7" t="str">
        <f t="shared" ref="S2947:S3010" si="279">LEFT(P2947,FIND("/",P2947)-1)</f>
        <v>theater</v>
      </c>
      <c r="T2947" t="str">
        <f t="shared" ref="T2947:T3010" si="280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5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7"/>
        <v>0.1</v>
      </c>
      <c r="R2948" s="6">
        <f t="shared" si="278"/>
        <v>1</v>
      </c>
      <c r="S2948" s="7" t="str">
        <f t="shared" si="279"/>
        <v>theater</v>
      </c>
      <c r="T2948" t="str">
        <f t="shared" si="280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5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7"/>
        <v>4.2880000000000003</v>
      </c>
      <c r="R2949" s="6">
        <f t="shared" si="278"/>
        <v>82.461538461538467</v>
      </c>
      <c r="S2949" s="7" t="str">
        <f t="shared" si="279"/>
        <v>theater</v>
      </c>
      <c r="T2949" t="str">
        <f t="shared" si="280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5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7"/>
        <v>4.8000000000000004E-3</v>
      </c>
      <c r="R2950" s="6">
        <f t="shared" si="278"/>
        <v>2.6666666666666665</v>
      </c>
      <c r="S2950" s="7" t="str">
        <f t="shared" si="279"/>
        <v>theater</v>
      </c>
      <c r="T2950" t="str">
        <f t="shared" si="280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5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7"/>
        <v>2.5</v>
      </c>
      <c r="R2951" s="6">
        <f t="shared" si="278"/>
        <v>12.5</v>
      </c>
      <c r="S2951" s="7" t="str">
        <f t="shared" si="279"/>
        <v>theater</v>
      </c>
      <c r="T2951" t="str">
        <f t="shared" si="280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5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7"/>
        <v>0</v>
      </c>
      <c r="R2952" s="6" t="e">
        <f t="shared" si="278"/>
        <v>#DIV/0!</v>
      </c>
      <c r="S2952" s="7" t="str">
        <f t="shared" si="279"/>
        <v>theater</v>
      </c>
      <c r="T2952" t="str">
        <f t="shared" si="280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5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7"/>
        <v>2.1919999999999997</v>
      </c>
      <c r="R2953" s="6">
        <f t="shared" si="278"/>
        <v>18.896551724137932</v>
      </c>
      <c r="S2953" s="7" t="str">
        <f t="shared" si="279"/>
        <v>theater</v>
      </c>
      <c r="T2953" t="str">
        <f t="shared" si="280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5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7"/>
        <v>8.0250000000000004</v>
      </c>
      <c r="R2954" s="6">
        <f t="shared" si="278"/>
        <v>200.625</v>
      </c>
      <c r="S2954" s="7" t="str">
        <f t="shared" si="279"/>
        <v>theater</v>
      </c>
      <c r="T2954" t="str">
        <f t="shared" si="280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5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7"/>
        <v>0.15125</v>
      </c>
      <c r="R2955" s="6">
        <f t="shared" si="278"/>
        <v>201.66666666666666</v>
      </c>
      <c r="S2955" s="7" t="str">
        <f t="shared" si="279"/>
        <v>theater</v>
      </c>
      <c r="T2955" t="str">
        <f t="shared" si="280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5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7"/>
        <v>0</v>
      </c>
      <c r="R2956" s="6" t="e">
        <f t="shared" si="278"/>
        <v>#DIV/0!</v>
      </c>
      <c r="S2956" s="7" t="str">
        <f t="shared" si="279"/>
        <v>theater</v>
      </c>
      <c r="T2956" t="str">
        <f t="shared" si="280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5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7"/>
        <v>59.583333333333336</v>
      </c>
      <c r="R2957" s="6">
        <f t="shared" si="278"/>
        <v>65</v>
      </c>
      <c r="S2957" s="7" t="str">
        <f t="shared" si="279"/>
        <v>theater</v>
      </c>
      <c r="T2957" t="str">
        <f t="shared" si="280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5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7"/>
        <v>16.734177215189874</v>
      </c>
      <c r="R2958" s="6">
        <f t="shared" si="278"/>
        <v>66.099999999999994</v>
      </c>
      <c r="S2958" s="7" t="str">
        <f t="shared" si="279"/>
        <v>theater</v>
      </c>
      <c r="T2958" t="str">
        <f t="shared" si="280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5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7"/>
        <v>1.8666666666666669</v>
      </c>
      <c r="R2959" s="6">
        <f t="shared" si="278"/>
        <v>93.333333333333329</v>
      </c>
      <c r="S2959" s="7" t="str">
        <f t="shared" si="279"/>
        <v>theater</v>
      </c>
      <c r="T2959" t="str">
        <f t="shared" si="280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5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7"/>
        <v>0</v>
      </c>
      <c r="R2960" s="6" t="e">
        <f t="shared" si="278"/>
        <v>#DIV/0!</v>
      </c>
      <c r="S2960" s="7" t="str">
        <f t="shared" si="279"/>
        <v>theater</v>
      </c>
      <c r="T2960" t="str">
        <f t="shared" si="280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5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7"/>
        <v>0</v>
      </c>
      <c r="R2961" s="6" t="e">
        <f t="shared" si="278"/>
        <v>#DIV/0!</v>
      </c>
      <c r="S2961" s="7" t="str">
        <f t="shared" si="279"/>
        <v>theater</v>
      </c>
      <c r="T2961" t="str">
        <f t="shared" si="280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5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7"/>
        <v>0</v>
      </c>
      <c r="R2962" s="6" t="e">
        <f t="shared" si="278"/>
        <v>#DIV/0!</v>
      </c>
      <c r="S2962" s="7" t="str">
        <f t="shared" si="279"/>
        <v>theater</v>
      </c>
      <c r="T2962" t="str">
        <f t="shared" si="280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5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7"/>
        <v>109.62</v>
      </c>
      <c r="R2963" s="6">
        <f t="shared" si="278"/>
        <v>50.75</v>
      </c>
      <c r="S2963" s="7" t="str">
        <f t="shared" si="279"/>
        <v>theater</v>
      </c>
      <c r="T2963" t="str">
        <f t="shared" si="280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5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7"/>
        <v>121.8</v>
      </c>
      <c r="R2964" s="6">
        <f t="shared" si="278"/>
        <v>60.9</v>
      </c>
      <c r="S2964" s="7" t="str">
        <f t="shared" si="279"/>
        <v>theater</v>
      </c>
      <c r="T2964" t="str">
        <f t="shared" si="280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5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7"/>
        <v>106.85</v>
      </c>
      <c r="R2965" s="6">
        <f t="shared" si="278"/>
        <v>109.03061224489795</v>
      </c>
      <c r="S2965" s="7" t="str">
        <f t="shared" si="279"/>
        <v>theater</v>
      </c>
      <c r="T2965" t="str">
        <f t="shared" si="280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5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7"/>
        <v>100.71379999999999</v>
      </c>
      <c r="R2966" s="6">
        <f t="shared" si="278"/>
        <v>25.692295918367346</v>
      </c>
      <c r="S2966" s="7" t="str">
        <f t="shared" si="279"/>
        <v>theater</v>
      </c>
      <c r="T2966" t="str">
        <f t="shared" si="280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5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7"/>
        <v>109.00000000000001</v>
      </c>
      <c r="R2967" s="6">
        <f t="shared" si="278"/>
        <v>41.92307692307692</v>
      </c>
      <c r="S2967" s="7" t="str">
        <f t="shared" si="279"/>
        <v>theater</v>
      </c>
      <c r="T2967" t="str">
        <f t="shared" si="280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5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7"/>
        <v>113.63000000000001</v>
      </c>
      <c r="R2968" s="6">
        <f t="shared" si="278"/>
        <v>88.7734375</v>
      </c>
      <c r="S2968" s="7" t="str">
        <f t="shared" si="279"/>
        <v>theater</v>
      </c>
      <c r="T2968" t="str">
        <f t="shared" si="280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5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7"/>
        <v>113.92</v>
      </c>
      <c r="R2969" s="6">
        <f t="shared" si="278"/>
        <v>80.225352112676063</v>
      </c>
      <c r="S2969" s="7" t="str">
        <f t="shared" si="279"/>
        <v>theater</v>
      </c>
      <c r="T2969" t="str">
        <f t="shared" si="280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5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7"/>
        <v>106</v>
      </c>
      <c r="R2970" s="6">
        <f t="shared" si="278"/>
        <v>78.936170212765958</v>
      </c>
      <c r="S2970" s="7" t="str">
        <f t="shared" si="279"/>
        <v>theater</v>
      </c>
      <c r="T2970" t="str">
        <f t="shared" si="280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5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7"/>
        <v>162.5</v>
      </c>
      <c r="R2971" s="6">
        <f t="shared" si="278"/>
        <v>95.588235294117652</v>
      </c>
      <c r="S2971" s="7" t="str">
        <f t="shared" si="279"/>
        <v>theater</v>
      </c>
      <c r="T2971" t="str">
        <f t="shared" si="280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5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7"/>
        <v>106</v>
      </c>
      <c r="R2972" s="6">
        <f t="shared" si="278"/>
        <v>69.890109890109883</v>
      </c>
      <c r="S2972" s="7" t="str">
        <f t="shared" si="279"/>
        <v>theater</v>
      </c>
      <c r="T2972" t="str">
        <f t="shared" si="280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5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7"/>
        <v>100.15624999999999</v>
      </c>
      <c r="R2973" s="6">
        <f t="shared" si="278"/>
        <v>74.534883720930239</v>
      </c>
      <c r="S2973" s="7" t="str">
        <f t="shared" si="279"/>
        <v>theater</v>
      </c>
      <c r="T2973" t="str">
        <f t="shared" si="280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5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7"/>
        <v>105.35000000000001</v>
      </c>
      <c r="R2974" s="6">
        <f t="shared" si="278"/>
        <v>123.94117647058823</v>
      </c>
      <c r="S2974" s="7" t="str">
        <f t="shared" si="279"/>
        <v>theater</v>
      </c>
      <c r="T2974" t="str">
        <f t="shared" si="280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5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7"/>
        <v>174.8</v>
      </c>
      <c r="R2975" s="6">
        <f t="shared" si="278"/>
        <v>264.84848484848487</v>
      </c>
      <c r="S2975" s="7" t="str">
        <f t="shared" si="279"/>
        <v>theater</v>
      </c>
      <c r="T2975" t="str">
        <f t="shared" si="280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5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7"/>
        <v>102</v>
      </c>
      <c r="R2976" s="6">
        <f t="shared" si="278"/>
        <v>58.620689655172413</v>
      </c>
      <c r="S2976" s="7" t="str">
        <f t="shared" si="279"/>
        <v>theater</v>
      </c>
      <c r="T2976" t="str">
        <f t="shared" si="280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5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7"/>
        <v>100.125</v>
      </c>
      <c r="R2977" s="6">
        <f t="shared" si="278"/>
        <v>70.884955752212392</v>
      </c>
      <c r="S2977" s="7" t="str">
        <f t="shared" si="279"/>
        <v>theater</v>
      </c>
      <c r="T2977" t="str">
        <f t="shared" si="280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5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7"/>
        <v>171.42857142857142</v>
      </c>
      <c r="R2978" s="6">
        <f t="shared" si="278"/>
        <v>8.5714285714285712</v>
      </c>
      <c r="S2978" s="7" t="str">
        <f t="shared" si="279"/>
        <v>theater</v>
      </c>
      <c r="T2978" t="str">
        <f t="shared" si="280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5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7"/>
        <v>113.56666666666666</v>
      </c>
      <c r="R2979" s="6">
        <f t="shared" si="278"/>
        <v>113.56666666666666</v>
      </c>
      <c r="S2979" s="7" t="str">
        <f t="shared" si="279"/>
        <v>theater</v>
      </c>
      <c r="T2979" t="str">
        <f t="shared" si="280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5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7"/>
        <v>129.46666666666667</v>
      </c>
      <c r="R2980" s="6">
        <f t="shared" si="278"/>
        <v>60.6875</v>
      </c>
      <c r="S2980" s="7" t="str">
        <f t="shared" si="279"/>
        <v>theater</v>
      </c>
      <c r="T2980" t="str">
        <f t="shared" si="280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5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7"/>
        <v>101.4</v>
      </c>
      <c r="R2981" s="6">
        <f t="shared" si="278"/>
        <v>110.21739130434783</v>
      </c>
      <c r="S2981" s="7" t="str">
        <f t="shared" si="279"/>
        <v>theater</v>
      </c>
      <c r="T2981" t="str">
        <f t="shared" si="280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5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7"/>
        <v>109.16666666666666</v>
      </c>
      <c r="R2982" s="6">
        <f t="shared" si="278"/>
        <v>136.45833333333334</v>
      </c>
      <c r="S2982" s="7" t="str">
        <f t="shared" si="279"/>
        <v>theater</v>
      </c>
      <c r="T2982" t="str">
        <f t="shared" si="280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5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7"/>
        <v>128.92500000000001</v>
      </c>
      <c r="R2983" s="6">
        <f t="shared" si="278"/>
        <v>53.164948453608247</v>
      </c>
      <c r="S2983" s="7" t="str">
        <f t="shared" si="279"/>
        <v>theater</v>
      </c>
      <c r="T2983" t="str">
        <f t="shared" si="280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5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7"/>
        <v>102.06</v>
      </c>
      <c r="R2984" s="6">
        <f t="shared" si="278"/>
        <v>86.491525423728817</v>
      </c>
      <c r="S2984" s="7" t="str">
        <f t="shared" si="279"/>
        <v>theater</v>
      </c>
      <c r="T2984" t="str">
        <f t="shared" si="280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5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7"/>
        <v>146.53957758620692</v>
      </c>
      <c r="R2985" s="6">
        <f t="shared" si="278"/>
        <v>155.23827397260274</v>
      </c>
      <c r="S2985" s="7" t="str">
        <f t="shared" si="279"/>
        <v>theater</v>
      </c>
      <c r="T2985" t="str">
        <f t="shared" si="280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5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7"/>
        <v>100.352</v>
      </c>
      <c r="R2986" s="6">
        <f t="shared" si="278"/>
        <v>115.08256880733946</v>
      </c>
      <c r="S2986" s="7" t="str">
        <f t="shared" si="279"/>
        <v>theater</v>
      </c>
      <c r="T2986" t="str">
        <f t="shared" si="280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5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7"/>
        <v>121.64999999999999</v>
      </c>
      <c r="R2987" s="6">
        <f t="shared" si="278"/>
        <v>109.5945945945946</v>
      </c>
      <c r="S2987" s="7" t="str">
        <f t="shared" si="279"/>
        <v>theater</v>
      </c>
      <c r="T2987" t="str">
        <f t="shared" si="28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5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7"/>
        <v>105.5</v>
      </c>
      <c r="R2988" s="6">
        <f t="shared" si="278"/>
        <v>45.214285714285715</v>
      </c>
      <c r="S2988" s="7" t="str">
        <f t="shared" si="279"/>
        <v>theater</v>
      </c>
      <c r="T2988" t="str">
        <f t="shared" si="280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5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7"/>
        <v>110.4008</v>
      </c>
      <c r="R2989" s="6">
        <f t="shared" si="278"/>
        <v>104.15169811320754</v>
      </c>
      <c r="S2989" s="7" t="str">
        <f t="shared" si="279"/>
        <v>theater</v>
      </c>
      <c r="T2989" t="str">
        <f t="shared" si="280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5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7"/>
        <v>100</v>
      </c>
      <c r="R2990" s="6">
        <f t="shared" si="278"/>
        <v>35.714285714285715</v>
      </c>
      <c r="S2990" s="7" t="str">
        <f t="shared" si="279"/>
        <v>theater</v>
      </c>
      <c r="T2990" t="str">
        <f t="shared" si="28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5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7"/>
        <v>176.535</v>
      </c>
      <c r="R2991" s="6">
        <f t="shared" si="278"/>
        <v>96.997252747252745</v>
      </c>
      <c r="S2991" s="7" t="str">
        <f t="shared" si="279"/>
        <v>theater</v>
      </c>
      <c r="T2991" t="str">
        <f t="shared" si="280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5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7"/>
        <v>100</v>
      </c>
      <c r="R2992" s="6">
        <f t="shared" si="278"/>
        <v>370.37037037037038</v>
      </c>
      <c r="S2992" s="7" t="str">
        <f t="shared" si="279"/>
        <v>theater</v>
      </c>
      <c r="T2992" t="str">
        <f t="shared" si="280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5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7"/>
        <v>103.29411764705883</v>
      </c>
      <c r="R2993" s="6">
        <f t="shared" si="278"/>
        <v>94.408602150537632</v>
      </c>
      <c r="S2993" s="7" t="str">
        <f t="shared" si="279"/>
        <v>theater</v>
      </c>
      <c r="T2993" t="str">
        <f t="shared" si="28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5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7"/>
        <v>104.5</v>
      </c>
      <c r="R2994" s="6">
        <f t="shared" si="278"/>
        <v>48.984375</v>
      </c>
      <c r="S2994" s="7" t="str">
        <f t="shared" si="279"/>
        <v>theater</v>
      </c>
      <c r="T2994" t="str">
        <f t="shared" si="28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5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7"/>
        <v>100.29999999999998</v>
      </c>
      <c r="R2995" s="6">
        <f t="shared" si="278"/>
        <v>45.590909090909093</v>
      </c>
      <c r="S2995" s="7" t="str">
        <f t="shared" si="279"/>
        <v>theater</v>
      </c>
      <c r="T2995" t="str">
        <f t="shared" si="28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5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7"/>
        <v>457.74666666666673</v>
      </c>
      <c r="R2996" s="6">
        <f t="shared" si="278"/>
        <v>23.275254237288134</v>
      </c>
      <c r="S2996" s="7" t="str">
        <f t="shared" si="279"/>
        <v>theater</v>
      </c>
      <c r="T2996" t="str">
        <f t="shared" si="280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5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7"/>
        <v>104.96000000000001</v>
      </c>
      <c r="R2997" s="6">
        <f t="shared" si="278"/>
        <v>63.2289156626506</v>
      </c>
      <c r="S2997" s="7" t="str">
        <f t="shared" si="279"/>
        <v>theater</v>
      </c>
      <c r="T2997" t="str">
        <f t="shared" si="280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5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7"/>
        <v>171.94285714285715</v>
      </c>
      <c r="R2998" s="6">
        <f t="shared" si="278"/>
        <v>153.5204081632653</v>
      </c>
      <c r="S2998" s="7" t="str">
        <f t="shared" si="279"/>
        <v>theater</v>
      </c>
      <c r="T2998" t="str">
        <f t="shared" si="280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5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7"/>
        <v>103.73000000000002</v>
      </c>
      <c r="R2999" s="6">
        <f t="shared" si="278"/>
        <v>90.2</v>
      </c>
      <c r="S2999" s="7" t="str">
        <f t="shared" si="279"/>
        <v>theater</v>
      </c>
      <c r="T2999" t="str">
        <f t="shared" si="280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5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7"/>
        <v>103.029</v>
      </c>
      <c r="R3000" s="6">
        <f t="shared" si="278"/>
        <v>118.97113163972287</v>
      </c>
      <c r="S3000" s="7" t="str">
        <f t="shared" si="279"/>
        <v>theater</v>
      </c>
      <c r="T3000" t="str">
        <f t="shared" si="280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5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7"/>
        <v>118.88888888888889</v>
      </c>
      <c r="R3001" s="6">
        <f t="shared" si="278"/>
        <v>80.25</v>
      </c>
      <c r="S3001" s="7" t="str">
        <f t="shared" si="279"/>
        <v>theater</v>
      </c>
      <c r="T3001" t="str">
        <f t="shared" si="280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5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7"/>
        <v>100</v>
      </c>
      <c r="R3002" s="6">
        <f t="shared" si="278"/>
        <v>62.5</v>
      </c>
      <c r="S3002" s="7" t="str">
        <f t="shared" si="279"/>
        <v>theater</v>
      </c>
      <c r="T3002" t="str">
        <f t="shared" si="28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5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7"/>
        <v>318.69988910451895</v>
      </c>
      <c r="R3003" s="6">
        <f t="shared" si="278"/>
        <v>131.37719999999999</v>
      </c>
      <c r="S3003" s="7" t="str">
        <f t="shared" si="279"/>
        <v>theater</v>
      </c>
      <c r="T3003" t="str">
        <f t="shared" si="28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5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7"/>
        <v>108.50614285714286</v>
      </c>
      <c r="R3004" s="6">
        <f t="shared" si="278"/>
        <v>73.032980769230775</v>
      </c>
      <c r="S3004" s="7" t="str">
        <f t="shared" si="279"/>
        <v>theater</v>
      </c>
      <c r="T3004" t="str">
        <f t="shared" si="280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5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7"/>
        <v>101.16666666666667</v>
      </c>
      <c r="R3005" s="6">
        <f t="shared" si="278"/>
        <v>178.52941176470588</v>
      </c>
      <c r="S3005" s="7" t="str">
        <f t="shared" si="279"/>
        <v>theater</v>
      </c>
      <c r="T3005" t="str">
        <f t="shared" si="280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5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7"/>
        <v>112.815</v>
      </c>
      <c r="R3006" s="6">
        <f t="shared" si="278"/>
        <v>162.90974729241879</v>
      </c>
      <c r="S3006" s="7" t="str">
        <f t="shared" si="279"/>
        <v>theater</v>
      </c>
      <c r="T3006" t="str">
        <f t="shared" si="280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5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7"/>
        <v>120.49622641509434</v>
      </c>
      <c r="R3007" s="6">
        <f t="shared" si="278"/>
        <v>108.24237288135593</v>
      </c>
      <c r="S3007" s="7" t="str">
        <f t="shared" si="279"/>
        <v>theater</v>
      </c>
      <c r="T3007" t="str">
        <f t="shared" si="280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5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7"/>
        <v>107.74999999999999</v>
      </c>
      <c r="R3008" s="6">
        <f t="shared" si="278"/>
        <v>88.865979381443296</v>
      </c>
      <c r="S3008" s="7" t="str">
        <f t="shared" si="279"/>
        <v>theater</v>
      </c>
      <c r="T3008" t="str">
        <f t="shared" si="28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5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7"/>
        <v>180</v>
      </c>
      <c r="R3009" s="6">
        <f t="shared" si="278"/>
        <v>54</v>
      </c>
      <c r="S3009" s="7" t="str">
        <f t="shared" si="279"/>
        <v>theater</v>
      </c>
      <c r="T3009" t="str">
        <f t="shared" si="28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5"/>
        <v>42390.212025462963</v>
      </c>
      <c r="K3010">
        <v>1450760719</v>
      </c>
      <c r="L3010" s="11">
        <f t="shared" si="27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7"/>
        <v>101.16666666666667</v>
      </c>
      <c r="R3010" s="6">
        <f t="shared" si="278"/>
        <v>116.73076923076923</v>
      </c>
      <c r="S3010" s="7" t="str">
        <f t="shared" si="279"/>
        <v>theater</v>
      </c>
      <c r="T3010" t="str">
        <f t="shared" si="280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1">(((I3011/60)/60)/24)+DATE(1970,1,1)</f>
        <v>41969.611574074079</v>
      </c>
      <c r="K3011">
        <v>1414417240</v>
      </c>
      <c r="L3011" s="11">
        <f t="shared" ref="L3011:L3074" si="28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3">(E3011/D3011)*100</f>
        <v>119.756</v>
      </c>
      <c r="R3011" s="6">
        <f t="shared" ref="R3011:R3074" si="284">E3011/N3011</f>
        <v>233.8984375</v>
      </c>
      <c r="S3011" s="7" t="str">
        <f t="shared" ref="S3011:S3074" si="285">LEFT(P3011,FIND("/",P3011)-1)</f>
        <v>theater</v>
      </c>
      <c r="T3011" t="str">
        <f t="shared" ref="T3011:T3074" si="286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1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3"/>
        <v>158</v>
      </c>
      <c r="R3012" s="6">
        <f t="shared" si="284"/>
        <v>158</v>
      </c>
      <c r="S3012" s="7" t="str">
        <f t="shared" si="285"/>
        <v>theater</v>
      </c>
      <c r="T3012" t="str">
        <f t="shared" si="286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1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3"/>
        <v>123.66666666666666</v>
      </c>
      <c r="R3013" s="6">
        <f t="shared" si="284"/>
        <v>14.84</v>
      </c>
      <c r="S3013" s="7" t="str">
        <f t="shared" si="285"/>
        <v>theater</v>
      </c>
      <c r="T3013" t="str">
        <f t="shared" si="286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1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3"/>
        <v>117.12499999999999</v>
      </c>
      <c r="R3014" s="6">
        <f t="shared" si="284"/>
        <v>85.181818181818187</v>
      </c>
      <c r="S3014" s="7" t="str">
        <f t="shared" si="285"/>
        <v>theater</v>
      </c>
      <c r="T3014" t="str">
        <f t="shared" si="286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1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3"/>
        <v>156.96</v>
      </c>
      <c r="R3015" s="6">
        <f t="shared" si="284"/>
        <v>146.69158878504672</v>
      </c>
      <c r="S3015" s="7" t="str">
        <f t="shared" si="285"/>
        <v>theater</v>
      </c>
      <c r="T3015" t="str">
        <f t="shared" si="286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1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3"/>
        <v>113.104</v>
      </c>
      <c r="R3016" s="6">
        <f t="shared" si="284"/>
        <v>50.764811490125673</v>
      </c>
      <c r="S3016" s="7" t="str">
        <f t="shared" si="285"/>
        <v>theater</v>
      </c>
      <c r="T3016" t="str">
        <f t="shared" si="286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1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3"/>
        <v>103.17647058823529</v>
      </c>
      <c r="R3017" s="6">
        <f t="shared" si="284"/>
        <v>87.7</v>
      </c>
      <c r="S3017" s="7" t="str">
        <f t="shared" si="285"/>
        <v>theater</v>
      </c>
      <c r="T3017" t="str">
        <f t="shared" si="286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1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3"/>
        <v>102.61176470588236</v>
      </c>
      <c r="R3018" s="6">
        <f t="shared" si="284"/>
        <v>242.27777777777777</v>
      </c>
      <c r="S3018" s="7" t="str">
        <f t="shared" si="285"/>
        <v>theater</v>
      </c>
      <c r="T3018" t="str">
        <f t="shared" si="286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1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3"/>
        <v>105.84090909090908</v>
      </c>
      <c r="R3019" s="6">
        <f t="shared" si="284"/>
        <v>146.44654088050314</v>
      </c>
      <c r="S3019" s="7" t="str">
        <f t="shared" si="285"/>
        <v>theater</v>
      </c>
      <c r="T3019" t="str">
        <f t="shared" si="286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1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3"/>
        <v>100.71428571428571</v>
      </c>
      <c r="R3020" s="6">
        <f t="shared" si="284"/>
        <v>103.17073170731707</v>
      </c>
      <c r="S3020" s="7" t="str">
        <f t="shared" si="285"/>
        <v>theater</v>
      </c>
      <c r="T3020" t="str">
        <f t="shared" si="286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1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3"/>
        <v>121.23333333333332</v>
      </c>
      <c r="R3021" s="6">
        <f t="shared" si="284"/>
        <v>80.464601769911511</v>
      </c>
      <c r="S3021" s="7" t="str">
        <f t="shared" si="285"/>
        <v>theater</v>
      </c>
      <c r="T3021" t="str">
        <f t="shared" si="286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1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3"/>
        <v>100.57142857142858</v>
      </c>
      <c r="R3022" s="6">
        <f t="shared" si="284"/>
        <v>234.66666666666666</v>
      </c>
      <c r="S3022" s="7" t="str">
        <f t="shared" si="285"/>
        <v>theater</v>
      </c>
      <c r="T3022" t="str">
        <f t="shared" si="286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1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3"/>
        <v>116.02222222222223</v>
      </c>
      <c r="R3023" s="6">
        <f t="shared" si="284"/>
        <v>50.689320388349515</v>
      </c>
      <c r="S3023" s="7" t="str">
        <f t="shared" si="285"/>
        <v>theater</v>
      </c>
      <c r="T3023" t="str">
        <f t="shared" si="286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1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3"/>
        <v>100.88</v>
      </c>
      <c r="R3024" s="6">
        <f t="shared" si="284"/>
        <v>162.70967741935485</v>
      </c>
      <c r="S3024" s="7" t="str">
        <f t="shared" si="285"/>
        <v>theater</v>
      </c>
      <c r="T3024" t="str">
        <f t="shared" si="286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1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3"/>
        <v>103</v>
      </c>
      <c r="R3025" s="6">
        <f t="shared" si="284"/>
        <v>120.16666666666667</v>
      </c>
      <c r="S3025" s="7" t="str">
        <f t="shared" si="285"/>
        <v>theater</v>
      </c>
      <c r="T3025" t="str">
        <f t="shared" si="286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1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3"/>
        <v>246.42</v>
      </c>
      <c r="R3026" s="6">
        <f t="shared" si="284"/>
        <v>67.697802197802204</v>
      </c>
      <c r="S3026" s="7" t="str">
        <f t="shared" si="285"/>
        <v>theater</v>
      </c>
      <c r="T3026" t="str">
        <f t="shared" si="286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1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3"/>
        <v>302.2</v>
      </c>
      <c r="R3027" s="6">
        <f t="shared" si="284"/>
        <v>52.103448275862071</v>
      </c>
      <c r="S3027" s="7" t="str">
        <f t="shared" si="285"/>
        <v>theater</v>
      </c>
      <c r="T3027" t="str">
        <f t="shared" si="286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1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3"/>
        <v>143.33333333333334</v>
      </c>
      <c r="R3028" s="6">
        <f t="shared" si="284"/>
        <v>51.6</v>
      </c>
      <c r="S3028" s="7" t="str">
        <f t="shared" si="285"/>
        <v>theater</v>
      </c>
      <c r="T3028" t="str">
        <f t="shared" si="286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1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3"/>
        <v>131.44</v>
      </c>
      <c r="R3029" s="6">
        <f t="shared" si="284"/>
        <v>164.3</v>
      </c>
      <c r="S3029" s="7" t="str">
        <f t="shared" si="285"/>
        <v>theater</v>
      </c>
      <c r="T3029" t="str">
        <f t="shared" si="286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1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3"/>
        <v>168.01999999999998</v>
      </c>
      <c r="R3030" s="6">
        <f t="shared" si="284"/>
        <v>84.858585858585855</v>
      </c>
      <c r="S3030" s="7" t="str">
        <f t="shared" si="285"/>
        <v>theater</v>
      </c>
      <c r="T3030" t="str">
        <f t="shared" si="286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1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3"/>
        <v>109.67666666666666</v>
      </c>
      <c r="R3031" s="6">
        <f t="shared" si="284"/>
        <v>94.548850574712645</v>
      </c>
      <c r="S3031" s="7" t="str">
        <f t="shared" si="285"/>
        <v>theater</v>
      </c>
      <c r="T3031" t="str">
        <f t="shared" si="286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1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3"/>
        <v>106.6857142857143</v>
      </c>
      <c r="R3032" s="6">
        <f t="shared" si="284"/>
        <v>45.536585365853661</v>
      </c>
      <c r="S3032" s="7" t="str">
        <f t="shared" si="285"/>
        <v>theater</v>
      </c>
      <c r="T3032" t="str">
        <f t="shared" si="286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1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3"/>
        <v>100</v>
      </c>
      <c r="R3033" s="6">
        <f t="shared" si="284"/>
        <v>51.724137931034484</v>
      </c>
      <c r="S3033" s="7" t="str">
        <f t="shared" si="285"/>
        <v>theater</v>
      </c>
      <c r="T3033" t="str">
        <f t="shared" si="286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1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3"/>
        <v>127.2</v>
      </c>
      <c r="R3034" s="6">
        <f t="shared" si="284"/>
        <v>50.88</v>
      </c>
      <c r="S3034" s="7" t="str">
        <f t="shared" si="285"/>
        <v>theater</v>
      </c>
      <c r="T3034" t="str">
        <f t="shared" si="286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1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3"/>
        <v>146.53333333333333</v>
      </c>
      <c r="R3035" s="6">
        <f t="shared" si="284"/>
        <v>191.13043478260869</v>
      </c>
      <c r="S3035" s="7" t="str">
        <f t="shared" si="285"/>
        <v>theater</v>
      </c>
      <c r="T3035" t="str">
        <f t="shared" si="286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1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3"/>
        <v>112.53599999999999</v>
      </c>
      <c r="R3036" s="6">
        <f t="shared" si="284"/>
        <v>89.314285714285717</v>
      </c>
      <c r="S3036" s="7" t="str">
        <f t="shared" si="285"/>
        <v>theater</v>
      </c>
      <c r="T3036" t="str">
        <f t="shared" si="286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1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3"/>
        <v>108.78684000000001</v>
      </c>
      <c r="R3037" s="6">
        <f t="shared" si="284"/>
        <v>88.588631921824103</v>
      </c>
      <c r="S3037" s="7" t="str">
        <f t="shared" si="285"/>
        <v>theater</v>
      </c>
      <c r="T3037" t="str">
        <f t="shared" si="286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1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3"/>
        <v>126.732</v>
      </c>
      <c r="R3038" s="6">
        <f t="shared" si="284"/>
        <v>96.300911854103347</v>
      </c>
      <c r="S3038" s="7" t="str">
        <f t="shared" si="285"/>
        <v>theater</v>
      </c>
      <c r="T3038" t="str">
        <f t="shared" si="286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1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3"/>
        <v>213.20000000000002</v>
      </c>
      <c r="R3039" s="6">
        <f t="shared" si="284"/>
        <v>33.3125</v>
      </c>
      <c r="S3039" s="7" t="str">
        <f t="shared" si="285"/>
        <v>theater</v>
      </c>
      <c r="T3039" t="str">
        <f t="shared" si="286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1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3"/>
        <v>100.49999999999999</v>
      </c>
      <c r="R3040" s="6">
        <f t="shared" si="284"/>
        <v>37.222222222222221</v>
      </c>
      <c r="S3040" s="7" t="str">
        <f t="shared" si="285"/>
        <v>theater</v>
      </c>
      <c r="T3040" t="str">
        <f t="shared" si="286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1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3"/>
        <v>108.71389999999998</v>
      </c>
      <c r="R3041" s="6">
        <f t="shared" si="284"/>
        <v>92.130423728813554</v>
      </c>
      <c r="S3041" s="7" t="str">
        <f t="shared" si="285"/>
        <v>theater</v>
      </c>
      <c r="T3041" t="str">
        <f t="shared" si="286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1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3"/>
        <v>107.5</v>
      </c>
      <c r="R3042" s="6">
        <f t="shared" si="284"/>
        <v>76.785714285714292</v>
      </c>
      <c r="S3042" s="7" t="str">
        <f t="shared" si="285"/>
        <v>theater</v>
      </c>
      <c r="T3042" t="str">
        <f t="shared" si="286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1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3"/>
        <v>110.48192771084338</v>
      </c>
      <c r="R3043" s="6">
        <f t="shared" si="284"/>
        <v>96.526315789473685</v>
      </c>
      <c r="S3043" s="7" t="str">
        <f t="shared" si="285"/>
        <v>theater</v>
      </c>
      <c r="T3043" t="str">
        <f t="shared" si="286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1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3"/>
        <v>128</v>
      </c>
      <c r="R3044" s="6">
        <f t="shared" si="284"/>
        <v>51.891891891891895</v>
      </c>
      <c r="S3044" s="7" t="str">
        <f t="shared" si="285"/>
        <v>theater</v>
      </c>
      <c r="T3044" t="str">
        <f t="shared" si="286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1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3"/>
        <v>110.00666666666667</v>
      </c>
      <c r="R3045" s="6">
        <f t="shared" si="284"/>
        <v>128.9140625</v>
      </c>
      <c r="S3045" s="7" t="str">
        <f t="shared" si="285"/>
        <v>theater</v>
      </c>
      <c r="T3045" t="str">
        <f t="shared" si="286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1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3"/>
        <v>109.34166666666667</v>
      </c>
      <c r="R3046" s="6">
        <f t="shared" si="284"/>
        <v>84.108974358974365</v>
      </c>
      <c r="S3046" s="7" t="str">
        <f t="shared" si="285"/>
        <v>theater</v>
      </c>
      <c r="T3046" t="str">
        <f t="shared" si="286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1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3"/>
        <v>132.70650000000001</v>
      </c>
      <c r="R3047" s="6">
        <f t="shared" si="284"/>
        <v>82.941562500000003</v>
      </c>
      <c r="S3047" s="7" t="str">
        <f t="shared" si="285"/>
        <v>theater</v>
      </c>
      <c r="T3047" t="str">
        <f t="shared" si="286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1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3"/>
        <v>190.84810126582278</v>
      </c>
      <c r="R3048" s="6">
        <f t="shared" si="284"/>
        <v>259.94827586206895</v>
      </c>
      <c r="S3048" s="7" t="str">
        <f t="shared" si="285"/>
        <v>theater</v>
      </c>
      <c r="T3048" t="str">
        <f t="shared" si="286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1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3"/>
        <v>149</v>
      </c>
      <c r="R3049" s="6">
        <f t="shared" si="284"/>
        <v>37.25</v>
      </c>
      <c r="S3049" s="7" t="str">
        <f t="shared" si="285"/>
        <v>theater</v>
      </c>
      <c r="T3049" t="str">
        <f t="shared" si="286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1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3"/>
        <v>166.4</v>
      </c>
      <c r="R3050" s="6">
        <f t="shared" si="284"/>
        <v>177.02127659574469</v>
      </c>
      <c r="S3050" s="7" t="str">
        <f t="shared" si="285"/>
        <v>theater</v>
      </c>
      <c r="T3050" t="str">
        <f t="shared" si="286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1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3"/>
        <v>106.66666666666667</v>
      </c>
      <c r="R3051" s="6">
        <f t="shared" si="284"/>
        <v>74.074074074074076</v>
      </c>
      <c r="S3051" s="7" t="str">
        <f t="shared" si="285"/>
        <v>theater</v>
      </c>
      <c r="T3051" t="str">
        <f t="shared" si="286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1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3"/>
        <v>106</v>
      </c>
      <c r="R3052" s="6">
        <f t="shared" si="284"/>
        <v>70.666666666666671</v>
      </c>
      <c r="S3052" s="7" t="str">
        <f t="shared" si="285"/>
        <v>theater</v>
      </c>
      <c r="T3052" t="str">
        <f t="shared" si="286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1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3"/>
        <v>23.62857142857143</v>
      </c>
      <c r="R3053" s="6">
        <f t="shared" si="284"/>
        <v>23.62857142857143</v>
      </c>
      <c r="S3053" s="7" t="str">
        <f t="shared" si="285"/>
        <v>theater</v>
      </c>
      <c r="T3053" t="str">
        <f t="shared" si="286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1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3"/>
        <v>0.15</v>
      </c>
      <c r="R3054" s="6">
        <f t="shared" si="284"/>
        <v>37.5</v>
      </c>
      <c r="S3054" s="7" t="str">
        <f t="shared" si="285"/>
        <v>theater</v>
      </c>
      <c r="T3054" t="str">
        <f t="shared" si="286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1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3"/>
        <v>0.4</v>
      </c>
      <c r="R3055" s="6">
        <f t="shared" si="284"/>
        <v>13.333333333333334</v>
      </c>
      <c r="S3055" s="7" t="str">
        <f t="shared" si="285"/>
        <v>theater</v>
      </c>
      <c r="T3055" t="str">
        <f t="shared" si="286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1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3"/>
        <v>0</v>
      </c>
      <c r="R3056" s="6" t="e">
        <f t="shared" si="284"/>
        <v>#DIV/0!</v>
      </c>
      <c r="S3056" s="7" t="str">
        <f t="shared" si="285"/>
        <v>theater</v>
      </c>
      <c r="T3056" t="str">
        <f t="shared" si="286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1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3"/>
        <v>5.0000000000000001E-3</v>
      </c>
      <c r="R3057" s="6">
        <f t="shared" si="284"/>
        <v>1</v>
      </c>
      <c r="S3057" s="7" t="str">
        <f t="shared" si="285"/>
        <v>theater</v>
      </c>
      <c r="T3057" t="str">
        <f t="shared" si="286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1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3"/>
        <v>0</v>
      </c>
      <c r="R3058" s="6" t="e">
        <f t="shared" si="284"/>
        <v>#DIV/0!</v>
      </c>
      <c r="S3058" s="7" t="str">
        <f t="shared" si="285"/>
        <v>theater</v>
      </c>
      <c r="T3058" t="str">
        <f t="shared" si="286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1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3"/>
        <v>0</v>
      </c>
      <c r="R3059" s="6" t="e">
        <f t="shared" si="284"/>
        <v>#DIV/0!</v>
      </c>
      <c r="S3059" s="7" t="str">
        <f t="shared" si="285"/>
        <v>theater</v>
      </c>
      <c r="T3059" t="str">
        <f t="shared" si="286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1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3"/>
        <v>1.6666666666666666E-2</v>
      </c>
      <c r="R3060" s="6">
        <f t="shared" si="284"/>
        <v>1</v>
      </c>
      <c r="S3060" s="7" t="str">
        <f t="shared" si="285"/>
        <v>theater</v>
      </c>
      <c r="T3060" t="str">
        <f t="shared" si="286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1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3"/>
        <v>3.0066666666666664</v>
      </c>
      <c r="R3061" s="6">
        <f t="shared" si="284"/>
        <v>41</v>
      </c>
      <c r="S3061" s="7" t="str">
        <f t="shared" si="285"/>
        <v>theater</v>
      </c>
      <c r="T3061" t="str">
        <f t="shared" si="286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1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3"/>
        <v>0.15227272727272728</v>
      </c>
      <c r="R3062" s="6">
        <f t="shared" si="284"/>
        <v>55.833333333333336</v>
      </c>
      <c r="S3062" s="7" t="str">
        <f t="shared" si="285"/>
        <v>theater</v>
      </c>
      <c r="T3062" t="str">
        <f t="shared" si="286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1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3"/>
        <v>0</v>
      </c>
      <c r="R3063" s="6" t="e">
        <f t="shared" si="284"/>
        <v>#DIV/0!</v>
      </c>
      <c r="S3063" s="7" t="str">
        <f t="shared" si="285"/>
        <v>theater</v>
      </c>
      <c r="T3063" t="str">
        <f t="shared" si="286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1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3"/>
        <v>66.84</v>
      </c>
      <c r="R3064" s="6">
        <f t="shared" si="284"/>
        <v>99.761194029850742</v>
      </c>
      <c r="S3064" s="7" t="str">
        <f t="shared" si="285"/>
        <v>theater</v>
      </c>
      <c r="T3064" t="str">
        <f t="shared" si="286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1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3"/>
        <v>19.566666666666666</v>
      </c>
      <c r="R3065" s="6">
        <f t="shared" si="284"/>
        <v>25.521739130434781</v>
      </c>
      <c r="S3065" s="7" t="str">
        <f t="shared" si="285"/>
        <v>theater</v>
      </c>
      <c r="T3065" t="str">
        <f t="shared" si="286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1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3"/>
        <v>11.294666666666666</v>
      </c>
      <c r="R3066" s="6">
        <f t="shared" si="284"/>
        <v>117.65277777777777</v>
      </c>
      <c r="S3066" s="7" t="str">
        <f t="shared" si="285"/>
        <v>theater</v>
      </c>
      <c r="T3066" t="str">
        <f t="shared" si="286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1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3"/>
        <v>0.04</v>
      </c>
      <c r="R3067" s="6">
        <f t="shared" si="284"/>
        <v>5</v>
      </c>
      <c r="S3067" s="7" t="str">
        <f t="shared" si="285"/>
        <v>theater</v>
      </c>
      <c r="T3067" t="str">
        <f t="shared" si="286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1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3"/>
        <v>11.985714285714286</v>
      </c>
      <c r="R3068" s="6">
        <f t="shared" si="284"/>
        <v>2796.6666666666665</v>
      </c>
      <c r="S3068" s="7" t="str">
        <f t="shared" si="285"/>
        <v>theater</v>
      </c>
      <c r="T3068" t="str">
        <f t="shared" si="286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1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3"/>
        <v>2.5</v>
      </c>
      <c r="R3069" s="6">
        <f t="shared" si="284"/>
        <v>200</v>
      </c>
      <c r="S3069" s="7" t="str">
        <f t="shared" si="285"/>
        <v>theater</v>
      </c>
      <c r="T3069" t="str">
        <f t="shared" si="286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1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3"/>
        <v>6.9999999999999993E-2</v>
      </c>
      <c r="R3070" s="6">
        <f t="shared" si="284"/>
        <v>87.5</v>
      </c>
      <c r="S3070" s="7" t="str">
        <f t="shared" si="285"/>
        <v>theater</v>
      </c>
      <c r="T3070" t="str">
        <f t="shared" si="286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1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3"/>
        <v>14.099999999999998</v>
      </c>
      <c r="R3071" s="6">
        <f t="shared" si="284"/>
        <v>20.142857142857142</v>
      </c>
      <c r="S3071" s="7" t="str">
        <f t="shared" si="285"/>
        <v>theater</v>
      </c>
      <c r="T3071" t="str">
        <f t="shared" si="286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1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3"/>
        <v>3.34</v>
      </c>
      <c r="R3072" s="6">
        <f t="shared" si="284"/>
        <v>20.875</v>
      </c>
      <c r="S3072" s="7" t="str">
        <f t="shared" si="285"/>
        <v>theater</v>
      </c>
      <c r="T3072" t="str">
        <f t="shared" si="286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1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3"/>
        <v>59.774999999999999</v>
      </c>
      <c r="R3073" s="6">
        <f t="shared" si="284"/>
        <v>61.307692307692307</v>
      </c>
      <c r="S3073" s="7" t="str">
        <f t="shared" si="285"/>
        <v>theater</v>
      </c>
      <c r="T3073" t="str">
        <f t="shared" si="286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1"/>
        <v>42673.073611111111</v>
      </c>
      <c r="K3074">
        <v>1476549262</v>
      </c>
      <c r="L3074" s="11">
        <f t="shared" si="28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3"/>
        <v>1.6666666666666666E-2</v>
      </c>
      <c r="R3074" s="6">
        <f t="shared" si="284"/>
        <v>1</v>
      </c>
      <c r="S3074" s="7" t="str">
        <f t="shared" si="285"/>
        <v>theater</v>
      </c>
      <c r="T3074" t="str">
        <f t="shared" si="286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7">(((I3075/60)/60)/24)+DATE(1970,1,1)</f>
        <v>42169.804861111115</v>
      </c>
      <c r="K3075">
        <v>1429287900</v>
      </c>
      <c r="L3075" s="11">
        <f t="shared" ref="L3075:L3138" si="288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89">(E3075/D3075)*100</f>
        <v>2.3035714285714284E-2</v>
      </c>
      <c r="R3075" s="6">
        <f t="shared" ref="R3075:R3138" si="290">E3075/N3075</f>
        <v>92.142857142857139</v>
      </c>
      <c r="S3075" s="7" t="str">
        <f t="shared" ref="S3075:S3138" si="291">LEFT(P3075,FIND("/",P3075)-1)</f>
        <v>theater</v>
      </c>
      <c r="T3075" t="str">
        <f t="shared" ref="T3075:T3138" si="292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7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9"/>
        <v>8.8000000000000009E-2</v>
      </c>
      <c r="R3076" s="6">
        <f t="shared" si="290"/>
        <v>7.333333333333333</v>
      </c>
      <c r="S3076" s="7" t="str">
        <f t="shared" si="291"/>
        <v>theater</v>
      </c>
      <c r="T3076" t="str">
        <f t="shared" si="292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7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9"/>
        <v>8.64</v>
      </c>
      <c r="R3077" s="6">
        <f t="shared" si="290"/>
        <v>64.8</v>
      </c>
      <c r="S3077" s="7" t="str">
        <f t="shared" si="291"/>
        <v>theater</v>
      </c>
      <c r="T3077" t="str">
        <f t="shared" si="292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7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9"/>
        <v>15.06</v>
      </c>
      <c r="R3078" s="6">
        <f t="shared" si="290"/>
        <v>30.12</v>
      </c>
      <c r="S3078" s="7" t="str">
        <f t="shared" si="291"/>
        <v>theater</v>
      </c>
      <c r="T3078" t="str">
        <f t="shared" si="292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7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9"/>
        <v>0.47727272727272729</v>
      </c>
      <c r="R3079" s="6">
        <f t="shared" si="290"/>
        <v>52.5</v>
      </c>
      <c r="S3079" s="7" t="str">
        <f t="shared" si="291"/>
        <v>theater</v>
      </c>
      <c r="T3079" t="str">
        <f t="shared" si="292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7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9"/>
        <v>0.11833333333333333</v>
      </c>
      <c r="R3080" s="6">
        <f t="shared" si="290"/>
        <v>23.666666666666668</v>
      </c>
      <c r="S3080" s="7" t="str">
        <f t="shared" si="291"/>
        <v>theater</v>
      </c>
      <c r="T3080" t="str">
        <f t="shared" si="292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7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9"/>
        <v>0.8417399858735245</v>
      </c>
      <c r="R3081" s="6">
        <f t="shared" si="290"/>
        <v>415.77777777777777</v>
      </c>
      <c r="S3081" s="7" t="str">
        <f t="shared" si="291"/>
        <v>theater</v>
      </c>
      <c r="T3081" t="str">
        <f t="shared" si="292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7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9"/>
        <v>1.8799999999999997E-2</v>
      </c>
      <c r="R3082" s="6">
        <f t="shared" si="290"/>
        <v>53.714285714285715</v>
      </c>
      <c r="S3082" s="7" t="str">
        <f t="shared" si="291"/>
        <v>theater</v>
      </c>
      <c r="T3082" t="str">
        <f t="shared" si="292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7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9"/>
        <v>0.21029999999999999</v>
      </c>
      <c r="R3083" s="6">
        <f t="shared" si="290"/>
        <v>420.6</v>
      </c>
      <c r="S3083" s="7" t="str">
        <f t="shared" si="291"/>
        <v>theater</v>
      </c>
      <c r="T3083" t="str">
        <f t="shared" si="292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7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9"/>
        <v>0</v>
      </c>
      <c r="R3084" s="6" t="e">
        <f t="shared" si="290"/>
        <v>#DIV/0!</v>
      </c>
      <c r="S3084" s="7" t="str">
        <f t="shared" si="291"/>
        <v>theater</v>
      </c>
      <c r="T3084" t="str">
        <f t="shared" si="292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7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9"/>
        <v>0.27999999999999997</v>
      </c>
      <c r="R3085" s="6">
        <f t="shared" si="290"/>
        <v>18.666666666666668</v>
      </c>
      <c r="S3085" s="7" t="str">
        <f t="shared" si="291"/>
        <v>theater</v>
      </c>
      <c r="T3085" t="str">
        <f t="shared" si="292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7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9"/>
        <v>11.57920670115792</v>
      </c>
      <c r="R3086" s="6">
        <f t="shared" si="290"/>
        <v>78.333333333333329</v>
      </c>
      <c r="S3086" s="7" t="str">
        <f t="shared" si="291"/>
        <v>theater</v>
      </c>
      <c r="T3086" t="str">
        <f t="shared" si="292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7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9"/>
        <v>2.44</v>
      </c>
      <c r="R3087" s="6">
        <f t="shared" si="290"/>
        <v>67.777777777777771</v>
      </c>
      <c r="S3087" s="7" t="str">
        <f t="shared" si="291"/>
        <v>theater</v>
      </c>
      <c r="T3087" t="str">
        <f t="shared" si="292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7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9"/>
        <v>0.25</v>
      </c>
      <c r="R3088" s="6">
        <f t="shared" si="290"/>
        <v>16.666666666666668</v>
      </c>
      <c r="S3088" s="7" t="str">
        <f t="shared" si="291"/>
        <v>theater</v>
      </c>
      <c r="T3088" t="str">
        <f t="shared" si="292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7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9"/>
        <v>0.625</v>
      </c>
      <c r="R3089" s="6">
        <f t="shared" si="290"/>
        <v>62.5</v>
      </c>
      <c r="S3089" s="7" t="str">
        <f t="shared" si="291"/>
        <v>theater</v>
      </c>
      <c r="T3089" t="str">
        <f t="shared" si="292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7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9"/>
        <v>0.19384615384615383</v>
      </c>
      <c r="R3090" s="6">
        <f t="shared" si="290"/>
        <v>42</v>
      </c>
      <c r="S3090" s="7" t="str">
        <f t="shared" si="291"/>
        <v>theater</v>
      </c>
      <c r="T3090" t="str">
        <f t="shared" si="292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7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9"/>
        <v>23.416</v>
      </c>
      <c r="R3091" s="6">
        <f t="shared" si="290"/>
        <v>130.0888888888889</v>
      </c>
      <c r="S3091" s="7" t="str">
        <f t="shared" si="291"/>
        <v>theater</v>
      </c>
      <c r="T3091" t="str">
        <f t="shared" si="292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7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9"/>
        <v>5.0808888888888886</v>
      </c>
      <c r="R3092" s="6">
        <f t="shared" si="290"/>
        <v>1270.2222222222222</v>
      </c>
      <c r="S3092" s="7" t="str">
        <f t="shared" si="291"/>
        <v>theater</v>
      </c>
      <c r="T3092" t="str">
        <f t="shared" si="292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7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9"/>
        <v>15.920000000000002</v>
      </c>
      <c r="R3093" s="6">
        <f t="shared" si="290"/>
        <v>88.444444444444443</v>
      </c>
      <c r="S3093" s="7" t="str">
        <f t="shared" si="291"/>
        <v>theater</v>
      </c>
      <c r="T3093" t="str">
        <f t="shared" si="292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7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9"/>
        <v>1.1831900000000002</v>
      </c>
      <c r="R3094" s="6">
        <f t="shared" si="290"/>
        <v>56.342380952380957</v>
      </c>
      <c r="S3094" s="7" t="str">
        <f t="shared" si="291"/>
        <v>theater</v>
      </c>
      <c r="T3094" t="str">
        <f t="shared" si="292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7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9"/>
        <v>22.75</v>
      </c>
      <c r="R3095" s="6">
        <f t="shared" si="290"/>
        <v>53.529411764705884</v>
      </c>
      <c r="S3095" s="7" t="str">
        <f t="shared" si="291"/>
        <v>theater</v>
      </c>
      <c r="T3095" t="str">
        <f t="shared" si="292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7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9"/>
        <v>2.5000000000000001E-2</v>
      </c>
      <c r="R3096" s="6">
        <f t="shared" si="290"/>
        <v>25</v>
      </c>
      <c r="S3096" s="7" t="str">
        <f t="shared" si="291"/>
        <v>theater</v>
      </c>
      <c r="T3096" t="str">
        <f t="shared" si="292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7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9"/>
        <v>0.33512064343163539</v>
      </c>
      <c r="R3097" s="6">
        <f t="shared" si="290"/>
        <v>50</v>
      </c>
      <c r="S3097" s="7" t="str">
        <f t="shared" si="291"/>
        <v>theater</v>
      </c>
      <c r="T3097" t="str">
        <f t="shared" si="292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7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9"/>
        <v>3.9750000000000001</v>
      </c>
      <c r="R3098" s="6">
        <f t="shared" si="290"/>
        <v>56.785714285714285</v>
      </c>
      <c r="S3098" s="7" t="str">
        <f t="shared" si="291"/>
        <v>theater</v>
      </c>
      <c r="T3098" t="str">
        <f t="shared" si="292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7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9"/>
        <v>17.150000000000002</v>
      </c>
      <c r="R3099" s="6">
        <f t="shared" si="290"/>
        <v>40.833333333333336</v>
      </c>
      <c r="S3099" s="7" t="str">
        <f t="shared" si="291"/>
        <v>theater</v>
      </c>
      <c r="T3099" t="str">
        <f t="shared" si="292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7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9"/>
        <v>3.6080041046690612</v>
      </c>
      <c r="R3100" s="6">
        <f t="shared" si="290"/>
        <v>65.111111111111114</v>
      </c>
      <c r="S3100" s="7" t="str">
        <f t="shared" si="291"/>
        <v>theater</v>
      </c>
      <c r="T3100" t="str">
        <f t="shared" si="292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7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9"/>
        <v>13.900000000000002</v>
      </c>
      <c r="R3101" s="6">
        <f t="shared" si="290"/>
        <v>55.6</v>
      </c>
      <c r="S3101" s="7" t="str">
        <f t="shared" si="291"/>
        <v>theater</v>
      </c>
      <c r="T3101" t="str">
        <f t="shared" si="292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7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9"/>
        <v>15.225</v>
      </c>
      <c r="R3102" s="6">
        <f t="shared" si="290"/>
        <v>140.53846153846155</v>
      </c>
      <c r="S3102" s="7" t="str">
        <f t="shared" si="291"/>
        <v>theater</v>
      </c>
      <c r="T3102" t="str">
        <f t="shared" si="292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7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9"/>
        <v>12</v>
      </c>
      <c r="R3103" s="6">
        <f t="shared" si="290"/>
        <v>25</v>
      </c>
      <c r="S3103" s="7" t="str">
        <f t="shared" si="291"/>
        <v>theater</v>
      </c>
      <c r="T3103" t="str">
        <f t="shared" si="292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7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9"/>
        <v>39.112499999999997</v>
      </c>
      <c r="R3104" s="6">
        <f t="shared" si="290"/>
        <v>69.533333333333331</v>
      </c>
      <c r="S3104" s="7" t="str">
        <f t="shared" si="291"/>
        <v>theater</v>
      </c>
      <c r="T3104" t="str">
        <f t="shared" si="292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7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9"/>
        <v>0.26829268292682928</v>
      </c>
      <c r="R3105" s="6">
        <f t="shared" si="290"/>
        <v>5.5</v>
      </c>
      <c r="S3105" s="7" t="str">
        <f t="shared" si="291"/>
        <v>theater</v>
      </c>
      <c r="T3105" t="str">
        <f t="shared" si="292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7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9"/>
        <v>29.625</v>
      </c>
      <c r="R3106" s="6">
        <f t="shared" si="290"/>
        <v>237</v>
      </c>
      <c r="S3106" s="7" t="str">
        <f t="shared" si="291"/>
        <v>theater</v>
      </c>
      <c r="T3106" t="str">
        <f t="shared" si="292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7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9"/>
        <v>42.360992301112063</v>
      </c>
      <c r="R3107" s="6">
        <f t="shared" si="290"/>
        <v>79.870967741935488</v>
      </c>
      <c r="S3107" s="7" t="str">
        <f t="shared" si="291"/>
        <v>theater</v>
      </c>
      <c r="T3107" t="str">
        <f t="shared" si="292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7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9"/>
        <v>4.1000000000000005</v>
      </c>
      <c r="R3108" s="6">
        <f t="shared" si="290"/>
        <v>10.25</v>
      </c>
      <c r="S3108" s="7" t="str">
        <f t="shared" si="291"/>
        <v>theater</v>
      </c>
      <c r="T3108" t="str">
        <f t="shared" si="292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7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9"/>
        <v>19.762499999999999</v>
      </c>
      <c r="R3109" s="6">
        <f t="shared" si="290"/>
        <v>272.58620689655174</v>
      </c>
      <c r="S3109" s="7" t="str">
        <f t="shared" si="291"/>
        <v>theater</v>
      </c>
      <c r="T3109" t="str">
        <f t="shared" si="292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7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9"/>
        <v>5.1999999999999998E-2</v>
      </c>
      <c r="R3110" s="6">
        <f t="shared" si="290"/>
        <v>13</v>
      </c>
      <c r="S3110" s="7" t="str">
        <f t="shared" si="291"/>
        <v>theater</v>
      </c>
      <c r="T3110" t="str">
        <f t="shared" si="292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7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9"/>
        <v>25.030188679245285</v>
      </c>
      <c r="R3111" s="6">
        <f t="shared" si="290"/>
        <v>58.184210526315788</v>
      </c>
      <c r="S3111" s="7" t="str">
        <f t="shared" si="291"/>
        <v>theater</v>
      </c>
      <c r="T3111" t="str">
        <f t="shared" si="292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7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9"/>
        <v>0.04</v>
      </c>
      <c r="R3112" s="6">
        <f t="shared" si="290"/>
        <v>10</v>
      </c>
      <c r="S3112" s="7" t="str">
        <f t="shared" si="291"/>
        <v>theater</v>
      </c>
      <c r="T3112" t="str">
        <f t="shared" si="292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7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9"/>
        <v>26.640000000000004</v>
      </c>
      <c r="R3113" s="6">
        <f t="shared" si="290"/>
        <v>70.10526315789474</v>
      </c>
      <c r="S3113" s="7" t="str">
        <f t="shared" si="291"/>
        <v>theater</v>
      </c>
      <c r="T3113" t="str">
        <f t="shared" si="292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7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9"/>
        <v>4.7363636363636363</v>
      </c>
      <c r="R3114" s="6">
        <f t="shared" si="290"/>
        <v>57.888888888888886</v>
      </c>
      <c r="S3114" s="7" t="str">
        <f t="shared" si="291"/>
        <v>theater</v>
      </c>
      <c r="T3114" t="str">
        <f t="shared" si="292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7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9"/>
        <v>4.2435339894712749</v>
      </c>
      <c r="R3115" s="6">
        <f t="shared" si="290"/>
        <v>125.27027027027027</v>
      </c>
      <c r="S3115" s="7" t="str">
        <f t="shared" si="291"/>
        <v>theater</v>
      </c>
      <c r="T3115" t="str">
        <f t="shared" si="292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7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9"/>
        <v>0</v>
      </c>
      <c r="R3116" s="6" t="e">
        <f t="shared" si="290"/>
        <v>#DIV/0!</v>
      </c>
      <c r="S3116" s="7" t="str">
        <f t="shared" si="291"/>
        <v>theater</v>
      </c>
      <c r="T3116" t="str">
        <f t="shared" si="292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7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9"/>
        <v>3</v>
      </c>
      <c r="R3117" s="6">
        <f t="shared" si="290"/>
        <v>300</v>
      </c>
      <c r="S3117" s="7" t="str">
        <f t="shared" si="291"/>
        <v>theater</v>
      </c>
      <c r="T3117" t="str">
        <f t="shared" si="292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7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9"/>
        <v>57.333333333333336</v>
      </c>
      <c r="R3118" s="6">
        <f t="shared" si="290"/>
        <v>43</v>
      </c>
      <c r="S3118" s="7" t="str">
        <f t="shared" si="291"/>
        <v>theater</v>
      </c>
      <c r="T3118" t="str">
        <f t="shared" si="292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7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9"/>
        <v>0.1</v>
      </c>
      <c r="R3119" s="6">
        <f t="shared" si="290"/>
        <v>1</v>
      </c>
      <c r="S3119" s="7" t="str">
        <f t="shared" si="291"/>
        <v>theater</v>
      </c>
      <c r="T3119" t="str">
        <f t="shared" si="292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7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9"/>
        <v>0.31</v>
      </c>
      <c r="R3120" s="6">
        <f t="shared" si="290"/>
        <v>775</v>
      </c>
      <c r="S3120" s="7" t="str">
        <f t="shared" si="291"/>
        <v>theater</v>
      </c>
      <c r="T3120" t="str">
        <f t="shared" si="292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7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9"/>
        <v>0.05</v>
      </c>
      <c r="R3121" s="6">
        <f t="shared" si="290"/>
        <v>5</v>
      </c>
      <c r="S3121" s="7" t="str">
        <f t="shared" si="291"/>
        <v>theater</v>
      </c>
      <c r="T3121" t="str">
        <f t="shared" si="292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7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9"/>
        <v>9.8461538461538465E-3</v>
      </c>
      <c r="R3122" s="6">
        <f t="shared" si="290"/>
        <v>12.8</v>
      </c>
      <c r="S3122" s="7" t="str">
        <f t="shared" si="291"/>
        <v>theater</v>
      </c>
      <c r="T3122" t="str">
        <f t="shared" si="292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7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9"/>
        <v>0.66666666666666674</v>
      </c>
      <c r="R3123" s="6">
        <f t="shared" si="290"/>
        <v>10</v>
      </c>
      <c r="S3123" s="7" t="str">
        <f t="shared" si="291"/>
        <v>theater</v>
      </c>
      <c r="T3123" t="str">
        <f t="shared" si="292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7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9"/>
        <v>58.291457286432156</v>
      </c>
      <c r="R3124" s="6">
        <f t="shared" si="290"/>
        <v>58</v>
      </c>
      <c r="S3124" s="7" t="str">
        <f t="shared" si="291"/>
        <v>theater</v>
      </c>
      <c r="T3124" t="str">
        <f t="shared" si="292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7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9"/>
        <v>68.153599999999997</v>
      </c>
      <c r="R3125" s="6">
        <f t="shared" si="290"/>
        <v>244.80459770114942</v>
      </c>
      <c r="S3125" s="7" t="str">
        <f t="shared" si="291"/>
        <v>theater</v>
      </c>
      <c r="T3125" t="str">
        <f t="shared" si="292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7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9"/>
        <v>3.2499999999999999E-3</v>
      </c>
      <c r="R3126" s="6">
        <f t="shared" si="290"/>
        <v>6.5</v>
      </c>
      <c r="S3126" s="7" t="str">
        <f t="shared" si="291"/>
        <v>theater</v>
      </c>
      <c r="T3126" t="str">
        <f t="shared" si="292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7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9"/>
        <v>0</v>
      </c>
      <c r="R3127" s="6" t="e">
        <f t="shared" si="290"/>
        <v>#DIV/0!</v>
      </c>
      <c r="S3127" s="7" t="str">
        <f t="shared" si="291"/>
        <v>theater</v>
      </c>
      <c r="T3127" t="str">
        <f t="shared" si="292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7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9"/>
        <v>4.16</v>
      </c>
      <c r="R3128" s="6">
        <f t="shared" si="290"/>
        <v>61.176470588235297</v>
      </c>
      <c r="S3128" s="7" t="str">
        <f t="shared" si="291"/>
        <v>theater</v>
      </c>
      <c r="T3128" t="str">
        <f t="shared" si="292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7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9"/>
        <v>0</v>
      </c>
      <c r="R3129" s="6" t="e">
        <f t="shared" si="290"/>
        <v>#DIV/0!</v>
      </c>
      <c r="S3129" s="7" t="str">
        <f t="shared" si="291"/>
        <v>theater</v>
      </c>
      <c r="T3129" t="str">
        <f t="shared" si="292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7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9"/>
        <v>108.60666666666667</v>
      </c>
      <c r="R3130" s="6">
        <f t="shared" si="290"/>
        <v>139.23931623931625</v>
      </c>
      <c r="S3130" s="7" t="str">
        <f t="shared" si="291"/>
        <v>theater</v>
      </c>
      <c r="T3130" t="str">
        <f t="shared" si="292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7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9"/>
        <v>0.8</v>
      </c>
      <c r="R3131" s="6">
        <f t="shared" si="290"/>
        <v>10</v>
      </c>
      <c r="S3131" s="7" t="str">
        <f t="shared" si="291"/>
        <v>theater</v>
      </c>
      <c r="T3131" t="str">
        <f t="shared" si="292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7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9"/>
        <v>3.75</v>
      </c>
      <c r="R3132" s="6">
        <f t="shared" si="290"/>
        <v>93.75</v>
      </c>
      <c r="S3132" s="7" t="str">
        <f t="shared" si="291"/>
        <v>theater</v>
      </c>
      <c r="T3132" t="str">
        <f t="shared" si="292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7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9"/>
        <v>15.731707317073171</v>
      </c>
      <c r="R3133" s="6">
        <f t="shared" si="290"/>
        <v>53.75</v>
      </c>
      <c r="S3133" s="7" t="str">
        <f t="shared" si="291"/>
        <v>theater</v>
      </c>
      <c r="T3133" t="str">
        <f t="shared" si="292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7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9"/>
        <v>3.3333333333333333E-2</v>
      </c>
      <c r="R3134" s="6">
        <f t="shared" si="290"/>
        <v>10</v>
      </c>
      <c r="S3134" s="7" t="str">
        <f t="shared" si="291"/>
        <v>theater</v>
      </c>
      <c r="T3134" t="str">
        <f t="shared" si="292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7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9"/>
        <v>108</v>
      </c>
      <c r="R3135" s="6">
        <f t="shared" si="290"/>
        <v>33.75</v>
      </c>
      <c r="S3135" s="7" t="str">
        <f t="shared" si="291"/>
        <v>theater</v>
      </c>
      <c r="T3135" t="str">
        <f t="shared" si="292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7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9"/>
        <v>22.5</v>
      </c>
      <c r="R3136" s="6">
        <f t="shared" si="290"/>
        <v>18.75</v>
      </c>
      <c r="S3136" s="7" t="str">
        <f t="shared" si="291"/>
        <v>theater</v>
      </c>
      <c r="T3136" t="str">
        <f t="shared" si="292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7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9"/>
        <v>20.849420849420849</v>
      </c>
      <c r="R3137" s="6">
        <f t="shared" si="290"/>
        <v>23.142857142857142</v>
      </c>
      <c r="S3137" s="7" t="str">
        <f t="shared" si="291"/>
        <v>theater</v>
      </c>
      <c r="T3137" t="str">
        <f t="shared" si="292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7"/>
        <v>42825.957638888889</v>
      </c>
      <c r="K3138">
        <v>1487847954</v>
      </c>
      <c r="L3138" s="11">
        <f t="shared" si="288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89"/>
        <v>127.8</v>
      </c>
      <c r="R3138" s="6">
        <f t="shared" si="290"/>
        <v>29.045454545454547</v>
      </c>
      <c r="S3138" s="7" t="str">
        <f t="shared" si="291"/>
        <v>theater</v>
      </c>
      <c r="T3138" t="str">
        <f t="shared" si="292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3">(((I3139/60)/60)/24)+DATE(1970,1,1)</f>
        <v>42858.8</v>
      </c>
      <c r="K3139">
        <v>1489439669</v>
      </c>
      <c r="L3139" s="11">
        <f t="shared" ref="L3139:L3202" si="294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5">(E3139/D3139)*100</f>
        <v>3.3333333333333335</v>
      </c>
      <c r="R3139" s="6">
        <f t="shared" ref="R3139:R3202" si="296">E3139/N3139</f>
        <v>50</v>
      </c>
      <c r="S3139" s="7" t="str">
        <f t="shared" ref="S3139:S3202" si="297">LEFT(P3139,FIND("/",P3139)-1)</f>
        <v>theater</v>
      </c>
      <c r="T3139" t="str">
        <f t="shared" ref="T3139:T3202" si="298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3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5"/>
        <v>0</v>
      </c>
      <c r="R3140" s="6" t="e">
        <f t="shared" si="296"/>
        <v>#DIV/0!</v>
      </c>
      <c r="S3140" s="7" t="str">
        <f t="shared" si="297"/>
        <v>theater</v>
      </c>
      <c r="T3140" t="str">
        <f t="shared" si="298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3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5"/>
        <v>5.4</v>
      </c>
      <c r="R3141" s="6">
        <f t="shared" si="296"/>
        <v>450</v>
      </c>
      <c r="S3141" s="7" t="str">
        <f t="shared" si="297"/>
        <v>theater</v>
      </c>
      <c r="T3141" t="str">
        <f t="shared" si="298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3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5"/>
        <v>0.96</v>
      </c>
      <c r="R3142" s="6">
        <f t="shared" si="296"/>
        <v>24</v>
      </c>
      <c r="S3142" s="7" t="str">
        <f t="shared" si="297"/>
        <v>theater</v>
      </c>
      <c r="T3142" t="str">
        <f t="shared" si="298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3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5"/>
        <v>51.6</v>
      </c>
      <c r="R3143" s="6">
        <f t="shared" si="296"/>
        <v>32.25</v>
      </c>
      <c r="S3143" s="7" t="str">
        <f t="shared" si="297"/>
        <v>theater</v>
      </c>
      <c r="T3143" t="str">
        <f t="shared" si="298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3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5"/>
        <v>1.6363636363636365</v>
      </c>
      <c r="R3144" s="6">
        <f t="shared" si="296"/>
        <v>15</v>
      </c>
      <c r="S3144" s="7" t="str">
        <f t="shared" si="297"/>
        <v>theater</v>
      </c>
      <c r="T3144" t="str">
        <f t="shared" si="298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3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5"/>
        <v>0</v>
      </c>
      <c r="R3145" s="6" t="e">
        <f t="shared" si="296"/>
        <v>#DIV/0!</v>
      </c>
      <c r="S3145" s="7" t="str">
        <f t="shared" si="297"/>
        <v>theater</v>
      </c>
      <c r="T3145" t="str">
        <f t="shared" si="298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3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5"/>
        <v>75.400000000000006</v>
      </c>
      <c r="R3146" s="6">
        <f t="shared" si="296"/>
        <v>251.33333333333334</v>
      </c>
      <c r="S3146" s="7" t="str">
        <f t="shared" si="297"/>
        <v>theater</v>
      </c>
      <c r="T3146" t="str">
        <f t="shared" si="298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3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5"/>
        <v>0</v>
      </c>
      <c r="R3147" s="6" t="e">
        <f t="shared" si="296"/>
        <v>#DIV/0!</v>
      </c>
      <c r="S3147" s="7" t="str">
        <f t="shared" si="297"/>
        <v>theater</v>
      </c>
      <c r="T3147" t="str">
        <f t="shared" si="298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3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5"/>
        <v>10.5</v>
      </c>
      <c r="R3148" s="6">
        <f t="shared" si="296"/>
        <v>437.5</v>
      </c>
      <c r="S3148" s="7" t="str">
        <f t="shared" si="297"/>
        <v>theater</v>
      </c>
      <c r="T3148" t="str">
        <f t="shared" si="298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3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5"/>
        <v>117.52499999999999</v>
      </c>
      <c r="R3149" s="6">
        <f t="shared" si="296"/>
        <v>110.35211267605634</v>
      </c>
      <c r="S3149" s="7" t="str">
        <f t="shared" si="297"/>
        <v>theater</v>
      </c>
      <c r="T3149" t="str">
        <f t="shared" si="298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3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5"/>
        <v>131.16666666666669</v>
      </c>
      <c r="R3150" s="6">
        <f t="shared" si="296"/>
        <v>41.421052631578945</v>
      </c>
      <c r="S3150" s="7" t="str">
        <f t="shared" si="297"/>
        <v>theater</v>
      </c>
      <c r="T3150" t="str">
        <f t="shared" si="298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3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5"/>
        <v>104</v>
      </c>
      <c r="R3151" s="6">
        <f t="shared" si="296"/>
        <v>52</v>
      </c>
      <c r="S3151" s="7" t="str">
        <f t="shared" si="297"/>
        <v>theater</v>
      </c>
      <c r="T3151" t="str">
        <f t="shared" si="298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3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5"/>
        <v>101</v>
      </c>
      <c r="R3152" s="6">
        <f t="shared" si="296"/>
        <v>33.990384615384613</v>
      </c>
      <c r="S3152" s="7" t="str">
        <f t="shared" si="297"/>
        <v>theater</v>
      </c>
      <c r="T3152" t="str">
        <f t="shared" si="298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3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5"/>
        <v>100.4</v>
      </c>
      <c r="R3153" s="6">
        <f t="shared" si="296"/>
        <v>103.35294117647059</v>
      </c>
      <c r="S3153" s="7" t="str">
        <f t="shared" si="297"/>
        <v>theater</v>
      </c>
      <c r="T3153" t="str">
        <f t="shared" si="298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3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5"/>
        <v>105.95454545454545</v>
      </c>
      <c r="R3154" s="6">
        <f t="shared" si="296"/>
        <v>34.791044776119406</v>
      </c>
      <c r="S3154" s="7" t="str">
        <f t="shared" si="297"/>
        <v>theater</v>
      </c>
      <c r="T3154" t="str">
        <f t="shared" si="298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3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5"/>
        <v>335.58333333333337</v>
      </c>
      <c r="R3155" s="6">
        <f t="shared" si="296"/>
        <v>41.773858921161825</v>
      </c>
      <c r="S3155" s="7" t="str">
        <f t="shared" si="297"/>
        <v>theater</v>
      </c>
      <c r="T3155" t="str">
        <f t="shared" si="298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3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5"/>
        <v>112.92857142857142</v>
      </c>
      <c r="R3156" s="6">
        <f t="shared" si="296"/>
        <v>64.268292682926827</v>
      </c>
      <c r="S3156" s="7" t="str">
        <f t="shared" si="297"/>
        <v>theater</v>
      </c>
      <c r="T3156" t="str">
        <f t="shared" si="298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3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5"/>
        <v>188.50460000000001</v>
      </c>
      <c r="R3157" s="6">
        <f t="shared" si="296"/>
        <v>31.209370860927152</v>
      </c>
      <c r="S3157" s="7" t="str">
        <f t="shared" si="297"/>
        <v>theater</v>
      </c>
      <c r="T3157" t="str">
        <f t="shared" si="298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3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5"/>
        <v>101.81818181818181</v>
      </c>
      <c r="R3158" s="6">
        <f t="shared" si="296"/>
        <v>62.921348314606739</v>
      </c>
      <c r="S3158" s="7" t="str">
        <f t="shared" si="297"/>
        <v>theater</v>
      </c>
      <c r="T3158" t="str">
        <f t="shared" si="298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3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5"/>
        <v>101</v>
      </c>
      <c r="R3159" s="6">
        <f t="shared" si="296"/>
        <v>98.536585365853654</v>
      </c>
      <c r="S3159" s="7" t="str">
        <f t="shared" si="297"/>
        <v>theater</v>
      </c>
      <c r="T3159" t="str">
        <f t="shared" si="298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3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5"/>
        <v>113.99999999999999</v>
      </c>
      <c r="R3160" s="6">
        <f t="shared" si="296"/>
        <v>82.608695652173907</v>
      </c>
      <c r="S3160" s="7" t="str">
        <f t="shared" si="297"/>
        <v>theater</v>
      </c>
      <c r="T3160" t="str">
        <f t="shared" si="298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3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5"/>
        <v>133.48133333333334</v>
      </c>
      <c r="R3161" s="6">
        <f t="shared" si="296"/>
        <v>38.504230769230773</v>
      </c>
      <c r="S3161" s="7" t="str">
        <f t="shared" si="297"/>
        <v>theater</v>
      </c>
      <c r="T3161" t="str">
        <f t="shared" si="298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3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5"/>
        <v>101.53333333333335</v>
      </c>
      <c r="R3162" s="6">
        <f t="shared" si="296"/>
        <v>80.15789473684211</v>
      </c>
      <c r="S3162" s="7" t="str">
        <f t="shared" si="297"/>
        <v>theater</v>
      </c>
      <c r="T3162" t="str">
        <f t="shared" si="298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3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5"/>
        <v>105.1</v>
      </c>
      <c r="R3163" s="6">
        <f t="shared" si="296"/>
        <v>28.405405405405407</v>
      </c>
      <c r="S3163" s="7" t="str">
        <f t="shared" si="297"/>
        <v>theater</v>
      </c>
      <c r="T3163" t="str">
        <f t="shared" si="298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3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5"/>
        <v>127.15</v>
      </c>
      <c r="R3164" s="6">
        <f t="shared" si="296"/>
        <v>80.730158730158735</v>
      </c>
      <c r="S3164" s="7" t="str">
        <f t="shared" si="297"/>
        <v>theater</v>
      </c>
      <c r="T3164" t="str">
        <f t="shared" si="298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3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5"/>
        <v>111.15384615384616</v>
      </c>
      <c r="R3165" s="6">
        <f t="shared" si="296"/>
        <v>200.69444444444446</v>
      </c>
      <c r="S3165" s="7" t="str">
        <f t="shared" si="297"/>
        <v>theater</v>
      </c>
      <c r="T3165" t="str">
        <f t="shared" si="298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3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5"/>
        <v>106.76</v>
      </c>
      <c r="R3166" s="6">
        <f t="shared" si="296"/>
        <v>37.591549295774648</v>
      </c>
      <c r="S3166" s="7" t="str">
        <f t="shared" si="297"/>
        <v>theater</v>
      </c>
      <c r="T3166" t="str">
        <f t="shared" si="298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3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5"/>
        <v>162.66666666666666</v>
      </c>
      <c r="R3167" s="6">
        <f t="shared" si="296"/>
        <v>58.095238095238095</v>
      </c>
      <c r="S3167" s="7" t="str">
        <f t="shared" si="297"/>
        <v>theater</v>
      </c>
      <c r="T3167" t="str">
        <f t="shared" si="298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3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5"/>
        <v>160.22808571428573</v>
      </c>
      <c r="R3168" s="6">
        <f t="shared" si="296"/>
        <v>60.300892473118282</v>
      </c>
      <c r="S3168" s="7" t="str">
        <f t="shared" si="297"/>
        <v>theater</v>
      </c>
      <c r="T3168" t="str">
        <f t="shared" si="298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3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5"/>
        <v>116.16666666666666</v>
      </c>
      <c r="R3169" s="6">
        <f t="shared" si="296"/>
        <v>63.363636363636367</v>
      </c>
      <c r="S3169" s="7" t="str">
        <f t="shared" si="297"/>
        <v>theater</v>
      </c>
      <c r="T3169" t="str">
        <f t="shared" si="298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3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5"/>
        <v>124.2</v>
      </c>
      <c r="R3170" s="6">
        <f t="shared" si="296"/>
        <v>50.901639344262293</v>
      </c>
      <c r="S3170" s="7" t="str">
        <f t="shared" si="297"/>
        <v>theater</v>
      </c>
      <c r="T3170" t="str">
        <f t="shared" si="298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3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5"/>
        <v>103.01249999999999</v>
      </c>
      <c r="R3171" s="6">
        <f t="shared" si="296"/>
        <v>100.5</v>
      </c>
      <c r="S3171" s="7" t="str">
        <f t="shared" si="297"/>
        <v>theater</v>
      </c>
      <c r="T3171" t="str">
        <f t="shared" si="298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3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5"/>
        <v>112.25</v>
      </c>
      <c r="R3172" s="6">
        <f t="shared" si="296"/>
        <v>31.619718309859156</v>
      </c>
      <c r="S3172" s="7" t="str">
        <f t="shared" si="297"/>
        <v>theater</v>
      </c>
      <c r="T3172" t="str">
        <f t="shared" si="298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3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5"/>
        <v>108.8142857142857</v>
      </c>
      <c r="R3173" s="6">
        <f t="shared" si="296"/>
        <v>65.102564102564102</v>
      </c>
      <c r="S3173" s="7" t="str">
        <f t="shared" si="297"/>
        <v>theater</v>
      </c>
      <c r="T3173" t="str">
        <f t="shared" si="298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3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5"/>
        <v>114.99999999999999</v>
      </c>
      <c r="R3174" s="6">
        <f t="shared" si="296"/>
        <v>79.310344827586206</v>
      </c>
      <c r="S3174" s="7" t="str">
        <f t="shared" si="297"/>
        <v>theater</v>
      </c>
      <c r="T3174" t="str">
        <f t="shared" si="298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3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5"/>
        <v>103</v>
      </c>
      <c r="R3175" s="6">
        <f t="shared" si="296"/>
        <v>139.18918918918919</v>
      </c>
      <c r="S3175" s="7" t="str">
        <f t="shared" si="297"/>
        <v>theater</v>
      </c>
      <c r="T3175" t="str">
        <f t="shared" si="298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3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5"/>
        <v>101.13333333333334</v>
      </c>
      <c r="R3176" s="6">
        <f t="shared" si="296"/>
        <v>131.91304347826087</v>
      </c>
      <c r="S3176" s="7" t="str">
        <f t="shared" si="297"/>
        <v>theater</v>
      </c>
      <c r="T3176" t="str">
        <f t="shared" si="298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3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5"/>
        <v>109.55999999999999</v>
      </c>
      <c r="R3177" s="6">
        <f t="shared" si="296"/>
        <v>91.3</v>
      </c>
      <c r="S3177" s="7" t="str">
        <f t="shared" si="297"/>
        <v>theater</v>
      </c>
      <c r="T3177" t="str">
        <f t="shared" si="298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3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5"/>
        <v>114.8421052631579</v>
      </c>
      <c r="R3178" s="6">
        <f t="shared" si="296"/>
        <v>39.672727272727272</v>
      </c>
      <c r="S3178" s="7" t="str">
        <f t="shared" si="297"/>
        <v>theater</v>
      </c>
      <c r="T3178" t="str">
        <f t="shared" si="298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3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5"/>
        <v>117.39999999999999</v>
      </c>
      <c r="R3179" s="6">
        <f t="shared" si="296"/>
        <v>57.549019607843135</v>
      </c>
      <c r="S3179" s="7" t="str">
        <f t="shared" si="297"/>
        <v>theater</v>
      </c>
      <c r="T3179" t="str">
        <f t="shared" si="298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3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5"/>
        <v>171.73333333333335</v>
      </c>
      <c r="R3180" s="6">
        <f t="shared" si="296"/>
        <v>33.025641025641029</v>
      </c>
      <c r="S3180" s="7" t="str">
        <f t="shared" si="297"/>
        <v>theater</v>
      </c>
      <c r="T3180" t="str">
        <f t="shared" si="298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3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5"/>
        <v>114.16238095238094</v>
      </c>
      <c r="R3181" s="6">
        <f t="shared" si="296"/>
        <v>77.335806451612896</v>
      </c>
      <c r="S3181" s="7" t="str">
        <f t="shared" si="297"/>
        <v>theater</v>
      </c>
      <c r="T3181" t="str">
        <f t="shared" si="298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3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5"/>
        <v>119.75</v>
      </c>
      <c r="R3182" s="6">
        <f t="shared" si="296"/>
        <v>31.933333333333334</v>
      </c>
      <c r="S3182" s="7" t="str">
        <f t="shared" si="297"/>
        <v>theater</v>
      </c>
      <c r="T3182" t="str">
        <f t="shared" si="298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3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5"/>
        <v>109.00000000000001</v>
      </c>
      <c r="R3183" s="6">
        <f t="shared" si="296"/>
        <v>36.333333333333336</v>
      </c>
      <c r="S3183" s="7" t="str">
        <f t="shared" si="297"/>
        <v>theater</v>
      </c>
      <c r="T3183" t="str">
        <f t="shared" si="298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3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5"/>
        <v>100.88571428571429</v>
      </c>
      <c r="R3184" s="6">
        <f t="shared" si="296"/>
        <v>46.768211920529801</v>
      </c>
      <c r="S3184" s="7" t="str">
        <f t="shared" si="297"/>
        <v>theater</v>
      </c>
      <c r="T3184" t="str">
        <f t="shared" si="298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3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5"/>
        <v>109.00000000000001</v>
      </c>
      <c r="R3185" s="6">
        <f t="shared" si="296"/>
        <v>40.073529411764703</v>
      </c>
      <c r="S3185" s="7" t="str">
        <f t="shared" si="297"/>
        <v>theater</v>
      </c>
      <c r="T3185" t="str">
        <f t="shared" si="298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3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5"/>
        <v>107.20930232558139</v>
      </c>
      <c r="R3186" s="6">
        <f t="shared" si="296"/>
        <v>100.21739130434783</v>
      </c>
      <c r="S3186" s="7" t="str">
        <f t="shared" si="297"/>
        <v>theater</v>
      </c>
      <c r="T3186" t="str">
        <f t="shared" si="298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3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5"/>
        <v>100</v>
      </c>
      <c r="R3187" s="6">
        <f t="shared" si="296"/>
        <v>41.666666666666664</v>
      </c>
      <c r="S3187" s="7" t="str">
        <f t="shared" si="297"/>
        <v>theater</v>
      </c>
      <c r="T3187" t="str">
        <f t="shared" si="298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3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5"/>
        <v>102.18750000000001</v>
      </c>
      <c r="R3188" s="6">
        <f t="shared" si="296"/>
        <v>46.714285714285715</v>
      </c>
      <c r="S3188" s="7" t="str">
        <f t="shared" si="297"/>
        <v>theater</v>
      </c>
      <c r="T3188" t="str">
        <f t="shared" si="298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3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5"/>
        <v>116.29333333333334</v>
      </c>
      <c r="R3189" s="6">
        <f t="shared" si="296"/>
        <v>71.491803278688522</v>
      </c>
      <c r="S3189" s="7" t="str">
        <f t="shared" si="297"/>
        <v>theater</v>
      </c>
      <c r="T3189" t="str">
        <f t="shared" si="298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3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5"/>
        <v>65</v>
      </c>
      <c r="R3190" s="6">
        <f t="shared" si="296"/>
        <v>14.444444444444445</v>
      </c>
      <c r="S3190" s="7" t="str">
        <f t="shared" si="297"/>
        <v>theater</v>
      </c>
      <c r="T3190" t="str">
        <f t="shared" si="298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3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5"/>
        <v>12.327272727272726</v>
      </c>
      <c r="R3191" s="6">
        <f t="shared" si="296"/>
        <v>356.84210526315792</v>
      </c>
      <c r="S3191" s="7" t="str">
        <f t="shared" si="297"/>
        <v>theater</v>
      </c>
      <c r="T3191" t="str">
        <f t="shared" si="298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3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5"/>
        <v>0</v>
      </c>
      <c r="R3192" s="6" t="e">
        <f t="shared" si="296"/>
        <v>#DIV/0!</v>
      </c>
      <c r="S3192" s="7" t="str">
        <f t="shared" si="297"/>
        <v>theater</v>
      </c>
      <c r="T3192" t="str">
        <f t="shared" si="298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3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5"/>
        <v>4.0266666666666664</v>
      </c>
      <c r="R3193" s="6">
        <f t="shared" si="296"/>
        <v>37.75</v>
      </c>
      <c r="S3193" s="7" t="str">
        <f t="shared" si="297"/>
        <v>theater</v>
      </c>
      <c r="T3193" t="str">
        <f t="shared" si="298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3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5"/>
        <v>1.02</v>
      </c>
      <c r="R3194" s="6">
        <f t="shared" si="296"/>
        <v>12.75</v>
      </c>
      <c r="S3194" s="7" t="str">
        <f t="shared" si="297"/>
        <v>theater</v>
      </c>
      <c r="T3194" t="str">
        <f t="shared" si="298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3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5"/>
        <v>11.74</v>
      </c>
      <c r="R3195" s="6">
        <f t="shared" si="296"/>
        <v>24.458333333333332</v>
      </c>
      <c r="S3195" s="7" t="str">
        <f t="shared" si="297"/>
        <v>theater</v>
      </c>
      <c r="T3195" t="str">
        <f t="shared" si="298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3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5"/>
        <v>0</v>
      </c>
      <c r="R3196" s="6" t="e">
        <f t="shared" si="296"/>
        <v>#DIV/0!</v>
      </c>
      <c r="S3196" s="7" t="str">
        <f t="shared" si="297"/>
        <v>theater</v>
      </c>
      <c r="T3196" t="str">
        <f t="shared" si="298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3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5"/>
        <v>59.142857142857139</v>
      </c>
      <c r="R3197" s="6">
        <f t="shared" si="296"/>
        <v>53.07692307692308</v>
      </c>
      <c r="S3197" s="7" t="str">
        <f t="shared" si="297"/>
        <v>theater</v>
      </c>
      <c r="T3197" t="str">
        <f t="shared" si="298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3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5"/>
        <v>0.06</v>
      </c>
      <c r="R3198" s="6">
        <f t="shared" si="296"/>
        <v>300</v>
      </c>
      <c r="S3198" s="7" t="str">
        <f t="shared" si="297"/>
        <v>theater</v>
      </c>
      <c r="T3198" t="str">
        <f t="shared" si="298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3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5"/>
        <v>11.450000000000001</v>
      </c>
      <c r="R3199" s="6">
        <f t="shared" si="296"/>
        <v>286.25</v>
      </c>
      <c r="S3199" s="7" t="str">
        <f t="shared" si="297"/>
        <v>theater</v>
      </c>
      <c r="T3199" t="str">
        <f t="shared" si="298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3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5"/>
        <v>0.36666666666666664</v>
      </c>
      <c r="R3200" s="6">
        <f t="shared" si="296"/>
        <v>36.666666666666664</v>
      </c>
      <c r="S3200" s="7" t="str">
        <f t="shared" si="297"/>
        <v>theater</v>
      </c>
      <c r="T3200" t="str">
        <f t="shared" si="298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3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5"/>
        <v>52.16</v>
      </c>
      <c r="R3201" s="6">
        <f t="shared" si="296"/>
        <v>49.20754716981132</v>
      </c>
      <c r="S3201" s="7" t="str">
        <f t="shared" si="297"/>
        <v>theater</v>
      </c>
      <c r="T3201" t="str">
        <f t="shared" si="298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3"/>
        <v>42490.231944444444</v>
      </c>
      <c r="K3202">
        <v>1459410101</v>
      </c>
      <c r="L3202" s="11">
        <f t="shared" si="294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5"/>
        <v>2E-3</v>
      </c>
      <c r="R3202" s="6">
        <f t="shared" si="296"/>
        <v>1</v>
      </c>
      <c r="S3202" s="7" t="str">
        <f t="shared" si="297"/>
        <v>theater</v>
      </c>
      <c r="T3202" t="str">
        <f t="shared" si="298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99">(((I3203/60)/60)/24)+DATE(1970,1,1)</f>
        <v>41882.767094907409</v>
      </c>
      <c r="K3203">
        <v>1407695077</v>
      </c>
      <c r="L3203" s="11">
        <f t="shared" ref="L3203:L3266" si="3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1">(E3203/D3203)*100</f>
        <v>1.25</v>
      </c>
      <c r="R3203" s="6">
        <f t="shared" ref="R3203:R3266" si="302">E3203/N3203</f>
        <v>12.5</v>
      </c>
      <c r="S3203" s="7" t="str">
        <f t="shared" ref="S3203:S3266" si="303">LEFT(P3203,FIND("/",P3203)-1)</f>
        <v>theater</v>
      </c>
      <c r="T3203" t="str">
        <f t="shared" ref="T3203:T3266" si="304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99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1"/>
        <v>54.52</v>
      </c>
      <c r="R3204" s="6">
        <f t="shared" si="302"/>
        <v>109.04</v>
      </c>
      <c r="S3204" s="7" t="str">
        <f t="shared" si="303"/>
        <v>theater</v>
      </c>
      <c r="T3204" t="str">
        <f t="shared" si="304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99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1"/>
        <v>25</v>
      </c>
      <c r="R3205" s="6">
        <f t="shared" si="302"/>
        <v>41.666666666666664</v>
      </c>
      <c r="S3205" s="7" t="str">
        <f t="shared" si="303"/>
        <v>theater</v>
      </c>
      <c r="T3205" t="str">
        <f t="shared" si="304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99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1"/>
        <v>0</v>
      </c>
      <c r="R3206" s="6" t="e">
        <f t="shared" si="302"/>
        <v>#DIV/0!</v>
      </c>
      <c r="S3206" s="7" t="str">
        <f t="shared" si="303"/>
        <v>theater</v>
      </c>
      <c r="T3206" t="str">
        <f t="shared" si="304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99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1"/>
        <v>3.4125000000000001</v>
      </c>
      <c r="R3207" s="6">
        <f t="shared" si="302"/>
        <v>22.75</v>
      </c>
      <c r="S3207" s="7" t="str">
        <f t="shared" si="303"/>
        <v>theater</v>
      </c>
      <c r="T3207" t="str">
        <f t="shared" si="304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99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1"/>
        <v>0</v>
      </c>
      <c r="R3208" s="6" t="e">
        <f t="shared" si="302"/>
        <v>#DIV/0!</v>
      </c>
      <c r="S3208" s="7" t="str">
        <f t="shared" si="303"/>
        <v>theater</v>
      </c>
      <c r="T3208" t="str">
        <f t="shared" si="304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99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1"/>
        <v>46.36363636363636</v>
      </c>
      <c r="R3209" s="6">
        <f t="shared" si="302"/>
        <v>70.833333333333329</v>
      </c>
      <c r="S3209" s="7" t="str">
        <f t="shared" si="303"/>
        <v>theater</v>
      </c>
      <c r="T3209" t="str">
        <f t="shared" si="304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99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1"/>
        <v>103.49999999999999</v>
      </c>
      <c r="R3210" s="6">
        <f t="shared" si="302"/>
        <v>63.109756097560975</v>
      </c>
      <c r="S3210" s="7" t="str">
        <f t="shared" si="303"/>
        <v>theater</v>
      </c>
      <c r="T3210" t="str">
        <f t="shared" si="304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99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1"/>
        <v>119.32315789473684</v>
      </c>
      <c r="R3211" s="6">
        <f t="shared" si="302"/>
        <v>50.157964601769912</v>
      </c>
      <c r="S3211" s="7" t="str">
        <f t="shared" si="303"/>
        <v>theater</v>
      </c>
      <c r="T3211" t="str">
        <f t="shared" si="304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99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1"/>
        <v>125.76666666666667</v>
      </c>
      <c r="R3212" s="6">
        <f t="shared" si="302"/>
        <v>62.883333333333333</v>
      </c>
      <c r="S3212" s="7" t="str">
        <f t="shared" si="303"/>
        <v>theater</v>
      </c>
      <c r="T3212" t="str">
        <f t="shared" si="30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99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1"/>
        <v>119.74347826086958</v>
      </c>
      <c r="R3213" s="6">
        <f t="shared" si="302"/>
        <v>85.531055900621112</v>
      </c>
      <c r="S3213" s="7" t="str">
        <f t="shared" si="303"/>
        <v>theater</v>
      </c>
      <c r="T3213" t="str">
        <f t="shared" si="30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99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1"/>
        <v>126.25</v>
      </c>
      <c r="R3214" s="6">
        <f t="shared" si="302"/>
        <v>53.723404255319146</v>
      </c>
      <c r="S3214" s="7" t="str">
        <f t="shared" si="303"/>
        <v>theater</v>
      </c>
      <c r="T3214" t="str">
        <f t="shared" si="30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99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1"/>
        <v>100.11666666666667</v>
      </c>
      <c r="R3215" s="6">
        <f t="shared" si="302"/>
        <v>127.80851063829788</v>
      </c>
      <c r="S3215" s="7" t="str">
        <f t="shared" si="303"/>
        <v>theater</v>
      </c>
      <c r="T3215" t="str">
        <f t="shared" si="30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99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1"/>
        <v>102.13333333333334</v>
      </c>
      <c r="R3216" s="6">
        <f t="shared" si="302"/>
        <v>106.57391304347826</v>
      </c>
      <c r="S3216" s="7" t="str">
        <f t="shared" si="303"/>
        <v>theater</v>
      </c>
      <c r="T3216" t="str">
        <f t="shared" si="30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99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1"/>
        <v>100.35142857142858</v>
      </c>
      <c r="R3217" s="6">
        <f t="shared" si="302"/>
        <v>262.11194029850748</v>
      </c>
      <c r="S3217" s="7" t="str">
        <f t="shared" si="303"/>
        <v>theater</v>
      </c>
      <c r="T3217" t="str">
        <f t="shared" si="30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99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1"/>
        <v>100.05</v>
      </c>
      <c r="R3218" s="6">
        <f t="shared" si="302"/>
        <v>57.171428571428571</v>
      </c>
      <c r="S3218" s="7" t="str">
        <f t="shared" si="303"/>
        <v>theater</v>
      </c>
      <c r="T3218" t="str">
        <f t="shared" si="30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99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1"/>
        <v>116.02222222222223</v>
      </c>
      <c r="R3219" s="6">
        <f t="shared" si="302"/>
        <v>50.20192307692308</v>
      </c>
      <c r="S3219" s="7" t="str">
        <f t="shared" si="303"/>
        <v>theater</v>
      </c>
      <c r="T3219" t="str">
        <f t="shared" si="30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99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1"/>
        <v>102.1</v>
      </c>
      <c r="R3220" s="6">
        <f t="shared" si="302"/>
        <v>66.586956521739125</v>
      </c>
      <c r="S3220" s="7" t="str">
        <f t="shared" si="303"/>
        <v>theater</v>
      </c>
      <c r="T3220" t="str">
        <f t="shared" si="30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99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1"/>
        <v>100.11000000000001</v>
      </c>
      <c r="R3221" s="6">
        <f t="shared" si="302"/>
        <v>168.25210084033614</v>
      </c>
      <c r="S3221" s="7" t="str">
        <f t="shared" si="303"/>
        <v>theater</v>
      </c>
      <c r="T3221" t="str">
        <f t="shared" si="30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99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1"/>
        <v>100.84</v>
      </c>
      <c r="R3222" s="6">
        <f t="shared" si="302"/>
        <v>256.37288135593218</v>
      </c>
      <c r="S3222" s="7" t="str">
        <f t="shared" si="303"/>
        <v>theater</v>
      </c>
      <c r="T3222" t="str">
        <f t="shared" si="30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99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1"/>
        <v>103.42499999999998</v>
      </c>
      <c r="R3223" s="6">
        <f t="shared" si="302"/>
        <v>36.610619469026545</v>
      </c>
      <c r="S3223" s="7" t="str">
        <f t="shared" si="303"/>
        <v>theater</v>
      </c>
      <c r="T3223" t="str">
        <f t="shared" si="30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99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1"/>
        <v>124.8</v>
      </c>
      <c r="R3224" s="6">
        <f t="shared" si="302"/>
        <v>37.142857142857146</v>
      </c>
      <c r="S3224" s="7" t="str">
        <f t="shared" si="303"/>
        <v>theater</v>
      </c>
      <c r="T3224" t="str">
        <f t="shared" si="30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99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1"/>
        <v>109.51612903225806</v>
      </c>
      <c r="R3225" s="6">
        <f t="shared" si="302"/>
        <v>45.878378378378379</v>
      </c>
      <c r="S3225" s="7" t="str">
        <f t="shared" si="303"/>
        <v>theater</v>
      </c>
      <c r="T3225" t="str">
        <f t="shared" si="30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99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1"/>
        <v>102.03333333333333</v>
      </c>
      <c r="R3226" s="6">
        <f t="shared" si="302"/>
        <v>141.71296296296296</v>
      </c>
      <c r="S3226" s="7" t="str">
        <f t="shared" si="303"/>
        <v>theater</v>
      </c>
      <c r="T3226" t="str">
        <f t="shared" si="30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99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1"/>
        <v>102.35000000000001</v>
      </c>
      <c r="R3227" s="6">
        <f t="shared" si="302"/>
        <v>52.487179487179489</v>
      </c>
      <c r="S3227" s="7" t="str">
        <f t="shared" si="303"/>
        <v>theater</v>
      </c>
      <c r="T3227" t="str">
        <f t="shared" si="30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99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1"/>
        <v>104.16666666666667</v>
      </c>
      <c r="R3228" s="6">
        <f t="shared" si="302"/>
        <v>59.523809523809526</v>
      </c>
      <c r="S3228" s="7" t="str">
        <f t="shared" si="303"/>
        <v>theater</v>
      </c>
      <c r="T3228" t="str">
        <f t="shared" si="30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99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1"/>
        <v>125</v>
      </c>
      <c r="R3229" s="6">
        <f t="shared" si="302"/>
        <v>50</v>
      </c>
      <c r="S3229" s="7" t="str">
        <f t="shared" si="303"/>
        <v>theater</v>
      </c>
      <c r="T3229" t="str">
        <f t="shared" si="30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99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1"/>
        <v>102.34285714285714</v>
      </c>
      <c r="R3230" s="6">
        <f t="shared" si="302"/>
        <v>193.62162162162161</v>
      </c>
      <c r="S3230" s="7" t="str">
        <f t="shared" si="303"/>
        <v>theater</v>
      </c>
      <c r="T3230" t="str">
        <f t="shared" si="30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99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1"/>
        <v>107.86500000000001</v>
      </c>
      <c r="R3231" s="6">
        <f t="shared" si="302"/>
        <v>106.79702970297029</v>
      </c>
      <c r="S3231" s="7" t="str">
        <f t="shared" si="303"/>
        <v>theater</v>
      </c>
      <c r="T3231" t="str">
        <f t="shared" si="30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99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1"/>
        <v>109.88461538461539</v>
      </c>
      <c r="R3232" s="6">
        <f t="shared" si="302"/>
        <v>77.21621621621621</v>
      </c>
      <c r="S3232" s="7" t="str">
        <f t="shared" si="303"/>
        <v>theater</v>
      </c>
      <c r="T3232" t="str">
        <f t="shared" si="30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99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1"/>
        <v>161</v>
      </c>
      <c r="R3233" s="6">
        <f t="shared" si="302"/>
        <v>57.5</v>
      </c>
      <c r="S3233" s="7" t="str">
        <f t="shared" si="303"/>
        <v>theater</v>
      </c>
      <c r="T3233" t="str">
        <f t="shared" si="30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99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1"/>
        <v>131.20000000000002</v>
      </c>
      <c r="R3234" s="6">
        <f t="shared" si="302"/>
        <v>50.46153846153846</v>
      </c>
      <c r="S3234" s="7" t="str">
        <f t="shared" si="303"/>
        <v>theater</v>
      </c>
      <c r="T3234" t="str">
        <f t="shared" si="30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99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1"/>
        <v>118.8</v>
      </c>
      <c r="R3235" s="6">
        <f t="shared" si="302"/>
        <v>97.377049180327873</v>
      </c>
      <c r="S3235" s="7" t="str">
        <f t="shared" si="303"/>
        <v>theater</v>
      </c>
      <c r="T3235" t="str">
        <f t="shared" si="30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99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1"/>
        <v>100.39275000000001</v>
      </c>
      <c r="R3236" s="6">
        <f t="shared" si="302"/>
        <v>34.91921739130435</v>
      </c>
      <c r="S3236" s="7" t="str">
        <f t="shared" si="303"/>
        <v>theater</v>
      </c>
      <c r="T3236" t="str">
        <f t="shared" si="30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99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1"/>
        <v>103.20666666666666</v>
      </c>
      <c r="R3237" s="6">
        <f t="shared" si="302"/>
        <v>85.530386740331494</v>
      </c>
      <c r="S3237" s="7" t="str">
        <f t="shared" si="303"/>
        <v>theater</v>
      </c>
      <c r="T3237" t="str">
        <f t="shared" si="30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99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1"/>
        <v>100.6</v>
      </c>
      <c r="R3238" s="6">
        <f t="shared" si="302"/>
        <v>182.90909090909091</v>
      </c>
      <c r="S3238" s="7" t="str">
        <f t="shared" si="303"/>
        <v>theater</v>
      </c>
      <c r="T3238" t="str">
        <f t="shared" si="30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99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1"/>
        <v>100.78754285714287</v>
      </c>
      <c r="R3239" s="6">
        <f t="shared" si="302"/>
        <v>131.13620817843866</v>
      </c>
      <c r="S3239" s="7" t="str">
        <f t="shared" si="303"/>
        <v>theater</v>
      </c>
      <c r="T3239" t="str">
        <f t="shared" si="30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99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1"/>
        <v>112.32142857142857</v>
      </c>
      <c r="R3240" s="6">
        <f t="shared" si="302"/>
        <v>39.810126582278478</v>
      </c>
      <c r="S3240" s="7" t="str">
        <f t="shared" si="303"/>
        <v>theater</v>
      </c>
      <c r="T3240" t="str">
        <f t="shared" si="30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99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1"/>
        <v>105.91914022517912</v>
      </c>
      <c r="R3241" s="6">
        <f t="shared" si="302"/>
        <v>59.701730769230764</v>
      </c>
      <c r="S3241" s="7" t="str">
        <f t="shared" si="303"/>
        <v>theater</v>
      </c>
      <c r="T3241" t="str">
        <f t="shared" si="30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99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1"/>
        <v>100.56666666666668</v>
      </c>
      <c r="R3242" s="6">
        <f t="shared" si="302"/>
        <v>88.735294117647058</v>
      </c>
      <c r="S3242" s="7" t="str">
        <f t="shared" si="303"/>
        <v>theater</v>
      </c>
      <c r="T3242" t="str">
        <f t="shared" si="30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99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1"/>
        <v>115.30588235294117</v>
      </c>
      <c r="R3243" s="6">
        <f t="shared" si="302"/>
        <v>58.688622754491021</v>
      </c>
      <c r="S3243" s="7" t="str">
        <f t="shared" si="303"/>
        <v>theater</v>
      </c>
      <c r="T3243" t="str">
        <f t="shared" si="30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99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1"/>
        <v>127.30419999999999</v>
      </c>
      <c r="R3244" s="6">
        <f t="shared" si="302"/>
        <v>69.56513661202186</v>
      </c>
      <c r="S3244" s="7" t="str">
        <f t="shared" si="303"/>
        <v>theater</v>
      </c>
      <c r="T3244" t="str">
        <f t="shared" si="30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99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1"/>
        <v>102.83750000000001</v>
      </c>
      <c r="R3245" s="6">
        <f t="shared" si="302"/>
        <v>115.87323943661971</v>
      </c>
      <c r="S3245" s="7" t="str">
        <f t="shared" si="303"/>
        <v>theater</v>
      </c>
      <c r="T3245" t="str">
        <f t="shared" si="30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99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1"/>
        <v>102.9375</v>
      </c>
      <c r="R3246" s="6">
        <f t="shared" si="302"/>
        <v>23.869565217391305</v>
      </c>
      <c r="S3246" s="7" t="str">
        <f t="shared" si="303"/>
        <v>theater</v>
      </c>
      <c r="T3246" t="str">
        <f t="shared" si="30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99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1"/>
        <v>104.3047619047619</v>
      </c>
      <c r="R3247" s="6">
        <f t="shared" si="302"/>
        <v>81.125925925925927</v>
      </c>
      <c r="S3247" s="7" t="str">
        <f t="shared" si="303"/>
        <v>theater</v>
      </c>
      <c r="T3247" t="str">
        <f t="shared" si="30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99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1"/>
        <v>111.22000000000001</v>
      </c>
      <c r="R3248" s="6">
        <f t="shared" si="302"/>
        <v>57.626943005181346</v>
      </c>
      <c r="S3248" s="7" t="str">
        <f t="shared" si="303"/>
        <v>theater</v>
      </c>
      <c r="T3248" t="str">
        <f t="shared" si="30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99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1"/>
        <v>105.86</v>
      </c>
      <c r="R3249" s="6">
        <f t="shared" si="302"/>
        <v>46.429824561403507</v>
      </c>
      <c r="S3249" s="7" t="str">
        <f t="shared" si="303"/>
        <v>theater</v>
      </c>
      <c r="T3249" t="str">
        <f t="shared" si="30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99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1"/>
        <v>100.79166666666666</v>
      </c>
      <c r="R3250" s="6">
        <f t="shared" si="302"/>
        <v>60.475000000000001</v>
      </c>
      <c r="S3250" s="7" t="str">
        <f t="shared" si="303"/>
        <v>theater</v>
      </c>
      <c r="T3250" t="str">
        <f t="shared" si="30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99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1"/>
        <v>104.92727272727274</v>
      </c>
      <c r="R3251" s="6">
        <f t="shared" si="302"/>
        <v>65.579545454545453</v>
      </c>
      <c r="S3251" s="7" t="str">
        <f t="shared" si="303"/>
        <v>theater</v>
      </c>
      <c r="T3251" t="str">
        <f t="shared" si="30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99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1"/>
        <v>101.55199999999999</v>
      </c>
      <c r="R3252" s="6">
        <f t="shared" si="302"/>
        <v>119.1924882629108</v>
      </c>
      <c r="S3252" s="7" t="str">
        <f t="shared" si="303"/>
        <v>theater</v>
      </c>
      <c r="T3252" t="str">
        <f t="shared" si="30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99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1"/>
        <v>110.73333333333333</v>
      </c>
      <c r="R3253" s="6">
        <f t="shared" si="302"/>
        <v>83.05</v>
      </c>
      <c r="S3253" s="7" t="str">
        <f t="shared" si="303"/>
        <v>theater</v>
      </c>
      <c r="T3253" t="str">
        <f t="shared" si="30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99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1"/>
        <v>127.82222222222221</v>
      </c>
      <c r="R3254" s="6">
        <f t="shared" si="302"/>
        <v>57.52</v>
      </c>
      <c r="S3254" s="7" t="str">
        <f t="shared" si="303"/>
        <v>theater</v>
      </c>
      <c r="T3254" t="str">
        <f t="shared" si="30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99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1"/>
        <v>101.82500000000002</v>
      </c>
      <c r="R3255" s="6">
        <f t="shared" si="302"/>
        <v>177.08695652173913</v>
      </c>
      <c r="S3255" s="7" t="str">
        <f t="shared" si="303"/>
        <v>theater</v>
      </c>
      <c r="T3255" t="str">
        <f t="shared" si="30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99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1"/>
        <v>101.25769230769231</v>
      </c>
      <c r="R3256" s="6">
        <f t="shared" si="302"/>
        <v>70.771505376344081</v>
      </c>
      <c r="S3256" s="7" t="str">
        <f t="shared" si="303"/>
        <v>theater</v>
      </c>
      <c r="T3256" t="str">
        <f t="shared" si="30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99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1"/>
        <v>175</v>
      </c>
      <c r="R3257" s="6">
        <f t="shared" si="302"/>
        <v>29.166666666666668</v>
      </c>
      <c r="S3257" s="7" t="str">
        <f t="shared" si="303"/>
        <v>theater</v>
      </c>
      <c r="T3257" t="str">
        <f t="shared" si="30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99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1"/>
        <v>128.06</v>
      </c>
      <c r="R3258" s="6">
        <f t="shared" si="302"/>
        <v>72.76136363636364</v>
      </c>
      <c r="S3258" s="7" t="str">
        <f t="shared" si="303"/>
        <v>theater</v>
      </c>
      <c r="T3258" t="str">
        <f t="shared" si="30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99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1"/>
        <v>106.29949999999999</v>
      </c>
      <c r="R3259" s="6">
        <f t="shared" si="302"/>
        <v>51.853414634146333</v>
      </c>
      <c r="S3259" s="7" t="str">
        <f t="shared" si="303"/>
        <v>theater</v>
      </c>
      <c r="T3259" t="str">
        <f t="shared" si="30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99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1"/>
        <v>105.21428571428571</v>
      </c>
      <c r="R3260" s="6">
        <f t="shared" si="302"/>
        <v>98.2</v>
      </c>
      <c r="S3260" s="7" t="str">
        <f t="shared" si="303"/>
        <v>theater</v>
      </c>
      <c r="T3260" t="str">
        <f t="shared" si="30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99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1"/>
        <v>106.16782608695652</v>
      </c>
      <c r="R3261" s="6">
        <f t="shared" si="302"/>
        <v>251.7381443298969</v>
      </c>
      <c r="S3261" s="7" t="str">
        <f t="shared" si="303"/>
        <v>theater</v>
      </c>
      <c r="T3261" t="str">
        <f t="shared" si="30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99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1"/>
        <v>109.24000000000001</v>
      </c>
      <c r="R3262" s="6">
        <f t="shared" si="302"/>
        <v>74.821917808219183</v>
      </c>
      <c r="S3262" s="7" t="str">
        <f t="shared" si="303"/>
        <v>theater</v>
      </c>
      <c r="T3262" t="str">
        <f t="shared" si="30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99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1"/>
        <v>100.45454545454547</v>
      </c>
      <c r="R3263" s="6">
        <f t="shared" si="302"/>
        <v>67.65306122448979</v>
      </c>
      <c r="S3263" s="7" t="str">
        <f t="shared" si="303"/>
        <v>theater</v>
      </c>
      <c r="T3263" t="str">
        <f t="shared" si="30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99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1"/>
        <v>103.04098360655738</v>
      </c>
      <c r="R3264" s="6">
        <f t="shared" si="302"/>
        <v>93.81343283582089</v>
      </c>
      <c r="S3264" s="7" t="str">
        <f t="shared" si="303"/>
        <v>theater</v>
      </c>
      <c r="T3264" t="str">
        <f t="shared" si="30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99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1"/>
        <v>112.1664</v>
      </c>
      <c r="R3265" s="6">
        <f t="shared" si="302"/>
        <v>41.237647058823526</v>
      </c>
      <c r="S3265" s="7" t="str">
        <f t="shared" si="303"/>
        <v>theater</v>
      </c>
      <c r="T3265" t="str">
        <f t="shared" si="30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99"/>
        <v>42032.916666666672</v>
      </c>
      <c r="K3266">
        <v>1421089938</v>
      </c>
      <c r="L3266" s="11">
        <f t="shared" si="3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1"/>
        <v>103</v>
      </c>
      <c r="R3266" s="6">
        <f t="shared" si="302"/>
        <v>52.551020408163268</v>
      </c>
      <c r="S3266" s="7" t="str">
        <f t="shared" si="303"/>
        <v>theater</v>
      </c>
      <c r="T3266" t="str">
        <f t="shared" si="304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5">(((I3267/60)/60)/24)+DATE(1970,1,1)</f>
        <v>42341.708333333328</v>
      </c>
      <c r="K3267">
        <v>1446570315</v>
      </c>
      <c r="L3267" s="11">
        <f t="shared" ref="L3267:L3330" si="3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7">(E3267/D3267)*100</f>
        <v>164</v>
      </c>
      <c r="R3267" s="6">
        <f t="shared" ref="R3267:R3330" si="308">E3267/N3267</f>
        <v>70.285714285714292</v>
      </c>
      <c r="S3267" s="7" t="str">
        <f t="shared" ref="S3267:S3330" si="309">LEFT(P3267,FIND("/",P3267)-1)</f>
        <v>theater</v>
      </c>
      <c r="T3267" t="str">
        <f t="shared" ref="T3267:T3330" si="310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5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7"/>
        <v>131.28333333333333</v>
      </c>
      <c r="R3268" s="6">
        <f t="shared" si="308"/>
        <v>48.325153374233132</v>
      </c>
      <c r="S3268" s="7" t="str">
        <f t="shared" si="309"/>
        <v>theater</v>
      </c>
      <c r="T3268" t="str">
        <f t="shared" si="310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5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7"/>
        <v>102.1</v>
      </c>
      <c r="R3269" s="6">
        <f t="shared" si="308"/>
        <v>53.177083333333336</v>
      </c>
      <c r="S3269" s="7" t="str">
        <f t="shared" si="309"/>
        <v>theater</v>
      </c>
      <c r="T3269" t="str">
        <f t="shared" si="310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5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7"/>
        <v>128</v>
      </c>
      <c r="R3270" s="6">
        <f t="shared" si="308"/>
        <v>60.952380952380949</v>
      </c>
      <c r="S3270" s="7" t="str">
        <f t="shared" si="309"/>
        <v>theater</v>
      </c>
      <c r="T3270" t="str">
        <f t="shared" si="310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5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7"/>
        <v>101.49999999999999</v>
      </c>
      <c r="R3271" s="6">
        <f t="shared" si="308"/>
        <v>116</v>
      </c>
      <c r="S3271" s="7" t="str">
        <f t="shared" si="309"/>
        <v>theater</v>
      </c>
      <c r="T3271" t="str">
        <f t="shared" si="310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5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7"/>
        <v>101.66666666666666</v>
      </c>
      <c r="R3272" s="6">
        <f t="shared" si="308"/>
        <v>61</v>
      </c>
      <c r="S3272" s="7" t="str">
        <f t="shared" si="309"/>
        <v>theater</v>
      </c>
      <c r="T3272" t="str">
        <f t="shared" si="310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5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7"/>
        <v>130</v>
      </c>
      <c r="R3273" s="6">
        <f t="shared" si="308"/>
        <v>38.235294117647058</v>
      </c>
      <c r="S3273" s="7" t="str">
        <f t="shared" si="309"/>
        <v>theater</v>
      </c>
      <c r="T3273" t="str">
        <f t="shared" si="310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5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7"/>
        <v>154.43</v>
      </c>
      <c r="R3274" s="6">
        <f t="shared" si="308"/>
        <v>106.50344827586207</v>
      </c>
      <c r="S3274" s="7" t="str">
        <f t="shared" si="309"/>
        <v>theater</v>
      </c>
      <c r="T3274" t="str">
        <f t="shared" si="310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5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7"/>
        <v>107.4</v>
      </c>
      <c r="R3275" s="6">
        <f t="shared" si="308"/>
        <v>204.57142857142858</v>
      </c>
      <c r="S3275" s="7" t="str">
        <f t="shared" si="309"/>
        <v>theater</v>
      </c>
      <c r="T3275" t="str">
        <f t="shared" si="310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5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7"/>
        <v>101.32258064516128</v>
      </c>
      <c r="R3276" s="6">
        <f t="shared" si="308"/>
        <v>54.912587412587413</v>
      </c>
      <c r="S3276" s="7" t="str">
        <f t="shared" si="309"/>
        <v>theater</v>
      </c>
      <c r="T3276" t="str">
        <f t="shared" si="310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5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7"/>
        <v>100.27777777777777</v>
      </c>
      <c r="R3277" s="6">
        <f t="shared" si="308"/>
        <v>150.41666666666666</v>
      </c>
      <c r="S3277" s="7" t="str">
        <f t="shared" si="309"/>
        <v>theater</v>
      </c>
      <c r="T3277" t="str">
        <f t="shared" si="310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5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7"/>
        <v>116.84444444444443</v>
      </c>
      <c r="R3278" s="6">
        <f t="shared" si="308"/>
        <v>52.58</v>
      </c>
      <c r="S3278" s="7" t="str">
        <f t="shared" si="309"/>
        <v>theater</v>
      </c>
      <c r="T3278" t="str">
        <f t="shared" si="310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5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7"/>
        <v>108.60000000000001</v>
      </c>
      <c r="R3279" s="6">
        <f t="shared" si="308"/>
        <v>54.3</v>
      </c>
      <c r="S3279" s="7" t="str">
        <f t="shared" si="309"/>
        <v>theater</v>
      </c>
      <c r="T3279" t="str">
        <f t="shared" si="310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5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7"/>
        <v>103.4</v>
      </c>
      <c r="R3280" s="6">
        <f t="shared" si="308"/>
        <v>76.029411764705884</v>
      </c>
      <c r="S3280" s="7" t="str">
        <f t="shared" si="309"/>
        <v>theater</v>
      </c>
      <c r="T3280" t="str">
        <f t="shared" si="310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5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7"/>
        <v>114.27586206896552</v>
      </c>
      <c r="R3281" s="6">
        <f t="shared" si="308"/>
        <v>105.2063492063492</v>
      </c>
      <c r="S3281" s="7" t="str">
        <f t="shared" si="309"/>
        <v>theater</v>
      </c>
      <c r="T3281" t="str">
        <f t="shared" si="310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5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7"/>
        <v>103</v>
      </c>
      <c r="R3282" s="6">
        <f t="shared" si="308"/>
        <v>68.666666666666671</v>
      </c>
      <c r="S3282" s="7" t="str">
        <f t="shared" si="309"/>
        <v>theater</v>
      </c>
      <c r="T3282" t="str">
        <f t="shared" si="310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5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7"/>
        <v>121.6</v>
      </c>
      <c r="R3283" s="6">
        <f t="shared" si="308"/>
        <v>129.36170212765958</v>
      </c>
      <c r="S3283" s="7" t="str">
        <f t="shared" si="309"/>
        <v>theater</v>
      </c>
      <c r="T3283" t="str">
        <f t="shared" si="310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5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7"/>
        <v>102.6467741935484</v>
      </c>
      <c r="R3284" s="6">
        <f t="shared" si="308"/>
        <v>134.26371308016877</v>
      </c>
      <c r="S3284" s="7" t="str">
        <f t="shared" si="309"/>
        <v>theater</v>
      </c>
      <c r="T3284" t="str">
        <f t="shared" si="310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5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7"/>
        <v>104.75000000000001</v>
      </c>
      <c r="R3285" s="6">
        <f t="shared" si="308"/>
        <v>17.829787234042552</v>
      </c>
      <c r="S3285" s="7" t="str">
        <f t="shared" si="309"/>
        <v>theater</v>
      </c>
      <c r="T3285" t="str">
        <f t="shared" si="310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5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7"/>
        <v>101.6</v>
      </c>
      <c r="R3286" s="6">
        <f t="shared" si="308"/>
        <v>203.2</v>
      </c>
      <c r="S3286" s="7" t="str">
        <f t="shared" si="309"/>
        <v>theater</v>
      </c>
      <c r="T3286" t="str">
        <f t="shared" si="310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5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7"/>
        <v>112.10242048409683</v>
      </c>
      <c r="R3287" s="6">
        <f t="shared" si="308"/>
        <v>69.18518518518519</v>
      </c>
      <c r="S3287" s="7" t="str">
        <f t="shared" si="309"/>
        <v>theater</v>
      </c>
      <c r="T3287" t="str">
        <f t="shared" si="310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5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7"/>
        <v>101.76666666666667</v>
      </c>
      <c r="R3288" s="6">
        <f t="shared" si="308"/>
        <v>125.12295081967213</v>
      </c>
      <c r="S3288" s="7" t="str">
        <f t="shared" si="309"/>
        <v>theater</v>
      </c>
      <c r="T3288" t="str">
        <f t="shared" si="310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5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7"/>
        <v>100</v>
      </c>
      <c r="R3289" s="6">
        <f t="shared" si="308"/>
        <v>73.529411764705884</v>
      </c>
      <c r="S3289" s="7" t="str">
        <f t="shared" si="309"/>
        <v>theater</v>
      </c>
      <c r="T3289" t="str">
        <f t="shared" si="310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5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7"/>
        <v>100.26489999999998</v>
      </c>
      <c r="R3290" s="6">
        <f t="shared" si="308"/>
        <v>48.437149758454105</v>
      </c>
      <c r="S3290" s="7" t="str">
        <f t="shared" si="309"/>
        <v>theater</v>
      </c>
      <c r="T3290" t="str">
        <f t="shared" si="310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5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7"/>
        <v>133.04200000000003</v>
      </c>
      <c r="R3291" s="6">
        <f t="shared" si="308"/>
        <v>26.608400000000003</v>
      </c>
      <c r="S3291" s="7" t="str">
        <f t="shared" si="309"/>
        <v>theater</v>
      </c>
      <c r="T3291" t="str">
        <f t="shared" si="310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5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7"/>
        <v>121.2</v>
      </c>
      <c r="R3292" s="6">
        <f t="shared" si="308"/>
        <v>33.666666666666664</v>
      </c>
      <c r="S3292" s="7" t="str">
        <f t="shared" si="309"/>
        <v>theater</v>
      </c>
      <c r="T3292" t="str">
        <f t="shared" si="310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5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7"/>
        <v>113.99999999999999</v>
      </c>
      <c r="R3293" s="6">
        <f t="shared" si="308"/>
        <v>40.714285714285715</v>
      </c>
      <c r="S3293" s="7" t="str">
        <f t="shared" si="309"/>
        <v>theater</v>
      </c>
      <c r="T3293" t="str">
        <f t="shared" si="310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5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7"/>
        <v>286.13861386138615</v>
      </c>
      <c r="R3294" s="6">
        <f t="shared" si="308"/>
        <v>19.266666666666666</v>
      </c>
      <c r="S3294" s="7" t="str">
        <f t="shared" si="309"/>
        <v>theater</v>
      </c>
      <c r="T3294" t="str">
        <f t="shared" si="310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5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7"/>
        <v>170.44444444444446</v>
      </c>
      <c r="R3295" s="6">
        <f t="shared" si="308"/>
        <v>84.285714285714292</v>
      </c>
      <c r="S3295" s="7" t="str">
        <f t="shared" si="309"/>
        <v>theater</v>
      </c>
      <c r="T3295" t="str">
        <f t="shared" si="310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5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7"/>
        <v>118.33333333333333</v>
      </c>
      <c r="R3296" s="6">
        <f t="shared" si="308"/>
        <v>29.583333333333332</v>
      </c>
      <c r="S3296" s="7" t="str">
        <f t="shared" si="309"/>
        <v>theater</v>
      </c>
      <c r="T3296" t="str">
        <f t="shared" si="310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5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7"/>
        <v>102.85857142857142</v>
      </c>
      <c r="R3297" s="6">
        <f t="shared" si="308"/>
        <v>26.667037037037037</v>
      </c>
      <c r="S3297" s="7" t="str">
        <f t="shared" si="309"/>
        <v>theater</v>
      </c>
      <c r="T3297" t="str">
        <f t="shared" si="310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5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7"/>
        <v>144.06666666666666</v>
      </c>
      <c r="R3298" s="6">
        <f t="shared" si="308"/>
        <v>45.978723404255319</v>
      </c>
      <c r="S3298" s="7" t="str">
        <f t="shared" si="309"/>
        <v>theater</v>
      </c>
      <c r="T3298" t="str">
        <f t="shared" si="310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5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7"/>
        <v>100.07272727272726</v>
      </c>
      <c r="R3299" s="6">
        <f t="shared" si="308"/>
        <v>125.09090909090909</v>
      </c>
      <c r="S3299" s="7" t="str">
        <f t="shared" si="309"/>
        <v>theater</v>
      </c>
      <c r="T3299" t="str">
        <f t="shared" si="310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5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7"/>
        <v>101.73</v>
      </c>
      <c r="R3300" s="6">
        <f t="shared" si="308"/>
        <v>141.29166666666666</v>
      </c>
      <c r="S3300" s="7" t="str">
        <f t="shared" si="309"/>
        <v>theater</v>
      </c>
      <c r="T3300" t="str">
        <f t="shared" si="310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5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7"/>
        <v>116.19999999999999</v>
      </c>
      <c r="R3301" s="6">
        <f t="shared" si="308"/>
        <v>55.333333333333336</v>
      </c>
      <c r="S3301" s="7" t="str">
        <f t="shared" si="309"/>
        <v>theater</v>
      </c>
      <c r="T3301" t="str">
        <f t="shared" si="310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5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7"/>
        <v>136.16666666666666</v>
      </c>
      <c r="R3302" s="6">
        <f t="shared" si="308"/>
        <v>46.420454545454547</v>
      </c>
      <c r="S3302" s="7" t="str">
        <f t="shared" si="309"/>
        <v>theater</v>
      </c>
      <c r="T3302" t="str">
        <f t="shared" si="310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5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7"/>
        <v>133.46666666666667</v>
      </c>
      <c r="R3303" s="6">
        <f t="shared" si="308"/>
        <v>57.2</v>
      </c>
      <c r="S3303" s="7" t="str">
        <f t="shared" si="309"/>
        <v>theater</v>
      </c>
      <c r="T3303" t="str">
        <f t="shared" si="310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5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7"/>
        <v>103.39285714285715</v>
      </c>
      <c r="R3304" s="6">
        <f t="shared" si="308"/>
        <v>173.7</v>
      </c>
      <c r="S3304" s="7" t="str">
        <f t="shared" si="309"/>
        <v>theater</v>
      </c>
      <c r="T3304" t="str">
        <f t="shared" si="310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5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7"/>
        <v>115.88888888888889</v>
      </c>
      <c r="R3305" s="6">
        <f t="shared" si="308"/>
        <v>59.6</v>
      </c>
      <c r="S3305" s="7" t="str">
        <f t="shared" si="309"/>
        <v>theater</v>
      </c>
      <c r="T3305" t="str">
        <f t="shared" si="310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5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7"/>
        <v>104.51666666666665</v>
      </c>
      <c r="R3306" s="6">
        <f t="shared" si="308"/>
        <v>89.585714285714289</v>
      </c>
      <c r="S3306" s="7" t="str">
        <f t="shared" si="309"/>
        <v>theater</v>
      </c>
      <c r="T3306" t="str">
        <f t="shared" si="310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5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7"/>
        <v>102.02500000000001</v>
      </c>
      <c r="R3307" s="6">
        <f t="shared" si="308"/>
        <v>204.05</v>
      </c>
      <c r="S3307" s="7" t="str">
        <f t="shared" si="309"/>
        <v>theater</v>
      </c>
      <c r="T3307" t="str">
        <f t="shared" si="310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5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7"/>
        <v>175.33333333333334</v>
      </c>
      <c r="R3308" s="6">
        <f t="shared" si="308"/>
        <v>48.703703703703702</v>
      </c>
      <c r="S3308" s="7" t="str">
        <f t="shared" si="309"/>
        <v>theater</v>
      </c>
      <c r="T3308" t="str">
        <f t="shared" si="310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5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7"/>
        <v>106.67999999999999</v>
      </c>
      <c r="R3309" s="6">
        <f t="shared" si="308"/>
        <v>53.339999999999996</v>
      </c>
      <c r="S3309" s="7" t="str">
        <f t="shared" si="309"/>
        <v>theater</v>
      </c>
      <c r="T3309" t="str">
        <f t="shared" si="310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5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7"/>
        <v>122.28571428571429</v>
      </c>
      <c r="R3310" s="6">
        <f t="shared" si="308"/>
        <v>75.087719298245617</v>
      </c>
      <c r="S3310" s="7" t="str">
        <f t="shared" si="309"/>
        <v>theater</v>
      </c>
      <c r="T3310" t="str">
        <f t="shared" si="310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5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7"/>
        <v>159.42857142857144</v>
      </c>
      <c r="R3311" s="6">
        <f t="shared" si="308"/>
        <v>18</v>
      </c>
      <c r="S3311" s="7" t="str">
        <f t="shared" si="309"/>
        <v>theater</v>
      </c>
      <c r="T3311" t="str">
        <f t="shared" si="310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5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7"/>
        <v>100.07692307692308</v>
      </c>
      <c r="R3312" s="6">
        <f t="shared" si="308"/>
        <v>209.83870967741936</v>
      </c>
      <c r="S3312" s="7" t="str">
        <f t="shared" si="309"/>
        <v>theater</v>
      </c>
      <c r="T3312" t="str">
        <f t="shared" si="310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5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7"/>
        <v>109.84</v>
      </c>
      <c r="R3313" s="6">
        <f t="shared" si="308"/>
        <v>61.022222222222226</v>
      </c>
      <c r="S3313" s="7" t="str">
        <f t="shared" si="309"/>
        <v>theater</v>
      </c>
      <c r="T3313" t="str">
        <f t="shared" si="310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5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7"/>
        <v>100.03999999999999</v>
      </c>
      <c r="R3314" s="6">
        <f t="shared" si="308"/>
        <v>61</v>
      </c>
      <c r="S3314" s="7" t="str">
        <f t="shared" si="309"/>
        <v>theater</v>
      </c>
      <c r="T3314" t="str">
        <f t="shared" si="310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5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7"/>
        <v>116.05000000000001</v>
      </c>
      <c r="R3315" s="6">
        <f t="shared" si="308"/>
        <v>80.034482758620683</v>
      </c>
      <c r="S3315" s="7" t="str">
        <f t="shared" si="309"/>
        <v>theater</v>
      </c>
      <c r="T3315" t="str">
        <f t="shared" si="310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5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7"/>
        <v>210.75</v>
      </c>
      <c r="R3316" s="6">
        <f t="shared" si="308"/>
        <v>29.068965517241381</v>
      </c>
      <c r="S3316" s="7" t="str">
        <f t="shared" si="309"/>
        <v>theater</v>
      </c>
      <c r="T3316" t="str">
        <f t="shared" si="310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5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7"/>
        <v>110.00000000000001</v>
      </c>
      <c r="R3317" s="6">
        <f t="shared" si="308"/>
        <v>49.438202247191015</v>
      </c>
      <c r="S3317" s="7" t="str">
        <f t="shared" si="309"/>
        <v>theater</v>
      </c>
      <c r="T3317" t="str">
        <f t="shared" si="310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5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7"/>
        <v>100.08673425918037</v>
      </c>
      <c r="R3318" s="6">
        <f t="shared" si="308"/>
        <v>93.977440000000001</v>
      </c>
      <c r="S3318" s="7" t="str">
        <f t="shared" si="309"/>
        <v>theater</v>
      </c>
      <c r="T3318" t="str">
        <f t="shared" si="310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5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7"/>
        <v>106.19047619047619</v>
      </c>
      <c r="R3319" s="6">
        <f t="shared" si="308"/>
        <v>61.944444444444443</v>
      </c>
      <c r="S3319" s="7" t="str">
        <f t="shared" si="309"/>
        <v>theater</v>
      </c>
      <c r="T3319" t="str">
        <f t="shared" si="310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5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7"/>
        <v>125.6</v>
      </c>
      <c r="R3320" s="6">
        <f t="shared" si="308"/>
        <v>78.5</v>
      </c>
      <c r="S3320" s="7" t="str">
        <f t="shared" si="309"/>
        <v>theater</v>
      </c>
      <c r="T3320" t="str">
        <f t="shared" si="310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5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7"/>
        <v>108</v>
      </c>
      <c r="R3321" s="6">
        <f t="shared" si="308"/>
        <v>33.75</v>
      </c>
      <c r="S3321" s="7" t="str">
        <f t="shared" si="309"/>
        <v>theater</v>
      </c>
      <c r="T3321" t="str">
        <f t="shared" si="310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5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7"/>
        <v>101</v>
      </c>
      <c r="R3322" s="6">
        <f t="shared" si="308"/>
        <v>66.44736842105263</v>
      </c>
      <c r="S3322" s="7" t="str">
        <f t="shared" si="309"/>
        <v>theater</v>
      </c>
      <c r="T3322" t="str">
        <f t="shared" si="310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5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7"/>
        <v>107.4</v>
      </c>
      <c r="R3323" s="6">
        <f t="shared" si="308"/>
        <v>35.799999999999997</v>
      </c>
      <c r="S3323" s="7" t="str">
        <f t="shared" si="309"/>
        <v>theater</v>
      </c>
      <c r="T3323" t="str">
        <f t="shared" si="310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5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7"/>
        <v>101.51515151515152</v>
      </c>
      <c r="R3324" s="6">
        <f t="shared" si="308"/>
        <v>145.65217391304347</v>
      </c>
      <c r="S3324" s="7" t="str">
        <f t="shared" si="309"/>
        <v>theater</v>
      </c>
      <c r="T3324" t="str">
        <f t="shared" si="310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5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7"/>
        <v>125.89999999999999</v>
      </c>
      <c r="R3325" s="6">
        <f t="shared" si="308"/>
        <v>25.693877551020407</v>
      </c>
      <c r="S3325" s="7" t="str">
        <f t="shared" si="309"/>
        <v>theater</v>
      </c>
      <c r="T3325" t="str">
        <f t="shared" si="310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5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7"/>
        <v>101.66666666666666</v>
      </c>
      <c r="R3326" s="6">
        <f t="shared" si="308"/>
        <v>152.5</v>
      </c>
      <c r="S3326" s="7" t="str">
        <f t="shared" si="309"/>
        <v>theater</v>
      </c>
      <c r="T3326" t="str">
        <f t="shared" si="310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5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7"/>
        <v>112.5</v>
      </c>
      <c r="R3327" s="6">
        <f t="shared" si="308"/>
        <v>30</v>
      </c>
      <c r="S3327" s="7" t="str">
        <f t="shared" si="309"/>
        <v>theater</v>
      </c>
      <c r="T3327" t="str">
        <f t="shared" si="310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5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7"/>
        <v>101.375</v>
      </c>
      <c r="R3328" s="6">
        <f t="shared" si="308"/>
        <v>142.28070175438597</v>
      </c>
      <c r="S3328" s="7" t="str">
        <f t="shared" si="309"/>
        <v>theater</v>
      </c>
      <c r="T3328" t="str">
        <f t="shared" si="310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5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7"/>
        <v>101.25</v>
      </c>
      <c r="R3329" s="6">
        <f t="shared" si="308"/>
        <v>24.545454545454547</v>
      </c>
      <c r="S3329" s="7" t="str">
        <f t="shared" si="309"/>
        <v>theater</v>
      </c>
      <c r="T3329" t="str">
        <f t="shared" si="310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5"/>
        <v>41825.041666666664</v>
      </c>
      <c r="K3330">
        <v>1404308883</v>
      </c>
      <c r="L3330" s="11">
        <f t="shared" si="3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7"/>
        <v>146.38888888888889</v>
      </c>
      <c r="R3330" s="6">
        <f t="shared" si="308"/>
        <v>292.77777777777777</v>
      </c>
      <c r="S3330" s="7" t="str">
        <f t="shared" si="309"/>
        <v>theater</v>
      </c>
      <c r="T3330" t="str">
        <f t="shared" si="310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1">(((I3331/60)/60)/24)+DATE(1970,1,1)</f>
        <v>41847.958333333336</v>
      </c>
      <c r="K3331">
        <v>1405583108</v>
      </c>
      <c r="L3331" s="11">
        <f t="shared" ref="L3331:L3394" si="312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3">(E3331/D3331)*100</f>
        <v>116.8</v>
      </c>
      <c r="R3331" s="6">
        <f t="shared" ref="R3331:R3394" si="314">E3331/N3331</f>
        <v>44.92307692307692</v>
      </c>
      <c r="S3331" s="7" t="str">
        <f t="shared" ref="S3331:S3394" si="315">LEFT(P3331,FIND("/",P3331)-1)</f>
        <v>theater</v>
      </c>
      <c r="T3331" t="str">
        <f t="shared" ref="T3331:T3394" si="316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1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3"/>
        <v>106.26666666666667</v>
      </c>
      <c r="R3332" s="6">
        <f t="shared" si="314"/>
        <v>23.10144927536232</v>
      </c>
      <c r="S3332" s="7" t="str">
        <f t="shared" si="315"/>
        <v>theater</v>
      </c>
      <c r="T3332" t="str">
        <f t="shared" si="316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1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3"/>
        <v>104.52</v>
      </c>
      <c r="R3333" s="6">
        <f t="shared" si="314"/>
        <v>80.400000000000006</v>
      </c>
      <c r="S3333" s="7" t="str">
        <f t="shared" si="315"/>
        <v>theater</v>
      </c>
      <c r="T3333" t="str">
        <f t="shared" si="316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1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3"/>
        <v>100</v>
      </c>
      <c r="R3334" s="6">
        <f t="shared" si="314"/>
        <v>72.289156626506028</v>
      </c>
      <c r="S3334" s="7" t="str">
        <f t="shared" si="315"/>
        <v>theater</v>
      </c>
      <c r="T3334" t="str">
        <f t="shared" si="316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1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3"/>
        <v>104.57142857142858</v>
      </c>
      <c r="R3335" s="6">
        <f t="shared" si="314"/>
        <v>32.972972972972975</v>
      </c>
      <c r="S3335" s="7" t="str">
        <f t="shared" si="315"/>
        <v>theater</v>
      </c>
      <c r="T3335" t="str">
        <f t="shared" si="316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1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3"/>
        <v>138.62051149573753</v>
      </c>
      <c r="R3336" s="6">
        <f t="shared" si="314"/>
        <v>116.65217391304348</v>
      </c>
      <c r="S3336" s="7" t="str">
        <f t="shared" si="315"/>
        <v>theater</v>
      </c>
      <c r="T3336" t="str">
        <f t="shared" si="316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1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3"/>
        <v>100.32000000000001</v>
      </c>
      <c r="R3337" s="6">
        <f t="shared" si="314"/>
        <v>79.61904761904762</v>
      </c>
      <c r="S3337" s="7" t="str">
        <f t="shared" si="315"/>
        <v>theater</v>
      </c>
      <c r="T3337" t="str">
        <f t="shared" si="316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1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3"/>
        <v>100</v>
      </c>
      <c r="R3338" s="6">
        <f t="shared" si="314"/>
        <v>27.777777777777779</v>
      </c>
      <c r="S3338" s="7" t="str">
        <f t="shared" si="315"/>
        <v>theater</v>
      </c>
      <c r="T3338" t="str">
        <f t="shared" si="316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1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3"/>
        <v>110.2</v>
      </c>
      <c r="R3339" s="6">
        <f t="shared" si="314"/>
        <v>81.029411764705884</v>
      </c>
      <c r="S3339" s="7" t="str">
        <f t="shared" si="315"/>
        <v>theater</v>
      </c>
      <c r="T3339" t="str">
        <f t="shared" si="316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1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3"/>
        <v>102.18</v>
      </c>
      <c r="R3340" s="6">
        <f t="shared" si="314"/>
        <v>136.84821428571428</v>
      </c>
      <c r="S3340" s="7" t="str">
        <f t="shared" si="315"/>
        <v>theater</v>
      </c>
      <c r="T3340" t="str">
        <f t="shared" si="316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1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3"/>
        <v>104.35000000000001</v>
      </c>
      <c r="R3341" s="6">
        <f t="shared" si="314"/>
        <v>177.61702127659575</v>
      </c>
      <c r="S3341" s="7" t="str">
        <f t="shared" si="315"/>
        <v>theater</v>
      </c>
      <c r="T3341" t="str">
        <f t="shared" si="316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1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3"/>
        <v>138.16666666666666</v>
      </c>
      <c r="R3342" s="6">
        <f t="shared" si="314"/>
        <v>109.07894736842105</v>
      </c>
      <c r="S3342" s="7" t="str">
        <f t="shared" si="315"/>
        <v>theater</v>
      </c>
      <c r="T3342" t="str">
        <f t="shared" si="316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1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3"/>
        <v>100</v>
      </c>
      <c r="R3343" s="6">
        <f t="shared" si="314"/>
        <v>119.64285714285714</v>
      </c>
      <c r="S3343" s="7" t="str">
        <f t="shared" si="315"/>
        <v>theater</v>
      </c>
      <c r="T3343" t="str">
        <f t="shared" si="316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1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3"/>
        <v>101.66666666666666</v>
      </c>
      <c r="R3344" s="6">
        <f t="shared" si="314"/>
        <v>78.205128205128204</v>
      </c>
      <c r="S3344" s="7" t="str">
        <f t="shared" si="315"/>
        <v>theater</v>
      </c>
      <c r="T3344" t="str">
        <f t="shared" si="316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1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3"/>
        <v>171.42857142857142</v>
      </c>
      <c r="R3345" s="6">
        <f t="shared" si="314"/>
        <v>52.173913043478258</v>
      </c>
      <c r="S3345" s="7" t="str">
        <f t="shared" si="315"/>
        <v>theater</v>
      </c>
      <c r="T3345" t="str">
        <f t="shared" si="316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1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3"/>
        <v>101.44444444444444</v>
      </c>
      <c r="R3346" s="6">
        <f t="shared" si="314"/>
        <v>114.125</v>
      </c>
      <c r="S3346" s="7" t="str">
        <f t="shared" si="315"/>
        <v>theater</v>
      </c>
      <c r="T3346" t="str">
        <f t="shared" si="316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1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3"/>
        <v>130</v>
      </c>
      <c r="R3347" s="6">
        <f t="shared" si="314"/>
        <v>50</v>
      </c>
      <c r="S3347" s="7" t="str">
        <f t="shared" si="315"/>
        <v>theater</v>
      </c>
      <c r="T3347" t="str">
        <f t="shared" si="316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1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3"/>
        <v>110.00000000000001</v>
      </c>
      <c r="R3348" s="6">
        <f t="shared" si="314"/>
        <v>91.666666666666671</v>
      </c>
      <c r="S3348" s="7" t="str">
        <f t="shared" si="315"/>
        <v>theater</v>
      </c>
      <c r="T3348" t="str">
        <f t="shared" si="316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1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3"/>
        <v>119.44999999999999</v>
      </c>
      <c r="R3349" s="6">
        <f t="shared" si="314"/>
        <v>108.59090909090909</v>
      </c>
      <c r="S3349" s="7" t="str">
        <f t="shared" si="315"/>
        <v>theater</v>
      </c>
      <c r="T3349" t="str">
        <f t="shared" si="316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1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3"/>
        <v>100.2909090909091</v>
      </c>
      <c r="R3350" s="6">
        <f t="shared" si="314"/>
        <v>69.822784810126578</v>
      </c>
      <c r="S3350" s="7" t="str">
        <f t="shared" si="315"/>
        <v>theater</v>
      </c>
      <c r="T3350" t="str">
        <f t="shared" si="316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1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3"/>
        <v>153.4</v>
      </c>
      <c r="R3351" s="6">
        <f t="shared" si="314"/>
        <v>109.57142857142857</v>
      </c>
      <c r="S3351" s="7" t="str">
        <f t="shared" si="315"/>
        <v>theater</v>
      </c>
      <c r="T3351" t="str">
        <f t="shared" si="316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1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3"/>
        <v>104.42857142857143</v>
      </c>
      <c r="R3352" s="6">
        <f t="shared" si="314"/>
        <v>71.666666666666671</v>
      </c>
      <c r="S3352" s="7" t="str">
        <f t="shared" si="315"/>
        <v>theater</v>
      </c>
      <c r="T3352" t="str">
        <f t="shared" si="316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1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3"/>
        <v>101.1</v>
      </c>
      <c r="R3353" s="6">
        <f t="shared" si="314"/>
        <v>93.611111111111114</v>
      </c>
      <c r="S3353" s="7" t="str">
        <f t="shared" si="315"/>
        <v>theater</v>
      </c>
      <c r="T3353" t="str">
        <f t="shared" si="316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1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3"/>
        <v>107.52</v>
      </c>
      <c r="R3354" s="6">
        <f t="shared" si="314"/>
        <v>76.8</v>
      </c>
      <c r="S3354" s="7" t="str">
        <f t="shared" si="315"/>
        <v>theater</v>
      </c>
      <c r="T3354" t="str">
        <f t="shared" si="316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1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3"/>
        <v>315</v>
      </c>
      <c r="R3355" s="6">
        <f t="shared" si="314"/>
        <v>35.795454545454547</v>
      </c>
      <c r="S3355" s="7" t="str">
        <f t="shared" si="315"/>
        <v>theater</v>
      </c>
      <c r="T3355" t="str">
        <f t="shared" si="316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1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3"/>
        <v>101.93333333333334</v>
      </c>
      <c r="R3356" s="6">
        <f t="shared" si="314"/>
        <v>55.6</v>
      </c>
      <c r="S3356" s="7" t="str">
        <f t="shared" si="315"/>
        <v>theater</v>
      </c>
      <c r="T3356" t="str">
        <f t="shared" si="316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1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3"/>
        <v>126.28571428571429</v>
      </c>
      <c r="R3357" s="6">
        <f t="shared" si="314"/>
        <v>147.33333333333334</v>
      </c>
      <c r="S3357" s="7" t="str">
        <f t="shared" si="315"/>
        <v>theater</v>
      </c>
      <c r="T3357" t="str">
        <f t="shared" si="316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1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3"/>
        <v>101.4</v>
      </c>
      <c r="R3358" s="6">
        <f t="shared" si="314"/>
        <v>56.333333333333336</v>
      </c>
      <c r="S3358" s="7" t="str">
        <f t="shared" si="315"/>
        <v>theater</v>
      </c>
      <c r="T3358" t="str">
        <f t="shared" si="316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1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3"/>
        <v>101</v>
      </c>
      <c r="R3359" s="6">
        <f t="shared" si="314"/>
        <v>96.19047619047619</v>
      </c>
      <c r="S3359" s="7" t="str">
        <f t="shared" si="315"/>
        <v>theater</v>
      </c>
      <c r="T3359" t="str">
        <f t="shared" si="316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1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3"/>
        <v>102.99000000000001</v>
      </c>
      <c r="R3360" s="6">
        <f t="shared" si="314"/>
        <v>63.574074074074076</v>
      </c>
      <c r="S3360" s="7" t="str">
        <f t="shared" si="315"/>
        <v>theater</v>
      </c>
      <c r="T3360" t="str">
        <f t="shared" si="316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1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3"/>
        <v>106.25</v>
      </c>
      <c r="R3361" s="6">
        <f t="shared" si="314"/>
        <v>184.78260869565219</v>
      </c>
      <c r="S3361" s="7" t="str">
        <f t="shared" si="315"/>
        <v>theater</v>
      </c>
      <c r="T3361" t="str">
        <f t="shared" si="316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1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3"/>
        <v>101.37777777777779</v>
      </c>
      <c r="R3362" s="6">
        <f t="shared" si="314"/>
        <v>126.72222222222223</v>
      </c>
      <c r="S3362" s="7" t="str">
        <f t="shared" si="315"/>
        <v>theater</v>
      </c>
      <c r="T3362" t="str">
        <f t="shared" si="316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1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3"/>
        <v>113.46000000000001</v>
      </c>
      <c r="R3363" s="6">
        <f t="shared" si="314"/>
        <v>83.42647058823529</v>
      </c>
      <c r="S3363" s="7" t="str">
        <f t="shared" si="315"/>
        <v>theater</v>
      </c>
      <c r="T3363" t="str">
        <f t="shared" si="316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1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3"/>
        <v>218.00000000000003</v>
      </c>
      <c r="R3364" s="6">
        <f t="shared" si="314"/>
        <v>54.5</v>
      </c>
      <c r="S3364" s="7" t="str">
        <f t="shared" si="315"/>
        <v>theater</v>
      </c>
      <c r="T3364" t="str">
        <f t="shared" si="316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1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3"/>
        <v>101.41935483870968</v>
      </c>
      <c r="R3365" s="6">
        <f t="shared" si="314"/>
        <v>302.30769230769232</v>
      </c>
      <c r="S3365" s="7" t="str">
        <f t="shared" si="315"/>
        <v>theater</v>
      </c>
      <c r="T3365" t="str">
        <f t="shared" si="316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1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3"/>
        <v>105.93333333333332</v>
      </c>
      <c r="R3366" s="6">
        <f t="shared" si="314"/>
        <v>44.138888888888886</v>
      </c>
      <c r="S3366" s="7" t="str">
        <f t="shared" si="315"/>
        <v>theater</v>
      </c>
      <c r="T3366" t="str">
        <f t="shared" si="316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1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3"/>
        <v>104</v>
      </c>
      <c r="R3367" s="6">
        <f t="shared" si="314"/>
        <v>866.66666666666663</v>
      </c>
      <c r="S3367" s="7" t="str">
        <f t="shared" si="315"/>
        <v>theater</v>
      </c>
      <c r="T3367" t="str">
        <f t="shared" si="316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1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3"/>
        <v>221</v>
      </c>
      <c r="R3368" s="6">
        <f t="shared" si="314"/>
        <v>61.388888888888886</v>
      </c>
      <c r="S3368" s="7" t="str">
        <f t="shared" si="315"/>
        <v>theater</v>
      </c>
      <c r="T3368" t="str">
        <f t="shared" si="316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1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3"/>
        <v>118.66666666666667</v>
      </c>
      <c r="R3369" s="6">
        <f t="shared" si="314"/>
        <v>29.666666666666668</v>
      </c>
      <c r="S3369" s="7" t="str">
        <f t="shared" si="315"/>
        <v>theater</v>
      </c>
      <c r="T3369" t="str">
        <f t="shared" si="316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1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3"/>
        <v>104.60000000000001</v>
      </c>
      <c r="R3370" s="6">
        <f t="shared" si="314"/>
        <v>45.478260869565219</v>
      </c>
      <c r="S3370" s="7" t="str">
        <f t="shared" si="315"/>
        <v>theater</v>
      </c>
      <c r="T3370" t="str">
        <f t="shared" si="316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1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3"/>
        <v>103.89999999999999</v>
      </c>
      <c r="R3371" s="6">
        <f t="shared" si="314"/>
        <v>96.203703703703709</v>
      </c>
      <c r="S3371" s="7" t="str">
        <f t="shared" si="315"/>
        <v>theater</v>
      </c>
      <c r="T3371" t="str">
        <f t="shared" si="316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1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3"/>
        <v>117.73333333333333</v>
      </c>
      <c r="R3372" s="6">
        <f t="shared" si="314"/>
        <v>67.92307692307692</v>
      </c>
      <c r="S3372" s="7" t="str">
        <f t="shared" si="315"/>
        <v>theater</v>
      </c>
      <c r="T3372" t="str">
        <f t="shared" si="316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1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3"/>
        <v>138.5</v>
      </c>
      <c r="R3373" s="6">
        <f t="shared" si="314"/>
        <v>30.777777777777779</v>
      </c>
      <c r="S3373" s="7" t="str">
        <f t="shared" si="315"/>
        <v>theater</v>
      </c>
      <c r="T3373" t="str">
        <f t="shared" si="316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1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3"/>
        <v>103.49999999999999</v>
      </c>
      <c r="R3374" s="6">
        <f t="shared" si="314"/>
        <v>38.333333333333336</v>
      </c>
      <c r="S3374" s="7" t="str">
        <f t="shared" si="315"/>
        <v>theater</v>
      </c>
      <c r="T3374" t="str">
        <f t="shared" si="316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1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3"/>
        <v>100.25</v>
      </c>
      <c r="R3375" s="6">
        <f t="shared" si="314"/>
        <v>66.833333333333329</v>
      </c>
      <c r="S3375" s="7" t="str">
        <f t="shared" si="315"/>
        <v>theater</v>
      </c>
      <c r="T3375" t="str">
        <f t="shared" si="316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1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3"/>
        <v>106.57142857142856</v>
      </c>
      <c r="R3376" s="6">
        <f t="shared" si="314"/>
        <v>71.730769230769226</v>
      </c>
      <c r="S3376" s="7" t="str">
        <f t="shared" si="315"/>
        <v>theater</v>
      </c>
      <c r="T3376" t="str">
        <f t="shared" si="316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1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3"/>
        <v>100</v>
      </c>
      <c r="R3377" s="6">
        <f t="shared" si="314"/>
        <v>176.47058823529412</v>
      </c>
      <c r="S3377" s="7" t="str">
        <f t="shared" si="315"/>
        <v>theater</v>
      </c>
      <c r="T3377" t="str">
        <f t="shared" si="316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1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3"/>
        <v>100.01249999999999</v>
      </c>
      <c r="R3378" s="6">
        <f t="shared" si="314"/>
        <v>421.10526315789474</v>
      </c>
      <c r="S3378" s="7" t="str">
        <f t="shared" si="315"/>
        <v>theater</v>
      </c>
      <c r="T3378" t="str">
        <f t="shared" si="316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1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3"/>
        <v>101.05</v>
      </c>
      <c r="R3379" s="6">
        <f t="shared" si="314"/>
        <v>104.98701298701299</v>
      </c>
      <c r="S3379" s="7" t="str">
        <f t="shared" si="315"/>
        <v>theater</v>
      </c>
      <c r="T3379" t="str">
        <f t="shared" si="316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1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3"/>
        <v>107.63636363636364</v>
      </c>
      <c r="R3380" s="6">
        <f t="shared" si="314"/>
        <v>28.19047619047619</v>
      </c>
      <c r="S3380" s="7" t="str">
        <f t="shared" si="315"/>
        <v>theater</v>
      </c>
      <c r="T3380" t="str">
        <f t="shared" si="316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1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3"/>
        <v>103.64999999999999</v>
      </c>
      <c r="R3381" s="6">
        <f t="shared" si="314"/>
        <v>54.55263157894737</v>
      </c>
      <c r="S3381" s="7" t="str">
        <f t="shared" si="315"/>
        <v>theater</v>
      </c>
      <c r="T3381" t="str">
        <f t="shared" si="316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1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3"/>
        <v>104.43333333333334</v>
      </c>
      <c r="R3382" s="6">
        <f t="shared" si="314"/>
        <v>111.89285714285714</v>
      </c>
      <c r="S3382" s="7" t="str">
        <f t="shared" si="315"/>
        <v>theater</v>
      </c>
      <c r="T3382" t="str">
        <f t="shared" si="316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1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3"/>
        <v>102.25</v>
      </c>
      <c r="R3383" s="6">
        <f t="shared" si="314"/>
        <v>85.208333333333329</v>
      </c>
      <c r="S3383" s="7" t="str">
        <f t="shared" si="315"/>
        <v>theater</v>
      </c>
      <c r="T3383" t="str">
        <f t="shared" si="316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1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3"/>
        <v>100.74285714285713</v>
      </c>
      <c r="R3384" s="6">
        <f t="shared" si="314"/>
        <v>76.652173913043484</v>
      </c>
      <c r="S3384" s="7" t="str">
        <f t="shared" si="315"/>
        <v>theater</v>
      </c>
      <c r="T3384" t="str">
        <f t="shared" si="316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1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3"/>
        <v>111.71428571428572</v>
      </c>
      <c r="R3385" s="6">
        <f t="shared" si="314"/>
        <v>65.166666666666671</v>
      </c>
      <c r="S3385" s="7" t="str">
        <f t="shared" si="315"/>
        <v>theater</v>
      </c>
      <c r="T3385" t="str">
        <f t="shared" si="316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1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3"/>
        <v>100.01100000000001</v>
      </c>
      <c r="R3386" s="6">
        <f t="shared" si="314"/>
        <v>93.760312499999998</v>
      </c>
      <c r="S3386" s="7" t="str">
        <f t="shared" si="315"/>
        <v>theater</v>
      </c>
      <c r="T3386" t="str">
        <f t="shared" si="316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1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3"/>
        <v>100</v>
      </c>
      <c r="R3387" s="6">
        <f t="shared" si="314"/>
        <v>133.33333333333334</v>
      </c>
      <c r="S3387" s="7" t="str">
        <f t="shared" si="315"/>
        <v>theater</v>
      </c>
      <c r="T3387" t="str">
        <f t="shared" si="316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1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3"/>
        <v>105</v>
      </c>
      <c r="R3388" s="6">
        <f t="shared" si="314"/>
        <v>51.219512195121951</v>
      </c>
      <c r="S3388" s="7" t="str">
        <f t="shared" si="315"/>
        <v>theater</v>
      </c>
      <c r="T3388" t="str">
        <f t="shared" si="316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1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3"/>
        <v>116.86666666666667</v>
      </c>
      <c r="R3389" s="6">
        <f t="shared" si="314"/>
        <v>100.17142857142858</v>
      </c>
      <c r="S3389" s="7" t="str">
        <f t="shared" si="315"/>
        <v>theater</v>
      </c>
      <c r="T3389" t="str">
        <f t="shared" si="316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1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3"/>
        <v>103.8</v>
      </c>
      <c r="R3390" s="6">
        <f t="shared" si="314"/>
        <v>34.6</v>
      </c>
      <c r="S3390" s="7" t="str">
        <f t="shared" si="315"/>
        <v>theater</v>
      </c>
      <c r="T3390" t="str">
        <f t="shared" si="316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1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3"/>
        <v>114.5</v>
      </c>
      <c r="R3391" s="6">
        <f t="shared" si="314"/>
        <v>184.67741935483872</v>
      </c>
      <c r="S3391" s="7" t="str">
        <f t="shared" si="315"/>
        <v>theater</v>
      </c>
      <c r="T3391" t="str">
        <f t="shared" si="316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1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3"/>
        <v>102.4</v>
      </c>
      <c r="R3392" s="6">
        <f t="shared" si="314"/>
        <v>69.818181818181813</v>
      </c>
      <c r="S3392" s="7" t="str">
        <f t="shared" si="315"/>
        <v>theater</v>
      </c>
      <c r="T3392" t="str">
        <f t="shared" si="316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1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3"/>
        <v>223</v>
      </c>
      <c r="R3393" s="6">
        <f t="shared" si="314"/>
        <v>61.944444444444443</v>
      </c>
      <c r="S3393" s="7" t="str">
        <f t="shared" si="315"/>
        <v>theater</v>
      </c>
      <c r="T3393" t="str">
        <f t="shared" si="316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1"/>
        <v>42496.845543981486</v>
      </c>
      <c r="K3394">
        <v>1458245855</v>
      </c>
      <c r="L3394" s="11">
        <f t="shared" si="3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3"/>
        <v>100</v>
      </c>
      <c r="R3394" s="6">
        <f t="shared" si="314"/>
        <v>41.666666666666664</v>
      </c>
      <c r="S3394" s="7" t="str">
        <f t="shared" si="315"/>
        <v>theater</v>
      </c>
      <c r="T3394" t="str">
        <f t="shared" si="316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7">(((I3395/60)/60)/24)+DATE(1970,1,1)</f>
        <v>41949.031944444447</v>
      </c>
      <c r="K3395">
        <v>1413065230</v>
      </c>
      <c r="L3395" s="11">
        <f t="shared" ref="L3395:L3458" si="318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19">(E3395/D3395)*100</f>
        <v>105.80000000000001</v>
      </c>
      <c r="R3395" s="6">
        <f t="shared" ref="R3395:R3458" si="320">E3395/N3395</f>
        <v>36.06818181818182</v>
      </c>
      <c r="S3395" s="7" t="str">
        <f t="shared" ref="S3395:S3458" si="321">LEFT(P3395,FIND("/",P3395)-1)</f>
        <v>theater</v>
      </c>
      <c r="T3395" t="str">
        <f t="shared" ref="T3395:T3458" si="322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7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9"/>
        <v>142.36363636363635</v>
      </c>
      <c r="R3396" s="6">
        <f t="shared" si="320"/>
        <v>29</v>
      </c>
      <c r="S3396" s="7" t="str">
        <f t="shared" si="321"/>
        <v>theater</v>
      </c>
      <c r="T3396" t="str">
        <f t="shared" si="322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7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9"/>
        <v>184</v>
      </c>
      <c r="R3397" s="6">
        <f t="shared" si="320"/>
        <v>24.210526315789473</v>
      </c>
      <c r="S3397" s="7" t="str">
        <f t="shared" si="321"/>
        <v>theater</v>
      </c>
      <c r="T3397" t="str">
        <f t="shared" si="322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7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9"/>
        <v>104.33333333333333</v>
      </c>
      <c r="R3398" s="6">
        <f t="shared" si="320"/>
        <v>55.892857142857146</v>
      </c>
      <c r="S3398" s="7" t="str">
        <f t="shared" si="321"/>
        <v>theater</v>
      </c>
      <c r="T3398" t="str">
        <f t="shared" si="322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7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9"/>
        <v>112.00000000000001</v>
      </c>
      <c r="R3399" s="6">
        <f t="shared" si="320"/>
        <v>11.666666666666666</v>
      </c>
      <c r="S3399" s="7" t="str">
        <f t="shared" si="321"/>
        <v>theater</v>
      </c>
      <c r="T3399" t="str">
        <f t="shared" si="322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7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9"/>
        <v>111.07499999999999</v>
      </c>
      <c r="R3400" s="6">
        <f t="shared" si="320"/>
        <v>68.353846153846149</v>
      </c>
      <c r="S3400" s="7" t="str">
        <f t="shared" si="321"/>
        <v>theater</v>
      </c>
      <c r="T3400" t="str">
        <f t="shared" si="322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7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9"/>
        <v>103.75000000000001</v>
      </c>
      <c r="R3401" s="6">
        <f t="shared" si="320"/>
        <v>27.065217391304348</v>
      </c>
      <c r="S3401" s="7" t="str">
        <f t="shared" si="321"/>
        <v>theater</v>
      </c>
      <c r="T3401" t="str">
        <f t="shared" si="322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7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9"/>
        <v>100.41</v>
      </c>
      <c r="R3402" s="6">
        <f t="shared" si="320"/>
        <v>118.12941176470588</v>
      </c>
      <c r="S3402" s="7" t="str">
        <f t="shared" si="321"/>
        <v>theater</v>
      </c>
      <c r="T3402" t="str">
        <f t="shared" si="322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7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9"/>
        <v>101.86206896551724</v>
      </c>
      <c r="R3403" s="6">
        <f t="shared" si="320"/>
        <v>44.757575757575758</v>
      </c>
      <c r="S3403" s="7" t="str">
        <f t="shared" si="321"/>
        <v>theater</v>
      </c>
      <c r="T3403" t="str">
        <f t="shared" si="322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7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9"/>
        <v>109.76666666666665</v>
      </c>
      <c r="R3404" s="6">
        <f t="shared" si="320"/>
        <v>99.787878787878782</v>
      </c>
      <c r="S3404" s="7" t="str">
        <f t="shared" si="321"/>
        <v>theater</v>
      </c>
      <c r="T3404" t="str">
        <f t="shared" si="322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7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9"/>
        <v>100</v>
      </c>
      <c r="R3405" s="6">
        <f t="shared" si="320"/>
        <v>117.64705882352941</v>
      </c>
      <c r="S3405" s="7" t="str">
        <f t="shared" si="321"/>
        <v>theater</v>
      </c>
      <c r="T3405" t="str">
        <f t="shared" si="322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7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9"/>
        <v>122</v>
      </c>
      <c r="R3406" s="6">
        <f t="shared" si="320"/>
        <v>203.33333333333334</v>
      </c>
      <c r="S3406" s="7" t="str">
        <f t="shared" si="321"/>
        <v>theater</v>
      </c>
      <c r="T3406" t="str">
        <f t="shared" si="322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7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9"/>
        <v>137.57142857142856</v>
      </c>
      <c r="R3407" s="6">
        <f t="shared" si="320"/>
        <v>28.323529411764707</v>
      </c>
      <c r="S3407" s="7" t="str">
        <f t="shared" si="321"/>
        <v>theater</v>
      </c>
      <c r="T3407" t="str">
        <f t="shared" si="322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7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9"/>
        <v>100.31000000000002</v>
      </c>
      <c r="R3408" s="6">
        <f t="shared" si="320"/>
        <v>110.23076923076923</v>
      </c>
      <c r="S3408" s="7" t="str">
        <f t="shared" si="321"/>
        <v>theater</v>
      </c>
      <c r="T3408" t="str">
        <f t="shared" si="322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7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9"/>
        <v>107.1</v>
      </c>
      <c r="R3409" s="6">
        <f t="shared" si="320"/>
        <v>31.970149253731343</v>
      </c>
      <c r="S3409" s="7" t="str">
        <f t="shared" si="321"/>
        <v>theater</v>
      </c>
      <c r="T3409" t="str">
        <f t="shared" si="322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7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9"/>
        <v>211</v>
      </c>
      <c r="R3410" s="6">
        <f t="shared" si="320"/>
        <v>58.611111111111114</v>
      </c>
      <c r="S3410" s="7" t="str">
        <f t="shared" si="321"/>
        <v>theater</v>
      </c>
      <c r="T3410" t="str">
        <f t="shared" si="322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7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9"/>
        <v>123.6</v>
      </c>
      <c r="R3411" s="6">
        <f t="shared" si="320"/>
        <v>29.428571428571427</v>
      </c>
      <c r="S3411" s="7" t="str">
        <f t="shared" si="321"/>
        <v>theater</v>
      </c>
      <c r="T3411" t="str">
        <f t="shared" si="322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7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9"/>
        <v>108.5</v>
      </c>
      <c r="R3412" s="6">
        <f t="shared" si="320"/>
        <v>81.375</v>
      </c>
      <c r="S3412" s="7" t="str">
        <f t="shared" si="321"/>
        <v>theater</v>
      </c>
      <c r="T3412" t="str">
        <f t="shared" si="322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7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9"/>
        <v>103.56666666666668</v>
      </c>
      <c r="R3413" s="6">
        <f t="shared" si="320"/>
        <v>199.16666666666666</v>
      </c>
      <c r="S3413" s="7" t="str">
        <f t="shared" si="321"/>
        <v>theater</v>
      </c>
      <c r="T3413" t="str">
        <f t="shared" si="322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7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9"/>
        <v>100</v>
      </c>
      <c r="R3414" s="6">
        <f t="shared" si="320"/>
        <v>115.38461538461539</v>
      </c>
      <c r="S3414" s="7" t="str">
        <f t="shared" si="321"/>
        <v>theater</v>
      </c>
      <c r="T3414" t="str">
        <f t="shared" si="322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7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9"/>
        <v>130</v>
      </c>
      <c r="R3415" s="6">
        <f t="shared" si="320"/>
        <v>46.428571428571431</v>
      </c>
      <c r="S3415" s="7" t="str">
        <f t="shared" si="321"/>
        <v>theater</v>
      </c>
      <c r="T3415" t="str">
        <f t="shared" si="322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7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9"/>
        <v>103.49999999999999</v>
      </c>
      <c r="R3416" s="6">
        <f t="shared" si="320"/>
        <v>70.568181818181813</v>
      </c>
      <c r="S3416" s="7" t="str">
        <f t="shared" si="321"/>
        <v>theater</v>
      </c>
      <c r="T3416" t="str">
        <f t="shared" si="322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7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9"/>
        <v>100</v>
      </c>
      <c r="R3417" s="6">
        <f t="shared" si="320"/>
        <v>22.222222222222221</v>
      </c>
      <c r="S3417" s="7" t="str">
        <f t="shared" si="321"/>
        <v>theater</v>
      </c>
      <c r="T3417" t="str">
        <f t="shared" si="322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7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9"/>
        <v>119.6</v>
      </c>
      <c r="R3418" s="6">
        <f t="shared" si="320"/>
        <v>159.46666666666667</v>
      </c>
      <c r="S3418" s="7" t="str">
        <f t="shared" si="321"/>
        <v>theater</v>
      </c>
      <c r="T3418" t="str">
        <f t="shared" si="322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7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9"/>
        <v>100.00058823529412</v>
      </c>
      <c r="R3419" s="6">
        <f t="shared" si="320"/>
        <v>37.777999999999999</v>
      </c>
      <c r="S3419" s="7" t="str">
        <f t="shared" si="321"/>
        <v>theater</v>
      </c>
      <c r="T3419" t="str">
        <f t="shared" si="322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7"/>
        <v>41782.83457175926</v>
      </c>
      <c r="K3420">
        <v>1398283307</v>
      </c>
      <c r="L3420" s="11">
        <f t="shared" si="318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9"/>
        <v>100.875</v>
      </c>
      <c r="R3420" s="6">
        <f t="shared" si="320"/>
        <v>72.053571428571431</v>
      </c>
      <c r="S3420" s="7" t="str">
        <f t="shared" si="321"/>
        <v>theater</v>
      </c>
      <c r="T3420" t="str">
        <f t="shared" si="322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7"/>
        <v>42466.895833333328</v>
      </c>
      <c r="K3421">
        <v>1458416585</v>
      </c>
      <c r="L3421" s="11">
        <f t="shared" si="318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9"/>
        <v>106.54545454545455</v>
      </c>
      <c r="R3421" s="6">
        <f t="shared" si="320"/>
        <v>63.695652173913047</v>
      </c>
      <c r="S3421" s="7" t="str">
        <f t="shared" si="321"/>
        <v>theater</v>
      </c>
      <c r="T3421" t="str">
        <f t="shared" si="322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7"/>
        <v>42414</v>
      </c>
      <c r="K3422">
        <v>1454638202</v>
      </c>
      <c r="L3422" s="11">
        <f t="shared" si="318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9"/>
        <v>138</v>
      </c>
      <c r="R3422" s="6">
        <f t="shared" si="320"/>
        <v>28.411764705882351</v>
      </c>
      <c r="S3422" s="7" t="str">
        <f t="shared" si="321"/>
        <v>theater</v>
      </c>
      <c r="T3422" t="str">
        <f t="shared" si="322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7"/>
        <v>42067.791238425925</v>
      </c>
      <c r="K3423">
        <v>1422903563</v>
      </c>
      <c r="L3423" s="11">
        <f t="shared" si="318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9"/>
        <v>101.15</v>
      </c>
      <c r="R3423" s="6">
        <f t="shared" si="320"/>
        <v>103.21428571428571</v>
      </c>
      <c r="S3423" s="7" t="str">
        <f t="shared" si="321"/>
        <v>theater</v>
      </c>
      <c r="T3423" t="str">
        <f t="shared" si="322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7"/>
        <v>42352</v>
      </c>
      <c r="K3424">
        <v>1447594176</v>
      </c>
      <c r="L3424" s="11">
        <f t="shared" si="318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9"/>
        <v>109.1</v>
      </c>
      <c r="R3424" s="6">
        <f t="shared" si="320"/>
        <v>71.152173913043484</v>
      </c>
      <c r="S3424" s="7" t="str">
        <f t="shared" si="321"/>
        <v>theater</v>
      </c>
      <c r="T3424" t="str">
        <f t="shared" si="322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7"/>
        <v>42118.911354166667</v>
      </c>
      <c r="K3425">
        <v>1427320341</v>
      </c>
      <c r="L3425" s="11">
        <f t="shared" si="318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9"/>
        <v>140</v>
      </c>
      <c r="R3425" s="6">
        <f t="shared" si="320"/>
        <v>35</v>
      </c>
      <c r="S3425" s="7" t="str">
        <f t="shared" si="321"/>
        <v>theater</v>
      </c>
      <c r="T3425" t="str">
        <f t="shared" si="322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7"/>
        <v>42040.290972222225</v>
      </c>
      <c r="K3426">
        <v>1421252084</v>
      </c>
      <c r="L3426" s="11">
        <f t="shared" si="318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9"/>
        <v>103.58333333333334</v>
      </c>
      <c r="R3426" s="6">
        <f t="shared" si="320"/>
        <v>81.776315789473685</v>
      </c>
      <c r="S3426" s="7" t="str">
        <f t="shared" si="321"/>
        <v>theater</v>
      </c>
      <c r="T3426" t="str">
        <f t="shared" si="322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7"/>
        <v>41916.617314814815</v>
      </c>
      <c r="K3427">
        <v>1409669336</v>
      </c>
      <c r="L3427" s="11">
        <f t="shared" si="318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9"/>
        <v>102.97033333333331</v>
      </c>
      <c r="R3427" s="6">
        <f t="shared" si="320"/>
        <v>297.02980769230766</v>
      </c>
      <c r="S3427" s="7" t="str">
        <f t="shared" si="321"/>
        <v>theater</v>
      </c>
      <c r="T3427" t="str">
        <f t="shared" si="322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7"/>
        <v>41903.083333333336</v>
      </c>
      <c r="K3428">
        <v>1409620903</v>
      </c>
      <c r="L3428" s="11">
        <f t="shared" si="318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9"/>
        <v>108.13333333333333</v>
      </c>
      <c r="R3428" s="6">
        <f t="shared" si="320"/>
        <v>46.609195402298852</v>
      </c>
      <c r="S3428" s="7" t="str">
        <f t="shared" si="321"/>
        <v>theater</v>
      </c>
      <c r="T3428" t="str">
        <f t="shared" si="322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7"/>
        <v>41822.645277777774</v>
      </c>
      <c r="K3429">
        <v>1401722952</v>
      </c>
      <c r="L3429" s="11">
        <f t="shared" si="318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9"/>
        <v>100</v>
      </c>
      <c r="R3429" s="6">
        <f t="shared" si="320"/>
        <v>51.724137931034484</v>
      </c>
      <c r="S3429" s="7" t="str">
        <f t="shared" si="321"/>
        <v>theater</v>
      </c>
      <c r="T3429" t="str">
        <f t="shared" si="322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7"/>
        <v>42063.708333333328</v>
      </c>
      <c r="K3430">
        <v>1422983847</v>
      </c>
      <c r="L3430" s="11">
        <f t="shared" si="318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9"/>
        <v>102.75000000000001</v>
      </c>
      <c r="R3430" s="6">
        <f t="shared" si="320"/>
        <v>40.294117647058826</v>
      </c>
      <c r="S3430" s="7" t="str">
        <f t="shared" si="321"/>
        <v>theater</v>
      </c>
      <c r="T3430" t="str">
        <f t="shared" si="322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7"/>
        <v>42676.021539351852</v>
      </c>
      <c r="K3431">
        <v>1476837061</v>
      </c>
      <c r="L3431" s="11">
        <f t="shared" si="318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9"/>
        <v>130</v>
      </c>
      <c r="R3431" s="6">
        <f t="shared" si="320"/>
        <v>16.25</v>
      </c>
      <c r="S3431" s="7" t="str">
        <f t="shared" si="321"/>
        <v>theater</v>
      </c>
      <c r="T3431" t="str">
        <f t="shared" si="322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7"/>
        <v>41850.945613425924</v>
      </c>
      <c r="K3432">
        <v>1404168101</v>
      </c>
      <c r="L3432" s="11">
        <f t="shared" si="318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9"/>
        <v>108.54949999999999</v>
      </c>
      <c r="R3432" s="6">
        <f t="shared" si="320"/>
        <v>30.152638888888887</v>
      </c>
      <c r="S3432" s="7" t="str">
        <f t="shared" si="321"/>
        <v>theater</v>
      </c>
      <c r="T3432" t="str">
        <f t="shared" si="322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7"/>
        <v>41869.730937500004</v>
      </c>
      <c r="K3433">
        <v>1405791153</v>
      </c>
      <c r="L3433" s="11">
        <f t="shared" si="318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9"/>
        <v>100</v>
      </c>
      <c r="R3433" s="6">
        <f t="shared" si="320"/>
        <v>95.238095238095241</v>
      </c>
      <c r="S3433" s="7" t="str">
        <f t="shared" si="321"/>
        <v>theater</v>
      </c>
      <c r="T3433" t="str">
        <f t="shared" si="322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7"/>
        <v>42405.916666666672</v>
      </c>
      <c r="K3434">
        <v>1452520614</v>
      </c>
      <c r="L3434" s="11">
        <f t="shared" si="318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9"/>
        <v>109.65</v>
      </c>
      <c r="R3434" s="6">
        <f t="shared" si="320"/>
        <v>52.214285714285715</v>
      </c>
      <c r="S3434" s="7" t="str">
        <f t="shared" si="321"/>
        <v>theater</v>
      </c>
      <c r="T3434" t="str">
        <f t="shared" si="322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7"/>
        <v>41807.125</v>
      </c>
      <c r="K3435">
        <v>1400290255</v>
      </c>
      <c r="L3435" s="11">
        <f t="shared" si="318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9"/>
        <v>100.26315789473684</v>
      </c>
      <c r="R3435" s="6">
        <f t="shared" si="320"/>
        <v>134.1549295774648</v>
      </c>
      <c r="S3435" s="7" t="str">
        <f t="shared" si="321"/>
        <v>theater</v>
      </c>
      <c r="T3435" t="str">
        <f t="shared" si="322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7"/>
        <v>41830.380428240744</v>
      </c>
      <c r="K3436">
        <v>1402391269</v>
      </c>
      <c r="L3436" s="11">
        <f t="shared" si="318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9"/>
        <v>105.55000000000001</v>
      </c>
      <c r="R3436" s="6">
        <f t="shared" si="320"/>
        <v>62.827380952380949</v>
      </c>
      <c r="S3436" s="7" t="str">
        <f t="shared" si="321"/>
        <v>theater</v>
      </c>
      <c r="T3436" t="str">
        <f t="shared" si="322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7"/>
        <v>42589.125</v>
      </c>
      <c r="K3437">
        <v>1469112493</v>
      </c>
      <c r="L3437" s="11">
        <f t="shared" si="318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9"/>
        <v>112.00000000000001</v>
      </c>
      <c r="R3437" s="6">
        <f t="shared" si="320"/>
        <v>58.94736842105263</v>
      </c>
      <c r="S3437" s="7" t="str">
        <f t="shared" si="321"/>
        <v>theater</v>
      </c>
      <c r="T3437" t="str">
        <f t="shared" si="322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7"/>
        <v>41872.686111111114</v>
      </c>
      <c r="K3438">
        <v>1406811593</v>
      </c>
      <c r="L3438" s="11">
        <f t="shared" si="318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9"/>
        <v>105.89999999999999</v>
      </c>
      <c r="R3438" s="6">
        <f t="shared" si="320"/>
        <v>143.1081081081081</v>
      </c>
      <c r="S3438" s="7" t="str">
        <f t="shared" si="321"/>
        <v>theater</v>
      </c>
      <c r="T3438" t="str">
        <f t="shared" si="322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7"/>
        <v>42235.710879629631</v>
      </c>
      <c r="K3439">
        <v>1437411820</v>
      </c>
      <c r="L3439" s="11">
        <f t="shared" si="318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9"/>
        <v>101</v>
      </c>
      <c r="R3439" s="6">
        <f t="shared" si="320"/>
        <v>84.166666666666671</v>
      </c>
      <c r="S3439" s="7" t="str">
        <f t="shared" si="321"/>
        <v>theater</v>
      </c>
      <c r="T3439" t="str">
        <f t="shared" si="322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7"/>
        <v>42126.875</v>
      </c>
      <c r="K3440">
        <v>1428358567</v>
      </c>
      <c r="L3440" s="11">
        <f t="shared" si="318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9"/>
        <v>104.2</v>
      </c>
      <c r="R3440" s="6">
        <f t="shared" si="320"/>
        <v>186.07142857142858</v>
      </c>
      <c r="S3440" s="7" t="str">
        <f t="shared" si="321"/>
        <v>theater</v>
      </c>
      <c r="T3440" t="str">
        <f t="shared" si="322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7"/>
        <v>42388.207638888889</v>
      </c>
      <c r="K3441">
        <v>1452030730</v>
      </c>
      <c r="L3441" s="11">
        <f t="shared" si="318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9"/>
        <v>134.67833333333334</v>
      </c>
      <c r="R3441" s="6">
        <f t="shared" si="320"/>
        <v>89.785555555555561</v>
      </c>
      <c r="S3441" s="7" t="str">
        <f t="shared" si="321"/>
        <v>theater</v>
      </c>
      <c r="T3441" t="str">
        <f t="shared" si="322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7"/>
        <v>41831.677083333336</v>
      </c>
      <c r="K3442">
        <v>1403146628</v>
      </c>
      <c r="L3442" s="11">
        <f t="shared" si="318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9"/>
        <v>105.2184</v>
      </c>
      <c r="R3442" s="6">
        <f t="shared" si="320"/>
        <v>64.157560975609755</v>
      </c>
      <c r="S3442" s="7" t="str">
        <f t="shared" si="321"/>
        <v>theater</v>
      </c>
      <c r="T3442" t="str">
        <f t="shared" si="322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7"/>
        <v>42321.845138888893</v>
      </c>
      <c r="K3443">
        <v>1445077121</v>
      </c>
      <c r="L3443" s="11">
        <f t="shared" si="318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9"/>
        <v>102.60000000000001</v>
      </c>
      <c r="R3443" s="6">
        <f t="shared" si="320"/>
        <v>59.651162790697676</v>
      </c>
      <c r="S3443" s="7" t="str">
        <f t="shared" si="321"/>
        <v>theater</v>
      </c>
      <c r="T3443" t="str">
        <f t="shared" si="322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7"/>
        <v>42154.841111111105</v>
      </c>
      <c r="K3444">
        <v>1430424672</v>
      </c>
      <c r="L3444" s="11">
        <f t="shared" si="318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9"/>
        <v>100</v>
      </c>
      <c r="R3444" s="6">
        <f t="shared" si="320"/>
        <v>31.25</v>
      </c>
      <c r="S3444" s="7" t="str">
        <f t="shared" si="321"/>
        <v>theater</v>
      </c>
      <c r="T3444" t="str">
        <f t="shared" si="322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7"/>
        <v>41891.524837962963</v>
      </c>
      <c r="K3445">
        <v>1407674146</v>
      </c>
      <c r="L3445" s="11">
        <f t="shared" si="318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9"/>
        <v>185.5</v>
      </c>
      <c r="R3445" s="6">
        <f t="shared" si="320"/>
        <v>41.222222222222221</v>
      </c>
      <c r="S3445" s="7" t="str">
        <f t="shared" si="321"/>
        <v>theater</v>
      </c>
      <c r="T3445" t="str">
        <f t="shared" si="322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7"/>
        <v>42529.582638888889</v>
      </c>
      <c r="K3446">
        <v>1464677986</v>
      </c>
      <c r="L3446" s="11">
        <f t="shared" si="318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9"/>
        <v>289</v>
      </c>
      <c r="R3446" s="6">
        <f t="shared" si="320"/>
        <v>43.35</v>
      </c>
      <c r="S3446" s="7" t="str">
        <f t="shared" si="321"/>
        <v>theater</v>
      </c>
      <c r="T3446" t="str">
        <f t="shared" si="322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7"/>
        <v>42300.530509259261</v>
      </c>
      <c r="K3447">
        <v>1443185036</v>
      </c>
      <c r="L3447" s="11">
        <f t="shared" si="318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9"/>
        <v>100</v>
      </c>
      <c r="R3447" s="6">
        <f t="shared" si="320"/>
        <v>64.516129032258064</v>
      </c>
      <c r="S3447" s="7" t="str">
        <f t="shared" si="321"/>
        <v>theater</v>
      </c>
      <c r="T3447" t="str">
        <f t="shared" si="322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7"/>
        <v>42040.513888888891</v>
      </c>
      <c r="K3448">
        <v>1421092725</v>
      </c>
      <c r="L3448" s="11">
        <f t="shared" si="318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9"/>
        <v>108.2</v>
      </c>
      <c r="R3448" s="6">
        <f t="shared" si="320"/>
        <v>43.28</v>
      </c>
      <c r="S3448" s="7" t="str">
        <f t="shared" si="321"/>
        <v>theater</v>
      </c>
      <c r="T3448" t="str">
        <f t="shared" si="322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7"/>
        <v>42447.847361111111</v>
      </c>
      <c r="K3449">
        <v>1454448012</v>
      </c>
      <c r="L3449" s="11">
        <f t="shared" si="318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9"/>
        <v>107.80000000000001</v>
      </c>
      <c r="R3449" s="6">
        <f t="shared" si="320"/>
        <v>77</v>
      </c>
      <c r="S3449" s="7" t="str">
        <f t="shared" si="321"/>
        <v>theater</v>
      </c>
      <c r="T3449" t="str">
        <f t="shared" si="322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7"/>
        <v>41990.119085648148</v>
      </c>
      <c r="K3450">
        <v>1416192689</v>
      </c>
      <c r="L3450" s="11">
        <f t="shared" si="318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9"/>
        <v>109.76190476190477</v>
      </c>
      <c r="R3450" s="6">
        <f t="shared" si="320"/>
        <v>51.222222222222221</v>
      </c>
      <c r="S3450" s="7" t="str">
        <f t="shared" si="321"/>
        <v>theater</v>
      </c>
      <c r="T3450" t="str">
        <f t="shared" si="322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7"/>
        <v>42560.166666666672</v>
      </c>
      <c r="K3451">
        <v>1465607738</v>
      </c>
      <c r="L3451" s="11">
        <f t="shared" si="318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9"/>
        <v>170.625</v>
      </c>
      <c r="R3451" s="6">
        <f t="shared" si="320"/>
        <v>68.25</v>
      </c>
      <c r="S3451" s="7" t="str">
        <f t="shared" si="321"/>
        <v>theater</v>
      </c>
      <c r="T3451" t="str">
        <f t="shared" si="322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7"/>
        <v>42096.662858796291</v>
      </c>
      <c r="K3452">
        <v>1422809671</v>
      </c>
      <c r="L3452" s="11">
        <f t="shared" si="318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9"/>
        <v>152</v>
      </c>
      <c r="R3452" s="6">
        <f t="shared" si="320"/>
        <v>19.487179487179485</v>
      </c>
      <c r="S3452" s="7" t="str">
        <f t="shared" si="321"/>
        <v>theater</v>
      </c>
      <c r="T3452" t="str">
        <f t="shared" si="322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7"/>
        <v>42115.723692129628</v>
      </c>
      <c r="K3453">
        <v>1427304127</v>
      </c>
      <c r="L3453" s="11">
        <f t="shared" si="318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9"/>
        <v>101.23076923076924</v>
      </c>
      <c r="R3453" s="6">
        <f t="shared" si="320"/>
        <v>41.125</v>
      </c>
      <c r="S3453" s="7" t="str">
        <f t="shared" si="321"/>
        <v>theater</v>
      </c>
      <c r="T3453" t="str">
        <f t="shared" si="322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7"/>
        <v>41843.165972222225</v>
      </c>
      <c r="K3454">
        <v>1404141626</v>
      </c>
      <c r="L3454" s="11">
        <f t="shared" si="318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9"/>
        <v>153.19999999999999</v>
      </c>
      <c r="R3454" s="6">
        <f t="shared" si="320"/>
        <v>41.405405405405403</v>
      </c>
      <c r="S3454" s="7" t="str">
        <f t="shared" si="321"/>
        <v>theater</v>
      </c>
      <c r="T3454" t="str">
        <f t="shared" si="322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7"/>
        <v>42595.97865740741</v>
      </c>
      <c r="K3455">
        <v>1465946956</v>
      </c>
      <c r="L3455" s="11">
        <f t="shared" si="318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9"/>
        <v>128.33333333333334</v>
      </c>
      <c r="R3455" s="6">
        <f t="shared" si="320"/>
        <v>27.5</v>
      </c>
      <c r="S3455" s="7" t="str">
        <f t="shared" si="321"/>
        <v>theater</v>
      </c>
      <c r="T3455" t="str">
        <f t="shared" si="322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7"/>
        <v>41851.698599537034</v>
      </c>
      <c r="K3456">
        <v>1404233159</v>
      </c>
      <c r="L3456" s="11">
        <f t="shared" si="318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9"/>
        <v>100.71428571428571</v>
      </c>
      <c r="R3456" s="6">
        <f t="shared" si="320"/>
        <v>33.571428571428569</v>
      </c>
      <c r="S3456" s="7" t="str">
        <f t="shared" si="321"/>
        <v>theater</v>
      </c>
      <c r="T3456" t="str">
        <f t="shared" si="322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7"/>
        <v>42656.7503125</v>
      </c>
      <c r="K3457">
        <v>1473789627</v>
      </c>
      <c r="L3457" s="11">
        <f t="shared" si="318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9"/>
        <v>100.64999999999999</v>
      </c>
      <c r="R3457" s="6">
        <f t="shared" si="320"/>
        <v>145.86956521739131</v>
      </c>
      <c r="S3457" s="7" t="str">
        <f t="shared" si="321"/>
        <v>theater</v>
      </c>
      <c r="T3457" t="str">
        <f t="shared" si="322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7"/>
        <v>41852.290972222225</v>
      </c>
      <c r="K3458">
        <v>1404190567</v>
      </c>
      <c r="L3458" s="11">
        <f t="shared" si="318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19"/>
        <v>191.3</v>
      </c>
      <c r="R3458" s="6">
        <f t="shared" si="320"/>
        <v>358.6875</v>
      </c>
      <c r="S3458" s="7" t="str">
        <f t="shared" si="321"/>
        <v>theater</v>
      </c>
      <c r="T3458" t="str">
        <f t="shared" si="322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3">(((I3459/60)/60)/24)+DATE(1970,1,1)</f>
        <v>42047.249305555553</v>
      </c>
      <c r="K3459">
        <v>1421081857</v>
      </c>
      <c r="L3459" s="11">
        <f t="shared" ref="L3459:L3522" si="32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5">(E3459/D3459)*100</f>
        <v>140.19999999999999</v>
      </c>
      <c r="R3459" s="6">
        <f t="shared" ref="R3459:R3522" si="326">E3459/N3459</f>
        <v>50.981818181818184</v>
      </c>
      <c r="S3459" s="7" t="str">
        <f t="shared" ref="S3459:S3522" si="327">LEFT(P3459,FIND("/",P3459)-1)</f>
        <v>theater</v>
      </c>
      <c r="T3459" t="str">
        <f t="shared" ref="T3459:T3522" si="328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3"/>
        <v>42038.185416666667</v>
      </c>
      <c r="K3460">
        <v>1420606303</v>
      </c>
      <c r="L3460" s="11">
        <f t="shared" si="32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5"/>
        <v>124.33537832310839</v>
      </c>
      <c r="R3460" s="6">
        <f t="shared" si="326"/>
        <v>45.037037037037038</v>
      </c>
      <c r="S3460" s="7" t="str">
        <f t="shared" si="327"/>
        <v>theater</v>
      </c>
      <c r="T3460" t="str">
        <f t="shared" si="328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3"/>
        <v>42510.479861111111</v>
      </c>
      <c r="K3461">
        <v>1461151860</v>
      </c>
      <c r="L3461" s="11">
        <f t="shared" si="32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5"/>
        <v>126.2</v>
      </c>
      <c r="R3461" s="6">
        <f t="shared" si="326"/>
        <v>17.527777777777779</v>
      </c>
      <c r="S3461" s="7" t="str">
        <f t="shared" si="327"/>
        <v>theater</v>
      </c>
      <c r="T3461" t="str">
        <f t="shared" si="328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3"/>
        <v>41866.527222222219</v>
      </c>
      <c r="K3462">
        <v>1406896752</v>
      </c>
      <c r="L3462" s="11">
        <f t="shared" si="32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5"/>
        <v>190</v>
      </c>
      <c r="R3462" s="6">
        <f t="shared" si="326"/>
        <v>50</v>
      </c>
      <c r="S3462" s="7" t="str">
        <f t="shared" si="327"/>
        <v>theater</v>
      </c>
      <c r="T3462" t="str">
        <f t="shared" si="328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3"/>
        <v>42672.125</v>
      </c>
      <c r="K3463">
        <v>1475248279</v>
      </c>
      <c r="L3463" s="11">
        <f t="shared" si="32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5"/>
        <v>139</v>
      </c>
      <c r="R3463" s="6">
        <f t="shared" si="326"/>
        <v>57.916666666666664</v>
      </c>
      <c r="S3463" s="7" t="str">
        <f t="shared" si="327"/>
        <v>theater</v>
      </c>
      <c r="T3463" t="str">
        <f t="shared" si="328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3"/>
        <v>42195.75</v>
      </c>
      <c r="K3464">
        <v>1435181628</v>
      </c>
      <c r="L3464" s="11">
        <f t="shared" si="32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5"/>
        <v>202</v>
      </c>
      <c r="R3464" s="6">
        <f t="shared" si="326"/>
        <v>29.705882352941178</v>
      </c>
      <c r="S3464" s="7" t="str">
        <f t="shared" si="327"/>
        <v>theater</v>
      </c>
      <c r="T3464" t="str">
        <f t="shared" si="328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3"/>
        <v>42654.165972222225</v>
      </c>
      <c r="K3465">
        <v>1472594585</v>
      </c>
      <c r="L3465" s="11">
        <f t="shared" si="32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5"/>
        <v>103.38000000000001</v>
      </c>
      <c r="R3465" s="6">
        <f t="shared" si="326"/>
        <v>90.684210526315795</v>
      </c>
      <c r="S3465" s="7" t="str">
        <f t="shared" si="327"/>
        <v>theater</v>
      </c>
      <c r="T3465" t="str">
        <f t="shared" si="328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3"/>
        <v>42605.130057870367</v>
      </c>
      <c r="K3466">
        <v>1469329637</v>
      </c>
      <c r="L3466" s="11">
        <f t="shared" si="32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5"/>
        <v>102.3236</v>
      </c>
      <c r="R3466" s="6">
        <f t="shared" si="326"/>
        <v>55.012688172043013</v>
      </c>
      <c r="S3466" s="7" t="str">
        <f t="shared" si="327"/>
        <v>theater</v>
      </c>
      <c r="T3466" t="str">
        <f t="shared" si="328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3"/>
        <v>42225.666666666672</v>
      </c>
      <c r="K3467">
        <v>1436972472</v>
      </c>
      <c r="L3467" s="11">
        <f t="shared" si="32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5"/>
        <v>103</v>
      </c>
      <c r="R3467" s="6">
        <f t="shared" si="326"/>
        <v>57.222222222222221</v>
      </c>
      <c r="S3467" s="7" t="str">
        <f t="shared" si="327"/>
        <v>theater</v>
      </c>
      <c r="T3467" t="str">
        <f t="shared" si="328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3"/>
        <v>42479.977430555555</v>
      </c>
      <c r="K3468">
        <v>1455928050</v>
      </c>
      <c r="L3468" s="11">
        <f t="shared" si="32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5"/>
        <v>127.14285714285714</v>
      </c>
      <c r="R3468" s="6">
        <f t="shared" si="326"/>
        <v>72.950819672131146</v>
      </c>
      <c r="S3468" s="7" t="str">
        <f t="shared" si="327"/>
        <v>theater</v>
      </c>
      <c r="T3468" t="str">
        <f t="shared" si="328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3"/>
        <v>42083.630000000005</v>
      </c>
      <c r="K3469">
        <v>1424275632</v>
      </c>
      <c r="L3469" s="11">
        <f t="shared" si="32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5"/>
        <v>101</v>
      </c>
      <c r="R3469" s="6">
        <f t="shared" si="326"/>
        <v>64.468085106382972</v>
      </c>
      <c r="S3469" s="7" t="str">
        <f t="shared" si="327"/>
        <v>theater</v>
      </c>
      <c r="T3469" t="str">
        <f t="shared" si="328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3"/>
        <v>42634.125</v>
      </c>
      <c r="K3470">
        <v>1471976529</v>
      </c>
      <c r="L3470" s="11">
        <f t="shared" si="32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5"/>
        <v>121.78</v>
      </c>
      <c r="R3470" s="6">
        <f t="shared" si="326"/>
        <v>716.35294117647061</v>
      </c>
      <c r="S3470" s="7" t="str">
        <f t="shared" si="327"/>
        <v>theater</v>
      </c>
      <c r="T3470" t="str">
        <f t="shared" si="328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3"/>
        <v>42488.641724537039</v>
      </c>
      <c r="K3471">
        <v>1459265045</v>
      </c>
      <c r="L3471" s="11">
        <f t="shared" si="32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5"/>
        <v>113.39285714285714</v>
      </c>
      <c r="R3471" s="6">
        <f t="shared" si="326"/>
        <v>50.396825396825399</v>
      </c>
      <c r="S3471" s="7" t="str">
        <f t="shared" si="327"/>
        <v>theater</v>
      </c>
      <c r="T3471" t="str">
        <f t="shared" si="328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3"/>
        <v>42566.901388888888</v>
      </c>
      <c r="K3472">
        <v>1465345902</v>
      </c>
      <c r="L3472" s="11">
        <f t="shared" si="32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5"/>
        <v>150</v>
      </c>
      <c r="R3472" s="6">
        <f t="shared" si="326"/>
        <v>41.666666666666664</v>
      </c>
      <c r="S3472" s="7" t="str">
        <f t="shared" si="327"/>
        <v>theater</v>
      </c>
      <c r="T3472" t="str">
        <f t="shared" si="328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3"/>
        <v>41882.833333333336</v>
      </c>
      <c r="K3473">
        <v>1405971690</v>
      </c>
      <c r="L3473" s="11">
        <f t="shared" si="32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5"/>
        <v>214.6</v>
      </c>
      <c r="R3473" s="6">
        <f t="shared" si="326"/>
        <v>35.766666666666666</v>
      </c>
      <c r="S3473" s="7" t="str">
        <f t="shared" si="327"/>
        <v>theater</v>
      </c>
      <c r="T3473" t="str">
        <f t="shared" si="328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3"/>
        <v>41949.249305555553</v>
      </c>
      <c r="K3474">
        <v>1413432331</v>
      </c>
      <c r="L3474" s="11">
        <f t="shared" si="32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5"/>
        <v>102.05</v>
      </c>
      <c r="R3474" s="6">
        <f t="shared" si="326"/>
        <v>88.739130434782609</v>
      </c>
      <c r="S3474" s="7" t="str">
        <f t="shared" si="327"/>
        <v>theater</v>
      </c>
      <c r="T3474" t="str">
        <f t="shared" si="328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3"/>
        <v>42083.852083333331</v>
      </c>
      <c r="K3475">
        <v>1425067296</v>
      </c>
      <c r="L3475" s="11">
        <f t="shared" si="32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5"/>
        <v>100</v>
      </c>
      <c r="R3475" s="6">
        <f t="shared" si="326"/>
        <v>148.4848484848485</v>
      </c>
      <c r="S3475" s="7" t="str">
        <f t="shared" si="327"/>
        <v>theater</v>
      </c>
      <c r="T3475" t="str">
        <f t="shared" si="328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3"/>
        <v>42571.501516203702</v>
      </c>
      <c r="K3476">
        <v>1466424131</v>
      </c>
      <c r="L3476" s="11">
        <f t="shared" si="32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5"/>
        <v>101</v>
      </c>
      <c r="R3476" s="6">
        <f t="shared" si="326"/>
        <v>51.794871794871796</v>
      </c>
      <c r="S3476" s="7" t="str">
        <f t="shared" si="327"/>
        <v>theater</v>
      </c>
      <c r="T3476" t="str">
        <f t="shared" si="328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3"/>
        <v>41946</v>
      </c>
      <c r="K3477">
        <v>1412629704</v>
      </c>
      <c r="L3477" s="11">
        <f t="shared" si="32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5"/>
        <v>113.33333333333333</v>
      </c>
      <c r="R3477" s="6">
        <f t="shared" si="326"/>
        <v>20</v>
      </c>
      <c r="S3477" s="7" t="str">
        <f t="shared" si="327"/>
        <v>theater</v>
      </c>
      <c r="T3477" t="str">
        <f t="shared" si="328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3"/>
        <v>41939.125</v>
      </c>
      <c r="K3478">
        <v>1412836990</v>
      </c>
      <c r="L3478" s="11">
        <f t="shared" si="32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5"/>
        <v>104</v>
      </c>
      <c r="R3478" s="6">
        <f t="shared" si="326"/>
        <v>52</v>
      </c>
      <c r="S3478" s="7" t="str">
        <f t="shared" si="327"/>
        <v>theater</v>
      </c>
      <c r="T3478" t="str">
        <f t="shared" si="328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3"/>
        <v>42141.125</v>
      </c>
      <c r="K3479">
        <v>1430761243</v>
      </c>
      <c r="L3479" s="11">
        <f t="shared" si="32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5"/>
        <v>115.33333333333333</v>
      </c>
      <c r="R3479" s="6">
        <f t="shared" si="326"/>
        <v>53.230769230769234</v>
      </c>
      <c r="S3479" s="7" t="str">
        <f t="shared" si="327"/>
        <v>theater</v>
      </c>
      <c r="T3479" t="str">
        <f t="shared" si="328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3"/>
        <v>42079.875</v>
      </c>
      <c r="K3480">
        <v>1424296822</v>
      </c>
      <c r="L3480" s="11">
        <f t="shared" si="32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5"/>
        <v>112.85000000000001</v>
      </c>
      <c r="R3480" s="6">
        <f t="shared" si="326"/>
        <v>39.596491228070178</v>
      </c>
      <c r="S3480" s="7" t="str">
        <f t="shared" si="327"/>
        <v>theater</v>
      </c>
      <c r="T3480" t="str">
        <f t="shared" si="328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3"/>
        <v>41811.855092592588</v>
      </c>
      <c r="K3481">
        <v>1400790680</v>
      </c>
      <c r="L3481" s="11">
        <f t="shared" si="32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5"/>
        <v>127.86666666666666</v>
      </c>
      <c r="R3481" s="6">
        <f t="shared" si="326"/>
        <v>34.25</v>
      </c>
      <c r="S3481" s="7" t="str">
        <f t="shared" si="327"/>
        <v>theater</v>
      </c>
      <c r="T3481" t="str">
        <f t="shared" si="328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3"/>
        <v>42195.875</v>
      </c>
      <c r="K3482">
        <v>1434440227</v>
      </c>
      <c r="L3482" s="11">
        <f t="shared" si="32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5"/>
        <v>142.66666666666669</v>
      </c>
      <c r="R3482" s="6">
        <f t="shared" si="326"/>
        <v>164.61538461538461</v>
      </c>
      <c r="S3482" s="7" t="str">
        <f t="shared" si="327"/>
        <v>theater</v>
      </c>
      <c r="T3482" t="str">
        <f t="shared" si="328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3"/>
        <v>42006.24754629629</v>
      </c>
      <c r="K3483">
        <v>1418709388</v>
      </c>
      <c r="L3483" s="11">
        <f t="shared" si="32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5"/>
        <v>118.8</v>
      </c>
      <c r="R3483" s="6">
        <f t="shared" si="326"/>
        <v>125.05263157894737</v>
      </c>
      <c r="S3483" s="7" t="str">
        <f t="shared" si="327"/>
        <v>theater</v>
      </c>
      <c r="T3483" t="str">
        <f t="shared" si="328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3"/>
        <v>41826.771597222221</v>
      </c>
      <c r="K3484">
        <v>1402079466</v>
      </c>
      <c r="L3484" s="11">
        <f t="shared" si="32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5"/>
        <v>138.33333333333334</v>
      </c>
      <c r="R3484" s="6">
        <f t="shared" si="326"/>
        <v>51.875</v>
      </c>
      <c r="S3484" s="7" t="str">
        <f t="shared" si="327"/>
        <v>theater</v>
      </c>
      <c r="T3484" t="str">
        <f t="shared" si="328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3"/>
        <v>41823.668761574074</v>
      </c>
      <c r="K3485">
        <v>1401811381</v>
      </c>
      <c r="L3485" s="11">
        <f t="shared" si="32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5"/>
        <v>159.9402985074627</v>
      </c>
      <c r="R3485" s="6">
        <f t="shared" si="326"/>
        <v>40.285714285714285</v>
      </c>
      <c r="S3485" s="7" t="str">
        <f t="shared" si="327"/>
        <v>theater</v>
      </c>
      <c r="T3485" t="str">
        <f t="shared" si="328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3"/>
        <v>42536.760405092587</v>
      </c>
      <c r="K3486">
        <v>1463422499</v>
      </c>
      <c r="L3486" s="11">
        <f t="shared" si="32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5"/>
        <v>114.24000000000001</v>
      </c>
      <c r="R3486" s="6">
        <f t="shared" si="326"/>
        <v>64.909090909090907</v>
      </c>
      <c r="S3486" s="7" t="str">
        <f t="shared" si="327"/>
        <v>theater</v>
      </c>
      <c r="T3486" t="str">
        <f t="shared" si="328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3"/>
        <v>42402.693055555559</v>
      </c>
      <c r="K3487">
        <v>1451839080</v>
      </c>
      <c r="L3487" s="11">
        <f t="shared" si="32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5"/>
        <v>100.60606060606061</v>
      </c>
      <c r="R3487" s="6">
        <f t="shared" si="326"/>
        <v>55.333333333333336</v>
      </c>
      <c r="S3487" s="7" t="str">
        <f t="shared" si="327"/>
        <v>theater</v>
      </c>
      <c r="T3487" t="str">
        <f t="shared" si="328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3"/>
        <v>42158.290972222225</v>
      </c>
      <c r="K3488">
        <v>1430600401</v>
      </c>
      <c r="L3488" s="11">
        <f t="shared" si="32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5"/>
        <v>155.20000000000002</v>
      </c>
      <c r="R3488" s="6">
        <f t="shared" si="326"/>
        <v>83.142857142857139</v>
      </c>
      <c r="S3488" s="7" t="str">
        <f t="shared" si="327"/>
        <v>theater</v>
      </c>
      <c r="T3488" t="str">
        <f t="shared" si="328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3"/>
        <v>42179.940416666665</v>
      </c>
      <c r="K3489">
        <v>1432593252</v>
      </c>
      <c r="L3489" s="11">
        <f t="shared" si="32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5"/>
        <v>127.75000000000001</v>
      </c>
      <c r="R3489" s="6">
        <f t="shared" si="326"/>
        <v>38.712121212121211</v>
      </c>
      <c r="S3489" s="7" t="str">
        <f t="shared" si="327"/>
        <v>theater</v>
      </c>
      <c r="T3489" t="str">
        <f t="shared" si="328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3"/>
        <v>42111.666666666672</v>
      </c>
      <c r="K3490">
        <v>1427221560</v>
      </c>
      <c r="L3490" s="11">
        <f t="shared" si="32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5"/>
        <v>121.2</v>
      </c>
      <c r="R3490" s="6">
        <f t="shared" si="326"/>
        <v>125.37931034482759</v>
      </c>
      <c r="S3490" s="7" t="str">
        <f t="shared" si="327"/>
        <v>theater</v>
      </c>
      <c r="T3490" t="str">
        <f t="shared" si="328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3"/>
        <v>41783.875</v>
      </c>
      <c r="K3491">
        <v>1398352531</v>
      </c>
      <c r="L3491" s="11">
        <f t="shared" si="32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5"/>
        <v>112.7</v>
      </c>
      <c r="R3491" s="6">
        <f t="shared" si="326"/>
        <v>78.263888888888886</v>
      </c>
      <c r="S3491" s="7" t="str">
        <f t="shared" si="327"/>
        <v>theater</v>
      </c>
      <c r="T3491" t="str">
        <f t="shared" si="328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3"/>
        <v>42473.802361111113</v>
      </c>
      <c r="K3492">
        <v>1457982924</v>
      </c>
      <c r="L3492" s="11">
        <f t="shared" si="32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5"/>
        <v>127.49999999999999</v>
      </c>
      <c r="R3492" s="6">
        <f t="shared" si="326"/>
        <v>47.222222222222221</v>
      </c>
      <c r="S3492" s="7" t="str">
        <f t="shared" si="327"/>
        <v>theater</v>
      </c>
      <c r="T3492" t="str">
        <f t="shared" si="328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3"/>
        <v>42142.249814814815</v>
      </c>
      <c r="K3493">
        <v>1430114384</v>
      </c>
      <c r="L3493" s="11">
        <f t="shared" si="32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5"/>
        <v>158.20000000000002</v>
      </c>
      <c r="R3493" s="6">
        <f t="shared" si="326"/>
        <v>79.099999999999994</v>
      </c>
      <c r="S3493" s="7" t="str">
        <f t="shared" si="327"/>
        <v>theater</v>
      </c>
      <c r="T3493" t="str">
        <f t="shared" si="328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3"/>
        <v>42303.009224537032</v>
      </c>
      <c r="K3494">
        <v>1442794397</v>
      </c>
      <c r="L3494" s="11">
        <f t="shared" si="32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5"/>
        <v>105.26894736842105</v>
      </c>
      <c r="R3494" s="6">
        <f t="shared" si="326"/>
        <v>114.29199999999999</v>
      </c>
      <c r="S3494" s="7" t="str">
        <f t="shared" si="327"/>
        <v>theater</v>
      </c>
      <c r="T3494" t="str">
        <f t="shared" si="328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3"/>
        <v>41868.21597222222</v>
      </c>
      <c r="K3495">
        <v>1406580436</v>
      </c>
      <c r="L3495" s="11">
        <f t="shared" si="32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5"/>
        <v>100</v>
      </c>
      <c r="R3495" s="6">
        <f t="shared" si="326"/>
        <v>51.724137931034484</v>
      </c>
      <c r="S3495" s="7" t="str">
        <f t="shared" si="327"/>
        <v>theater</v>
      </c>
      <c r="T3495" t="str">
        <f t="shared" si="328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3"/>
        <v>42700.25</v>
      </c>
      <c r="K3496">
        <v>1479186575</v>
      </c>
      <c r="L3496" s="11">
        <f t="shared" si="32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5"/>
        <v>100</v>
      </c>
      <c r="R3496" s="6">
        <f t="shared" si="326"/>
        <v>30.76923076923077</v>
      </c>
      <c r="S3496" s="7" t="str">
        <f t="shared" si="327"/>
        <v>theater</v>
      </c>
      <c r="T3496" t="str">
        <f t="shared" si="328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3"/>
        <v>41944.720833333333</v>
      </c>
      <c r="K3497">
        <v>1412360309</v>
      </c>
      <c r="L3497" s="11">
        <f t="shared" si="32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5"/>
        <v>106.86</v>
      </c>
      <c r="R3497" s="6">
        <f t="shared" si="326"/>
        <v>74.208333333333329</v>
      </c>
      <c r="S3497" s="7" t="str">
        <f t="shared" si="327"/>
        <v>theater</v>
      </c>
      <c r="T3497" t="str">
        <f t="shared" si="328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3"/>
        <v>42624.846828703703</v>
      </c>
      <c r="K3498">
        <v>1470169166</v>
      </c>
      <c r="L3498" s="11">
        <f t="shared" si="32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5"/>
        <v>124.4</v>
      </c>
      <c r="R3498" s="6">
        <f t="shared" si="326"/>
        <v>47.846153846153847</v>
      </c>
      <c r="S3498" s="7" t="str">
        <f t="shared" si="327"/>
        <v>theater</v>
      </c>
      <c r="T3498" t="str">
        <f t="shared" si="328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3"/>
        <v>42523.916666666672</v>
      </c>
      <c r="K3499">
        <v>1463852904</v>
      </c>
      <c r="L3499" s="11">
        <f t="shared" si="32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5"/>
        <v>108.70406189555126</v>
      </c>
      <c r="R3499" s="6">
        <f t="shared" si="326"/>
        <v>34.408163265306122</v>
      </c>
      <c r="S3499" s="7" t="str">
        <f t="shared" si="327"/>
        <v>theater</v>
      </c>
      <c r="T3499" t="str">
        <f t="shared" si="328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3"/>
        <v>42518.905555555553</v>
      </c>
      <c r="K3500">
        <v>1459309704</v>
      </c>
      <c r="L3500" s="11">
        <f t="shared" si="32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5"/>
        <v>102.42424242424242</v>
      </c>
      <c r="R3500" s="6">
        <f t="shared" si="326"/>
        <v>40.238095238095241</v>
      </c>
      <c r="S3500" s="7" t="str">
        <f t="shared" si="327"/>
        <v>theater</v>
      </c>
      <c r="T3500" t="str">
        <f t="shared" si="328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3"/>
        <v>42186.290972222225</v>
      </c>
      <c r="K3501">
        <v>1431046325</v>
      </c>
      <c r="L3501" s="11">
        <f t="shared" si="32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5"/>
        <v>105.5</v>
      </c>
      <c r="R3501" s="6">
        <f t="shared" si="326"/>
        <v>60.285714285714285</v>
      </c>
      <c r="S3501" s="7" t="str">
        <f t="shared" si="327"/>
        <v>theater</v>
      </c>
      <c r="T3501" t="str">
        <f t="shared" si="328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3"/>
        <v>42436.207638888889</v>
      </c>
      <c r="K3502">
        <v>1455919438</v>
      </c>
      <c r="L3502" s="11">
        <f t="shared" si="32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5"/>
        <v>106.3</v>
      </c>
      <c r="R3502" s="6">
        <f t="shared" si="326"/>
        <v>25.30952380952381</v>
      </c>
      <c r="S3502" s="7" t="str">
        <f t="shared" si="327"/>
        <v>theater</v>
      </c>
      <c r="T3502" t="str">
        <f t="shared" si="328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3"/>
        <v>42258.763831018514</v>
      </c>
      <c r="K3503">
        <v>1439835595</v>
      </c>
      <c r="L3503" s="11">
        <f t="shared" si="32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5"/>
        <v>100.66666666666666</v>
      </c>
      <c r="R3503" s="6">
        <f t="shared" si="326"/>
        <v>35.952380952380949</v>
      </c>
      <c r="S3503" s="7" t="str">
        <f t="shared" si="327"/>
        <v>theater</v>
      </c>
      <c r="T3503" t="str">
        <f t="shared" si="328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3"/>
        <v>42445.165972222225</v>
      </c>
      <c r="K3504">
        <v>1456862924</v>
      </c>
      <c r="L3504" s="11">
        <f t="shared" si="32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5"/>
        <v>105.4</v>
      </c>
      <c r="R3504" s="6">
        <f t="shared" si="326"/>
        <v>136</v>
      </c>
      <c r="S3504" s="7" t="str">
        <f t="shared" si="327"/>
        <v>theater</v>
      </c>
      <c r="T3504" t="str">
        <f t="shared" si="328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3"/>
        <v>42575.478333333333</v>
      </c>
      <c r="K3505">
        <v>1466767728</v>
      </c>
      <c r="L3505" s="11">
        <f t="shared" si="32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5"/>
        <v>107.55999999999999</v>
      </c>
      <c r="R3505" s="6">
        <f t="shared" si="326"/>
        <v>70.763157894736835</v>
      </c>
      <c r="S3505" s="7" t="str">
        <f t="shared" si="327"/>
        <v>theater</v>
      </c>
      <c r="T3505" t="str">
        <f t="shared" si="328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3"/>
        <v>42327.790405092594</v>
      </c>
      <c r="K3506">
        <v>1445363891</v>
      </c>
      <c r="L3506" s="11">
        <f t="shared" si="32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5"/>
        <v>100</v>
      </c>
      <c r="R3506" s="6">
        <f t="shared" si="326"/>
        <v>125</v>
      </c>
      <c r="S3506" s="7" t="str">
        <f t="shared" si="327"/>
        <v>theater</v>
      </c>
      <c r="T3506" t="str">
        <f t="shared" si="328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3"/>
        <v>41772.166666666664</v>
      </c>
      <c r="K3507">
        <v>1398983245</v>
      </c>
      <c r="L3507" s="11">
        <f t="shared" si="32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5"/>
        <v>103.76</v>
      </c>
      <c r="R3507" s="6">
        <f t="shared" si="326"/>
        <v>66.512820512820511</v>
      </c>
      <c r="S3507" s="7" t="str">
        <f t="shared" si="327"/>
        <v>theater</v>
      </c>
      <c r="T3507" t="str">
        <f t="shared" si="328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3"/>
        <v>41874.734259259261</v>
      </c>
      <c r="K3508">
        <v>1404927440</v>
      </c>
      <c r="L3508" s="11">
        <f t="shared" si="32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5"/>
        <v>101.49999999999999</v>
      </c>
      <c r="R3508" s="6">
        <f t="shared" si="326"/>
        <v>105</v>
      </c>
      <c r="S3508" s="7" t="str">
        <f t="shared" si="327"/>
        <v>theater</v>
      </c>
      <c r="T3508" t="str">
        <f t="shared" si="328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3"/>
        <v>42521.92288194444</v>
      </c>
      <c r="K3509">
        <v>1462140537</v>
      </c>
      <c r="L3509" s="11">
        <f t="shared" si="32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5"/>
        <v>104.4</v>
      </c>
      <c r="R3509" s="6">
        <f t="shared" si="326"/>
        <v>145</v>
      </c>
      <c r="S3509" s="7" t="str">
        <f t="shared" si="327"/>
        <v>theater</v>
      </c>
      <c r="T3509" t="str">
        <f t="shared" si="328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3"/>
        <v>42500.875</v>
      </c>
      <c r="K3510">
        <v>1460914253</v>
      </c>
      <c r="L3510" s="11">
        <f t="shared" si="32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5"/>
        <v>180</v>
      </c>
      <c r="R3510" s="6">
        <f t="shared" si="326"/>
        <v>12</v>
      </c>
      <c r="S3510" s="7" t="str">
        <f t="shared" si="327"/>
        <v>theater</v>
      </c>
      <c r="T3510" t="str">
        <f t="shared" si="328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3"/>
        <v>41964.204861111109</v>
      </c>
      <c r="K3511">
        <v>1415392666</v>
      </c>
      <c r="L3511" s="11">
        <f t="shared" si="32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5"/>
        <v>106.33333333333333</v>
      </c>
      <c r="R3511" s="6">
        <f t="shared" si="326"/>
        <v>96.666666666666671</v>
      </c>
      <c r="S3511" s="7" t="str">
        <f t="shared" si="327"/>
        <v>theater</v>
      </c>
      <c r="T3511" t="str">
        <f t="shared" si="328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3"/>
        <v>41822.62090277778</v>
      </c>
      <c r="K3512">
        <v>1402584846</v>
      </c>
      <c r="L3512" s="11">
        <f t="shared" si="32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5"/>
        <v>100.55555555555556</v>
      </c>
      <c r="R3512" s="6">
        <f t="shared" si="326"/>
        <v>60.333333333333336</v>
      </c>
      <c r="S3512" s="7" t="str">
        <f t="shared" si="327"/>
        <v>theater</v>
      </c>
      <c r="T3512" t="str">
        <f t="shared" si="328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3"/>
        <v>41950.770833333336</v>
      </c>
      <c r="K3513">
        <v>1413406695</v>
      </c>
      <c r="L3513" s="11">
        <f t="shared" si="32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5"/>
        <v>101.2</v>
      </c>
      <c r="R3513" s="6">
        <f t="shared" si="326"/>
        <v>79.89473684210526</v>
      </c>
      <c r="S3513" s="7" t="str">
        <f t="shared" si="327"/>
        <v>theater</v>
      </c>
      <c r="T3513" t="str">
        <f t="shared" si="328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3"/>
        <v>42117.49527777778</v>
      </c>
      <c r="K3514">
        <v>1424609592</v>
      </c>
      <c r="L3514" s="11">
        <f t="shared" si="32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5"/>
        <v>100</v>
      </c>
      <c r="R3514" s="6">
        <f t="shared" si="326"/>
        <v>58.823529411764703</v>
      </c>
      <c r="S3514" s="7" t="str">
        <f t="shared" si="327"/>
        <v>theater</v>
      </c>
      <c r="T3514" t="str">
        <f t="shared" si="328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3"/>
        <v>41794.207638888889</v>
      </c>
      <c r="K3515">
        <v>1400725112</v>
      </c>
      <c r="L3515" s="11">
        <f t="shared" si="32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5"/>
        <v>118.39285714285714</v>
      </c>
      <c r="R3515" s="6">
        <f t="shared" si="326"/>
        <v>75.340909090909093</v>
      </c>
      <c r="S3515" s="7" t="str">
        <f t="shared" si="327"/>
        <v>theater</v>
      </c>
      <c r="T3515" t="str">
        <f t="shared" si="328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3"/>
        <v>42037.207638888889</v>
      </c>
      <c r="K3516">
        <v>1421439552</v>
      </c>
      <c r="L3516" s="11">
        <f t="shared" si="32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5"/>
        <v>110.00000000000001</v>
      </c>
      <c r="R3516" s="6">
        <f t="shared" si="326"/>
        <v>55</v>
      </c>
      <c r="S3516" s="7" t="str">
        <f t="shared" si="327"/>
        <v>theater</v>
      </c>
      <c r="T3516" t="str">
        <f t="shared" si="328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3"/>
        <v>42155.772812499999</v>
      </c>
      <c r="K3517">
        <v>1430505171</v>
      </c>
      <c r="L3517" s="11">
        <f t="shared" si="32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5"/>
        <v>102.66666666666666</v>
      </c>
      <c r="R3517" s="6">
        <f t="shared" si="326"/>
        <v>66.956521739130437</v>
      </c>
      <c r="S3517" s="7" t="str">
        <f t="shared" si="327"/>
        <v>theater</v>
      </c>
      <c r="T3517" t="str">
        <f t="shared" si="328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3"/>
        <v>41890.125</v>
      </c>
      <c r="K3518">
        <v>1407197670</v>
      </c>
      <c r="L3518" s="11">
        <f t="shared" si="32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5"/>
        <v>100</v>
      </c>
      <c r="R3518" s="6">
        <f t="shared" si="326"/>
        <v>227.27272727272728</v>
      </c>
      <c r="S3518" s="7" t="str">
        <f t="shared" si="327"/>
        <v>theater</v>
      </c>
      <c r="T3518" t="str">
        <f t="shared" si="328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3"/>
        <v>41824.458333333336</v>
      </c>
      <c r="K3519">
        <v>1401910634</v>
      </c>
      <c r="L3519" s="11">
        <f t="shared" si="32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5"/>
        <v>100</v>
      </c>
      <c r="R3519" s="6">
        <f t="shared" si="326"/>
        <v>307.69230769230768</v>
      </c>
      <c r="S3519" s="7" t="str">
        <f t="shared" si="327"/>
        <v>theater</v>
      </c>
      <c r="T3519" t="str">
        <f t="shared" si="328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3"/>
        <v>41914.597916666666</v>
      </c>
      <c r="K3520">
        <v>1410461299</v>
      </c>
      <c r="L3520" s="11">
        <f t="shared" si="32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5"/>
        <v>110.04599999999999</v>
      </c>
      <c r="R3520" s="6">
        <f t="shared" si="326"/>
        <v>50.020909090909093</v>
      </c>
      <c r="S3520" s="7" t="str">
        <f t="shared" si="327"/>
        <v>theater</v>
      </c>
      <c r="T3520" t="str">
        <f t="shared" si="328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3"/>
        <v>42067.598958333328</v>
      </c>
      <c r="K3521">
        <v>1422886950</v>
      </c>
      <c r="L3521" s="11">
        <f t="shared" si="32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5"/>
        <v>101.35000000000001</v>
      </c>
      <c r="R3521" s="6">
        <f t="shared" si="326"/>
        <v>72.392857142857139</v>
      </c>
      <c r="S3521" s="7" t="str">
        <f t="shared" si="327"/>
        <v>theater</v>
      </c>
      <c r="T3521" t="str">
        <f t="shared" si="328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3"/>
        <v>42253.57430555555</v>
      </c>
      <c r="K3522">
        <v>1439322412</v>
      </c>
      <c r="L3522" s="11">
        <f t="shared" si="32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5"/>
        <v>100.75</v>
      </c>
      <c r="R3522" s="6">
        <f t="shared" si="326"/>
        <v>95.952380952380949</v>
      </c>
      <c r="S3522" s="7" t="str">
        <f t="shared" si="327"/>
        <v>theater</v>
      </c>
      <c r="T3522" t="str">
        <f t="shared" si="328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29">(((I3523/60)/60)/24)+DATE(1970,1,1)</f>
        <v>41911.361342592594</v>
      </c>
      <c r="K3523">
        <v>1409388020</v>
      </c>
      <c r="L3523" s="11">
        <f t="shared" ref="L3523:L3586" si="33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1">(E3523/D3523)*100</f>
        <v>169.42857142857144</v>
      </c>
      <c r="R3523" s="6">
        <f t="shared" ref="R3523:R3586" si="332">E3523/N3523</f>
        <v>45.615384615384613</v>
      </c>
      <c r="S3523" s="7" t="str">
        <f t="shared" ref="S3523:S3586" si="333">LEFT(P3523,FIND("/",P3523)-1)</f>
        <v>theater</v>
      </c>
      <c r="T3523" t="str">
        <f t="shared" ref="T3523:T3586" si="334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29"/>
        <v>42262.420833333337</v>
      </c>
      <c r="K3524">
        <v>1439924246</v>
      </c>
      <c r="L3524" s="11">
        <f t="shared" si="33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1"/>
        <v>100</v>
      </c>
      <c r="R3524" s="6">
        <f t="shared" si="332"/>
        <v>41.029411764705884</v>
      </c>
      <c r="S3524" s="7" t="str">
        <f t="shared" si="333"/>
        <v>theater</v>
      </c>
      <c r="T3524" t="str">
        <f t="shared" si="334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29"/>
        <v>42638.958333333328</v>
      </c>
      <c r="K3525">
        <v>1469871148</v>
      </c>
      <c r="L3525" s="11">
        <f t="shared" si="33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1"/>
        <v>113.65</v>
      </c>
      <c r="R3525" s="6">
        <f t="shared" si="332"/>
        <v>56.825000000000003</v>
      </c>
      <c r="S3525" s="7" t="str">
        <f t="shared" si="333"/>
        <v>theater</v>
      </c>
      <c r="T3525" t="str">
        <f t="shared" si="334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29"/>
        <v>41895.166666666664</v>
      </c>
      <c r="K3526">
        <v>1409336373</v>
      </c>
      <c r="L3526" s="11">
        <f t="shared" si="33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1"/>
        <v>101.56</v>
      </c>
      <c r="R3526" s="6">
        <f t="shared" si="332"/>
        <v>137.24324324324326</v>
      </c>
      <c r="S3526" s="7" t="str">
        <f t="shared" si="333"/>
        <v>theater</v>
      </c>
      <c r="T3526" t="str">
        <f t="shared" si="334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29"/>
        <v>42225.666666666672</v>
      </c>
      <c r="K3527">
        <v>1438188106</v>
      </c>
      <c r="L3527" s="11">
        <f t="shared" si="33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1"/>
        <v>106</v>
      </c>
      <c r="R3527" s="6">
        <f t="shared" si="332"/>
        <v>75.714285714285708</v>
      </c>
      <c r="S3527" s="7" t="str">
        <f t="shared" si="333"/>
        <v>theater</v>
      </c>
      <c r="T3527" t="str">
        <f t="shared" si="334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29"/>
        <v>42488.249305555553</v>
      </c>
      <c r="K3528">
        <v>1459411371</v>
      </c>
      <c r="L3528" s="11">
        <f t="shared" si="33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1"/>
        <v>102</v>
      </c>
      <c r="R3528" s="6">
        <f t="shared" si="332"/>
        <v>99</v>
      </c>
      <c r="S3528" s="7" t="str">
        <f t="shared" si="333"/>
        <v>theater</v>
      </c>
      <c r="T3528" t="str">
        <f t="shared" si="334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29"/>
        <v>42196.165972222225</v>
      </c>
      <c r="K3529">
        <v>1434069205</v>
      </c>
      <c r="L3529" s="11">
        <f t="shared" si="33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1"/>
        <v>116.91666666666667</v>
      </c>
      <c r="R3529" s="6">
        <f t="shared" si="332"/>
        <v>81.569767441860463</v>
      </c>
      <c r="S3529" s="7" t="str">
        <f t="shared" si="333"/>
        <v>theater</v>
      </c>
      <c r="T3529" t="str">
        <f t="shared" si="334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29"/>
        <v>42753.50136574074</v>
      </c>
      <c r="K3530">
        <v>1483012918</v>
      </c>
      <c r="L3530" s="11">
        <f t="shared" si="33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1"/>
        <v>101.15151515151514</v>
      </c>
      <c r="R3530" s="6">
        <f t="shared" si="332"/>
        <v>45.108108108108105</v>
      </c>
      <c r="S3530" s="7" t="str">
        <f t="shared" si="333"/>
        <v>theater</v>
      </c>
      <c r="T3530" t="str">
        <f t="shared" si="334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29"/>
        <v>42198.041666666672</v>
      </c>
      <c r="K3531">
        <v>1434997018</v>
      </c>
      <c r="L3531" s="11">
        <f t="shared" si="33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1"/>
        <v>132</v>
      </c>
      <c r="R3531" s="6">
        <f t="shared" si="332"/>
        <v>36.666666666666664</v>
      </c>
      <c r="S3531" s="7" t="str">
        <f t="shared" si="333"/>
        <v>theater</v>
      </c>
      <c r="T3531" t="str">
        <f t="shared" si="334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29"/>
        <v>42470.833333333328</v>
      </c>
      <c r="K3532">
        <v>1457881057</v>
      </c>
      <c r="L3532" s="11">
        <f t="shared" si="33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1"/>
        <v>100</v>
      </c>
      <c r="R3532" s="6">
        <f t="shared" si="332"/>
        <v>125</v>
      </c>
      <c r="S3532" s="7" t="str">
        <f t="shared" si="333"/>
        <v>theater</v>
      </c>
      <c r="T3532" t="str">
        <f t="shared" si="334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29"/>
        <v>42551.654328703706</v>
      </c>
      <c r="K3533">
        <v>1464709334</v>
      </c>
      <c r="L3533" s="11">
        <f t="shared" si="33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1"/>
        <v>128</v>
      </c>
      <c r="R3533" s="6">
        <f t="shared" si="332"/>
        <v>49.230769230769234</v>
      </c>
      <c r="S3533" s="7" t="str">
        <f t="shared" si="333"/>
        <v>theater</v>
      </c>
      <c r="T3533" t="str">
        <f t="shared" si="334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29"/>
        <v>41900.165972222225</v>
      </c>
      <c r="K3534">
        <v>1409667827</v>
      </c>
      <c r="L3534" s="11">
        <f t="shared" si="33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1"/>
        <v>118.95833333333334</v>
      </c>
      <c r="R3534" s="6">
        <f t="shared" si="332"/>
        <v>42.296296296296298</v>
      </c>
      <c r="S3534" s="7" t="str">
        <f t="shared" si="333"/>
        <v>theater</v>
      </c>
      <c r="T3534" t="str">
        <f t="shared" si="334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29"/>
        <v>42319.802858796291</v>
      </c>
      <c r="K3535">
        <v>1444673767</v>
      </c>
      <c r="L3535" s="11">
        <f t="shared" si="33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1"/>
        <v>126.2</v>
      </c>
      <c r="R3535" s="6">
        <f t="shared" si="332"/>
        <v>78.875</v>
      </c>
      <c r="S3535" s="7" t="str">
        <f t="shared" si="333"/>
        <v>theater</v>
      </c>
      <c r="T3535" t="str">
        <f t="shared" si="334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29"/>
        <v>42278.6252662037</v>
      </c>
      <c r="K3536">
        <v>1440687623</v>
      </c>
      <c r="L3536" s="11">
        <f t="shared" si="33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1"/>
        <v>156.20000000000002</v>
      </c>
      <c r="R3536" s="6">
        <f t="shared" si="332"/>
        <v>38.284313725490193</v>
      </c>
      <c r="S3536" s="7" t="str">
        <f t="shared" si="333"/>
        <v>theater</v>
      </c>
      <c r="T3536" t="str">
        <f t="shared" si="334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29"/>
        <v>42279.75</v>
      </c>
      <c r="K3537">
        <v>1441120910</v>
      </c>
      <c r="L3537" s="11">
        <f t="shared" si="33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1"/>
        <v>103.15</v>
      </c>
      <c r="R3537" s="6">
        <f t="shared" si="332"/>
        <v>44.847826086956523</v>
      </c>
      <c r="S3537" s="7" t="str">
        <f t="shared" si="333"/>
        <v>theater</v>
      </c>
      <c r="T3537" t="str">
        <f t="shared" si="334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29"/>
        <v>42358.499305555553</v>
      </c>
      <c r="K3538">
        <v>1448040425</v>
      </c>
      <c r="L3538" s="11">
        <f t="shared" si="33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1"/>
        <v>153.33333333333334</v>
      </c>
      <c r="R3538" s="6">
        <f t="shared" si="332"/>
        <v>13.529411764705882</v>
      </c>
      <c r="S3538" s="7" t="str">
        <f t="shared" si="333"/>
        <v>theater</v>
      </c>
      <c r="T3538" t="str">
        <f t="shared" si="334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29"/>
        <v>41960.332638888889</v>
      </c>
      <c r="K3539">
        <v>1413016216</v>
      </c>
      <c r="L3539" s="11">
        <f t="shared" si="33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1"/>
        <v>180.44444444444446</v>
      </c>
      <c r="R3539" s="6">
        <f t="shared" si="332"/>
        <v>43.5</v>
      </c>
      <c r="S3539" s="7" t="str">
        <f t="shared" si="333"/>
        <v>theater</v>
      </c>
      <c r="T3539" t="str">
        <f t="shared" si="334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29"/>
        <v>42599.420601851853</v>
      </c>
      <c r="K3540">
        <v>1469009140</v>
      </c>
      <c r="L3540" s="11">
        <f t="shared" si="33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1"/>
        <v>128.44999999999999</v>
      </c>
      <c r="R3540" s="6">
        <f t="shared" si="332"/>
        <v>30.951807228915662</v>
      </c>
      <c r="S3540" s="7" t="str">
        <f t="shared" si="333"/>
        <v>theater</v>
      </c>
      <c r="T3540" t="str">
        <f t="shared" si="334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29"/>
        <v>42621.756041666667</v>
      </c>
      <c r="K3541">
        <v>1471543722</v>
      </c>
      <c r="L3541" s="11">
        <f t="shared" si="33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1"/>
        <v>119.66666666666667</v>
      </c>
      <c r="R3541" s="6">
        <f t="shared" si="332"/>
        <v>55.230769230769234</v>
      </c>
      <c r="S3541" s="7" t="str">
        <f t="shared" si="333"/>
        <v>theater</v>
      </c>
      <c r="T3541" t="str">
        <f t="shared" si="334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29"/>
        <v>42547.003368055557</v>
      </c>
      <c r="K3542">
        <v>1464307491</v>
      </c>
      <c r="L3542" s="11">
        <f t="shared" si="33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1"/>
        <v>123</v>
      </c>
      <c r="R3542" s="6">
        <f t="shared" si="332"/>
        <v>46.125</v>
      </c>
      <c r="S3542" s="7" t="str">
        <f t="shared" si="333"/>
        <v>theater</v>
      </c>
      <c r="T3542" t="str">
        <f t="shared" si="334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29"/>
        <v>42247.730034722219</v>
      </c>
      <c r="K3543">
        <v>1438882275</v>
      </c>
      <c r="L3543" s="11">
        <f t="shared" si="33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1"/>
        <v>105</v>
      </c>
      <c r="R3543" s="6">
        <f t="shared" si="332"/>
        <v>39.375</v>
      </c>
      <c r="S3543" s="7" t="str">
        <f t="shared" si="333"/>
        <v>theater</v>
      </c>
      <c r="T3543" t="str">
        <f t="shared" si="334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29"/>
        <v>41889.599791666667</v>
      </c>
      <c r="K3544">
        <v>1404915822</v>
      </c>
      <c r="L3544" s="11">
        <f t="shared" si="33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1"/>
        <v>102.23636363636363</v>
      </c>
      <c r="R3544" s="6">
        <f t="shared" si="332"/>
        <v>66.152941176470591</v>
      </c>
      <c r="S3544" s="7" t="str">
        <f t="shared" si="333"/>
        <v>theater</v>
      </c>
      <c r="T3544" t="str">
        <f t="shared" si="334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29"/>
        <v>42180.755312499998</v>
      </c>
      <c r="K3545">
        <v>1432663659</v>
      </c>
      <c r="L3545" s="11">
        <f t="shared" si="33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1"/>
        <v>104.66666666666666</v>
      </c>
      <c r="R3545" s="6">
        <f t="shared" si="332"/>
        <v>54.137931034482762</v>
      </c>
      <c r="S3545" s="7" t="str">
        <f t="shared" si="333"/>
        <v>theater</v>
      </c>
      <c r="T3545" t="str">
        <f t="shared" si="334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29"/>
        <v>42070.831678240742</v>
      </c>
      <c r="K3546">
        <v>1423166257</v>
      </c>
      <c r="L3546" s="11">
        <f t="shared" si="33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1"/>
        <v>100</v>
      </c>
      <c r="R3546" s="6">
        <f t="shared" si="332"/>
        <v>104.16666666666667</v>
      </c>
      <c r="S3546" s="7" t="str">
        <f t="shared" si="333"/>
        <v>theater</v>
      </c>
      <c r="T3546" t="str">
        <f t="shared" si="334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29"/>
        <v>42105.807395833333</v>
      </c>
      <c r="K3547">
        <v>1426188159</v>
      </c>
      <c r="L3547" s="11">
        <f t="shared" si="33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1"/>
        <v>100.4</v>
      </c>
      <c r="R3547" s="6">
        <f t="shared" si="332"/>
        <v>31.375</v>
      </c>
      <c r="S3547" s="7" t="str">
        <f t="shared" si="333"/>
        <v>theater</v>
      </c>
      <c r="T3547" t="str">
        <f t="shared" si="334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29"/>
        <v>42095.165972222225</v>
      </c>
      <c r="K3548">
        <v>1426002684</v>
      </c>
      <c r="L3548" s="11">
        <f t="shared" si="33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1"/>
        <v>102.27272727272727</v>
      </c>
      <c r="R3548" s="6">
        <f t="shared" si="332"/>
        <v>59.210526315789473</v>
      </c>
      <c r="S3548" s="7" t="str">
        <f t="shared" si="333"/>
        <v>theater</v>
      </c>
      <c r="T3548" t="str">
        <f t="shared" si="334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29"/>
        <v>42504.165972222225</v>
      </c>
      <c r="K3549">
        <v>1461117201</v>
      </c>
      <c r="L3549" s="11">
        <f t="shared" si="33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1"/>
        <v>114.40928571428573</v>
      </c>
      <c r="R3549" s="6">
        <f t="shared" si="332"/>
        <v>119.17633928571429</v>
      </c>
      <c r="S3549" s="7" t="str">
        <f t="shared" si="333"/>
        <v>theater</v>
      </c>
      <c r="T3549" t="str">
        <f t="shared" si="334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29"/>
        <v>42434.041666666672</v>
      </c>
      <c r="K3550">
        <v>1455230214</v>
      </c>
      <c r="L3550" s="11">
        <f t="shared" si="33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1"/>
        <v>101.9047619047619</v>
      </c>
      <c r="R3550" s="6">
        <f t="shared" si="332"/>
        <v>164.61538461538461</v>
      </c>
      <c r="S3550" s="7" t="str">
        <f t="shared" si="333"/>
        <v>theater</v>
      </c>
      <c r="T3550" t="str">
        <f t="shared" si="334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29"/>
        <v>42251.394363425927</v>
      </c>
      <c r="K3551">
        <v>1438939673</v>
      </c>
      <c r="L3551" s="11">
        <f t="shared" si="33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1"/>
        <v>102</v>
      </c>
      <c r="R3551" s="6">
        <f t="shared" si="332"/>
        <v>24.285714285714285</v>
      </c>
      <c r="S3551" s="7" t="str">
        <f t="shared" si="333"/>
        <v>theater</v>
      </c>
      <c r="T3551" t="str">
        <f t="shared" si="334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29"/>
        <v>42492.893495370372</v>
      </c>
      <c r="K3552">
        <v>1459632398</v>
      </c>
      <c r="L3552" s="11">
        <f t="shared" si="33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1"/>
        <v>104.80000000000001</v>
      </c>
      <c r="R3552" s="6">
        <f t="shared" si="332"/>
        <v>40.9375</v>
      </c>
      <c r="S3552" s="7" t="str">
        <f t="shared" si="333"/>
        <v>theater</v>
      </c>
      <c r="T3552" t="str">
        <f t="shared" si="334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29"/>
        <v>41781.921527777777</v>
      </c>
      <c r="K3553">
        <v>1398342170</v>
      </c>
      <c r="L3553" s="11">
        <f t="shared" si="33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1"/>
        <v>101.83333333333333</v>
      </c>
      <c r="R3553" s="6">
        <f t="shared" si="332"/>
        <v>61.1</v>
      </c>
      <c r="S3553" s="7" t="str">
        <f t="shared" si="333"/>
        <v>theater</v>
      </c>
      <c r="T3553" t="str">
        <f t="shared" si="334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29"/>
        <v>41818.587083333332</v>
      </c>
      <c r="K3554">
        <v>1401372324</v>
      </c>
      <c r="L3554" s="11">
        <f t="shared" si="33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1"/>
        <v>100</v>
      </c>
      <c r="R3554" s="6">
        <f t="shared" si="332"/>
        <v>38.65</v>
      </c>
      <c r="S3554" s="7" t="str">
        <f t="shared" si="333"/>
        <v>theater</v>
      </c>
      <c r="T3554" t="str">
        <f t="shared" si="334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29"/>
        <v>42228</v>
      </c>
      <c r="K3555">
        <v>1436575280</v>
      </c>
      <c r="L3555" s="11">
        <f t="shared" si="33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1"/>
        <v>106.27272727272728</v>
      </c>
      <c r="R3555" s="6">
        <f t="shared" si="332"/>
        <v>56.20192307692308</v>
      </c>
      <c r="S3555" s="7" t="str">
        <f t="shared" si="333"/>
        <v>theater</v>
      </c>
      <c r="T3555" t="str">
        <f t="shared" si="334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29"/>
        <v>42046.708333333328</v>
      </c>
      <c r="K3556">
        <v>1421025159</v>
      </c>
      <c r="L3556" s="11">
        <f t="shared" si="33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1"/>
        <v>113.42219999999999</v>
      </c>
      <c r="R3556" s="6">
        <f t="shared" si="332"/>
        <v>107.00207547169811</v>
      </c>
      <c r="S3556" s="7" t="str">
        <f t="shared" si="333"/>
        <v>theater</v>
      </c>
      <c r="T3556" t="str">
        <f t="shared" si="334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29"/>
        <v>42691.483726851846</v>
      </c>
      <c r="K3557">
        <v>1476786994</v>
      </c>
      <c r="L3557" s="11">
        <f t="shared" si="33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1"/>
        <v>100</v>
      </c>
      <c r="R3557" s="6">
        <f t="shared" si="332"/>
        <v>171.42857142857142</v>
      </c>
      <c r="S3557" s="7" t="str">
        <f t="shared" si="333"/>
        <v>theater</v>
      </c>
      <c r="T3557" t="str">
        <f t="shared" si="334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29"/>
        <v>41868.649583333332</v>
      </c>
      <c r="K3558">
        <v>1403105724</v>
      </c>
      <c r="L3558" s="11">
        <f t="shared" si="33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1"/>
        <v>100.45454545454547</v>
      </c>
      <c r="R3558" s="6">
        <f t="shared" si="332"/>
        <v>110.5</v>
      </c>
      <c r="S3558" s="7" t="str">
        <f t="shared" si="333"/>
        <v>theater</v>
      </c>
      <c r="T3558" t="str">
        <f t="shared" si="334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29"/>
        <v>41764.276747685188</v>
      </c>
      <c r="K3559">
        <v>1396334311</v>
      </c>
      <c r="L3559" s="11">
        <f t="shared" si="33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1"/>
        <v>100.03599999999999</v>
      </c>
      <c r="R3559" s="6">
        <f t="shared" si="332"/>
        <v>179.27598566308242</v>
      </c>
      <c r="S3559" s="7" t="str">
        <f t="shared" si="333"/>
        <v>theater</v>
      </c>
      <c r="T3559" t="str">
        <f t="shared" si="334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29"/>
        <v>42181.875</v>
      </c>
      <c r="K3560">
        <v>1431718575</v>
      </c>
      <c r="L3560" s="11">
        <f t="shared" si="33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1"/>
        <v>144</v>
      </c>
      <c r="R3560" s="6">
        <f t="shared" si="332"/>
        <v>22.90909090909091</v>
      </c>
      <c r="S3560" s="7" t="str">
        <f t="shared" si="333"/>
        <v>theater</v>
      </c>
      <c r="T3560" t="str">
        <f t="shared" si="334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29"/>
        <v>42216.373611111107</v>
      </c>
      <c r="K3561">
        <v>1436408308</v>
      </c>
      <c r="L3561" s="11">
        <f t="shared" si="33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1"/>
        <v>103.49999999999999</v>
      </c>
      <c r="R3561" s="6">
        <f t="shared" si="332"/>
        <v>43.125</v>
      </c>
      <c r="S3561" s="7" t="str">
        <f t="shared" si="333"/>
        <v>theater</v>
      </c>
      <c r="T3561" t="str">
        <f t="shared" si="334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29"/>
        <v>42151.114583333328</v>
      </c>
      <c r="K3562">
        <v>1429651266</v>
      </c>
      <c r="L3562" s="11">
        <f t="shared" si="33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1"/>
        <v>108.43750000000001</v>
      </c>
      <c r="R3562" s="6">
        <f t="shared" si="332"/>
        <v>46.891891891891895</v>
      </c>
      <c r="S3562" s="7" t="str">
        <f t="shared" si="333"/>
        <v>theater</v>
      </c>
      <c r="T3562" t="str">
        <f t="shared" si="334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29"/>
        <v>42221.774999999994</v>
      </c>
      <c r="K3563">
        <v>1437236378</v>
      </c>
      <c r="L3563" s="11">
        <f t="shared" si="33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1"/>
        <v>102.4</v>
      </c>
      <c r="R3563" s="6">
        <f t="shared" si="332"/>
        <v>47.407407407407405</v>
      </c>
      <c r="S3563" s="7" t="str">
        <f t="shared" si="333"/>
        <v>theater</v>
      </c>
      <c r="T3563" t="str">
        <f t="shared" si="334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29"/>
        <v>42442.916666666672</v>
      </c>
      <c r="K3564">
        <v>1457115427</v>
      </c>
      <c r="L3564" s="11">
        <f t="shared" si="33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1"/>
        <v>148.88888888888889</v>
      </c>
      <c r="R3564" s="6">
        <f t="shared" si="332"/>
        <v>15.129032258064516</v>
      </c>
      <c r="S3564" s="7" t="str">
        <f t="shared" si="333"/>
        <v>theater</v>
      </c>
      <c r="T3564" t="str">
        <f t="shared" si="334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29"/>
        <v>42583.791666666672</v>
      </c>
      <c r="K3565">
        <v>1467648456</v>
      </c>
      <c r="L3565" s="11">
        <f t="shared" si="33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1"/>
        <v>105.49000000000002</v>
      </c>
      <c r="R3565" s="6">
        <f t="shared" si="332"/>
        <v>21.098000000000003</v>
      </c>
      <c r="S3565" s="7" t="str">
        <f t="shared" si="333"/>
        <v>theater</v>
      </c>
      <c r="T3565" t="str">
        <f t="shared" si="334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29"/>
        <v>42282.666666666672</v>
      </c>
      <c r="K3566">
        <v>1440082649</v>
      </c>
      <c r="L3566" s="11">
        <f t="shared" si="33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1"/>
        <v>100.49999999999999</v>
      </c>
      <c r="R3566" s="6">
        <f t="shared" si="332"/>
        <v>59.117647058823529</v>
      </c>
      <c r="S3566" s="7" t="str">
        <f t="shared" si="333"/>
        <v>theater</v>
      </c>
      <c r="T3566" t="str">
        <f t="shared" si="334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29"/>
        <v>42004.743148148147</v>
      </c>
      <c r="K3567">
        <v>1417456208</v>
      </c>
      <c r="L3567" s="11">
        <f t="shared" si="33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1"/>
        <v>130.55555555555557</v>
      </c>
      <c r="R3567" s="6">
        <f t="shared" si="332"/>
        <v>97.916666666666671</v>
      </c>
      <c r="S3567" s="7" t="str">
        <f t="shared" si="333"/>
        <v>theater</v>
      </c>
      <c r="T3567" t="str">
        <f t="shared" si="334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29"/>
        <v>42027.507905092592</v>
      </c>
      <c r="K3568">
        <v>1419423083</v>
      </c>
      <c r="L3568" s="11">
        <f t="shared" si="33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1"/>
        <v>104.75000000000001</v>
      </c>
      <c r="R3568" s="6">
        <f t="shared" si="332"/>
        <v>55.131578947368418</v>
      </c>
      <c r="S3568" s="7" t="str">
        <f t="shared" si="333"/>
        <v>theater</v>
      </c>
      <c r="T3568" t="str">
        <f t="shared" si="334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29"/>
        <v>42165.810694444444</v>
      </c>
      <c r="K3569">
        <v>1431372444</v>
      </c>
      <c r="L3569" s="11">
        <f t="shared" si="33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1"/>
        <v>108.80000000000001</v>
      </c>
      <c r="R3569" s="6">
        <f t="shared" si="332"/>
        <v>26.536585365853657</v>
      </c>
      <c r="S3569" s="7" t="str">
        <f t="shared" si="333"/>
        <v>theater</v>
      </c>
      <c r="T3569" t="str">
        <f t="shared" si="334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29"/>
        <v>41899.740671296298</v>
      </c>
      <c r="K3570">
        <v>1408383994</v>
      </c>
      <c r="L3570" s="11">
        <f t="shared" si="33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1"/>
        <v>111.00000000000001</v>
      </c>
      <c r="R3570" s="6">
        <f t="shared" si="332"/>
        <v>58.421052631578945</v>
      </c>
      <c r="S3570" s="7" t="str">
        <f t="shared" si="333"/>
        <v>theater</v>
      </c>
      <c r="T3570" t="str">
        <f t="shared" si="334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29"/>
        <v>42012.688611111109</v>
      </c>
      <c r="K3571">
        <v>1418142696</v>
      </c>
      <c r="L3571" s="11">
        <f t="shared" si="33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1"/>
        <v>100.47999999999999</v>
      </c>
      <c r="R3571" s="6">
        <f t="shared" si="332"/>
        <v>122.53658536585365</v>
      </c>
      <c r="S3571" s="7" t="str">
        <f t="shared" si="333"/>
        <v>theater</v>
      </c>
      <c r="T3571" t="str">
        <f t="shared" si="334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29"/>
        <v>42004.291666666672</v>
      </c>
      <c r="K3572">
        <v>1417593483</v>
      </c>
      <c r="L3572" s="11">
        <f t="shared" si="33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1"/>
        <v>114.35</v>
      </c>
      <c r="R3572" s="6">
        <f t="shared" si="332"/>
        <v>87.961538461538467</v>
      </c>
      <c r="S3572" s="7" t="str">
        <f t="shared" si="333"/>
        <v>theater</v>
      </c>
      <c r="T3572" t="str">
        <f t="shared" si="334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29"/>
        <v>41942.858946759261</v>
      </c>
      <c r="K3573">
        <v>1412109413</v>
      </c>
      <c r="L3573" s="11">
        <f t="shared" si="33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1"/>
        <v>122.06666666666666</v>
      </c>
      <c r="R3573" s="6">
        <f t="shared" si="332"/>
        <v>73.239999999999995</v>
      </c>
      <c r="S3573" s="7" t="str">
        <f t="shared" si="333"/>
        <v>theater</v>
      </c>
      <c r="T3573" t="str">
        <f t="shared" si="334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29"/>
        <v>42176.570393518516</v>
      </c>
      <c r="K3574">
        <v>1432302082</v>
      </c>
      <c r="L3574" s="11">
        <f t="shared" si="33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1"/>
        <v>100</v>
      </c>
      <c r="R3574" s="6">
        <f t="shared" si="332"/>
        <v>55.555555555555557</v>
      </c>
      <c r="S3574" s="7" t="str">
        <f t="shared" si="333"/>
        <v>theater</v>
      </c>
      <c r="T3574" t="str">
        <f t="shared" si="334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29"/>
        <v>41951.417199074072</v>
      </c>
      <c r="K3575">
        <v>1412845246</v>
      </c>
      <c r="L3575" s="11">
        <f t="shared" si="33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1"/>
        <v>102.8</v>
      </c>
      <c r="R3575" s="6">
        <f t="shared" si="332"/>
        <v>39.53846153846154</v>
      </c>
      <c r="S3575" s="7" t="str">
        <f t="shared" si="333"/>
        <v>theater</v>
      </c>
      <c r="T3575" t="str">
        <f t="shared" si="334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29"/>
        <v>41956.984351851846</v>
      </c>
      <c r="K3576">
        <v>1413326248</v>
      </c>
      <c r="L3576" s="11">
        <f t="shared" si="33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1"/>
        <v>106.12068965517241</v>
      </c>
      <c r="R3576" s="6">
        <f t="shared" si="332"/>
        <v>136.77777777777777</v>
      </c>
      <c r="S3576" s="7" t="str">
        <f t="shared" si="333"/>
        <v>theater</v>
      </c>
      <c r="T3576" t="str">
        <f t="shared" si="334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29"/>
        <v>42593.165972222225</v>
      </c>
      <c r="K3577">
        <v>1468176527</v>
      </c>
      <c r="L3577" s="11">
        <f t="shared" si="33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1"/>
        <v>101.33000000000001</v>
      </c>
      <c r="R3577" s="6">
        <f t="shared" si="332"/>
        <v>99.343137254901961</v>
      </c>
      <c r="S3577" s="7" t="str">
        <f t="shared" si="333"/>
        <v>theater</v>
      </c>
      <c r="T3577" t="str">
        <f t="shared" si="334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29"/>
        <v>42709.590902777782</v>
      </c>
      <c r="K3578">
        <v>1475759454</v>
      </c>
      <c r="L3578" s="11">
        <f t="shared" si="33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1"/>
        <v>100</v>
      </c>
      <c r="R3578" s="6">
        <f t="shared" si="332"/>
        <v>20</v>
      </c>
      <c r="S3578" s="7" t="str">
        <f t="shared" si="333"/>
        <v>theater</v>
      </c>
      <c r="T3578" t="str">
        <f t="shared" si="334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29"/>
        <v>42120.26944444445</v>
      </c>
      <c r="K3579">
        <v>1427741583</v>
      </c>
      <c r="L3579" s="11">
        <f t="shared" si="33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1"/>
        <v>130</v>
      </c>
      <c r="R3579" s="6">
        <f t="shared" si="332"/>
        <v>28.888888888888889</v>
      </c>
      <c r="S3579" s="7" t="str">
        <f t="shared" si="333"/>
        <v>theater</v>
      </c>
      <c r="T3579" t="str">
        <f t="shared" si="334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29"/>
        <v>42490.733530092592</v>
      </c>
      <c r="K3580">
        <v>1459445777</v>
      </c>
      <c r="L3580" s="11">
        <f t="shared" si="33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1"/>
        <v>100.01333333333334</v>
      </c>
      <c r="R3580" s="6">
        <f t="shared" si="332"/>
        <v>40.545945945945945</v>
      </c>
      <c r="S3580" s="7" t="str">
        <f t="shared" si="333"/>
        <v>theater</v>
      </c>
      <c r="T3580" t="str">
        <f t="shared" si="334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29"/>
        <v>42460.720555555556</v>
      </c>
      <c r="K3581">
        <v>1456856256</v>
      </c>
      <c r="L3581" s="11">
        <f t="shared" si="33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1"/>
        <v>100</v>
      </c>
      <c r="R3581" s="6">
        <f t="shared" si="332"/>
        <v>35.714285714285715</v>
      </c>
      <c r="S3581" s="7" t="str">
        <f t="shared" si="333"/>
        <v>theater</v>
      </c>
      <c r="T3581" t="str">
        <f t="shared" si="334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29"/>
        <v>42064.207638888889</v>
      </c>
      <c r="K3582">
        <v>1421900022</v>
      </c>
      <c r="L3582" s="11">
        <f t="shared" si="33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1"/>
        <v>113.88888888888889</v>
      </c>
      <c r="R3582" s="6">
        <f t="shared" si="332"/>
        <v>37.962962962962962</v>
      </c>
      <c r="S3582" s="7" t="str">
        <f t="shared" si="333"/>
        <v>theater</v>
      </c>
      <c r="T3582" t="str">
        <f t="shared" si="334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29"/>
        <v>41850.471180555556</v>
      </c>
      <c r="K3583">
        <v>1405509510</v>
      </c>
      <c r="L3583" s="11">
        <f t="shared" si="33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1"/>
        <v>100</v>
      </c>
      <c r="R3583" s="6">
        <f t="shared" si="332"/>
        <v>33.333333333333336</v>
      </c>
      <c r="S3583" s="7" t="str">
        <f t="shared" si="333"/>
        <v>theater</v>
      </c>
      <c r="T3583" t="str">
        <f t="shared" si="334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29"/>
        <v>42465.095856481479</v>
      </c>
      <c r="K3584">
        <v>1458613082</v>
      </c>
      <c r="L3584" s="11">
        <f t="shared" si="33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1"/>
        <v>287</v>
      </c>
      <c r="R3584" s="6">
        <f t="shared" si="332"/>
        <v>58.571428571428569</v>
      </c>
      <c r="S3584" s="7" t="str">
        <f t="shared" si="333"/>
        <v>theater</v>
      </c>
      <c r="T3584" t="str">
        <f t="shared" si="334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29"/>
        <v>42478.384317129632</v>
      </c>
      <c r="K3585">
        <v>1455790405</v>
      </c>
      <c r="L3585" s="11">
        <f t="shared" si="33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1"/>
        <v>108.5</v>
      </c>
      <c r="R3585" s="6">
        <f t="shared" si="332"/>
        <v>135.625</v>
      </c>
      <c r="S3585" s="7" t="str">
        <f t="shared" si="333"/>
        <v>theater</v>
      </c>
      <c r="T3585" t="str">
        <f t="shared" si="334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29"/>
        <v>42198.316481481481</v>
      </c>
      <c r="K3586">
        <v>1434180944</v>
      </c>
      <c r="L3586" s="11">
        <f t="shared" si="33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1"/>
        <v>115.5</v>
      </c>
      <c r="R3586" s="6">
        <f t="shared" si="332"/>
        <v>30.9375</v>
      </c>
      <c r="S3586" s="7" t="str">
        <f t="shared" si="333"/>
        <v>theater</v>
      </c>
      <c r="T3586" t="str">
        <f t="shared" si="334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5">(((I3587/60)/60)/24)+DATE(1970,1,1)</f>
        <v>41994.716319444444</v>
      </c>
      <c r="K3587">
        <v>1416589890</v>
      </c>
      <c r="L3587" s="11">
        <f t="shared" ref="L3587:L3650" si="33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7">(E3587/D3587)*100</f>
        <v>119.11764705882352</v>
      </c>
      <c r="R3587" s="6">
        <f t="shared" ref="R3587:R3650" si="338">E3587/N3587</f>
        <v>176.08695652173913</v>
      </c>
      <c r="S3587" s="7" t="str">
        <f t="shared" ref="S3587:S3650" si="339">LEFT(P3587,FIND("/",P3587)-1)</f>
        <v>theater</v>
      </c>
      <c r="T3587" t="str">
        <f t="shared" ref="T3587:T3650" si="340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5"/>
        <v>42636.697569444441</v>
      </c>
      <c r="K3588">
        <v>1469465070</v>
      </c>
      <c r="L3588" s="11">
        <f t="shared" si="33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7"/>
        <v>109.42666666666668</v>
      </c>
      <c r="R3588" s="6">
        <f t="shared" si="338"/>
        <v>151.9814814814815</v>
      </c>
      <c r="S3588" s="7" t="str">
        <f t="shared" si="339"/>
        <v>theater</v>
      </c>
      <c r="T3588" t="str">
        <f t="shared" si="340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5"/>
        <v>42548.791666666672</v>
      </c>
      <c r="K3589">
        <v>1463144254</v>
      </c>
      <c r="L3589" s="11">
        <f t="shared" si="33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7"/>
        <v>126.6</v>
      </c>
      <c r="R3589" s="6">
        <f t="shared" si="338"/>
        <v>22.607142857142858</v>
      </c>
      <c r="S3589" s="7" t="str">
        <f t="shared" si="339"/>
        <v>theater</v>
      </c>
      <c r="T3589" t="str">
        <f t="shared" si="340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5"/>
        <v>42123.958333333328</v>
      </c>
      <c r="K3590">
        <v>1428436410</v>
      </c>
      <c r="L3590" s="11">
        <f t="shared" si="33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7"/>
        <v>100.49999999999999</v>
      </c>
      <c r="R3590" s="6">
        <f t="shared" si="338"/>
        <v>18.272727272727273</v>
      </c>
      <c r="S3590" s="7" t="str">
        <f t="shared" si="339"/>
        <v>theater</v>
      </c>
      <c r="T3590" t="str">
        <f t="shared" si="340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5"/>
        <v>42150.647534722222</v>
      </c>
      <c r="K3591">
        <v>1430494347</v>
      </c>
      <c r="L3591" s="11">
        <f t="shared" si="33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7"/>
        <v>127.49999999999999</v>
      </c>
      <c r="R3591" s="6">
        <f t="shared" si="338"/>
        <v>82.258064516129039</v>
      </c>
      <c r="S3591" s="7" t="str">
        <f t="shared" si="339"/>
        <v>theater</v>
      </c>
      <c r="T3591" t="str">
        <f t="shared" si="340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5"/>
        <v>41932.333726851852</v>
      </c>
      <c r="K3592">
        <v>1411200034</v>
      </c>
      <c r="L3592" s="11">
        <f t="shared" si="33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7"/>
        <v>100.05999999999999</v>
      </c>
      <c r="R3592" s="6">
        <f t="shared" si="338"/>
        <v>68.534246575342465</v>
      </c>
      <c r="S3592" s="7" t="str">
        <f t="shared" si="339"/>
        <v>theater</v>
      </c>
      <c r="T3592" t="str">
        <f t="shared" si="340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5"/>
        <v>42028.207638888889</v>
      </c>
      <c r="K3593">
        <v>1419979544</v>
      </c>
      <c r="L3593" s="11">
        <f t="shared" si="33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7"/>
        <v>175</v>
      </c>
      <c r="R3593" s="6">
        <f t="shared" si="338"/>
        <v>68.055555555555557</v>
      </c>
      <c r="S3593" s="7" t="str">
        <f t="shared" si="339"/>
        <v>theater</v>
      </c>
      <c r="T3593" t="str">
        <f t="shared" si="340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5"/>
        <v>42046.207638888889</v>
      </c>
      <c r="K3594">
        <v>1418673307</v>
      </c>
      <c r="L3594" s="11">
        <f t="shared" si="33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7"/>
        <v>127.25</v>
      </c>
      <c r="R3594" s="6">
        <f t="shared" si="338"/>
        <v>72.714285714285708</v>
      </c>
      <c r="S3594" s="7" t="str">
        <f t="shared" si="339"/>
        <v>theater</v>
      </c>
      <c r="T3594" t="str">
        <f t="shared" si="340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5"/>
        <v>42009.851388888885</v>
      </c>
      <c r="K3595">
        <v>1417469639</v>
      </c>
      <c r="L3595" s="11">
        <f t="shared" si="33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7"/>
        <v>110.63333333333334</v>
      </c>
      <c r="R3595" s="6">
        <f t="shared" si="338"/>
        <v>77.186046511627907</v>
      </c>
      <c r="S3595" s="7" t="str">
        <f t="shared" si="339"/>
        <v>theater</v>
      </c>
      <c r="T3595" t="str">
        <f t="shared" si="340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5"/>
        <v>42617.066921296297</v>
      </c>
      <c r="K3596">
        <v>1470792982</v>
      </c>
      <c r="L3596" s="11">
        <f t="shared" si="33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7"/>
        <v>125.93749999999999</v>
      </c>
      <c r="R3596" s="6">
        <f t="shared" si="338"/>
        <v>55.972222222222221</v>
      </c>
      <c r="S3596" s="7" t="str">
        <f t="shared" si="339"/>
        <v>theater</v>
      </c>
      <c r="T3596" t="str">
        <f t="shared" si="340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5"/>
        <v>42076.290972222225</v>
      </c>
      <c r="K3597">
        <v>1423959123</v>
      </c>
      <c r="L3597" s="11">
        <f t="shared" si="33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7"/>
        <v>118.5</v>
      </c>
      <c r="R3597" s="6">
        <f t="shared" si="338"/>
        <v>49.693548387096776</v>
      </c>
      <c r="S3597" s="7" t="str">
        <f t="shared" si="339"/>
        <v>theater</v>
      </c>
      <c r="T3597" t="str">
        <f t="shared" si="340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5"/>
        <v>41877.715069444443</v>
      </c>
      <c r="K3598">
        <v>1407258582</v>
      </c>
      <c r="L3598" s="11">
        <f t="shared" si="33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7"/>
        <v>107.72727272727273</v>
      </c>
      <c r="R3598" s="6">
        <f t="shared" si="338"/>
        <v>79</v>
      </c>
      <c r="S3598" s="7" t="str">
        <f t="shared" si="339"/>
        <v>theater</v>
      </c>
      <c r="T3598" t="str">
        <f t="shared" si="340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5"/>
        <v>42432.249305555553</v>
      </c>
      <c r="K3599">
        <v>1455717790</v>
      </c>
      <c r="L3599" s="11">
        <f t="shared" si="33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7"/>
        <v>102.60000000000001</v>
      </c>
      <c r="R3599" s="6">
        <f t="shared" si="338"/>
        <v>77.727272727272734</v>
      </c>
      <c r="S3599" s="7" t="str">
        <f t="shared" si="339"/>
        <v>theater</v>
      </c>
      <c r="T3599" t="str">
        <f t="shared" si="340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5"/>
        <v>41885.207638888889</v>
      </c>
      <c r="K3600">
        <v>1408129822</v>
      </c>
      <c r="L3600" s="11">
        <f t="shared" si="33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7"/>
        <v>110.1</v>
      </c>
      <c r="R3600" s="6">
        <f t="shared" si="338"/>
        <v>40.777777777777779</v>
      </c>
      <c r="S3600" s="7" t="str">
        <f t="shared" si="339"/>
        <v>theater</v>
      </c>
      <c r="T3600" t="str">
        <f t="shared" si="340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5"/>
        <v>42246</v>
      </c>
      <c r="K3601">
        <v>1438715077</v>
      </c>
      <c r="L3601" s="11">
        <f t="shared" si="33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7"/>
        <v>202</v>
      </c>
      <c r="R3601" s="6">
        <f t="shared" si="338"/>
        <v>59.411764705882355</v>
      </c>
      <c r="S3601" s="7" t="str">
        <f t="shared" si="339"/>
        <v>theater</v>
      </c>
      <c r="T3601" t="str">
        <f t="shared" si="340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5"/>
        <v>42656.849120370374</v>
      </c>
      <c r="K3602">
        <v>1473970964</v>
      </c>
      <c r="L3602" s="11">
        <f t="shared" si="33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7"/>
        <v>130</v>
      </c>
      <c r="R3602" s="6">
        <f t="shared" si="338"/>
        <v>3.25</v>
      </c>
      <c r="S3602" s="7" t="str">
        <f t="shared" si="339"/>
        <v>theater</v>
      </c>
      <c r="T3602" t="str">
        <f t="shared" si="340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5"/>
        <v>42020.99863425926</v>
      </c>
      <c r="K3603">
        <v>1418860682</v>
      </c>
      <c r="L3603" s="11">
        <f t="shared" si="33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7"/>
        <v>104.35000000000001</v>
      </c>
      <c r="R3603" s="6">
        <f t="shared" si="338"/>
        <v>39.377358490566039</v>
      </c>
      <c r="S3603" s="7" t="str">
        <f t="shared" si="339"/>
        <v>theater</v>
      </c>
      <c r="T3603" t="str">
        <f t="shared" si="340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5"/>
        <v>42507.894432870366</v>
      </c>
      <c r="K3604">
        <v>1458336479</v>
      </c>
      <c r="L3604" s="11">
        <f t="shared" si="33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7"/>
        <v>100.05</v>
      </c>
      <c r="R3604" s="6">
        <f t="shared" si="338"/>
        <v>81.673469387755105</v>
      </c>
      <c r="S3604" s="7" t="str">
        <f t="shared" si="339"/>
        <v>theater</v>
      </c>
      <c r="T3604" t="str">
        <f t="shared" si="340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5"/>
        <v>42313.906018518523</v>
      </c>
      <c r="K3605">
        <v>1444164280</v>
      </c>
      <c r="L3605" s="11">
        <f t="shared" si="33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7"/>
        <v>170.66666666666669</v>
      </c>
      <c r="R3605" s="6">
        <f t="shared" si="338"/>
        <v>44.912280701754383</v>
      </c>
      <c r="S3605" s="7" t="str">
        <f t="shared" si="339"/>
        <v>theater</v>
      </c>
      <c r="T3605" t="str">
        <f t="shared" si="340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5"/>
        <v>42489.290972222225</v>
      </c>
      <c r="K3606">
        <v>1461370956</v>
      </c>
      <c r="L3606" s="11">
        <f t="shared" si="33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7"/>
        <v>112.83333333333334</v>
      </c>
      <c r="R3606" s="6">
        <f t="shared" si="338"/>
        <v>49.05797101449275</v>
      </c>
      <c r="S3606" s="7" t="str">
        <f t="shared" si="339"/>
        <v>theater</v>
      </c>
      <c r="T3606" t="str">
        <f t="shared" si="340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5"/>
        <v>42413.793124999997</v>
      </c>
      <c r="K3607">
        <v>1452798126</v>
      </c>
      <c r="L3607" s="11">
        <f t="shared" si="33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7"/>
        <v>184</v>
      </c>
      <c r="R3607" s="6">
        <f t="shared" si="338"/>
        <v>30.666666666666668</v>
      </c>
      <c r="S3607" s="7" t="str">
        <f t="shared" si="339"/>
        <v>theater</v>
      </c>
      <c r="T3607" t="str">
        <f t="shared" si="340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5"/>
        <v>42596.604826388888</v>
      </c>
      <c r="K3608">
        <v>1468593057</v>
      </c>
      <c r="L3608" s="11">
        <f t="shared" si="33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7"/>
        <v>130.26666666666665</v>
      </c>
      <c r="R3608" s="6">
        <f t="shared" si="338"/>
        <v>61.0625</v>
      </c>
      <c r="S3608" s="7" t="str">
        <f t="shared" si="339"/>
        <v>theater</v>
      </c>
      <c r="T3608" t="str">
        <f t="shared" si="340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5"/>
        <v>42353</v>
      </c>
      <c r="K3609">
        <v>1448924882</v>
      </c>
      <c r="L3609" s="11">
        <f t="shared" si="33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7"/>
        <v>105.45454545454544</v>
      </c>
      <c r="R3609" s="6">
        <f t="shared" si="338"/>
        <v>29</v>
      </c>
      <c r="S3609" s="7" t="str">
        <f t="shared" si="339"/>
        <v>theater</v>
      </c>
      <c r="T3609" t="str">
        <f t="shared" si="340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5"/>
        <v>42538.583333333328</v>
      </c>
      <c r="K3610">
        <v>1463418090</v>
      </c>
      <c r="L3610" s="11">
        <f t="shared" si="33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7"/>
        <v>100</v>
      </c>
      <c r="R3610" s="6">
        <f t="shared" si="338"/>
        <v>29.62962962962963</v>
      </c>
      <c r="S3610" s="7" t="str">
        <f t="shared" si="339"/>
        <v>theater</v>
      </c>
      <c r="T3610" t="str">
        <f t="shared" si="340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5"/>
        <v>42459.950057870374</v>
      </c>
      <c r="K3611">
        <v>1456789685</v>
      </c>
      <c r="L3611" s="11">
        <f t="shared" si="33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7"/>
        <v>153.31632653061226</v>
      </c>
      <c r="R3611" s="6">
        <f t="shared" si="338"/>
        <v>143.0952380952381</v>
      </c>
      <c r="S3611" s="7" t="str">
        <f t="shared" si="339"/>
        <v>theater</v>
      </c>
      <c r="T3611" t="str">
        <f t="shared" si="340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5"/>
        <v>42233.432129629626</v>
      </c>
      <c r="K3612">
        <v>1437214936</v>
      </c>
      <c r="L3612" s="11">
        <f t="shared" si="33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7"/>
        <v>162.30000000000001</v>
      </c>
      <c r="R3612" s="6">
        <f t="shared" si="338"/>
        <v>52.354838709677416</v>
      </c>
      <c r="S3612" s="7" t="str">
        <f t="shared" si="339"/>
        <v>theater</v>
      </c>
      <c r="T3612" t="str">
        <f t="shared" si="340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5"/>
        <v>42102.370381944449</v>
      </c>
      <c r="K3613">
        <v>1425891201</v>
      </c>
      <c r="L3613" s="11">
        <f t="shared" si="33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7"/>
        <v>136</v>
      </c>
      <c r="R3613" s="6">
        <f t="shared" si="338"/>
        <v>66.666666666666671</v>
      </c>
      <c r="S3613" s="7" t="str">
        <f t="shared" si="339"/>
        <v>theater</v>
      </c>
      <c r="T3613" t="str">
        <f t="shared" si="340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5"/>
        <v>41799.726979166669</v>
      </c>
      <c r="K3614">
        <v>1401470811</v>
      </c>
      <c r="L3614" s="11">
        <f t="shared" si="33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7"/>
        <v>144.4</v>
      </c>
      <c r="R3614" s="6">
        <f t="shared" si="338"/>
        <v>126.66666666666667</v>
      </c>
      <c r="S3614" s="7" t="str">
        <f t="shared" si="339"/>
        <v>theater</v>
      </c>
      <c r="T3614" t="str">
        <f t="shared" si="340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5"/>
        <v>41818.58997685185</v>
      </c>
      <c r="K3615">
        <v>1401372574</v>
      </c>
      <c r="L3615" s="11">
        <f t="shared" si="33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7"/>
        <v>100</v>
      </c>
      <c r="R3615" s="6">
        <f t="shared" si="338"/>
        <v>62.5</v>
      </c>
      <c r="S3615" s="7" t="str">
        <f t="shared" si="339"/>
        <v>theater</v>
      </c>
      <c r="T3615" t="str">
        <f t="shared" si="340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5"/>
        <v>42174.041851851856</v>
      </c>
      <c r="K3616">
        <v>1432083616</v>
      </c>
      <c r="L3616" s="11">
        <f t="shared" si="33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7"/>
        <v>100.8</v>
      </c>
      <c r="R3616" s="6">
        <f t="shared" si="338"/>
        <v>35.492957746478872</v>
      </c>
      <c r="S3616" s="7" t="str">
        <f t="shared" si="339"/>
        <v>theater</v>
      </c>
      <c r="T3616" t="str">
        <f t="shared" si="340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5"/>
        <v>42348.593703703707</v>
      </c>
      <c r="K3617">
        <v>1447164896</v>
      </c>
      <c r="L3617" s="11">
        <f t="shared" si="33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7"/>
        <v>106.80000000000001</v>
      </c>
      <c r="R3617" s="6">
        <f t="shared" si="338"/>
        <v>37.083333333333336</v>
      </c>
      <c r="S3617" s="7" t="str">
        <f t="shared" si="339"/>
        <v>theater</v>
      </c>
      <c r="T3617" t="str">
        <f t="shared" si="340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5"/>
        <v>42082.908148148148</v>
      </c>
      <c r="K3618">
        <v>1424213264</v>
      </c>
      <c r="L3618" s="11">
        <f t="shared" si="33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7"/>
        <v>124.8</v>
      </c>
      <c r="R3618" s="6">
        <f t="shared" si="338"/>
        <v>69.333333333333329</v>
      </c>
      <c r="S3618" s="7" t="str">
        <f t="shared" si="339"/>
        <v>theater</v>
      </c>
      <c r="T3618" t="str">
        <f t="shared" si="340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5"/>
        <v>42794</v>
      </c>
      <c r="K3619">
        <v>1486996729</v>
      </c>
      <c r="L3619" s="11">
        <f t="shared" si="33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7"/>
        <v>118.91891891891892</v>
      </c>
      <c r="R3619" s="6">
        <f t="shared" si="338"/>
        <v>17.254901960784313</v>
      </c>
      <c r="S3619" s="7" t="str">
        <f t="shared" si="339"/>
        <v>theater</v>
      </c>
      <c r="T3619" t="str">
        <f t="shared" si="340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5"/>
        <v>42158.627893518518</v>
      </c>
      <c r="K3620">
        <v>1430751850</v>
      </c>
      <c r="L3620" s="11">
        <f t="shared" si="33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7"/>
        <v>101</v>
      </c>
      <c r="R3620" s="6">
        <f t="shared" si="338"/>
        <v>36.071428571428569</v>
      </c>
      <c r="S3620" s="7" t="str">
        <f t="shared" si="339"/>
        <v>theater</v>
      </c>
      <c r="T3620" t="str">
        <f t="shared" si="340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5"/>
        <v>42693.916666666672</v>
      </c>
      <c r="K3621">
        <v>1476760226</v>
      </c>
      <c r="L3621" s="11">
        <f t="shared" si="33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7"/>
        <v>112.99999999999999</v>
      </c>
      <c r="R3621" s="6">
        <f t="shared" si="338"/>
        <v>66.470588235294116</v>
      </c>
      <c r="S3621" s="7" t="str">
        <f t="shared" si="339"/>
        <v>theater</v>
      </c>
      <c r="T3621" t="str">
        <f t="shared" si="340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5"/>
        <v>42068.166666666672</v>
      </c>
      <c r="K3622">
        <v>1422916261</v>
      </c>
      <c r="L3622" s="11">
        <f t="shared" si="33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7"/>
        <v>105.19047619047619</v>
      </c>
      <c r="R3622" s="6">
        <f t="shared" si="338"/>
        <v>56.065989847715734</v>
      </c>
      <c r="S3622" s="7" t="str">
        <f t="shared" si="339"/>
        <v>theater</v>
      </c>
      <c r="T3622" t="str">
        <f t="shared" si="340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5"/>
        <v>42643.875</v>
      </c>
      <c r="K3623">
        <v>1473200844</v>
      </c>
      <c r="L3623" s="11">
        <f t="shared" si="33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7"/>
        <v>109.73333333333332</v>
      </c>
      <c r="R3623" s="6">
        <f t="shared" si="338"/>
        <v>47.028571428571432</v>
      </c>
      <c r="S3623" s="7" t="str">
        <f t="shared" si="339"/>
        <v>theater</v>
      </c>
      <c r="T3623" t="str">
        <f t="shared" si="340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5"/>
        <v>41910.140972222223</v>
      </c>
      <c r="K3624">
        <v>1409030371</v>
      </c>
      <c r="L3624" s="11">
        <f t="shared" si="33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7"/>
        <v>100.099</v>
      </c>
      <c r="R3624" s="6">
        <f t="shared" si="338"/>
        <v>47.666190476190479</v>
      </c>
      <c r="S3624" s="7" t="str">
        <f t="shared" si="339"/>
        <v>theater</v>
      </c>
      <c r="T3624" t="str">
        <f t="shared" si="340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5"/>
        <v>41846.291666666664</v>
      </c>
      <c r="K3625">
        <v>1404841270</v>
      </c>
      <c r="L3625" s="11">
        <f t="shared" si="33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7"/>
        <v>120</v>
      </c>
      <c r="R3625" s="6">
        <f t="shared" si="338"/>
        <v>88.235294117647058</v>
      </c>
      <c r="S3625" s="7" t="str">
        <f t="shared" si="339"/>
        <v>theater</v>
      </c>
      <c r="T3625" t="str">
        <f t="shared" si="340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5"/>
        <v>42605.774189814809</v>
      </c>
      <c r="K3626">
        <v>1466793290</v>
      </c>
      <c r="L3626" s="11">
        <f t="shared" si="33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7"/>
        <v>104.93333333333332</v>
      </c>
      <c r="R3626" s="6">
        <f t="shared" si="338"/>
        <v>80.717948717948715</v>
      </c>
      <c r="S3626" s="7" t="str">
        <f t="shared" si="339"/>
        <v>theater</v>
      </c>
      <c r="T3626" t="str">
        <f t="shared" si="340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5"/>
        <v>42187.652511574073</v>
      </c>
      <c r="K3627">
        <v>1433259577</v>
      </c>
      <c r="L3627" s="11">
        <f t="shared" si="33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7"/>
        <v>102.66666666666666</v>
      </c>
      <c r="R3627" s="6">
        <f t="shared" si="338"/>
        <v>39.487179487179489</v>
      </c>
      <c r="S3627" s="7" t="str">
        <f t="shared" si="339"/>
        <v>theater</v>
      </c>
      <c r="T3627" t="str">
        <f t="shared" si="340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5"/>
        <v>41867.667326388888</v>
      </c>
      <c r="K3628">
        <v>1406390457</v>
      </c>
      <c r="L3628" s="11">
        <f t="shared" si="33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7"/>
        <v>101.82500000000002</v>
      </c>
      <c r="R3628" s="6">
        <f t="shared" si="338"/>
        <v>84.854166666666671</v>
      </c>
      <c r="S3628" s="7" t="str">
        <f t="shared" si="339"/>
        <v>theater</v>
      </c>
      <c r="T3628" t="str">
        <f t="shared" si="340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5"/>
        <v>42511.165972222225</v>
      </c>
      <c r="K3629">
        <v>1459446487</v>
      </c>
      <c r="L3629" s="11">
        <f t="shared" si="33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7"/>
        <v>100</v>
      </c>
      <c r="R3629" s="6">
        <f t="shared" si="338"/>
        <v>68.965517241379317</v>
      </c>
      <c r="S3629" s="7" t="str">
        <f t="shared" si="339"/>
        <v>theater</v>
      </c>
      <c r="T3629" t="str">
        <f t="shared" si="340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5"/>
        <v>42351.874953703707</v>
      </c>
      <c r="K3630">
        <v>1444852796</v>
      </c>
      <c r="L3630" s="11">
        <f t="shared" si="33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7"/>
        <v>0</v>
      </c>
      <c r="R3630" s="6" t="e">
        <f t="shared" si="338"/>
        <v>#DIV/0!</v>
      </c>
      <c r="S3630" s="7" t="str">
        <f t="shared" si="339"/>
        <v>theater</v>
      </c>
      <c r="T3630" t="str">
        <f t="shared" si="340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5"/>
        <v>42495.708333333328</v>
      </c>
      <c r="K3631">
        <v>1457403364</v>
      </c>
      <c r="L3631" s="11">
        <f t="shared" si="33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7"/>
        <v>1.9999999999999998E-4</v>
      </c>
      <c r="R3631" s="6">
        <f t="shared" si="338"/>
        <v>1</v>
      </c>
      <c r="S3631" s="7" t="str">
        <f t="shared" si="339"/>
        <v>theater</v>
      </c>
      <c r="T3631" t="str">
        <f t="shared" si="340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5"/>
        <v>41972.888773148152</v>
      </c>
      <c r="K3632">
        <v>1414700390</v>
      </c>
      <c r="L3632" s="11">
        <f t="shared" si="33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7"/>
        <v>3.3333333333333333E-2</v>
      </c>
      <c r="R3632" s="6">
        <f t="shared" si="338"/>
        <v>1</v>
      </c>
      <c r="S3632" s="7" t="str">
        <f t="shared" si="339"/>
        <v>theater</v>
      </c>
      <c r="T3632" t="str">
        <f t="shared" si="340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5"/>
        <v>41905.165972222225</v>
      </c>
      <c r="K3633">
        <v>1409335497</v>
      </c>
      <c r="L3633" s="11">
        <f t="shared" si="33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7"/>
        <v>51.023391812865491</v>
      </c>
      <c r="R3633" s="6">
        <f t="shared" si="338"/>
        <v>147.88135593220338</v>
      </c>
      <c r="S3633" s="7" t="str">
        <f t="shared" si="339"/>
        <v>theater</v>
      </c>
      <c r="T3633" t="str">
        <f t="shared" si="340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5"/>
        <v>41966.936909722222</v>
      </c>
      <c r="K3634">
        <v>1415053749</v>
      </c>
      <c r="L3634" s="11">
        <f t="shared" si="33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7"/>
        <v>20</v>
      </c>
      <c r="R3634" s="6">
        <f t="shared" si="338"/>
        <v>100</v>
      </c>
      <c r="S3634" s="7" t="str">
        <f t="shared" si="339"/>
        <v>theater</v>
      </c>
      <c r="T3634" t="str">
        <f t="shared" si="340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5"/>
        <v>42693.041666666672</v>
      </c>
      <c r="K3635">
        <v>1475765867</v>
      </c>
      <c r="L3635" s="11">
        <f t="shared" si="33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7"/>
        <v>35.24</v>
      </c>
      <c r="R3635" s="6">
        <f t="shared" si="338"/>
        <v>56.838709677419352</v>
      </c>
      <c r="S3635" s="7" t="str">
        <f t="shared" si="339"/>
        <v>theater</v>
      </c>
      <c r="T3635" t="str">
        <f t="shared" si="340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5"/>
        <v>42749.165972222225</v>
      </c>
      <c r="K3636">
        <v>1480219174</v>
      </c>
      <c r="L3636" s="11">
        <f t="shared" si="33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7"/>
        <v>4.246666666666667</v>
      </c>
      <c r="R3636" s="6">
        <f t="shared" si="338"/>
        <v>176.94444444444446</v>
      </c>
      <c r="S3636" s="7" t="str">
        <f t="shared" si="339"/>
        <v>theater</v>
      </c>
      <c r="T3636" t="str">
        <f t="shared" si="340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5"/>
        <v>42480.88282407407</v>
      </c>
      <c r="K3637">
        <v>1458594676</v>
      </c>
      <c r="L3637" s="11">
        <f t="shared" si="33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7"/>
        <v>36.457142857142856</v>
      </c>
      <c r="R3637" s="6">
        <f t="shared" si="338"/>
        <v>127.6</v>
      </c>
      <c r="S3637" s="7" t="str">
        <f t="shared" si="339"/>
        <v>theater</v>
      </c>
      <c r="T3637" t="str">
        <f t="shared" si="340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5"/>
        <v>42261.694780092599</v>
      </c>
      <c r="K3638">
        <v>1439224829</v>
      </c>
      <c r="L3638" s="11">
        <f t="shared" si="33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7"/>
        <v>0</v>
      </c>
      <c r="R3638" s="6" t="e">
        <f t="shared" si="338"/>
        <v>#DIV/0!</v>
      </c>
      <c r="S3638" s="7" t="str">
        <f t="shared" si="339"/>
        <v>theater</v>
      </c>
      <c r="T3638" t="str">
        <f t="shared" si="340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5"/>
        <v>42005.700636574074</v>
      </c>
      <c r="K3639">
        <v>1417538935</v>
      </c>
      <c r="L3639" s="11">
        <f t="shared" si="33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7"/>
        <v>30.866666666666664</v>
      </c>
      <c r="R3639" s="6">
        <f t="shared" si="338"/>
        <v>66.142857142857139</v>
      </c>
      <c r="S3639" s="7" t="str">
        <f t="shared" si="339"/>
        <v>theater</v>
      </c>
      <c r="T3639" t="str">
        <f t="shared" si="340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5"/>
        <v>42113.631157407406</v>
      </c>
      <c r="K3640">
        <v>1424275732</v>
      </c>
      <c r="L3640" s="11">
        <f t="shared" si="33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7"/>
        <v>6.5454545454545459</v>
      </c>
      <c r="R3640" s="6">
        <f t="shared" si="338"/>
        <v>108</v>
      </c>
      <c r="S3640" s="7" t="str">
        <f t="shared" si="339"/>
        <v>theater</v>
      </c>
      <c r="T3640" t="str">
        <f t="shared" si="340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5"/>
        <v>42650.632638888885</v>
      </c>
      <c r="K3641">
        <v>1470672906</v>
      </c>
      <c r="L3641" s="11">
        <f t="shared" si="33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7"/>
        <v>4.0000000000000001E-3</v>
      </c>
      <c r="R3641" s="6">
        <f t="shared" si="338"/>
        <v>1</v>
      </c>
      <c r="S3641" s="7" t="str">
        <f t="shared" si="339"/>
        <v>theater</v>
      </c>
      <c r="T3641" t="str">
        <f t="shared" si="340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5"/>
        <v>42134.781597222223</v>
      </c>
      <c r="K3642">
        <v>1428691530</v>
      </c>
      <c r="L3642" s="11">
        <f t="shared" si="33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7"/>
        <v>5.5</v>
      </c>
      <c r="R3642" s="6">
        <f t="shared" si="338"/>
        <v>18.333333333333332</v>
      </c>
      <c r="S3642" s="7" t="str">
        <f t="shared" si="339"/>
        <v>theater</v>
      </c>
      <c r="T3642" t="str">
        <f t="shared" si="340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5"/>
        <v>41917.208333333336</v>
      </c>
      <c r="K3643">
        <v>1410966179</v>
      </c>
      <c r="L3643" s="11">
        <f t="shared" si="33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7"/>
        <v>0</v>
      </c>
      <c r="R3643" s="6" t="e">
        <f t="shared" si="338"/>
        <v>#DIV/0!</v>
      </c>
      <c r="S3643" s="7" t="str">
        <f t="shared" si="339"/>
        <v>theater</v>
      </c>
      <c r="T3643" t="str">
        <f t="shared" si="340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5"/>
        <v>42338.708333333328</v>
      </c>
      <c r="K3644">
        <v>1445369727</v>
      </c>
      <c r="L3644" s="11">
        <f t="shared" si="33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7"/>
        <v>2.1428571428571428</v>
      </c>
      <c r="R3644" s="6">
        <f t="shared" si="338"/>
        <v>7.5</v>
      </c>
      <c r="S3644" s="7" t="str">
        <f t="shared" si="339"/>
        <v>theater</v>
      </c>
      <c r="T3644" t="str">
        <f t="shared" si="340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5"/>
        <v>42325.185636574075</v>
      </c>
      <c r="K3645">
        <v>1444274839</v>
      </c>
      <c r="L3645" s="11">
        <f t="shared" si="33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7"/>
        <v>0</v>
      </c>
      <c r="R3645" s="6" t="e">
        <f t="shared" si="338"/>
        <v>#DIV/0!</v>
      </c>
      <c r="S3645" s="7" t="str">
        <f t="shared" si="339"/>
        <v>theater</v>
      </c>
      <c r="T3645" t="str">
        <f t="shared" si="340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5"/>
        <v>42437.207638888889</v>
      </c>
      <c r="K3646">
        <v>1454996887</v>
      </c>
      <c r="L3646" s="11">
        <f t="shared" si="33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7"/>
        <v>16.420000000000002</v>
      </c>
      <c r="R3646" s="6">
        <f t="shared" si="338"/>
        <v>68.416666666666671</v>
      </c>
      <c r="S3646" s="7" t="str">
        <f t="shared" si="339"/>
        <v>theater</v>
      </c>
      <c r="T3646" t="str">
        <f t="shared" si="340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5"/>
        <v>42696.012013888889</v>
      </c>
      <c r="K3647">
        <v>1477178238</v>
      </c>
      <c r="L3647" s="11">
        <f t="shared" si="33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7"/>
        <v>0.1</v>
      </c>
      <c r="R3647" s="6">
        <f t="shared" si="338"/>
        <v>1</v>
      </c>
      <c r="S3647" s="7" t="str">
        <f t="shared" si="339"/>
        <v>theater</v>
      </c>
      <c r="T3647" t="str">
        <f t="shared" si="340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5"/>
        <v>42171.979166666672</v>
      </c>
      <c r="K3648">
        <v>1431770802</v>
      </c>
      <c r="L3648" s="11">
        <f t="shared" si="33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7"/>
        <v>4.8099999999999996</v>
      </c>
      <c r="R3648" s="6">
        <f t="shared" si="338"/>
        <v>60.125</v>
      </c>
      <c r="S3648" s="7" t="str">
        <f t="shared" si="339"/>
        <v>theater</v>
      </c>
      <c r="T3648" t="str">
        <f t="shared" si="340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5"/>
        <v>42643.749155092592</v>
      </c>
      <c r="K3649">
        <v>1471370327</v>
      </c>
      <c r="L3649" s="11">
        <f t="shared" si="33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7"/>
        <v>6</v>
      </c>
      <c r="R3649" s="6">
        <f t="shared" si="338"/>
        <v>15</v>
      </c>
      <c r="S3649" s="7" t="str">
        <f t="shared" si="339"/>
        <v>theater</v>
      </c>
      <c r="T3649" t="str">
        <f t="shared" si="340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5"/>
        <v>41917.292187500003</v>
      </c>
      <c r="K3650">
        <v>1409900445</v>
      </c>
      <c r="L3650" s="11">
        <f t="shared" si="33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7"/>
        <v>100.38249999999999</v>
      </c>
      <c r="R3650" s="6">
        <f t="shared" si="338"/>
        <v>550.04109589041093</v>
      </c>
      <c r="S3650" s="7" t="str">
        <f t="shared" si="339"/>
        <v>theater</v>
      </c>
      <c r="T3650" t="str">
        <f t="shared" si="340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1">(((I3651/60)/60)/24)+DATE(1970,1,1)</f>
        <v>41806.712893518517</v>
      </c>
      <c r="K3651">
        <v>1400691994</v>
      </c>
      <c r="L3651" s="11">
        <f t="shared" ref="L3651:L3714" si="34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3">(E3651/D3651)*100</f>
        <v>104</v>
      </c>
      <c r="R3651" s="6">
        <f t="shared" ref="R3651:R3714" si="344">E3651/N3651</f>
        <v>97.5</v>
      </c>
      <c r="S3651" s="7" t="str">
        <f t="shared" ref="S3651:S3714" si="345">LEFT(P3651,FIND("/",P3651)-1)</f>
        <v>theater</v>
      </c>
      <c r="T3651" t="str">
        <f t="shared" ref="T3651:T3714" si="346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1"/>
        <v>42402.478981481487</v>
      </c>
      <c r="K3652">
        <v>1452598184</v>
      </c>
      <c r="L3652" s="11">
        <f t="shared" si="34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3"/>
        <v>100</v>
      </c>
      <c r="R3652" s="6">
        <f t="shared" si="344"/>
        <v>29.411764705882351</v>
      </c>
      <c r="S3652" s="7" t="str">
        <f t="shared" si="345"/>
        <v>theater</v>
      </c>
      <c r="T3652" t="str">
        <f t="shared" si="346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1"/>
        <v>41861.665972222225</v>
      </c>
      <c r="K3653">
        <v>1404833442</v>
      </c>
      <c r="L3653" s="11">
        <f t="shared" si="34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3"/>
        <v>104</v>
      </c>
      <c r="R3653" s="6">
        <f t="shared" si="344"/>
        <v>57.777777777777779</v>
      </c>
      <c r="S3653" s="7" t="str">
        <f t="shared" si="345"/>
        <v>theater</v>
      </c>
      <c r="T3653" t="str">
        <f t="shared" si="346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1"/>
        <v>42607.165972222225</v>
      </c>
      <c r="K3654">
        <v>1471188502</v>
      </c>
      <c r="L3654" s="11">
        <f t="shared" si="34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3"/>
        <v>250.66666666666669</v>
      </c>
      <c r="R3654" s="6">
        <f t="shared" si="344"/>
        <v>44.235294117647058</v>
      </c>
      <c r="S3654" s="7" t="str">
        <f t="shared" si="345"/>
        <v>theater</v>
      </c>
      <c r="T3654" t="str">
        <f t="shared" si="346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1"/>
        <v>42221.363506944443</v>
      </c>
      <c r="K3655">
        <v>1436172207</v>
      </c>
      <c r="L3655" s="11">
        <f t="shared" si="34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3"/>
        <v>100.49999999999999</v>
      </c>
      <c r="R3655" s="6">
        <f t="shared" si="344"/>
        <v>60.909090909090907</v>
      </c>
      <c r="S3655" s="7" t="str">
        <f t="shared" si="345"/>
        <v>theater</v>
      </c>
      <c r="T3655" t="str">
        <f t="shared" si="346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1"/>
        <v>42463.708333333328</v>
      </c>
      <c r="K3656">
        <v>1457690386</v>
      </c>
      <c r="L3656" s="11">
        <f t="shared" si="34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3"/>
        <v>174.4</v>
      </c>
      <c r="R3656" s="6">
        <f t="shared" si="344"/>
        <v>68.84210526315789</v>
      </c>
      <c r="S3656" s="7" t="str">
        <f t="shared" si="345"/>
        <v>theater</v>
      </c>
      <c r="T3656" t="str">
        <f t="shared" si="346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1"/>
        <v>42203.290972222225</v>
      </c>
      <c r="K3657">
        <v>1434654998</v>
      </c>
      <c r="L3657" s="11">
        <f t="shared" si="34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3"/>
        <v>116.26</v>
      </c>
      <c r="R3657" s="6">
        <f t="shared" si="344"/>
        <v>73.582278481012665</v>
      </c>
      <c r="S3657" s="7" t="str">
        <f t="shared" si="345"/>
        <v>theater</v>
      </c>
      <c r="T3657" t="str">
        <f t="shared" si="346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1"/>
        <v>42767.957638888889</v>
      </c>
      <c r="K3658">
        <v>1483393836</v>
      </c>
      <c r="L3658" s="11">
        <f t="shared" si="34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3"/>
        <v>105.82000000000001</v>
      </c>
      <c r="R3658" s="6">
        <f t="shared" si="344"/>
        <v>115.02173913043478</v>
      </c>
      <c r="S3658" s="7" t="str">
        <f t="shared" si="345"/>
        <v>theater</v>
      </c>
      <c r="T3658" t="str">
        <f t="shared" si="346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1"/>
        <v>42522.904166666667</v>
      </c>
      <c r="K3659">
        <v>1462806419</v>
      </c>
      <c r="L3659" s="11">
        <f t="shared" si="34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3"/>
        <v>110.75</v>
      </c>
      <c r="R3659" s="6">
        <f t="shared" si="344"/>
        <v>110.75</v>
      </c>
      <c r="S3659" s="7" t="str">
        <f t="shared" si="345"/>
        <v>theater</v>
      </c>
      <c r="T3659" t="str">
        <f t="shared" si="346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1"/>
        <v>41822.165972222225</v>
      </c>
      <c r="K3660">
        <v>1400272580</v>
      </c>
      <c r="L3660" s="11">
        <f t="shared" si="34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3"/>
        <v>100.66666666666666</v>
      </c>
      <c r="R3660" s="6">
        <f t="shared" si="344"/>
        <v>75.5</v>
      </c>
      <c r="S3660" s="7" t="str">
        <f t="shared" si="345"/>
        <v>theater</v>
      </c>
      <c r="T3660" t="str">
        <f t="shared" si="346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1"/>
        <v>42082.610416666663</v>
      </c>
      <c r="K3661">
        <v>1424414350</v>
      </c>
      <c r="L3661" s="11">
        <f t="shared" si="34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3"/>
        <v>102.03333333333333</v>
      </c>
      <c r="R3661" s="6">
        <f t="shared" si="344"/>
        <v>235.46153846153845</v>
      </c>
      <c r="S3661" s="7" t="str">
        <f t="shared" si="345"/>
        <v>theater</v>
      </c>
      <c r="T3661" t="str">
        <f t="shared" si="346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1"/>
        <v>41996.881076388891</v>
      </c>
      <c r="K3662">
        <v>1417208925</v>
      </c>
      <c r="L3662" s="11">
        <f t="shared" si="34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3"/>
        <v>100</v>
      </c>
      <c r="R3662" s="6">
        <f t="shared" si="344"/>
        <v>11.363636363636363</v>
      </c>
      <c r="S3662" s="7" t="str">
        <f t="shared" si="345"/>
        <v>theater</v>
      </c>
      <c r="T3662" t="str">
        <f t="shared" si="346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1"/>
        <v>42470.166666666672</v>
      </c>
      <c r="K3663">
        <v>1458336672</v>
      </c>
      <c r="L3663" s="11">
        <f t="shared" si="34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3"/>
        <v>111.00000000000001</v>
      </c>
      <c r="R3663" s="6">
        <f t="shared" si="344"/>
        <v>92.5</v>
      </c>
      <c r="S3663" s="7" t="str">
        <f t="shared" si="345"/>
        <v>theater</v>
      </c>
      <c r="T3663" t="str">
        <f t="shared" si="346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1"/>
        <v>42094.178402777776</v>
      </c>
      <c r="K3664">
        <v>1425187014</v>
      </c>
      <c r="L3664" s="11">
        <f t="shared" si="34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3"/>
        <v>101.42500000000001</v>
      </c>
      <c r="R3664" s="6">
        <f t="shared" si="344"/>
        <v>202.85</v>
      </c>
      <c r="S3664" s="7" t="str">
        <f t="shared" si="345"/>
        <v>theater</v>
      </c>
      <c r="T3664" t="str">
        <f t="shared" si="346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1"/>
        <v>42725.493402777778</v>
      </c>
      <c r="K3665">
        <v>1477133430</v>
      </c>
      <c r="L3665" s="11">
        <f t="shared" si="34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3"/>
        <v>104</v>
      </c>
      <c r="R3665" s="6">
        <f t="shared" si="344"/>
        <v>26</v>
      </c>
      <c r="S3665" s="7" t="str">
        <f t="shared" si="345"/>
        <v>theater</v>
      </c>
      <c r="T3665" t="str">
        <f t="shared" si="346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1"/>
        <v>42537.248715277776</v>
      </c>
      <c r="K3666">
        <v>1464847089</v>
      </c>
      <c r="L3666" s="11">
        <f t="shared" si="34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3"/>
        <v>109.375</v>
      </c>
      <c r="R3666" s="6">
        <f t="shared" si="344"/>
        <v>46.05263157894737</v>
      </c>
      <c r="S3666" s="7" t="str">
        <f t="shared" si="345"/>
        <v>theater</v>
      </c>
      <c r="T3666" t="str">
        <f t="shared" si="346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1"/>
        <v>42305.829166666663</v>
      </c>
      <c r="K3667">
        <v>1445109822</v>
      </c>
      <c r="L3667" s="11">
        <f t="shared" si="34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3"/>
        <v>115.16129032258064</v>
      </c>
      <c r="R3667" s="6">
        <f t="shared" si="344"/>
        <v>51</v>
      </c>
      <c r="S3667" s="7" t="str">
        <f t="shared" si="345"/>
        <v>theater</v>
      </c>
      <c r="T3667" t="str">
        <f t="shared" si="346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1"/>
        <v>41844.291666666664</v>
      </c>
      <c r="K3668">
        <v>1404337382</v>
      </c>
      <c r="L3668" s="11">
        <f t="shared" si="34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3"/>
        <v>100</v>
      </c>
      <c r="R3668" s="6">
        <f t="shared" si="344"/>
        <v>31.578947368421051</v>
      </c>
      <c r="S3668" s="7" t="str">
        <f t="shared" si="345"/>
        <v>theater</v>
      </c>
      <c r="T3668" t="str">
        <f t="shared" si="346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1"/>
        <v>42203.970127314817</v>
      </c>
      <c r="K3669">
        <v>1434669419</v>
      </c>
      <c r="L3669" s="11">
        <f t="shared" si="34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3"/>
        <v>103.17033333333335</v>
      </c>
      <c r="R3669" s="6">
        <f t="shared" si="344"/>
        <v>53.363965517241382</v>
      </c>
      <c r="S3669" s="7" t="str">
        <f t="shared" si="345"/>
        <v>theater</v>
      </c>
      <c r="T3669" t="str">
        <f t="shared" si="346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1"/>
        <v>42208.772916666669</v>
      </c>
      <c r="K3670">
        <v>1435670452</v>
      </c>
      <c r="L3670" s="11">
        <f t="shared" si="34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3"/>
        <v>103.49999999999999</v>
      </c>
      <c r="R3670" s="6">
        <f t="shared" si="344"/>
        <v>36.964285714285715</v>
      </c>
      <c r="S3670" s="7" t="str">
        <f t="shared" si="345"/>
        <v>theater</v>
      </c>
      <c r="T3670" t="str">
        <f t="shared" si="346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1"/>
        <v>42166.675196759257</v>
      </c>
      <c r="K3671">
        <v>1431447137</v>
      </c>
      <c r="L3671" s="11">
        <f t="shared" si="34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3"/>
        <v>138.19999999999999</v>
      </c>
      <c r="R3671" s="6">
        <f t="shared" si="344"/>
        <v>81.294117647058826</v>
      </c>
      <c r="S3671" s="7" t="str">
        <f t="shared" si="345"/>
        <v>theater</v>
      </c>
      <c r="T3671" t="str">
        <f t="shared" si="346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1"/>
        <v>42155.958333333328</v>
      </c>
      <c r="K3672">
        <v>1431951611</v>
      </c>
      <c r="L3672" s="11">
        <f t="shared" si="34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3"/>
        <v>109.54545454545455</v>
      </c>
      <c r="R3672" s="6">
        <f t="shared" si="344"/>
        <v>20.083333333333332</v>
      </c>
      <c r="S3672" s="7" t="str">
        <f t="shared" si="345"/>
        <v>theater</v>
      </c>
      <c r="T3672" t="str">
        <f t="shared" si="346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1"/>
        <v>41841.165972222225</v>
      </c>
      <c r="K3673">
        <v>1404140667</v>
      </c>
      <c r="L3673" s="11">
        <f t="shared" si="34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3"/>
        <v>100.85714285714286</v>
      </c>
      <c r="R3673" s="6">
        <f t="shared" si="344"/>
        <v>88.25</v>
      </c>
      <c r="S3673" s="7" t="str">
        <f t="shared" si="345"/>
        <v>theater</v>
      </c>
      <c r="T3673" t="str">
        <f t="shared" si="346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1"/>
        <v>41908.946574074071</v>
      </c>
      <c r="K3674">
        <v>1409179384</v>
      </c>
      <c r="L3674" s="11">
        <f t="shared" si="34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3"/>
        <v>101.53333333333335</v>
      </c>
      <c r="R3674" s="6">
        <f t="shared" si="344"/>
        <v>53.438596491228068</v>
      </c>
      <c r="S3674" s="7" t="str">
        <f t="shared" si="345"/>
        <v>theater</v>
      </c>
      <c r="T3674" t="str">
        <f t="shared" si="346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1"/>
        <v>41948.536111111112</v>
      </c>
      <c r="K3675">
        <v>1412233497</v>
      </c>
      <c r="L3675" s="11">
        <f t="shared" si="34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3"/>
        <v>113.625</v>
      </c>
      <c r="R3675" s="6">
        <f t="shared" si="344"/>
        <v>39.868421052631582</v>
      </c>
      <c r="S3675" s="7" t="str">
        <f t="shared" si="345"/>
        <v>theater</v>
      </c>
      <c r="T3675" t="str">
        <f t="shared" si="346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1"/>
        <v>42616.873020833329</v>
      </c>
      <c r="K3676">
        <v>1467752229</v>
      </c>
      <c r="L3676" s="11">
        <f t="shared" si="34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3"/>
        <v>100</v>
      </c>
      <c r="R3676" s="6">
        <f t="shared" si="344"/>
        <v>145.16129032258064</v>
      </c>
      <c r="S3676" s="7" t="str">
        <f t="shared" si="345"/>
        <v>theater</v>
      </c>
      <c r="T3676" t="str">
        <f t="shared" si="346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1"/>
        <v>42505.958333333328</v>
      </c>
      <c r="K3677">
        <v>1462285182</v>
      </c>
      <c r="L3677" s="11">
        <f t="shared" si="34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3"/>
        <v>140</v>
      </c>
      <c r="R3677" s="6">
        <f t="shared" si="344"/>
        <v>23.333333333333332</v>
      </c>
      <c r="S3677" s="7" t="str">
        <f t="shared" si="345"/>
        <v>theater</v>
      </c>
      <c r="T3677" t="str">
        <f t="shared" si="346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1"/>
        <v>41894.815787037034</v>
      </c>
      <c r="K3678">
        <v>1408995284</v>
      </c>
      <c r="L3678" s="11">
        <f t="shared" si="34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3"/>
        <v>128.75</v>
      </c>
      <c r="R3678" s="6">
        <f t="shared" si="344"/>
        <v>64.375</v>
      </c>
      <c r="S3678" s="7" t="str">
        <f t="shared" si="345"/>
        <v>theater</v>
      </c>
      <c r="T3678" t="str">
        <f t="shared" si="346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1"/>
        <v>41823.165972222225</v>
      </c>
      <c r="K3679">
        <v>1402580818</v>
      </c>
      <c r="L3679" s="11">
        <f t="shared" si="34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3"/>
        <v>102.90416666666667</v>
      </c>
      <c r="R3679" s="6">
        <f t="shared" si="344"/>
        <v>62.052763819095475</v>
      </c>
      <c r="S3679" s="7" t="str">
        <f t="shared" si="345"/>
        <v>theater</v>
      </c>
      <c r="T3679" t="str">
        <f t="shared" si="346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1"/>
        <v>42155.531226851846</v>
      </c>
      <c r="K3680">
        <v>1430052298</v>
      </c>
      <c r="L3680" s="11">
        <f t="shared" si="34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3"/>
        <v>102.49999999999999</v>
      </c>
      <c r="R3680" s="6">
        <f t="shared" si="344"/>
        <v>66.129032258064512</v>
      </c>
      <c r="S3680" s="7" t="str">
        <f t="shared" si="345"/>
        <v>theater</v>
      </c>
      <c r="T3680" t="str">
        <f t="shared" si="346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1"/>
        <v>41821.207638888889</v>
      </c>
      <c r="K3681">
        <v>1401214581</v>
      </c>
      <c r="L3681" s="11">
        <f t="shared" si="34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3"/>
        <v>110.1</v>
      </c>
      <c r="R3681" s="6">
        <f t="shared" si="344"/>
        <v>73.400000000000006</v>
      </c>
      <c r="S3681" s="7" t="str">
        <f t="shared" si="345"/>
        <v>theater</v>
      </c>
      <c r="T3681" t="str">
        <f t="shared" si="346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1"/>
        <v>42648.454097222217</v>
      </c>
      <c r="K3682">
        <v>1473850434</v>
      </c>
      <c r="L3682" s="11">
        <f t="shared" si="34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3"/>
        <v>112.76666666666667</v>
      </c>
      <c r="R3682" s="6">
        <f t="shared" si="344"/>
        <v>99.5</v>
      </c>
      <c r="S3682" s="7" t="str">
        <f t="shared" si="345"/>
        <v>theater</v>
      </c>
      <c r="T3682" t="str">
        <f t="shared" si="346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1"/>
        <v>42384.651504629626</v>
      </c>
      <c r="K3683">
        <v>1452008290</v>
      </c>
      <c r="L3683" s="11">
        <f t="shared" si="34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3"/>
        <v>111.9</v>
      </c>
      <c r="R3683" s="6">
        <f t="shared" si="344"/>
        <v>62.166666666666664</v>
      </c>
      <c r="S3683" s="7" t="str">
        <f t="shared" si="345"/>
        <v>theater</v>
      </c>
      <c r="T3683" t="str">
        <f t="shared" si="346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1"/>
        <v>41806.290972222225</v>
      </c>
      <c r="K3684">
        <v>1399998418</v>
      </c>
      <c r="L3684" s="11">
        <f t="shared" si="34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3"/>
        <v>139.19999999999999</v>
      </c>
      <c r="R3684" s="6">
        <f t="shared" si="344"/>
        <v>62.328358208955223</v>
      </c>
      <c r="S3684" s="7" t="str">
        <f t="shared" si="345"/>
        <v>theater</v>
      </c>
      <c r="T3684" t="str">
        <f t="shared" si="346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1"/>
        <v>42663.116851851853</v>
      </c>
      <c r="K3685">
        <v>1474339696</v>
      </c>
      <c r="L3685" s="11">
        <f t="shared" si="34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3"/>
        <v>110.85714285714286</v>
      </c>
      <c r="R3685" s="6">
        <f t="shared" si="344"/>
        <v>58.787878787878789</v>
      </c>
      <c r="S3685" s="7" t="str">
        <f t="shared" si="345"/>
        <v>theater</v>
      </c>
      <c r="T3685" t="str">
        <f t="shared" si="346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1"/>
        <v>42249.180393518516</v>
      </c>
      <c r="K3686">
        <v>1438575586</v>
      </c>
      <c r="L3686" s="11">
        <f t="shared" si="34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3"/>
        <v>139.06666666666666</v>
      </c>
      <c r="R3686" s="6">
        <f t="shared" si="344"/>
        <v>45.347826086956523</v>
      </c>
      <c r="S3686" s="7" t="str">
        <f t="shared" si="345"/>
        <v>theater</v>
      </c>
      <c r="T3686" t="str">
        <f t="shared" si="346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1"/>
        <v>41778.875</v>
      </c>
      <c r="K3687">
        <v>1398348859</v>
      </c>
      <c r="L3687" s="11">
        <f t="shared" si="34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3"/>
        <v>105.69999999999999</v>
      </c>
      <c r="R3687" s="6">
        <f t="shared" si="344"/>
        <v>41.944444444444443</v>
      </c>
      <c r="S3687" s="7" t="str">
        <f t="shared" si="345"/>
        <v>theater</v>
      </c>
      <c r="T3687" t="str">
        <f t="shared" si="346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1"/>
        <v>42245.165972222225</v>
      </c>
      <c r="K3688">
        <v>1439567660</v>
      </c>
      <c r="L3688" s="11">
        <f t="shared" si="34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3"/>
        <v>101.42857142857142</v>
      </c>
      <c r="R3688" s="6">
        <f t="shared" si="344"/>
        <v>59.166666666666664</v>
      </c>
      <c r="S3688" s="7" t="str">
        <f t="shared" si="345"/>
        <v>theater</v>
      </c>
      <c r="T3688" t="str">
        <f t="shared" si="346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1"/>
        <v>41817.218229166669</v>
      </c>
      <c r="K3689">
        <v>1401254055</v>
      </c>
      <c r="L3689" s="11">
        <f t="shared" si="34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3"/>
        <v>100.245</v>
      </c>
      <c r="R3689" s="6">
        <f t="shared" si="344"/>
        <v>200.49</v>
      </c>
      <c r="S3689" s="7" t="str">
        <f t="shared" si="345"/>
        <v>theater</v>
      </c>
      <c r="T3689" t="str">
        <f t="shared" si="346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1"/>
        <v>41859.787083333329</v>
      </c>
      <c r="K3690">
        <v>1404932004</v>
      </c>
      <c r="L3690" s="11">
        <f t="shared" si="34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3"/>
        <v>109.16666666666666</v>
      </c>
      <c r="R3690" s="6">
        <f t="shared" si="344"/>
        <v>83.974358974358978</v>
      </c>
      <c r="S3690" s="7" t="str">
        <f t="shared" si="345"/>
        <v>theater</v>
      </c>
      <c r="T3690" t="str">
        <f t="shared" si="346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1"/>
        <v>42176.934027777781</v>
      </c>
      <c r="K3691">
        <v>1432410639</v>
      </c>
      <c r="L3691" s="11">
        <f t="shared" si="34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3"/>
        <v>118.33333333333333</v>
      </c>
      <c r="R3691" s="6">
        <f t="shared" si="344"/>
        <v>57.258064516129032</v>
      </c>
      <c r="S3691" s="7" t="str">
        <f t="shared" si="345"/>
        <v>theater</v>
      </c>
      <c r="T3691" t="str">
        <f t="shared" si="346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1"/>
        <v>41970.639849537038</v>
      </c>
      <c r="K3692">
        <v>1414506083</v>
      </c>
      <c r="L3692" s="11">
        <f t="shared" si="34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3"/>
        <v>120</v>
      </c>
      <c r="R3692" s="6">
        <f t="shared" si="344"/>
        <v>58.064516129032256</v>
      </c>
      <c r="S3692" s="7" t="str">
        <f t="shared" si="345"/>
        <v>theater</v>
      </c>
      <c r="T3692" t="str">
        <f t="shared" si="346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1"/>
        <v>42065.207638888889</v>
      </c>
      <c r="K3693">
        <v>1421426929</v>
      </c>
      <c r="L3693" s="11">
        <f t="shared" si="34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3"/>
        <v>127.96000000000001</v>
      </c>
      <c r="R3693" s="6">
        <f t="shared" si="344"/>
        <v>186.80291970802921</v>
      </c>
      <c r="S3693" s="7" t="str">
        <f t="shared" si="345"/>
        <v>theater</v>
      </c>
      <c r="T3693" t="str">
        <f t="shared" si="346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1"/>
        <v>41901</v>
      </c>
      <c r="K3694">
        <v>1410304179</v>
      </c>
      <c r="L3694" s="11">
        <f t="shared" si="34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3"/>
        <v>126</v>
      </c>
      <c r="R3694" s="6">
        <f t="shared" si="344"/>
        <v>74.117647058823536</v>
      </c>
      <c r="S3694" s="7" t="str">
        <f t="shared" si="345"/>
        <v>theater</v>
      </c>
      <c r="T3694" t="str">
        <f t="shared" si="346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1"/>
        <v>42338.9375</v>
      </c>
      <c r="K3695">
        <v>1446352529</v>
      </c>
      <c r="L3695" s="11">
        <f t="shared" si="34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3"/>
        <v>129.12912912912913</v>
      </c>
      <c r="R3695" s="6">
        <f t="shared" si="344"/>
        <v>30.714285714285715</v>
      </c>
      <c r="S3695" s="7" t="str">
        <f t="shared" si="345"/>
        <v>theater</v>
      </c>
      <c r="T3695" t="str">
        <f t="shared" si="346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1"/>
        <v>42527.083333333328</v>
      </c>
      <c r="K3696">
        <v>1461985967</v>
      </c>
      <c r="L3696" s="11">
        <f t="shared" si="34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3"/>
        <v>107.42857142857143</v>
      </c>
      <c r="R3696" s="6">
        <f t="shared" si="344"/>
        <v>62.666666666666664</v>
      </c>
      <c r="S3696" s="7" t="str">
        <f t="shared" si="345"/>
        <v>theater</v>
      </c>
      <c r="T3696" t="str">
        <f t="shared" si="346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1"/>
        <v>42015.870486111111</v>
      </c>
      <c r="K3697">
        <v>1419281610</v>
      </c>
      <c r="L3697" s="11">
        <f t="shared" si="34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3"/>
        <v>100.125</v>
      </c>
      <c r="R3697" s="6">
        <f t="shared" si="344"/>
        <v>121.36363636363636</v>
      </c>
      <c r="S3697" s="7" t="str">
        <f t="shared" si="345"/>
        <v>theater</v>
      </c>
      <c r="T3697" t="str">
        <f t="shared" si="346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1"/>
        <v>42048.617083333331</v>
      </c>
      <c r="K3698">
        <v>1418654916</v>
      </c>
      <c r="L3698" s="11">
        <f t="shared" si="34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3"/>
        <v>155</v>
      </c>
      <c r="R3698" s="6">
        <f t="shared" si="344"/>
        <v>39.743589743589745</v>
      </c>
      <c r="S3698" s="7" t="str">
        <f t="shared" si="345"/>
        <v>theater</v>
      </c>
      <c r="T3698" t="str">
        <f t="shared" si="346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1"/>
        <v>42500.465833333335</v>
      </c>
      <c r="K3699">
        <v>1461064248</v>
      </c>
      <c r="L3699" s="11">
        <f t="shared" si="34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3"/>
        <v>108</v>
      </c>
      <c r="R3699" s="6">
        <f t="shared" si="344"/>
        <v>72</v>
      </c>
      <c r="S3699" s="7" t="str">
        <f t="shared" si="345"/>
        <v>theater</v>
      </c>
      <c r="T3699" t="str">
        <f t="shared" si="346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1"/>
        <v>42431.806562500002</v>
      </c>
      <c r="K3700">
        <v>1454354487</v>
      </c>
      <c r="L3700" s="11">
        <f t="shared" si="34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3"/>
        <v>110.52</v>
      </c>
      <c r="R3700" s="6">
        <f t="shared" si="344"/>
        <v>40.632352941176471</v>
      </c>
      <c r="S3700" s="7" t="str">
        <f t="shared" si="345"/>
        <v>theater</v>
      </c>
      <c r="T3700" t="str">
        <f t="shared" si="346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1"/>
        <v>41927.602037037039</v>
      </c>
      <c r="K3701">
        <v>1410791216</v>
      </c>
      <c r="L3701" s="11">
        <f t="shared" si="34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3"/>
        <v>100.8</v>
      </c>
      <c r="R3701" s="6">
        <f t="shared" si="344"/>
        <v>63</v>
      </c>
      <c r="S3701" s="7" t="str">
        <f t="shared" si="345"/>
        <v>theater</v>
      </c>
      <c r="T3701" t="str">
        <f t="shared" si="346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1"/>
        <v>41912.666666666664</v>
      </c>
      <c r="K3702">
        <v>1409493800</v>
      </c>
      <c r="L3702" s="11">
        <f t="shared" si="34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3"/>
        <v>121.2</v>
      </c>
      <c r="R3702" s="6">
        <f t="shared" si="344"/>
        <v>33.666666666666664</v>
      </c>
      <c r="S3702" s="7" t="str">
        <f t="shared" si="345"/>
        <v>theater</v>
      </c>
      <c r="T3702" t="str">
        <f t="shared" si="346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1"/>
        <v>42159.541585648149</v>
      </c>
      <c r="K3703">
        <v>1430830793</v>
      </c>
      <c r="L3703" s="11">
        <f t="shared" si="34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3"/>
        <v>100.33333333333334</v>
      </c>
      <c r="R3703" s="6">
        <f t="shared" si="344"/>
        <v>38.589743589743591</v>
      </c>
      <c r="S3703" s="7" t="str">
        <f t="shared" si="345"/>
        <v>theater</v>
      </c>
      <c r="T3703" t="str">
        <f t="shared" si="346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1"/>
        <v>42561.957638888889</v>
      </c>
      <c r="K3704">
        <v>1464958484</v>
      </c>
      <c r="L3704" s="11">
        <f t="shared" si="34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3"/>
        <v>109.16666666666666</v>
      </c>
      <c r="R3704" s="6">
        <f t="shared" si="344"/>
        <v>155.95238095238096</v>
      </c>
      <c r="S3704" s="7" t="str">
        <f t="shared" si="345"/>
        <v>theater</v>
      </c>
      <c r="T3704" t="str">
        <f t="shared" si="346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1"/>
        <v>42595.290972222225</v>
      </c>
      <c r="K3705">
        <v>1467720388</v>
      </c>
      <c r="L3705" s="11">
        <f t="shared" si="34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3"/>
        <v>123.42857142857142</v>
      </c>
      <c r="R3705" s="6">
        <f t="shared" si="344"/>
        <v>43.2</v>
      </c>
      <c r="S3705" s="7" t="str">
        <f t="shared" si="345"/>
        <v>theater</v>
      </c>
      <c r="T3705" t="str">
        <f t="shared" si="346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1"/>
        <v>42521.689745370371</v>
      </c>
      <c r="K3706">
        <v>1459528394</v>
      </c>
      <c r="L3706" s="11">
        <f t="shared" si="34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3"/>
        <v>136.33666666666667</v>
      </c>
      <c r="R3706" s="6">
        <f t="shared" si="344"/>
        <v>15.148518518518518</v>
      </c>
      <c r="S3706" s="7" t="str">
        <f t="shared" si="345"/>
        <v>theater</v>
      </c>
      <c r="T3706" t="str">
        <f t="shared" si="346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1"/>
        <v>41813.75</v>
      </c>
      <c r="K3707">
        <v>1401714114</v>
      </c>
      <c r="L3707" s="11">
        <f t="shared" si="34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3"/>
        <v>103.46657233816768</v>
      </c>
      <c r="R3707" s="6">
        <f t="shared" si="344"/>
        <v>83.571428571428569</v>
      </c>
      <c r="S3707" s="7" t="str">
        <f t="shared" si="345"/>
        <v>theater</v>
      </c>
      <c r="T3707" t="str">
        <f t="shared" si="346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1"/>
        <v>41894.913761574076</v>
      </c>
      <c r="K3708">
        <v>1409262949</v>
      </c>
      <c r="L3708" s="11">
        <f t="shared" si="34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3"/>
        <v>121.33333333333334</v>
      </c>
      <c r="R3708" s="6">
        <f t="shared" si="344"/>
        <v>140</v>
      </c>
      <c r="S3708" s="7" t="str">
        <f t="shared" si="345"/>
        <v>theater</v>
      </c>
      <c r="T3708" t="str">
        <f t="shared" si="346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1"/>
        <v>42573.226388888885</v>
      </c>
      <c r="K3709">
        <v>1467335378</v>
      </c>
      <c r="L3709" s="11">
        <f t="shared" si="34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3"/>
        <v>186</v>
      </c>
      <c r="R3709" s="6">
        <f t="shared" si="344"/>
        <v>80.869565217391298</v>
      </c>
      <c r="S3709" s="7" t="str">
        <f t="shared" si="345"/>
        <v>theater</v>
      </c>
      <c r="T3709" t="str">
        <f t="shared" si="346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1"/>
        <v>41824.142199074071</v>
      </c>
      <c r="K3710">
        <v>1403234686</v>
      </c>
      <c r="L3710" s="11">
        <f t="shared" si="34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3"/>
        <v>300</v>
      </c>
      <c r="R3710" s="6">
        <f t="shared" si="344"/>
        <v>53.846153846153847</v>
      </c>
      <c r="S3710" s="7" t="str">
        <f t="shared" si="345"/>
        <v>theater</v>
      </c>
      <c r="T3710" t="str">
        <f t="shared" si="346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1"/>
        <v>41815.707708333335</v>
      </c>
      <c r="K3711">
        <v>1401123546</v>
      </c>
      <c r="L3711" s="11">
        <f t="shared" si="34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3"/>
        <v>108.25</v>
      </c>
      <c r="R3711" s="6">
        <f t="shared" si="344"/>
        <v>30.928571428571427</v>
      </c>
      <c r="S3711" s="7" t="str">
        <f t="shared" si="345"/>
        <v>theater</v>
      </c>
      <c r="T3711" t="str">
        <f t="shared" si="346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1"/>
        <v>42097.576249999998</v>
      </c>
      <c r="K3712">
        <v>1425908988</v>
      </c>
      <c r="L3712" s="11">
        <f t="shared" si="34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3"/>
        <v>141.15384615384616</v>
      </c>
      <c r="R3712" s="6">
        <f t="shared" si="344"/>
        <v>67.962962962962962</v>
      </c>
      <c r="S3712" s="7" t="str">
        <f t="shared" si="345"/>
        <v>theater</v>
      </c>
      <c r="T3712" t="str">
        <f t="shared" si="346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1"/>
        <v>41805.666666666664</v>
      </c>
      <c r="K3713">
        <v>1400606573</v>
      </c>
      <c r="L3713" s="11">
        <f t="shared" si="34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3"/>
        <v>113.99999999999999</v>
      </c>
      <c r="R3713" s="6">
        <f t="shared" si="344"/>
        <v>27.142857142857142</v>
      </c>
      <c r="S3713" s="7" t="str">
        <f t="shared" si="345"/>
        <v>theater</v>
      </c>
      <c r="T3713" t="str">
        <f t="shared" si="346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1"/>
        <v>42155.290972222225</v>
      </c>
      <c r="K3714">
        <v>1431230867</v>
      </c>
      <c r="L3714" s="11">
        <f t="shared" si="34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3"/>
        <v>153.73333333333335</v>
      </c>
      <c r="R3714" s="6">
        <f t="shared" si="344"/>
        <v>110.86538461538461</v>
      </c>
      <c r="S3714" s="7" t="str">
        <f t="shared" si="345"/>
        <v>theater</v>
      </c>
      <c r="T3714" t="str">
        <f t="shared" si="346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7">(((I3715/60)/60)/24)+DATE(1970,1,1)</f>
        <v>42525.738032407404</v>
      </c>
      <c r="K3715">
        <v>1463334166</v>
      </c>
      <c r="L3715" s="11">
        <f t="shared" ref="L3715:L3778" si="348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49">(E3715/D3715)*100</f>
        <v>101.49999999999999</v>
      </c>
      <c r="R3715" s="6">
        <f t="shared" ref="R3715:R3778" si="350">E3715/N3715</f>
        <v>106.84210526315789</v>
      </c>
      <c r="S3715" s="7" t="str">
        <f t="shared" ref="S3715:S3778" si="351">LEFT(P3715,FIND("/",P3715)-1)</f>
        <v>theater</v>
      </c>
      <c r="T3715" t="str">
        <f t="shared" ref="T3715:T3778" si="352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7"/>
        <v>42150.165972222225</v>
      </c>
      <c r="K3716">
        <v>1429881667</v>
      </c>
      <c r="L3716" s="11">
        <f t="shared" si="348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9"/>
        <v>102.35000000000001</v>
      </c>
      <c r="R3716" s="6">
        <f t="shared" si="350"/>
        <v>105.51546391752578</v>
      </c>
      <c r="S3716" s="7" t="str">
        <f t="shared" si="351"/>
        <v>theater</v>
      </c>
      <c r="T3716" t="str">
        <f t="shared" si="352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7"/>
        <v>42094.536111111112</v>
      </c>
      <c r="K3717">
        <v>1422834819</v>
      </c>
      <c r="L3717" s="11">
        <f t="shared" si="348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9"/>
        <v>102.57142857142858</v>
      </c>
      <c r="R3717" s="6">
        <f t="shared" si="350"/>
        <v>132.96296296296296</v>
      </c>
      <c r="S3717" s="7" t="str">
        <f t="shared" si="351"/>
        <v>theater</v>
      </c>
      <c r="T3717" t="str">
        <f t="shared" si="352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7"/>
        <v>42390.887835648144</v>
      </c>
      <c r="K3718">
        <v>1450819109</v>
      </c>
      <c r="L3718" s="11">
        <f t="shared" si="348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9"/>
        <v>155.75</v>
      </c>
      <c r="R3718" s="6">
        <f t="shared" si="350"/>
        <v>51.916666666666664</v>
      </c>
      <c r="S3718" s="7" t="str">
        <f t="shared" si="351"/>
        <v>theater</v>
      </c>
      <c r="T3718" t="str">
        <f t="shared" si="352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7"/>
        <v>42133.866307870368</v>
      </c>
      <c r="K3719">
        <v>1428526049</v>
      </c>
      <c r="L3719" s="11">
        <f t="shared" si="348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9"/>
        <v>100.75</v>
      </c>
      <c r="R3719" s="6">
        <f t="shared" si="350"/>
        <v>310</v>
      </c>
      <c r="S3719" s="7" t="str">
        <f t="shared" si="351"/>
        <v>theater</v>
      </c>
      <c r="T3719" t="str">
        <f t="shared" si="352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7"/>
        <v>42062.716145833328</v>
      </c>
      <c r="K3720">
        <v>1422465075</v>
      </c>
      <c r="L3720" s="11">
        <f t="shared" si="348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9"/>
        <v>239.4</v>
      </c>
      <c r="R3720" s="6">
        <f t="shared" si="350"/>
        <v>26.021739130434781</v>
      </c>
      <c r="S3720" s="7" t="str">
        <f t="shared" si="351"/>
        <v>theater</v>
      </c>
      <c r="T3720" t="str">
        <f t="shared" si="352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7"/>
        <v>42177.729930555557</v>
      </c>
      <c r="K3721">
        <v>1432402266</v>
      </c>
      <c r="L3721" s="11">
        <f t="shared" si="348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9"/>
        <v>210</v>
      </c>
      <c r="R3721" s="6">
        <f t="shared" si="350"/>
        <v>105</v>
      </c>
      <c r="S3721" s="7" t="str">
        <f t="shared" si="351"/>
        <v>theater</v>
      </c>
      <c r="T3721" t="str">
        <f t="shared" si="352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7"/>
        <v>42187.993125000001</v>
      </c>
      <c r="K3722">
        <v>1433980206</v>
      </c>
      <c r="L3722" s="11">
        <f t="shared" si="348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9"/>
        <v>104.51515151515152</v>
      </c>
      <c r="R3722" s="6">
        <f t="shared" si="350"/>
        <v>86.224999999999994</v>
      </c>
      <c r="S3722" s="7" t="str">
        <f t="shared" si="351"/>
        <v>theater</v>
      </c>
      <c r="T3722" t="str">
        <f t="shared" si="352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7"/>
        <v>41948.977824074071</v>
      </c>
      <c r="K3723">
        <v>1413412084</v>
      </c>
      <c r="L3723" s="11">
        <f t="shared" si="348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9"/>
        <v>100.8</v>
      </c>
      <c r="R3723" s="6">
        <f t="shared" si="350"/>
        <v>114.54545454545455</v>
      </c>
      <c r="S3723" s="7" t="str">
        <f t="shared" si="351"/>
        <v>theater</v>
      </c>
      <c r="T3723" t="str">
        <f t="shared" si="352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7"/>
        <v>42411.957638888889</v>
      </c>
      <c r="K3724">
        <v>1452614847</v>
      </c>
      <c r="L3724" s="11">
        <f t="shared" si="348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9"/>
        <v>111.20000000000002</v>
      </c>
      <c r="R3724" s="6">
        <f t="shared" si="350"/>
        <v>47.657142857142858</v>
      </c>
      <c r="S3724" s="7" t="str">
        <f t="shared" si="351"/>
        <v>theater</v>
      </c>
      <c r="T3724" t="str">
        <f t="shared" si="352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7"/>
        <v>41973.794699074075</v>
      </c>
      <c r="K3725">
        <v>1414778662</v>
      </c>
      <c r="L3725" s="11">
        <f t="shared" si="348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9"/>
        <v>102.04444444444445</v>
      </c>
      <c r="R3725" s="6">
        <f t="shared" si="350"/>
        <v>72.888888888888886</v>
      </c>
      <c r="S3725" s="7" t="str">
        <f t="shared" si="351"/>
        <v>theater</v>
      </c>
      <c r="T3725" t="str">
        <f t="shared" si="352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7"/>
        <v>42494.958333333328</v>
      </c>
      <c r="K3726">
        <v>1459856860</v>
      </c>
      <c r="L3726" s="11">
        <f t="shared" si="348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9"/>
        <v>102.54767441860466</v>
      </c>
      <c r="R3726" s="6">
        <f t="shared" si="350"/>
        <v>49.545505617977533</v>
      </c>
      <c r="S3726" s="7" t="str">
        <f t="shared" si="351"/>
        <v>theater</v>
      </c>
      <c r="T3726" t="str">
        <f t="shared" si="352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7"/>
        <v>42418.895833333328</v>
      </c>
      <c r="K3727">
        <v>1454366467</v>
      </c>
      <c r="L3727" s="11">
        <f t="shared" si="348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9"/>
        <v>127</v>
      </c>
      <c r="R3727" s="6">
        <f t="shared" si="350"/>
        <v>25.4</v>
      </c>
      <c r="S3727" s="7" t="str">
        <f t="shared" si="351"/>
        <v>theater</v>
      </c>
      <c r="T3727" t="str">
        <f t="shared" si="352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7"/>
        <v>42489.875</v>
      </c>
      <c r="K3728">
        <v>1459567371</v>
      </c>
      <c r="L3728" s="11">
        <f t="shared" si="348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9"/>
        <v>338.70588235294122</v>
      </c>
      <c r="R3728" s="6">
        <f t="shared" si="350"/>
        <v>62.586956521739133</v>
      </c>
      <c r="S3728" s="7" t="str">
        <f t="shared" si="351"/>
        <v>theater</v>
      </c>
      <c r="T3728" t="str">
        <f t="shared" si="352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7"/>
        <v>42663.204861111109</v>
      </c>
      <c r="K3729">
        <v>1474273294</v>
      </c>
      <c r="L3729" s="11">
        <f t="shared" si="348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9"/>
        <v>100.75</v>
      </c>
      <c r="R3729" s="6">
        <f t="shared" si="350"/>
        <v>61.060606060606062</v>
      </c>
      <c r="S3729" s="7" t="str">
        <f t="shared" si="351"/>
        <v>theater</v>
      </c>
      <c r="T3729" t="str">
        <f t="shared" si="352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7"/>
        <v>42235.171018518522</v>
      </c>
      <c r="K3730">
        <v>1437365176</v>
      </c>
      <c r="L3730" s="11">
        <f t="shared" si="348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9"/>
        <v>9.31</v>
      </c>
      <c r="R3730" s="6">
        <f t="shared" si="350"/>
        <v>60.064516129032256</v>
      </c>
      <c r="S3730" s="7" t="str">
        <f t="shared" si="351"/>
        <v>theater</v>
      </c>
      <c r="T3730" t="str">
        <f t="shared" si="352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7"/>
        <v>42086.16333333333</v>
      </c>
      <c r="K3731">
        <v>1423198512</v>
      </c>
      <c r="L3731" s="11">
        <f t="shared" si="348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9"/>
        <v>7.24</v>
      </c>
      <c r="R3731" s="6">
        <f t="shared" si="350"/>
        <v>72.400000000000006</v>
      </c>
      <c r="S3731" s="7" t="str">
        <f t="shared" si="351"/>
        <v>theater</v>
      </c>
      <c r="T3731" t="str">
        <f t="shared" si="352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7"/>
        <v>42233.677766203706</v>
      </c>
      <c r="K3732">
        <v>1437236159</v>
      </c>
      <c r="L3732" s="11">
        <f t="shared" si="348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9"/>
        <v>10</v>
      </c>
      <c r="R3732" s="6">
        <f t="shared" si="350"/>
        <v>100</v>
      </c>
      <c r="S3732" s="7" t="str">
        <f t="shared" si="351"/>
        <v>theater</v>
      </c>
      <c r="T3732" t="str">
        <f t="shared" si="352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7"/>
        <v>42014.140972222223</v>
      </c>
      <c r="K3733">
        <v>1418234646</v>
      </c>
      <c r="L3733" s="11">
        <f t="shared" si="348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9"/>
        <v>11.272727272727273</v>
      </c>
      <c r="R3733" s="6">
        <f t="shared" si="350"/>
        <v>51.666666666666664</v>
      </c>
      <c r="S3733" s="7" t="str">
        <f t="shared" si="351"/>
        <v>theater</v>
      </c>
      <c r="T3733" t="str">
        <f t="shared" si="352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7"/>
        <v>42028.5</v>
      </c>
      <c r="K3734">
        <v>1416932133</v>
      </c>
      <c r="L3734" s="11">
        <f t="shared" si="348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9"/>
        <v>15.411764705882353</v>
      </c>
      <c r="R3734" s="6">
        <f t="shared" si="350"/>
        <v>32.75</v>
      </c>
      <c r="S3734" s="7" t="str">
        <f t="shared" si="351"/>
        <v>theater</v>
      </c>
      <c r="T3734" t="str">
        <f t="shared" si="352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7"/>
        <v>42112.9375</v>
      </c>
      <c r="K3735">
        <v>1428539708</v>
      </c>
      <c r="L3735" s="11">
        <f t="shared" si="348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9"/>
        <v>0</v>
      </c>
      <c r="R3735" s="6" t="e">
        <f t="shared" si="350"/>
        <v>#DIV/0!</v>
      </c>
      <c r="S3735" s="7" t="str">
        <f t="shared" si="351"/>
        <v>theater</v>
      </c>
      <c r="T3735" t="str">
        <f t="shared" si="352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7"/>
        <v>42149.901574074072</v>
      </c>
      <c r="K3736">
        <v>1427405896</v>
      </c>
      <c r="L3736" s="11">
        <f t="shared" si="348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9"/>
        <v>28.466666666666669</v>
      </c>
      <c r="R3736" s="6">
        <f t="shared" si="350"/>
        <v>61</v>
      </c>
      <c r="S3736" s="7" t="str">
        <f t="shared" si="351"/>
        <v>theater</v>
      </c>
      <c r="T3736" t="str">
        <f t="shared" si="352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7"/>
        <v>42152.693159722221</v>
      </c>
      <c r="K3737">
        <v>1430239089</v>
      </c>
      <c r="L3737" s="11">
        <f t="shared" si="348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9"/>
        <v>13.333333333333334</v>
      </c>
      <c r="R3737" s="6">
        <f t="shared" si="350"/>
        <v>10</v>
      </c>
      <c r="S3737" s="7" t="str">
        <f t="shared" si="351"/>
        <v>theater</v>
      </c>
      <c r="T3737" t="str">
        <f t="shared" si="352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7"/>
        <v>42086.75</v>
      </c>
      <c r="K3738">
        <v>1423847093</v>
      </c>
      <c r="L3738" s="11">
        <f t="shared" si="348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9"/>
        <v>0.66666666666666674</v>
      </c>
      <c r="R3738" s="6">
        <f t="shared" si="350"/>
        <v>10</v>
      </c>
      <c r="S3738" s="7" t="str">
        <f t="shared" si="351"/>
        <v>theater</v>
      </c>
      <c r="T3738" t="str">
        <f t="shared" si="352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7"/>
        <v>42320.290972222225</v>
      </c>
      <c r="K3739">
        <v>1445358903</v>
      </c>
      <c r="L3739" s="11">
        <f t="shared" si="348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9"/>
        <v>21.428571428571427</v>
      </c>
      <c r="R3739" s="6">
        <f t="shared" si="350"/>
        <v>37.5</v>
      </c>
      <c r="S3739" s="7" t="str">
        <f t="shared" si="351"/>
        <v>theater</v>
      </c>
      <c r="T3739" t="str">
        <f t="shared" si="352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7"/>
        <v>41835.916666666664</v>
      </c>
      <c r="K3740">
        <v>1403562705</v>
      </c>
      <c r="L3740" s="11">
        <f t="shared" si="348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9"/>
        <v>18</v>
      </c>
      <c r="R3740" s="6">
        <f t="shared" si="350"/>
        <v>45</v>
      </c>
      <c r="S3740" s="7" t="str">
        <f t="shared" si="351"/>
        <v>theater</v>
      </c>
      <c r="T3740" t="str">
        <f t="shared" si="352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7"/>
        <v>42568.449861111112</v>
      </c>
      <c r="K3741">
        <v>1467024468</v>
      </c>
      <c r="L3741" s="11">
        <f t="shared" si="348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9"/>
        <v>20.125</v>
      </c>
      <c r="R3741" s="6">
        <f t="shared" si="350"/>
        <v>100.625</v>
      </c>
      <c r="S3741" s="7" t="str">
        <f t="shared" si="351"/>
        <v>theater</v>
      </c>
      <c r="T3741" t="str">
        <f t="shared" si="352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7"/>
        <v>41863.079143518517</v>
      </c>
      <c r="K3742">
        <v>1405217355</v>
      </c>
      <c r="L3742" s="11">
        <f t="shared" si="348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9"/>
        <v>17.899999999999999</v>
      </c>
      <c r="R3742" s="6">
        <f t="shared" si="350"/>
        <v>25.571428571428573</v>
      </c>
      <c r="S3742" s="7" t="str">
        <f t="shared" si="351"/>
        <v>theater</v>
      </c>
      <c r="T3742" t="str">
        <f t="shared" si="352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7"/>
        <v>42355.920717592591</v>
      </c>
      <c r="K3743">
        <v>1447797950</v>
      </c>
      <c r="L3743" s="11">
        <f t="shared" si="348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9"/>
        <v>0</v>
      </c>
      <c r="R3743" s="6" t="e">
        <f t="shared" si="350"/>
        <v>#DIV/0!</v>
      </c>
      <c r="S3743" s="7" t="str">
        <f t="shared" si="351"/>
        <v>theater</v>
      </c>
      <c r="T3743" t="str">
        <f t="shared" si="352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7"/>
        <v>41888.214629629627</v>
      </c>
      <c r="K3744">
        <v>1407388144</v>
      </c>
      <c r="L3744" s="11">
        <f t="shared" si="348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9"/>
        <v>2</v>
      </c>
      <c r="R3744" s="6">
        <f t="shared" si="350"/>
        <v>25</v>
      </c>
      <c r="S3744" s="7" t="str">
        <f t="shared" si="351"/>
        <v>theater</v>
      </c>
      <c r="T3744" t="str">
        <f t="shared" si="352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7"/>
        <v>41823.710231481484</v>
      </c>
      <c r="K3745">
        <v>1401814964</v>
      </c>
      <c r="L3745" s="11">
        <f t="shared" si="348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9"/>
        <v>0</v>
      </c>
      <c r="R3745" s="6" t="e">
        <f t="shared" si="350"/>
        <v>#DIV/0!</v>
      </c>
      <c r="S3745" s="7" t="str">
        <f t="shared" si="351"/>
        <v>theater</v>
      </c>
      <c r="T3745" t="str">
        <f t="shared" si="352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7"/>
        <v>41825.165972222225</v>
      </c>
      <c r="K3746">
        <v>1401823952</v>
      </c>
      <c r="L3746" s="11">
        <f t="shared" si="348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9"/>
        <v>0</v>
      </c>
      <c r="R3746" s="6" t="e">
        <f t="shared" si="350"/>
        <v>#DIV/0!</v>
      </c>
      <c r="S3746" s="7" t="str">
        <f t="shared" si="351"/>
        <v>theater</v>
      </c>
      <c r="T3746" t="str">
        <f t="shared" si="352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7"/>
        <v>41861.697939814818</v>
      </c>
      <c r="K3747">
        <v>1405097102</v>
      </c>
      <c r="L3747" s="11">
        <f t="shared" si="348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9"/>
        <v>10</v>
      </c>
      <c r="R3747" s="6">
        <f t="shared" si="350"/>
        <v>10</v>
      </c>
      <c r="S3747" s="7" t="str">
        <f t="shared" si="351"/>
        <v>theater</v>
      </c>
      <c r="T3747" t="str">
        <f t="shared" si="352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7"/>
        <v>42651.389340277776</v>
      </c>
      <c r="K3748">
        <v>1473326439</v>
      </c>
      <c r="L3748" s="11">
        <f t="shared" si="348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9"/>
        <v>2.3764705882352941</v>
      </c>
      <c r="R3748" s="6">
        <f t="shared" si="350"/>
        <v>202</v>
      </c>
      <c r="S3748" s="7" t="str">
        <f t="shared" si="351"/>
        <v>theater</v>
      </c>
      <c r="T3748" t="str">
        <f t="shared" si="352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7"/>
        <v>42190.957638888889</v>
      </c>
      <c r="K3749">
        <v>1433833896</v>
      </c>
      <c r="L3749" s="11">
        <f t="shared" si="348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9"/>
        <v>1</v>
      </c>
      <c r="R3749" s="6">
        <f t="shared" si="350"/>
        <v>25</v>
      </c>
      <c r="S3749" s="7" t="str">
        <f t="shared" si="351"/>
        <v>theater</v>
      </c>
      <c r="T3749" t="str">
        <f t="shared" si="352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7"/>
        <v>42416.249305555553</v>
      </c>
      <c r="K3750">
        <v>1453827436</v>
      </c>
      <c r="L3750" s="11">
        <f t="shared" si="348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9"/>
        <v>103.52</v>
      </c>
      <c r="R3750" s="6">
        <f t="shared" si="350"/>
        <v>99.538461538461533</v>
      </c>
      <c r="S3750" s="7" t="str">
        <f t="shared" si="351"/>
        <v>theater</v>
      </c>
      <c r="T3750" t="str">
        <f t="shared" si="352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7"/>
        <v>42489.165972222225</v>
      </c>
      <c r="K3751">
        <v>1459220588</v>
      </c>
      <c r="L3751" s="11">
        <f t="shared" si="348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9"/>
        <v>105</v>
      </c>
      <c r="R3751" s="6">
        <f t="shared" si="350"/>
        <v>75</v>
      </c>
      <c r="S3751" s="7" t="str">
        <f t="shared" si="351"/>
        <v>theater</v>
      </c>
      <c r="T3751" t="str">
        <f t="shared" si="352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7"/>
        <v>42045.332638888889</v>
      </c>
      <c r="K3752">
        <v>1421105608</v>
      </c>
      <c r="L3752" s="11">
        <f t="shared" si="348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9"/>
        <v>100.44999999999999</v>
      </c>
      <c r="R3752" s="6">
        <f t="shared" si="350"/>
        <v>215.25</v>
      </c>
      <c r="S3752" s="7" t="str">
        <f t="shared" si="351"/>
        <v>theater</v>
      </c>
      <c r="T3752" t="str">
        <f t="shared" si="352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7"/>
        <v>42462.993900462956</v>
      </c>
      <c r="K3753">
        <v>1454460673</v>
      </c>
      <c r="L3753" s="11">
        <f t="shared" si="348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9"/>
        <v>132.6</v>
      </c>
      <c r="R3753" s="6">
        <f t="shared" si="350"/>
        <v>120.54545454545455</v>
      </c>
      <c r="S3753" s="7" t="str">
        <f t="shared" si="351"/>
        <v>theater</v>
      </c>
      <c r="T3753" t="str">
        <f t="shared" si="352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7"/>
        <v>42659.875</v>
      </c>
      <c r="K3754">
        <v>1473189335</v>
      </c>
      <c r="L3754" s="11">
        <f t="shared" si="348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9"/>
        <v>112.99999999999999</v>
      </c>
      <c r="R3754" s="6">
        <f t="shared" si="350"/>
        <v>37.666666666666664</v>
      </c>
      <c r="S3754" s="7" t="str">
        <f t="shared" si="351"/>
        <v>theater</v>
      </c>
      <c r="T3754" t="str">
        <f t="shared" si="352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7"/>
        <v>42158</v>
      </c>
      <c r="K3755">
        <v>1430768800</v>
      </c>
      <c r="L3755" s="11">
        <f t="shared" si="348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9"/>
        <v>103.34</v>
      </c>
      <c r="R3755" s="6">
        <f t="shared" si="350"/>
        <v>172.23333333333332</v>
      </c>
      <c r="S3755" s="7" t="str">
        <f t="shared" si="351"/>
        <v>theater</v>
      </c>
      <c r="T3755" t="str">
        <f t="shared" si="352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7"/>
        <v>41846.207638888889</v>
      </c>
      <c r="K3756">
        <v>1403125737</v>
      </c>
      <c r="L3756" s="11">
        <f t="shared" si="348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9"/>
        <v>120</v>
      </c>
      <c r="R3756" s="6">
        <f t="shared" si="350"/>
        <v>111.11111111111111</v>
      </c>
      <c r="S3756" s="7" t="str">
        <f t="shared" si="351"/>
        <v>theater</v>
      </c>
      <c r="T3756" t="str">
        <f t="shared" si="352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7"/>
        <v>42475.866979166662</v>
      </c>
      <c r="K3757">
        <v>1458161307</v>
      </c>
      <c r="L3757" s="11">
        <f t="shared" si="348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9"/>
        <v>129.63636363636363</v>
      </c>
      <c r="R3757" s="6">
        <f t="shared" si="350"/>
        <v>25.464285714285715</v>
      </c>
      <c r="S3757" s="7" t="str">
        <f t="shared" si="351"/>
        <v>theater</v>
      </c>
      <c r="T3757" t="str">
        <f t="shared" si="352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7"/>
        <v>41801.814791666664</v>
      </c>
      <c r="K3758">
        <v>1399923198</v>
      </c>
      <c r="L3758" s="11">
        <f t="shared" si="348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9"/>
        <v>101.11111111111111</v>
      </c>
      <c r="R3758" s="6">
        <f t="shared" si="350"/>
        <v>267.64705882352939</v>
      </c>
      <c r="S3758" s="7" t="str">
        <f t="shared" si="351"/>
        <v>theater</v>
      </c>
      <c r="T3758" t="str">
        <f t="shared" si="352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7"/>
        <v>41974.850868055553</v>
      </c>
      <c r="K3759">
        <v>1415737515</v>
      </c>
      <c r="L3759" s="11">
        <f t="shared" si="348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9"/>
        <v>108.51428571428572</v>
      </c>
      <c r="R3759" s="6">
        <f t="shared" si="350"/>
        <v>75.959999999999994</v>
      </c>
      <c r="S3759" s="7" t="str">
        <f t="shared" si="351"/>
        <v>theater</v>
      </c>
      <c r="T3759" t="str">
        <f t="shared" si="352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7"/>
        <v>41778.208333333336</v>
      </c>
      <c r="K3760">
        <v>1397819938</v>
      </c>
      <c r="L3760" s="11">
        <f t="shared" si="348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9"/>
        <v>102.33333333333334</v>
      </c>
      <c r="R3760" s="6">
        <f t="shared" si="350"/>
        <v>59.03846153846154</v>
      </c>
      <c r="S3760" s="7" t="str">
        <f t="shared" si="351"/>
        <v>theater</v>
      </c>
      <c r="T3760" t="str">
        <f t="shared" si="352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7"/>
        <v>42242.108252314814</v>
      </c>
      <c r="K3761">
        <v>1435372553</v>
      </c>
      <c r="L3761" s="11">
        <f t="shared" si="348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9"/>
        <v>110.24425000000002</v>
      </c>
      <c r="R3761" s="6">
        <f t="shared" si="350"/>
        <v>50.111022727272733</v>
      </c>
      <c r="S3761" s="7" t="str">
        <f t="shared" si="351"/>
        <v>theater</v>
      </c>
      <c r="T3761" t="str">
        <f t="shared" si="352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7"/>
        <v>41764.525300925925</v>
      </c>
      <c r="K3762">
        <v>1397133386</v>
      </c>
      <c r="L3762" s="11">
        <f t="shared" si="348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9"/>
        <v>101.0154</v>
      </c>
      <c r="R3762" s="6">
        <f t="shared" si="350"/>
        <v>55.502967032967035</v>
      </c>
      <c r="S3762" s="7" t="str">
        <f t="shared" si="351"/>
        <v>theater</v>
      </c>
      <c r="T3762" t="str">
        <f t="shared" si="352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7"/>
        <v>42226.958333333328</v>
      </c>
      <c r="K3763">
        <v>1434625937</v>
      </c>
      <c r="L3763" s="11">
        <f t="shared" si="348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9"/>
        <v>100</v>
      </c>
      <c r="R3763" s="6">
        <f t="shared" si="350"/>
        <v>166.66666666666666</v>
      </c>
      <c r="S3763" s="7" t="str">
        <f t="shared" si="351"/>
        <v>theater</v>
      </c>
      <c r="T3763" t="str">
        <f t="shared" si="352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7"/>
        <v>42218.813530092593</v>
      </c>
      <c r="K3764">
        <v>1436383889</v>
      </c>
      <c r="L3764" s="11">
        <f t="shared" si="348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9"/>
        <v>106.24</v>
      </c>
      <c r="R3764" s="6">
        <f t="shared" si="350"/>
        <v>47.428571428571431</v>
      </c>
      <c r="S3764" s="7" t="str">
        <f t="shared" si="351"/>
        <v>theater</v>
      </c>
      <c r="T3764" t="str">
        <f t="shared" si="352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7"/>
        <v>42095.708634259259</v>
      </c>
      <c r="K3765">
        <v>1425319226</v>
      </c>
      <c r="L3765" s="11">
        <f t="shared" si="348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9"/>
        <v>100</v>
      </c>
      <c r="R3765" s="6">
        <f t="shared" si="350"/>
        <v>64.935064935064929</v>
      </c>
      <c r="S3765" s="7" t="str">
        <f t="shared" si="351"/>
        <v>theater</v>
      </c>
      <c r="T3765" t="str">
        <f t="shared" si="352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7"/>
        <v>42519.024999999994</v>
      </c>
      <c r="K3766">
        <v>1462824832</v>
      </c>
      <c r="L3766" s="11">
        <f t="shared" si="348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9"/>
        <v>100</v>
      </c>
      <c r="R3766" s="6">
        <f t="shared" si="350"/>
        <v>55.555555555555557</v>
      </c>
      <c r="S3766" s="7" t="str">
        <f t="shared" si="351"/>
        <v>theater</v>
      </c>
      <c r="T3766" t="str">
        <f t="shared" si="352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7"/>
        <v>41850.776412037041</v>
      </c>
      <c r="K3767">
        <v>1404153482</v>
      </c>
      <c r="L3767" s="11">
        <f t="shared" si="348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9"/>
        <v>113.45714285714286</v>
      </c>
      <c r="R3767" s="6">
        <f t="shared" si="350"/>
        <v>74.224299065420567</v>
      </c>
      <c r="S3767" s="7" t="str">
        <f t="shared" si="351"/>
        <v>theater</v>
      </c>
      <c r="T3767" t="str">
        <f t="shared" si="352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7"/>
        <v>41823.167187500003</v>
      </c>
      <c r="K3768">
        <v>1401336045</v>
      </c>
      <c r="L3768" s="11">
        <f t="shared" si="348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9"/>
        <v>102.65010000000001</v>
      </c>
      <c r="R3768" s="6">
        <f t="shared" si="350"/>
        <v>106.9271875</v>
      </c>
      <c r="S3768" s="7" t="str">
        <f t="shared" si="351"/>
        <v>theater</v>
      </c>
      <c r="T3768" t="str">
        <f t="shared" si="352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7"/>
        <v>42064.207638888889</v>
      </c>
      <c r="K3769">
        <v>1423960097</v>
      </c>
      <c r="L3769" s="11">
        <f t="shared" si="348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9"/>
        <v>116.75</v>
      </c>
      <c r="R3769" s="6">
        <f t="shared" si="350"/>
        <v>41.696428571428569</v>
      </c>
      <c r="S3769" s="7" t="str">
        <f t="shared" si="351"/>
        <v>theater</v>
      </c>
      <c r="T3769" t="str">
        <f t="shared" si="352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7"/>
        <v>41802.727893518517</v>
      </c>
      <c r="K3770">
        <v>1400002090</v>
      </c>
      <c r="L3770" s="11">
        <f t="shared" si="348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9"/>
        <v>107.65274999999998</v>
      </c>
      <c r="R3770" s="6">
        <f t="shared" si="350"/>
        <v>74.243275862068955</v>
      </c>
      <c r="S3770" s="7" t="str">
        <f t="shared" si="351"/>
        <v>theater</v>
      </c>
      <c r="T3770" t="str">
        <f t="shared" si="352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7"/>
        <v>42475.598136574074</v>
      </c>
      <c r="K3771">
        <v>1458138079</v>
      </c>
      <c r="L3771" s="11">
        <f t="shared" si="348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9"/>
        <v>100</v>
      </c>
      <c r="R3771" s="6">
        <f t="shared" si="350"/>
        <v>73.333333333333329</v>
      </c>
      <c r="S3771" s="7" t="str">
        <f t="shared" si="351"/>
        <v>theater</v>
      </c>
      <c r="T3771" t="str">
        <f t="shared" si="352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7"/>
        <v>42168.930671296301</v>
      </c>
      <c r="K3772">
        <v>1431642010</v>
      </c>
      <c r="L3772" s="11">
        <f t="shared" si="348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9"/>
        <v>100</v>
      </c>
      <c r="R3772" s="6">
        <f t="shared" si="350"/>
        <v>100</v>
      </c>
      <c r="S3772" s="7" t="str">
        <f t="shared" si="351"/>
        <v>theater</v>
      </c>
      <c r="T3772" t="str">
        <f t="shared" si="352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7"/>
        <v>42508</v>
      </c>
      <c r="K3773">
        <v>1462307652</v>
      </c>
      <c r="L3773" s="11">
        <f t="shared" si="348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9"/>
        <v>146</v>
      </c>
      <c r="R3773" s="6">
        <f t="shared" si="350"/>
        <v>38.421052631578945</v>
      </c>
      <c r="S3773" s="7" t="str">
        <f t="shared" si="351"/>
        <v>theater</v>
      </c>
      <c r="T3773" t="str">
        <f t="shared" si="352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7"/>
        <v>42703.25</v>
      </c>
      <c r="K3774">
        <v>1478616506</v>
      </c>
      <c r="L3774" s="11">
        <f t="shared" si="348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9"/>
        <v>110.2</v>
      </c>
      <c r="R3774" s="6">
        <f t="shared" si="350"/>
        <v>166.96969696969697</v>
      </c>
      <c r="S3774" s="7" t="str">
        <f t="shared" si="351"/>
        <v>theater</v>
      </c>
      <c r="T3774" t="str">
        <f t="shared" si="352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7"/>
        <v>42689.088888888888</v>
      </c>
      <c r="K3775">
        <v>1476317247</v>
      </c>
      <c r="L3775" s="11">
        <f t="shared" si="348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9"/>
        <v>108.2</v>
      </c>
      <c r="R3775" s="6">
        <f t="shared" si="350"/>
        <v>94.912280701754383</v>
      </c>
      <c r="S3775" s="7" t="str">
        <f t="shared" si="351"/>
        <v>theater</v>
      </c>
      <c r="T3775" t="str">
        <f t="shared" si="352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7"/>
        <v>42103.792303240742</v>
      </c>
      <c r="K3776">
        <v>1427223655</v>
      </c>
      <c r="L3776" s="11">
        <f t="shared" si="348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9"/>
        <v>100</v>
      </c>
      <c r="R3776" s="6">
        <f t="shared" si="350"/>
        <v>100</v>
      </c>
      <c r="S3776" s="7" t="str">
        <f t="shared" si="351"/>
        <v>theater</v>
      </c>
      <c r="T3776" t="str">
        <f t="shared" si="352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7"/>
        <v>42103.166666666672</v>
      </c>
      <c r="K3777">
        <v>1426199843</v>
      </c>
      <c r="L3777" s="11">
        <f t="shared" si="348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9"/>
        <v>100.25</v>
      </c>
      <c r="R3777" s="6">
        <f t="shared" si="350"/>
        <v>143.21428571428572</v>
      </c>
      <c r="S3777" s="7" t="str">
        <f t="shared" si="351"/>
        <v>theater</v>
      </c>
      <c r="T3777" t="str">
        <f t="shared" si="352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7"/>
        <v>41852.041666666664</v>
      </c>
      <c r="K3778">
        <v>1403599778</v>
      </c>
      <c r="L3778" s="11">
        <f t="shared" si="348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49"/>
        <v>106.71250000000001</v>
      </c>
      <c r="R3778" s="6">
        <f t="shared" si="350"/>
        <v>90.819148936170208</v>
      </c>
      <c r="S3778" s="7" t="str">
        <f t="shared" si="351"/>
        <v>theater</v>
      </c>
      <c r="T3778" t="str">
        <f t="shared" si="352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3">(((I3779/60)/60)/24)+DATE(1970,1,1)</f>
        <v>41909.166666666664</v>
      </c>
      <c r="K3779">
        <v>1409884821</v>
      </c>
      <c r="L3779" s="11">
        <f t="shared" ref="L3779:L3842" si="354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5">(E3779/D3779)*100</f>
        <v>143.19999999999999</v>
      </c>
      <c r="R3779" s="6">
        <f t="shared" ref="R3779:R3842" si="356">E3779/N3779</f>
        <v>48.542372881355931</v>
      </c>
      <c r="S3779" s="7" t="str">
        <f t="shared" ref="S3779:S3842" si="357">LEFT(P3779,FIND("/",P3779)-1)</f>
        <v>theater</v>
      </c>
      <c r="T3779" t="str">
        <f t="shared" ref="T3779:T3842" si="358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3"/>
        <v>42049.819212962961</v>
      </c>
      <c r="K3780">
        <v>1418758780</v>
      </c>
      <c r="L3780" s="11">
        <f t="shared" si="354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5"/>
        <v>105.04166666666667</v>
      </c>
      <c r="R3780" s="6">
        <f t="shared" si="356"/>
        <v>70.027777777777771</v>
      </c>
      <c r="S3780" s="7" t="str">
        <f t="shared" si="357"/>
        <v>theater</v>
      </c>
      <c r="T3780" t="str">
        <f t="shared" si="358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3"/>
        <v>42455.693750000006</v>
      </c>
      <c r="K3781">
        <v>1456421940</v>
      </c>
      <c r="L3781" s="11">
        <f t="shared" si="354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5"/>
        <v>103.98</v>
      </c>
      <c r="R3781" s="6">
        <f t="shared" si="356"/>
        <v>135.62608695652173</v>
      </c>
      <c r="S3781" s="7" t="str">
        <f t="shared" si="357"/>
        <v>theater</v>
      </c>
      <c r="T3781" t="str">
        <f t="shared" si="358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3"/>
        <v>42198.837499999994</v>
      </c>
      <c r="K3782">
        <v>1433999785</v>
      </c>
      <c r="L3782" s="11">
        <f t="shared" si="354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5"/>
        <v>120</v>
      </c>
      <c r="R3782" s="6">
        <f t="shared" si="356"/>
        <v>100</v>
      </c>
      <c r="S3782" s="7" t="str">
        <f t="shared" si="357"/>
        <v>theater</v>
      </c>
      <c r="T3782" t="str">
        <f t="shared" si="358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3"/>
        <v>41890.882928240739</v>
      </c>
      <c r="K3783">
        <v>1408050685</v>
      </c>
      <c r="L3783" s="11">
        <f t="shared" si="354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5"/>
        <v>109.66666666666667</v>
      </c>
      <c r="R3783" s="6">
        <f t="shared" si="356"/>
        <v>94.90384615384616</v>
      </c>
      <c r="S3783" s="7" t="str">
        <f t="shared" si="357"/>
        <v>theater</v>
      </c>
      <c r="T3783" t="str">
        <f t="shared" si="358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3"/>
        <v>42575.958333333328</v>
      </c>
      <c r="K3784">
        <v>1466887297</v>
      </c>
      <c r="L3784" s="11">
        <f t="shared" si="354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5"/>
        <v>101.75</v>
      </c>
      <c r="R3784" s="6">
        <f t="shared" si="356"/>
        <v>75.370370370370367</v>
      </c>
      <c r="S3784" s="7" t="str">
        <f t="shared" si="357"/>
        <v>theater</v>
      </c>
      <c r="T3784" t="str">
        <f t="shared" si="358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3"/>
        <v>42444.666666666672</v>
      </c>
      <c r="K3785">
        <v>1455938520</v>
      </c>
      <c r="L3785" s="11">
        <f t="shared" si="354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5"/>
        <v>128.91666666666666</v>
      </c>
      <c r="R3785" s="6">
        <f t="shared" si="356"/>
        <v>64.458333333333329</v>
      </c>
      <c r="S3785" s="7" t="str">
        <f t="shared" si="357"/>
        <v>theater</v>
      </c>
      <c r="T3785" t="str">
        <f t="shared" si="358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3"/>
        <v>42561.980694444443</v>
      </c>
      <c r="K3786">
        <v>1465601532</v>
      </c>
      <c r="L3786" s="11">
        <f t="shared" si="354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5"/>
        <v>114.99999999999999</v>
      </c>
      <c r="R3786" s="6">
        <f t="shared" si="356"/>
        <v>115</v>
      </c>
      <c r="S3786" s="7" t="str">
        <f t="shared" si="357"/>
        <v>theater</v>
      </c>
      <c r="T3786" t="str">
        <f t="shared" si="358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3"/>
        <v>42584.418749999997</v>
      </c>
      <c r="K3787">
        <v>1467040769</v>
      </c>
      <c r="L3787" s="11">
        <f t="shared" si="354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5"/>
        <v>150.75</v>
      </c>
      <c r="R3787" s="6">
        <f t="shared" si="356"/>
        <v>100.5</v>
      </c>
      <c r="S3787" s="7" t="str">
        <f t="shared" si="357"/>
        <v>theater</v>
      </c>
      <c r="T3787" t="str">
        <f t="shared" si="358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3"/>
        <v>42517.037905092591</v>
      </c>
      <c r="K3788">
        <v>1461718475</v>
      </c>
      <c r="L3788" s="11">
        <f t="shared" si="354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5"/>
        <v>110.96666666666665</v>
      </c>
      <c r="R3788" s="6">
        <f t="shared" si="356"/>
        <v>93.774647887323937</v>
      </c>
      <c r="S3788" s="7" t="str">
        <f t="shared" si="357"/>
        <v>theater</v>
      </c>
      <c r="T3788" t="str">
        <f t="shared" si="358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3"/>
        <v>42196.165972222225</v>
      </c>
      <c r="K3789">
        <v>1434113406</v>
      </c>
      <c r="L3789" s="11">
        <f t="shared" si="354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5"/>
        <v>100.28571428571429</v>
      </c>
      <c r="R3789" s="6">
        <f t="shared" si="356"/>
        <v>35.1</v>
      </c>
      <c r="S3789" s="7" t="str">
        <f t="shared" si="357"/>
        <v>theater</v>
      </c>
      <c r="T3789" t="str">
        <f t="shared" si="358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3"/>
        <v>42361.679166666669</v>
      </c>
      <c r="K3790">
        <v>1448469719</v>
      </c>
      <c r="L3790" s="11">
        <f t="shared" si="354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5"/>
        <v>0.66666666666666674</v>
      </c>
      <c r="R3790" s="6">
        <f t="shared" si="356"/>
        <v>500</v>
      </c>
      <c r="S3790" s="7" t="str">
        <f t="shared" si="357"/>
        <v>theater</v>
      </c>
      <c r="T3790" t="str">
        <f t="shared" si="358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3"/>
        <v>42170.798819444448</v>
      </c>
      <c r="K3791">
        <v>1431630618</v>
      </c>
      <c r="L3791" s="11">
        <f t="shared" si="354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5"/>
        <v>3.267605633802817</v>
      </c>
      <c r="R3791" s="6">
        <f t="shared" si="356"/>
        <v>29</v>
      </c>
      <c r="S3791" s="7" t="str">
        <f t="shared" si="357"/>
        <v>theater</v>
      </c>
      <c r="T3791" t="str">
        <f t="shared" si="358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3"/>
        <v>42696.708599537036</v>
      </c>
      <c r="K3792">
        <v>1477238423</v>
      </c>
      <c r="L3792" s="11">
        <f t="shared" si="354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5"/>
        <v>0</v>
      </c>
      <c r="R3792" s="6" t="e">
        <f t="shared" si="356"/>
        <v>#DIV/0!</v>
      </c>
      <c r="S3792" s="7" t="str">
        <f t="shared" si="357"/>
        <v>theater</v>
      </c>
      <c r="T3792" t="str">
        <f t="shared" si="358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3"/>
        <v>41826.692037037035</v>
      </c>
      <c r="K3793">
        <v>1399480592</v>
      </c>
      <c r="L3793" s="11">
        <f t="shared" si="354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5"/>
        <v>0</v>
      </c>
      <c r="R3793" s="6" t="e">
        <f t="shared" si="356"/>
        <v>#DIV/0!</v>
      </c>
      <c r="S3793" s="7" t="str">
        <f t="shared" si="357"/>
        <v>theater</v>
      </c>
      <c r="T3793" t="str">
        <f t="shared" si="358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3"/>
        <v>42200.447013888886</v>
      </c>
      <c r="K3794">
        <v>1434365022</v>
      </c>
      <c r="L3794" s="11">
        <f t="shared" si="354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5"/>
        <v>0.27999999999999997</v>
      </c>
      <c r="R3794" s="6">
        <f t="shared" si="356"/>
        <v>17.5</v>
      </c>
      <c r="S3794" s="7" t="str">
        <f t="shared" si="357"/>
        <v>theater</v>
      </c>
      <c r="T3794" t="str">
        <f t="shared" si="358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3"/>
        <v>41989.938993055555</v>
      </c>
      <c r="K3795">
        <v>1416954729</v>
      </c>
      <c r="L3795" s="11">
        <f t="shared" si="354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5"/>
        <v>59.657142857142851</v>
      </c>
      <c r="R3795" s="6">
        <f t="shared" si="356"/>
        <v>174</v>
      </c>
      <c r="S3795" s="7" t="str">
        <f t="shared" si="357"/>
        <v>theater</v>
      </c>
      <c r="T3795" t="str">
        <f t="shared" si="358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3"/>
        <v>42162.58048611111</v>
      </c>
      <c r="K3796">
        <v>1431093354</v>
      </c>
      <c r="L3796" s="11">
        <f t="shared" si="354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5"/>
        <v>1</v>
      </c>
      <c r="R3796" s="6">
        <f t="shared" si="356"/>
        <v>50</v>
      </c>
      <c r="S3796" s="7" t="str">
        <f t="shared" si="357"/>
        <v>theater</v>
      </c>
      <c r="T3796" t="str">
        <f t="shared" si="358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3"/>
        <v>42244.9375</v>
      </c>
      <c r="K3797">
        <v>1437042490</v>
      </c>
      <c r="L3797" s="11">
        <f t="shared" si="354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5"/>
        <v>1.6666666666666667</v>
      </c>
      <c r="R3797" s="6">
        <f t="shared" si="356"/>
        <v>5</v>
      </c>
      <c r="S3797" s="7" t="str">
        <f t="shared" si="357"/>
        <v>theater</v>
      </c>
      <c r="T3797" t="str">
        <f t="shared" si="358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3"/>
        <v>42749.029583333337</v>
      </c>
      <c r="K3798">
        <v>1479170556</v>
      </c>
      <c r="L3798" s="11">
        <f t="shared" si="354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5"/>
        <v>4.4444444444444444E-3</v>
      </c>
      <c r="R3798" s="6">
        <f t="shared" si="356"/>
        <v>1</v>
      </c>
      <c r="S3798" s="7" t="str">
        <f t="shared" si="357"/>
        <v>theater</v>
      </c>
      <c r="T3798" t="str">
        <f t="shared" si="358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3"/>
        <v>42114.881539351853</v>
      </c>
      <c r="K3799">
        <v>1426972165</v>
      </c>
      <c r="L3799" s="11">
        <f t="shared" si="354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5"/>
        <v>89.666666666666657</v>
      </c>
      <c r="R3799" s="6">
        <f t="shared" si="356"/>
        <v>145.40540540540542</v>
      </c>
      <c r="S3799" s="7" t="str">
        <f t="shared" si="357"/>
        <v>theater</v>
      </c>
      <c r="T3799" t="str">
        <f t="shared" si="358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3"/>
        <v>41861.722777777781</v>
      </c>
      <c r="K3800">
        <v>1405099248</v>
      </c>
      <c r="L3800" s="11">
        <f t="shared" si="354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5"/>
        <v>1.4642857142857144</v>
      </c>
      <c r="R3800" s="6">
        <f t="shared" si="356"/>
        <v>205</v>
      </c>
      <c r="S3800" s="7" t="str">
        <f t="shared" si="357"/>
        <v>theater</v>
      </c>
      <c r="T3800" t="str">
        <f t="shared" si="358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3"/>
        <v>42440.93105324074</v>
      </c>
      <c r="K3801">
        <v>1455142843</v>
      </c>
      <c r="L3801" s="11">
        <f t="shared" si="354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5"/>
        <v>4.0199999999999996</v>
      </c>
      <c r="R3801" s="6">
        <f t="shared" si="356"/>
        <v>100.5</v>
      </c>
      <c r="S3801" s="7" t="str">
        <f t="shared" si="357"/>
        <v>theater</v>
      </c>
      <c r="T3801" t="str">
        <f t="shared" si="358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3"/>
        <v>42015.207638888889</v>
      </c>
      <c r="K3802">
        <v>1418146883</v>
      </c>
      <c r="L3802" s="11">
        <f t="shared" si="354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5"/>
        <v>4.004545454545454</v>
      </c>
      <c r="R3802" s="6">
        <f t="shared" si="356"/>
        <v>55.0625</v>
      </c>
      <c r="S3802" s="7" t="str">
        <f t="shared" si="357"/>
        <v>theater</v>
      </c>
      <c r="T3802" t="str">
        <f t="shared" si="358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3"/>
        <v>42006.676111111112</v>
      </c>
      <c r="K3803">
        <v>1417536816</v>
      </c>
      <c r="L3803" s="11">
        <f t="shared" si="354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5"/>
        <v>8.52</v>
      </c>
      <c r="R3803" s="6">
        <f t="shared" si="356"/>
        <v>47.333333333333336</v>
      </c>
      <c r="S3803" s="7" t="str">
        <f t="shared" si="357"/>
        <v>theater</v>
      </c>
      <c r="T3803" t="str">
        <f t="shared" si="358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3"/>
        <v>42299.126226851848</v>
      </c>
      <c r="K3804">
        <v>1442890906</v>
      </c>
      <c r="L3804" s="11">
        <f t="shared" si="354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5"/>
        <v>0</v>
      </c>
      <c r="R3804" s="6" t="e">
        <f t="shared" si="356"/>
        <v>#DIV/0!</v>
      </c>
      <c r="S3804" s="7" t="str">
        <f t="shared" si="357"/>
        <v>theater</v>
      </c>
      <c r="T3804" t="str">
        <f t="shared" si="358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3"/>
        <v>42433.971851851849</v>
      </c>
      <c r="K3805">
        <v>1454541568</v>
      </c>
      <c r="L3805" s="11">
        <f t="shared" si="354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5"/>
        <v>19.650000000000002</v>
      </c>
      <c r="R3805" s="6">
        <f t="shared" si="356"/>
        <v>58.95</v>
      </c>
      <c r="S3805" s="7" t="str">
        <f t="shared" si="357"/>
        <v>theater</v>
      </c>
      <c r="T3805" t="str">
        <f t="shared" si="358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3"/>
        <v>42582.291666666672</v>
      </c>
      <c r="K3806">
        <v>1465172024</v>
      </c>
      <c r="L3806" s="11">
        <f t="shared" si="354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5"/>
        <v>0</v>
      </c>
      <c r="R3806" s="6" t="e">
        <f t="shared" si="356"/>
        <v>#DIV/0!</v>
      </c>
      <c r="S3806" s="7" t="str">
        <f t="shared" si="357"/>
        <v>theater</v>
      </c>
      <c r="T3806" t="str">
        <f t="shared" si="358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3"/>
        <v>41909.887037037035</v>
      </c>
      <c r="K3807">
        <v>1406668640</v>
      </c>
      <c r="L3807" s="11">
        <f t="shared" si="354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5"/>
        <v>2E-3</v>
      </c>
      <c r="R3807" s="6">
        <f t="shared" si="356"/>
        <v>1.5</v>
      </c>
      <c r="S3807" s="7" t="str">
        <f t="shared" si="357"/>
        <v>theater</v>
      </c>
      <c r="T3807" t="str">
        <f t="shared" si="358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3"/>
        <v>41819.259039351848</v>
      </c>
      <c r="K3808">
        <v>1402294381</v>
      </c>
      <c r="L3808" s="11">
        <f t="shared" si="354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5"/>
        <v>6.6666666666666666E-2</v>
      </c>
      <c r="R3808" s="6">
        <f t="shared" si="356"/>
        <v>5</v>
      </c>
      <c r="S3808" s="7" t="str">
        <f t="shared" si="357"/>
        <v>theater</v>
      </c>
      <c r="T3808" t="str">
        <f t="shared" si="358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3"/>
        <v>42097.909016203703</v>
      </c>
      <c r="K3809">
        <v>1427492939</v>
      </c>
      <c r="L3809" s="11">
        <f t="shared" si="354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5"/>
        <v>30.333333333333336</v>
      </c>
      <c r="R3809" s="6">
        <f t="shared" si="356"/>
        <v>50.555555555555557</v>
      </c>
      <c r="S3809" s="7" t="str">
        <f t="shared" si="357"/>
        <v>theater</v>
      </c>
      <c r="T3809" t="str">
        <f t="shared" si="358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3"/>
        <v>42119.412256944444</v>
      </c>
      <c r="K3810">
        <v>1424775219</v>
      </c>
      <c r="L3810" s="11">
        <f t="shared" si="354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5"/>
        <v>100</v>
      </c>
      <c r="R3810" s="6">
        <f t="shared" si="356"/>
        <v>41.666666666666664</v>
      </c>
      <c r="S3810" s="7" t="str">
        <f t="shared" si="357"/>
        <v>theater</v>
      </c>
      <c r="T3810" t="str">
        <f t="shared" si="358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3"/>
        <v>41850.958333333336</v>
      </c>
      <c r="K3811">
        <v>1402403907</v>
      </c>
      <c r="L3811" s="11">
        <f t="shared" si="354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5"/>
        <v>101.25</v>
      </c>
      <c r="R3811" s="6">
        <f t="shared" si="356"/>
        <v>53.289473684210527</v>
      </c>
      <c r="S3811" s="7" t="str">
        <f t="shared" si="357"/>
        <v>theater</v>
      </c>
      <c r="T3811" t="str">
        <f t="shared" si="358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3"/>
        <v>42084.807384259257</v>
      </c>
      <c r="K3812">
        <v>1424377358</v>
      </c>
      <c r="L3812" s="11">
        <f t="shared" si="354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5"/>
        <v>121.73333333333333</v>
      </c>
      <c r="R3812" s="6">
        <f t="shared" si="356"/>
        <v>70.230769230769226</v>
      </c>
      <c r="S3812" s="7" t="str">
        <f t="shared" si="357"/>
        <v>theater</v>
      </c>
      <c r="T3812" t="str">
        <f t="shared" si="358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3"/>
        <v>42521.458333333328</v>
      </c>
      <c r="K3813">
        <v>1461769373</v>
      </c>
      <c r="L3813" s="11">
        <f t="shared" si="354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5"/>
        <v>330</v>
      </c>
      <c r="R3813" s="6">
        <f t="shared" si="356"/>
        <v>43.421052631578945</v>
      </c>
      <c r="S3813" s="7" t="str">
        <f t="shared" si="357"/>
        <v>theater</v>
      </c>
      <c r="T3813" t="str">
        <f t="shared" si="358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3"/>
        <v>42156.165972222225</v>
      </c>
      <c r="K3814">
        <v>1429120908</v>
      </c>
      <c r="L3814" s="11">
        <f t="shared" si="354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5"/>
        <v>109.55</v>
      </c>
      <c r="R3814" s="6">
        <f t="shared" si="356"/>
        <v>199.18181818181819</v>
      </c>
      <c r="S3814" s="7" t="str">
        <f t="shared" si="357"/>
        <v>theater</v>
      </c>
      <c r="T3814" t="str">
        <f t="shared" si="358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3"/>
        <v>42535.904861111107</v>
      </c>
      <c r="K3815">
        <v>1462603021</v>
      </c>
      <c r="L3815" s="11">
        <f t="shared" si="354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5"/>
        <v>100.95190476190474</v>
      </c>
      <c r="R3815" s="6">
        <f t="shared" si="356"/>
        <v>78.518148148148143</v>
      </c>
      <c r="S3815" s="7" t="str">
        <f t="shared" si="357"/>
        <v>theater</v>
      </c>
      <c r="T3815" t="str">
        <f t="shared" si="358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3"/>
        <v>42095.165972222225</v>
      </c>
      <c r="K3816">
        <v>1424727712</v>
      </c>
      <c r="L3816" s="11">
        <f t="shared" si="354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5"/>
        <v>140.13333333333333</v>
      </c>
      <c r="R3816" s="6">
        <f t="shared" si="356"/>
        <v>61.823529411764703</v>
      </c>
      <c r="S3816" s="7" t="str">
        <f t="shared" si="357"/>
        <v>theater</v>
      </c>
      <c r="T3816" t="str">
        <f t="shared" si="358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3"/>
        <v>42236.958333333328</v>
      </c>
      <c r="K3817">
        <v>1437545657</v>
      </c>
      <c r="L3817" s="11">
        <f t="shared" si="354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5"/>
        <v>100.001</v>
      </c>
      <c r="R3817" s="6">
        <f t="shared" si="356"/>
        <v>50.000500000000002</v>
      </c>
      <c r="S3817" s="7" t="str">
        <f t="shared" si="357"/>
        <v>theater</v>
      </c>
      <c r="T3817" t="str">
        <f t="shared" si="358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3"/>
        <v>41837.690081018518</v>
      </c>
      <c r="K3818">
        <v>1403022823</v>
      </c>
      <c r="L3818" s="11">
        <f t="shared" si="354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5"/>
        <v>119.238</v>
      </c>
      <c r="R3818" s="6">
        <f t="shared" si="356"/>
        <v>48.339729729729726</v>
      </c>
      <c r="S3818" s="7" t="str">
        <f t="shared" si="357"/>
        <v>theater</v>
      </c>
      <c r="T3818" t="str">
        <f t="shared" si="358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3"/>
        <v>42301.165972222225</v>
      </c>
      <c r="K3819">
        <v>1444236216</v>
      </c>
      <c r="L3819" s="11">
        <f t="shared" si="354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5"/>
        <v>107.25</v>
      </c>
      <c r="R3819" s="6">
        <f t="shared" si="356"/>
        <v>107.25</v>
      </c>
      <c r="S3819" s="7" t="str">
        <f t="shared" si="357"/>
        <v>theater</v>
      </c>
      <c r="T3819" t="str">
        <f t="shared" si="358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3"/>
        <v>42075.800717592589</v>
      </c>
      <c r="K3820">
        <v>1423599182</v>
      </c>
      <c r="L3820" s="11">
        <f t="shared" si="354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5"/>
        <v>227.99999999999997</v>
      </c>
      <c r="R3820" s="6">
        <f t="shared" si="356"/>
        <v>57</v>
      </c>
      <c r="S3820" s="7" t="str">
        <f t="shared" si="357"/>
        <v>theater</v>
      </c>
      <c r="T3820" t="str">
        <f t="shared" si="358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3"/>
        <v>42202.876388888893</v>
      </c>
      <c r="K3821">
        <v>1435554104</v>
      </c>
      <c r="L3821" s="11">
        <f t="shared" si="354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5"/>
        <v>106.4</v>
      </c>
      <c r="R3821" s="6">
        <f t="shared" si="356"/>
        <v>40.92307692307692</v>
      </c>
      <c r="S3821" s="7" t="str">
        <f t="shared" si="357"/>
        <v>theater</v>
      </c>
      <c r="T3821" t="str">
        <f t="shared" si="358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3"/>
        <v>42190.651817129634</v>
      </c>
      <c r="K3822">
        <v>1433518717</v>
      </c>
      <c r="L3822" s="11">
        <f t="shared" si="354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5"/>
        <v>143.33333333333334</v>
      </c>
      <c r="R3822" s="6">
        <f t="shared" si="356"/>
        <v>21.5</v>
      </c>
      <c r="S3822" s="7" t="str">
        <f t="shared" si="357"/>
        <v>theater</v>
      </c>
      <c r="T3822" t="str">
        <f t="shared" si="358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3"/>
        <v>42373.180636574078</v>
      </c>
      <c r="K3823">
        <v>1449116407</v>
      </c>
      <c r="L3823" s="11">
        <f t="shared" si="354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5"/>
        <v>104.54285714285714</v>
      </c>
      <c r="R3823" s="6">
        <f t="shared" si="356"/>
        <v>79.543478260869563</v>
      </c>
      <c r="S3823" s="7" t="str">
        <f t="shared" si="357"/>
        <v>theater</v>
      </c>
      <c r="T3823" t="str">
        <f t="shared" si="358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3"/>
        <v>42388.957638888889</v>
      </c>
      <c r="K3824">
        <v>1448136417</v>
      </c>
      <c r="L3824" s="11">
        <f t="shared" si="354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5"/>
        <v>110.02000000000001</v>
      </c>
      <c r="R3824" s="6">
        <f t="shared" si="356"/>
        <v>72.381578947368425</v>
      </c>
      <c r="S3824" s="7" t="str">
        <f t="shared" si="357"/>
        <v>theater</v>
      </c>
      <c r="T3824" t="str">
        <f t="shared" si="358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3"/>
        <v>42205.165972222225</v>
      </c>
      <c r="K3825">
        <v>1434405044</v>
      </c>
      <c r="L3825" s="11">
        <f t="shared" si="354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5"/>
        <v>106</v>
      </c>
      <c r="R3825" s="6">
        <f t="shared" si="356"/>
        <v>64.634146341463421</v>
      </c>
      <c r="S3825" s="7" t="str">
        <f t="shared" si="357"/>
        <v>theater</v>
      </c>
      <c r="T3825" t="str">
        <f t="shared" si="358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3"/>
        <v>42583.570138888885</v>
      </c>
      <c r="K3826">
        <v>1469026903</v>
      </c>
      <c r="L3826" s="11">
        <f t="shared" si="354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5"/>
        <v>108</v>
      </c>
      <c r="R3826" s="6">
        <f t="shared" si="356"/>
        <v>38.571428571428569</v>
      </c>
      <c r="S3826" s="7" t="str">
        <f t="shared" si="357"/>
        <v>theater</v>
      </c>
      <c r="T3826" t="str">
        <f t="shared" si="358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3"/>
        <v>42172.069606481484</v>
      </c>
      <c r="K3827">
        <v>1432690814</v>
      </c>
      <c r="L3827" s="11">
        <f t="shared" si="354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5"/>
        <v>105.42</v>
      </c>
      <c r="R3827" s="6">
        <f t="shared" si="356"/>
        <v>107.57142857142857</v>
      </c>
      <c r="S3827" s="7" t="str">
        <f t="shared" si="357"/>
        <v>theater</v>
      </c>
      <c r="T3827" t="str">
        <f t="shared" si="358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3"/>
        <v>42131.423541666663</v>
      </c>
      <c r="K3828">
        <v>1428401394</v>
      </c>
      <c r="L3828" s="11">
        <f t="shared" si="354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5"/>
        <v>119.16666666666667</v>
      </c>
      <c r="R3828" s="6">
        <f t="shared" si="356"/>
        <v>27.5</v>
      </c>
      <c r="S3828" s="7" t="str">
        <f t="shared" si="357"/>
        <v>theater</v>
      </c>
      <c r="T3828" t="str">
        <f t="shared" si="358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3"/>
        <v>42090</v>
      </c>
      <c r="K3829">
        <v>1422656201</v>
      </c>
      <c r="L3829" s="11">
        <f t="shared" si="354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5"/>
        <v>152.66666666666666</v>
      </c>
      <c r="R3829" s="6">
        <f t="shared" si="356"/>
        <v>70.461538461538467</v>
      </c>
      <c r="S3829" s="7" t="str">
        <f t="shared" si="357"/>
        <v>theater</v>
      </c>
      <c r="T3829" t="str">
        <f t="shared" si="358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3"/>
        <v>42004.569293981483</v>
      </c>
      <c r="K3830">
        <v>1414845587</v>
      </c>
      <c r="L3830" s="11">
        <f t="shared" si="354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5"/>
        <v>100</v>
      </c>
      <c r="R3830" s="6">
        <f t="shared" si="356"/>
        <v>178.57142857142858</v>
      </c>
      <c r="S3830" s="7" t="str">
        <f t="shared" si="357"/>
        <v>theater</v>
      </c>
      <c r="T3830" t="str">
        <f t="shared" si="358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3"/>
        <v>42613.865405092598</v>
      </c>
      <c r="K3831">
        <v>1470948371</v>
      </c>
      <c r="L3831" s="11">
        <f t="shared" si="354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5"/>
        <v>100.2</v>
      </c>
      <c r="R3831" s="6">
        <f t="shared" si="356"/>
        <v>62.625</v>
      </c>
      <c r="S3831" s="7" t="str">
        <f t="shared" si="357"/>
        <v>theater</v>
      </c>
      <c r="T3831" t="str">
        <f t="shared" si="358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3"/>
        <v>42517.740868055553</v>
      </c>
      <c r="K3832">
        <v>1463161611</v>
      </c>
      <c r="L3832" s="11">
        <f t="shared" si="354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5"/>
        <v>225</v>
      </c>
      <c r="R3832" s="6">
        <f t="shared" si="356"/>
        <v>75</v>
      </c>
      <c r="S3832" s="7" t="str">
        <f t="shared" si="357"/>
        <v>theater</v>
      </c>
      <c r="T3832" t="str">
        <f t="shared" si="358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3"/>
        <v>41948.890567129631</v>
      </c>
      <c r="K3833">
        <v>1413404545</v>
      </c>
      <c r="L3833" s="11">
        <f t="shared" si="354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5"/>
        <v>106.02199999999999</v>
      </c>
      <c r="R3833" s="6">
        <f t="shared" si="356"/>
        <v>58.901111111111113</v>
      </c>
      <c r="S3833" s="7" t="str">
        <f t="shared" si="357"/>
        <v>theater</v>
      </c>
      <c r="T3833" t="str">
        <f t="shared" si="358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3"/>
        <v>42420.114988425921</v>
      </c>
      <c r="K3834">
        <v>1452048335</v>
      </c>
      <c r="L3834" s="11">
        <f t="shared" si="354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5"/>
        <v>104.66666666666666</v>
      </c>
      <c r="R3834" s="6">
        <f t="shared" si="356"/>
        <v>139.55555555555554</v>
      </c>
      <c r="S3834" s="7" t="str">
        <f t="shared" si="357"/>
        <v>theater</v>
      </c>
      <c r="T3834" t="str">
        <f t="shared" si="358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3"/>
        <v>41974.797916666663</v>
      </c>
      <c r="K3835">
        <v>1416516972</v>
      </c>
      <c r="L3835" s="11">
        <f t="shared" si="354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5"/>
        <v>116.66666666666667</v>
      </c>
      <c r="R3835" s="6">
        <f t="shared" si="356"/>
        <v>70</v>
      </c>
      <c r="S3835" s="7" t="str">
        <f t="shared" si="357"/>
        <v>theater</v>
      </c>
      <c r="T3835" t="str">
        <f t="shared" si="358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3"/>
        <v>42173.445219907408</v>
      </c>
      <c r="K3836">
        <v>1432032067</v>
      </c>
      <c r="L3836" s="11">
        <f t="shared" si="354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5"/>
        <v>109.03333333333333</v>
      </c>
      <c r="R3836" s="6">
        <f t="shared" si="356"/>
        <v>57.385964912280699</v>
      </c>
      <c r="S3836" s="7" t="str">
        <f t="shared" si="357"/>
        <v>theater</v>
      </c>
      <c r="T3836" t="str">
        <f t="shared" si="358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3"/>
        <v>42481.94222222222</v>
      </c>
      <c r="K3837">
        <v>1459463808</v>
      </c>
      <c r="L3837" s="11">
        <f t="shared" si="354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5"/>
        <v>160</v>
      </c>
      <c r="R3837" s="6">
        <f t="shared" si="356"/>
        <v>40</v>
      </c>
      <c r="S3837" s="7" t="str">
        <f t="shared" si="357"/>
        <v>theater</v>
      </c>
      <c r="T3837" t="str">
        <f t="shared" si="358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3"/>
        <v>42585.172916666663</v>
      </c>
      <c r="K3838">
        <v>1467497652</v>
      </c>
      <c r="L3838" s="11">
        <f t="shared" si="354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5"/>
        <v>112.5</v>
      </c>
      <c r="R3838" s="6">
        <f t="shared" si="356"/>
        <v>64.285714285714292</v>
      </c>
      <c r="S3838" s="7" t="str">
        <f t="shared" si="357"/>
        <v>theater</v>
      </c>
      <c r="T3838" t="str">
        <f t="shared" si="358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3"/>
        <v>42188.765717592592</v>
      </c>
      <c r="K3839">
        <v>1432837358</v>
      </c>
      <c r="L3839" s="11">
        <f t="shared" si="354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5"/>
        <v>102.1</v>
      </c>
      <c r="R3839" s="6">
        <f t="shared" si="356"/>
        <v>120.11764705882354</v>
      </c>
      <c r="S3839" s="7" t="str">
        <f t="shared" si="357"/>
        <v>theater</v>
      </c>
      <c r="T3839" t="str">
        <f t="shared" si="358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3"/>
        <v>42146.710752314815</v>
      </c>
      <c r="K3840">
        <v>1429722209</v>
      </c>
      <c r="L3840" s="11">
        <f t="shared" si="354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5"/>
        <v>100.824</v>
      </c>
      <c r="R3840" s="6">
        <f t="shared" si="356"/>
        <v>1008.24</v>
      </c>
      <c r="S3840" s="7" t="str">
        <f t="shared" si="357"/>
        <v>theater</v>
      </c>
      <c r="T3840" t="str">
        <f t="shared" si="358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3"/>
        <v>42215.142638888887</v>
      </c>
      <c r="K3841">
        <v>1433042724</v>
      </c>
      <c r="L3841" s="11">
        <f t="shared" si="354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5"/>
        <v>101.25</v>
      </c>
      <c r="R3841" s="6">
        <f t="shared" si="356"/>
        <v>63.28125</v>
      </c>
      <c r="S3841" s="7" t="str">
        <f t="shared" si="357"/>
        <v>theater</v>
      </c>
      <c r="T3841" t="str">
        <f t="shared" si="358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3"/>
        <v>42457.660057870366</v>
      </c>
      <c r="K3842">
        <v>1457023829</v>
      </c>
      <c r="L3842" s="11">
        <f t="shared" si="354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5"/>
        <v>6500</v>
      </c>
      <c r="R3842" s="6">
        <f t="shared" si="356"/>
        <v>21.666666666666668</v>
      </c>
      <c r="S3842" s="7" t="str">
        <f t="shared" si="357"/>
        <v>theater</v>
      </c>
      <c r="T3842" t="str">
        <f t="shared" si="358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59">(((I3843/60)/60)/24)+DATE(1970,1,1)</f>
        <v>41840.785729166666</v>
      </c>
      <c r="K3843">
        <v>1400698287</v>
      </c>
      <c r="L3843" s="11">
        <f t="shared" ref="L3843:L3906" si="36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1">(E3843/D3843)*100</f>
        <v>8.7200000000000006</v>
      </c>
      <c r="R3843" s="6">
        <f t="shared" ref="R3843:R3906" si="362">E3843/N3843</f>
        <v>25.647058823529413</v>
      </c>
      <c r="S3843" s="7" t="str">
        <f t="shared" ref="S3843:S3906" si="363">LEFT(P3843,FIND("/",P3843)-1)</f>
        <v>theater</v>
      </c>
      <c r="T3843" t="str">
        <f t="shared" ref="T3843:T3906" si="364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59"/>
        <v>41770.493657407409</v>
      </c>
      <c r="K3844">
        <v>1397217052</v>
      </c>
      <c r="L3844" s="11">
        <f t="shared" si="36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1"/>
        <v>21.94</v>
      </c>
      <c r="R3844" s="6">
        <f t="shared" si="362"/>
        <v>47.695652173913047</v>
      </c>
      <c r="S3844" s="7" t="str">
        <f t="shared" si="363"/>
        <v>theater</v>
      </c>
      <c r="T3844" t="str">
        <f t="shared" si="364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59"/>
        <v>41791.072500000002</v>
      </c>
      <c r="K3845">
        <v>1399427064</v>
      </c>
      <c r="L3845" s="11">
        <f t="shared" si="36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1"/>
        <v>21.3</v>
      </c>
      <c r="R3845" s="6">
        <f t="shared" si="362"/>
        <v>56.05263157894737</v>
      </c>
      <c r="S3845" s="7" t="str">
        <f t="shared" si="363"/>
        <v>theater</v>
      </c>
      <c r="T3845" t="str">
        <f t="shared" si="364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59"/>
        <v>41793.290972222225</v>
      </c>
      <c r="K3846">
        <v>1399474134</v>
      </c>
      <c r="L3846" s="11">
        <f t="shared" si="36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1"/>
        <v>41.489795918367342</v>
      </c>
      <c r="R3846" s="6">
        <f t="shared" si="362"/>
        <v>81.319999999999993</v>
      </c>
      <c r="S3846" s="7" t="str">
        <f t="shared" si="363"/>
        <v>theater</v>
      </c>
      <c r="T3846" t="str">
        <f t="shared" si="364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59"/>
        <v>42278.627013888887</v>
      </c>
      <c r="K3847">
        <v>1441119774</v>
      </c>
      <c r="L3847" s="11">
        <f t="shared" si="36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1"/>
        <v>2.105</v>
      </c>
      <c r="R3847" s="6">
        <f t="shared" si="362"/>
        <v>70.166666666666671</v>
      </c>
      <c r="S3847" s="7" t="str">
        <f t="shared" si="363"/>
        <v>theater</v>
      </c>
      <c r="T3847" t="str">
        <f t="shared" si="364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59"/>
        <v>41916.290972222225</v>
      </c>
      <c r="K3848">
        <v>1409721542</v>
      </c>
      <c r="L3848" s="11">
        <f t="shared" si="36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1"/>
        <v>2.7</v>
      </c>
      <c r="R3848" s="6">
        <f t="shared" si="362"/>
        <v>23.625</v>
      </c>
      <c r="S3848" s="7" t="str">
        <f t="shared" si="363"/>
        <v>theater</v>
      </c>
      <c r="T3848" t="str">
        <f t="shared" si="364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59"/>
        <v>42204.224432870367</v>
      </c>
      <c r="K3849">
        <v>1433395391</v>
      </c>
      <c r="L3849" s="11">
        <f t="shared" si="36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1"/>
        <v>16.161904761904761</v>
      </c>
      <c r="R3849" s="6">
        <f t="shared" si="362"/>
        <v>188.55555555555554</v>
      </c>
      <c r="S3849" s="7" t="str">
        <f t="shared" si="363"/>
        <v>theater</v>
      </c>
      <c r="T3849" t="str">
        <f t="shared" si="364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59"/>
        <v>42295.817002314812</v>
      </c>
      <c r="K3850">
        <v>1442604989</v>
      </c>
      <c r="L3850" s="11">
        <f t="shared" si="36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1"/>
        <v>16.376923076923077</v>
      </c>
      <c r="R3850" s="6">
        <f t="shared" si="362"/>
        <v>49.511627906976742</v>
      </c>
      <c r="S3850" s="7" t="str">
        <f t="shared" si="363"/>
        <v>theater</v>
      </c>
      <c r="T3850" t="str">
        <f t="shared" si="364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59"/>
        <v>42166.767175925925</v>
      </c>
      <c r="K3851">
        <v>1431455084</v>
      </c>
      <c r="L3851" s="11">
        <f t="shared" si="36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1"/>
        <v>7.043333333333333</v>
      </c>
      <c r="R3851" s="6">
        <f t="shared" si="362"/>
        <v>75.464285714285708</v>
      </c>
      <c r="S3851" s="7" t="str">
        <f t="shared" si="363"/>
        <v>theater</v>
      </c>
      <c r="T3851" t="str">
        <f t="shared" si="364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59"/>
        <v>42005.124340277776</v>
      </c>
      <c r="K3852">
        <v>1417489143</v>
      </c>
      <c r="L3852" s="11">
        <f t="shared" si="36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1"/>
        <v>3.8</v>
      </c>
      <c r="R3852" s="6">
        <f t="shared" si="362"/>
        <v>9.5</v>
      </c>
      <c r="S3852" s="7" t="str">
        <f t="shared" si="363"/>
        <v>theater</v>
      </c>
      <c r="T3852" t="str">
        <f t="shared" si="364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59"/>
        <v>42202.439571759256</v>
      </c>
      <c r="K3853">
        <v>1434537179</v>
      </c>
      <c r="L3853" s="11">
        <f t="shared" si="36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1"/>
        <v>34.08</v>
      </c>
      <c r="R3853" s="6">
        <f t="shared" si="362"/>
        <v>35.5</v>
      </c>
      <c r="S3853" s="7" t="str">
        <f t="shared" si="363"/>
        <v>theater</v>
      </c>
      <c r="T3853" t="str">
        <f t="shared" si="364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59"/>
        <v>42090.149027777778</v>
      </c>
      <c r="K3854">
        <v>1425270876</v>
      </c>
      <c r="L3854" s="11">
        <f t="shared" si="36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1"/>
        <v>0.2</v>
      </c>
      <c r="R3854" s="6">
        <f t="shared" si="362"/>
        <v>10</v>
      </c>
      <c r="S3854" s="7" t="str">
        <f t="shared" si="363"/>
        <v>theater</v>
      </c>
      <c r="T3854" t="str">
        <f t="shared" si="364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59"/>
        <v>41883.84002314815</v>
      </c>
      <c r="K3855">
        <v>1406578178</v>
      </c>
      <c r="L3855" s="11">
        <f t="shared" si="36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1"/>
        <v>2.5999999999999999E-2</v>
      </c>
      <c r="R3855" s="6">
        <f t="shared" si="362"/>
        <v>13</v>
      </c>
      <c r="S3855" s="7" t="str">
        <f t="shared" si="363"/>
        <v>theater</v>
      </c>
      <c r="T3855" t="str">
        <f t="shared" si="364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59"/>
        <v>42133.884930555556</v>
      </c>
      <c r="K3856">
        <v>1428614058</v>
      </c>
      <c r="L3856" s="11">
        <f t="shared" si="36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1"/>
        <v>16.254545454545454</v>
      </c>
      <c r="R3856" s="6">
        <f t="shared" si="362"/>
        <v>89.4</v>
      </c>
      <c r="S3856" s="7" t="str">
        <f t="shared" si="363"/>
        <v>theater</v>
      </c>
      <c r="T3856" t="str">
        <f t="shared" si="364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59"/>
        <v>42089.929062499999</v>
      </c>
      <c r="K3857">
        <v>1424819871</v>
      </c>
      <c r="L3857" s="11">
        <f t="shared" si="36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1"/>
        <v>2.5</v>
      </c>
      <c r="R3857" s="6">
        <f t="shared" si="362"/>
        <v>25</v>
      </c>
      <c r="S3857" s="7" t="str">
        <f t="shared" si="363"/>
        <v>theater</v>
      </c>
      <c r="T3857" t="str">
        <f t="shared" si="364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59"/>
        <v>42071.701423611114</v>
      </c>
      <c r="K3858">
        <v>1423245003</v>
      </c>
      <c r="L3858" s="11">
        <f t="shared" si="36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1"/>
        <v>0.02</v>
      </c>
      <c r="R3858" s="6">
        <f t="shared" si="362"/>
        <v>1</v>
      </c>
      <c r="S3858" s="7" t="str">
        <f t="shared" si="363"/>
        <v>theater</v>
      </c>
      <c r="T3858" t="str">
        <f t="shared" si="364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59"/>
        <v>41852.716666666667</v>
      </c>
      <c r="K3859">
        <v>1404927690</v>
      </c>
      <c r="L3859" s="11">
        <f t="shared" si="36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1"/>
        <v>5.2</v>
      </c>
      <c r="R3859" s="6">
        <f t="shared" si="362"/>
        <v>65</v>
      </c>
      <c r="S3859" s="7" t="str">
        <f t="shared" si="363"/>
        <v>theater</v>
      </c>
      <c r="T3859" t="str">
        <f t="shared" si="364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59"/>
        <v>42146.875</v>
      </c>
      <c r="K3860">
        <v>1430734844</v>
      </c>
      <c r="L3860" s="11">
        <f t="shared" si="36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1"/>
        <v>2</v>
      </c>
      <c r="R3860" s="6">
        <f t="shared" si="362"/>
        <v>10</v>
      </c>
      <c r="S3860" s="7" t="str">
        <f t="shared" si="363"/>
        <v>theater</v>
      </c>
      <c r="T3860" t="str">
        <f t="shared" si="364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59"/>
        <v>41815.875</v>
      </c>
      <c r="K3861">
        <v>1401485207</v>
      </c>
      <c r="L3861" s="11">
        <f t="shared" si="36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1"/>
        <v>0.04</v>
      </c>
      <c r="R3861" s="6">
        <f t="shared" si="362"/>
        <v>1</v>
      </c>
      <c r="S3861" s="7" t="str">
        <f t="shared" si="363"/>
        <v>theater</v>
      </c>
      <c r="T3861" t="str">
        <f t="shared" si="364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59"/>
        <v>41863.660995370366</v>
      </c>
      <c r="K3862">
        <v>1405266710</v>
      </c>
      <c r="L3862" s="11">
        <f t="shared" si="36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1"/>
        <v>17.666666666666668</v>
      </c>
      <c r="R3862" s="6">
        <f t="shared" si="362"/>
        <v>81.538461538461533</v>
      </c>
      <c r="S3862" s="7" t="str">
        <f t="shared" si="363"/>
        <v>theater</v>
      </c>
      <c r="T3862" t="str">
        <f t="shared" si="364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59"/>
        <v>41955.907638888893</v>
      </c>
      <c r="K3863">
        <v>1412258977</v>
      </c>
      <c r="L3863" s="11">
        <f t="shared" si="36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1"/>
        <v>5</v>
      </c>
      <c r="R3863" s="6">
        <f t="shared" si="362"/>
        <v>100</v>
      </c>
      <c r="S3863" s="7" t="str">
        <f t="shared" si="363"/>
        <v>theater</v>
      </c>
      <c r="T3863" t="str">
        <f t="shared" si="364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59"/>
        <v>42625.707638888889</v>
      </c>
      <c r="K3864">
        <v>1472451356</v>
      </c>
      <c r="L3864" s="11">
        <f t="shared" si="36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1"/>
        <v>1.3333333333333334E-2</v>
      </c>
      <c r="R3864" s="6">
        <f t="shared" si="362"/>
        <v>1</v>
      </c>
      <c r="S3864" s="7" t="str">
        <f t="shared" si="363"/>
        <v>theater</v>
      </c>
      <c r="T3864" t="str">
        <f t="shared" si="364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59"/>
        <v>42313.674826388888</v>
      </c>
      <c r="K3865">
        <v>1441552305</v>
      </c>
      <c r="L3865" s="11">
        <f t="shared" si="36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1"/>
        <v>0</v>
      </c>
      <c r="R3865" s="6" t="e">
        <f t="shared" si="362"/>
        <v>#DIV/0!</v>
      </c>
      <c r="S3865" s="7" t="str">
        <f t="shared" si="363"/>
        <v>theater</v>
      </c>
      <c r="T3865" t="str">
        <f t="shared" si="364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59"/>
        <v>42325.933495370366</v>
      </c>
      <c r="K3866">
        <v>1445203454</v>
      </c>
      <c r="L3866" s="11">
        <f t="shared" si="36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1"/>
        <v>1.2</v>
      </c>
      <c r="R3866" s="6">
        <f t="shared" si="362"/>
        <v>20</v>
      </c>
      <c r="S3866" s="7" t="str">
        <f t="shared" si="363"/>
        <v>theater</v>
      </c>
      <c r="T3866" t="str">
        <f t="shared" si="364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59"/>
        <v>41881.229166666664</v>
      </c>
      <c r="K3867">
        <v>1405957098</v>
      </c>
      <c r="L3867" s="11">
        <f t="shared" si="36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1"/>
        <v>26.937422295897225</v>
      </c>
      <c r="R3867" s="6">
        <f t="shared" si="362"/>
        <v>46.428571428571431</v>
      </c>
      <c r="S3867" s="7" t="str">
        <f t="shared" si="363"/>
        <v>theater</v>
      </c>
      <c r="T3867" t="str">
        <f t="shared" si="364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59"/>
        <v>42452.145138888889</v>
      </c>
      <c r="K3868">
        <v>1454453021</v>
      </c>
      <c r="L3868" s="11">
        <f t="shared" si="36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1"/>
        <v>0.54999999999999993</v>
      </c>
      <c r="R3868" s="6">
        <f t="shared" si="362"/>
        <v>5.5</v>
      </c>
      <c r="S3868" s="7" t="str">
        <f t="shared" si="363"/>
        <v>theater</v>
      </c>
      <c r="T3868" t="str">
        <f t="shared" si="364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59"/>
        <v>42539.814108796301</v>
      </c>
      <c r="K3869">
        <v>1463686339</v>
      </c>
      <c r="L3869" s="11">
        <f t="shared" si="36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1"/>
        <v>12.55</v>
      </c>
      <c r="R3869" s="6">
        <f t="shared" si="362"/>
        <v>50.2</v>
      </c>
      <c r="S3869" s="7" t="str">
        <f t="shared" si="363"/>
        <v>theater</v>
      </c>
      <c r="T3869" t="str">
        <f t="shared" si="364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59"/>
        <v>41890.659780092588</v>
      </c>
      <c r="K3870">
        <v>1408031405</v>
      </c>
      <c r="L3870" s="11">
        <f t="shared" si="36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1"/>
        <v>0.2</v>
      </c>
      <c r="R3870" s="6">
        <f t="shared" si="362"/>
        <v>10</v>
      </c>
      <c r="S3870" s="7" t="str">
        <f t="shared" si="363"/>
        <v>theater</v>
      </c>
      <c r="T3870" t="str">
        <f t="shared" si="364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59"/>
        <v>42077.132638888885</v>
      </c>
      <c r="K3871">
        <v>1423761792</v>
      </c>
      <c r="L3871" s="11">
        <f t="shared" si="36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1"/>
        <v>3.4474868431088401</v>
      </c>
      <c r="R3871" s="6">
        <f t="shared" si="362"/>
        <v>30.133333333333333</v>
      </c>
      <c r="S3871" s="7" t="str">
        <f t="shared" si="363"/>
        <v>theater</v>
      </c>
      <c r="T3871" t="str">
        <f t="shared" si="364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59"/>
        <v>41823.17219907407</v>
      </c>
      <c r="K3872">
        <v>1401768478</v>
      </c>
      <c r="L3872" s="11">
        <f t="shared" si="36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1"/>
        <v>15</v>
      </c>
      <c r="R3872" s="6">
        <f t="shared" si="362"/>
        <v>150</v>
      </c>
      <c r="S3872" s="7" t="str">
        <f t="shared" si="363"/>
        <v>theater</v>
      </c>
      <c r="T3872" t="str">
        <f t="shared" si="364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59"/>
        <v>42823.739004629635</v>
      </c>
      <c r="K3873">
        <v>1485629050</v>
      </c>
      <c r="L3873" s="11">
        <f t="shared" si="36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1"/>
        <v>2.666666666666667</v>
      </c>
      <c r="R3873" s="6">
        <f t="shared" si="362"/>
        <v>13.333333333333334</v>
      </c>
      <c r="S3873" s="7" t="str">
        <f t="shared" si="363"/>
        <v>theater</v>
      </c>
      <c r="T3873" t="str">
        <f t="shared" si="364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59"/>
        <v>42230.145787037036</v>
      </c>
      <c r="K3874">
        <v>1435202996</v>
      </c>
      <c r="L3874" s="11">
        <f t="shared" si="36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1"/>
        <v>0</v>
      </c>
      <c r="R3874" s="6" t="e">
        <f t="shared" si="362"/>
        <v>#DIV/0!</v>
      </c>
      <c r="S3874" s="7" t="str">
        <f t="shared" si="363"/>
        <v>theater</v>
      </c>
      <c r="T3874" t="str">
        <f t="shared" si="364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59"/>
        <v>42285.696006944447</v>
      </c>
      <c r="K3875">
        <v>1441730535</v>
      </c>
      <c r="L3875" s="11">
        <f t="shared" si="36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1"/>
        <v>0</v>
      </c>
      <c r="R3875" s="6" t="e">
        <f t="shared" si="362"/>
        <v>#DIV/0!</v>
      </c>
      <c r="S3875" s="7" t="str">
        <f t="shared" si="363"/>
        <v>theater</v>
      </c>
      <c r="T3875" t="str">
        <f t="shared" si="364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59"/>
        <v>42028.041666666672</v>
      </c>
      <c r="K3876">
        <v>1420244622</v>
      </c>
      <c r="L3876" s="11">
        <f t="shared" si="36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1"/>
        <v>0</v>
      </c>
      <c r="R3876" s="6" t="e">
        <f t="shared" si="362"/>
        <v>#DIV/0!</v>
      </c>
      <c r="S3876" s="7" t="str">
        <f t="shared" si="363"/>
        <v>theater</v>
      </c>
      <c r="T3876" t="str">
        <f t="shared" si="364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59"/>
        <v>42616.416666666672</v>
      </c>
      <c r="K3877">
        <v>1472804365</v>
      </c>
      <c r="L3877" s="11">
        <f t="shared" si="36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1"/>
        <v>0</v>
      </c>
      <c r="R3877" s="6" t="e">
        <f t="shared" si="362"/>
        <v>#DIV/0!</v>
      </c>
      <c r="S3877" s="7" t="str">
        <f t="shared" si="363"/>
        <v>theater</v>
      </c>
      <c r="T3877" t="str">
        <f t="shared" si="364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59"/>
        <v>42402.624166666668</v>
      </c>
      <c r="K3878">
        <v>1451833128</v>
      </c>
      <c r="L3878" s="11">
        <f t="shared" si="36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1"/>
        <v>52.794871794871788</v>
      </c>
      <c r="R3878" s="6">
        <f t="shared" si="362"/>
        <v>44.760869565217391</v>
      </c>
      <c r="S3878" s="7" t="str">
        <f t="shared" si="363"/>
        <v>theater</v>
      </c>
      <c r="T3878" t="str">
        <f t="shared" si="364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59"/>
        <v>42712.67768518519</v>
      </c>
      <c r="K3879">
        <v>1478621752</v>
      </c>
      <c r="L3879" s="11">
        <f t="shared" si="36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1"/>
        <v>4.9639999999999995</v>
      </c>
      <c r="R3879" s="6">
        <f t="shared" si="362"/>
        <v>88.642857142857139</v>
      </c>
      <c r="S3879" s="7" t="str">
        <f t="shared" si="363"/>
        <v>theater</v>
      </c>
      <c r="T3879" t="str">
        <f t="shared" si="364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59"/>
        <v>42185.165972222225</v>
      </c>
      <c r="K3880">
        <v>1433014746</v>
      </c>
      <c r="L3880" s="11">
        <f t="shared" si="36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1"/>
        <v>5.5555555555555552E-2</v>
      </c>
      <c r="R3880" s="6">
        <f t="shared" si="362"/>
        <v>10</v>
      </c>
      <c r="S3880" s="7" t="str">
        <f t="shared" si="363"/>
        <v>theater</v>
      </c>
      <c r="T3880" t="str">
        <f t="shared" si="364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59"/>
        <v>42029.861064814817</v>
      </c>
      <c r="K3881">
        <v>1419626396</v>
      </c>
      <c r="L3881" s="11">
        <f t="shared" si="36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1"/>
        <v>0</v>
      </c>
      <c r="R3881" s="6" t="e">
        <f t="shared" si="362"/>
        <v>#DIV/0!</v>
      </c>
      <c r="S3881" s="7" t="str">
        <f t="shared" si="363"/>
        <v>theater</v>
      </c>
      <c r="T3881" t="str">
        <f t="shared" si="364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59"/>
        <v>41850.958333333336</v>
      </c>
      <c r="K3882">
        <v>1403724820</v>
      </c>
      <c r="L3882" s="11">
        <f t="shared" si="36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1"/>
        <v>13.066666666666665</v>
      </c>
      <c r="R3882" s="6">
        <f t="shared" si="362"/>
        <v>57.647058823529413</v>
      </c>
      <c r="S3882" s="7" t="str">
        <f t="shared" si="363"/>
        <v>theater</v>
      </c>
      <c r="T3882" t="str">
        <f t="shared" si="364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59"/>
        <v>42786.018506944441</v>
      </c>
      <c r="K3883">
        <v>1484958399</v>
      </c>
      <c r="L3883" s="11">
        <f t="shared" si="36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1"/>
        <v>5</v>
      </c>
      <c r="R3883" s="6">
        <f t="shared" si="362"/>
        <v>25</v>
      </c>
      <c r="S3883" s="7" t="str">
        <f t="shared" si="363"/>
        <v>theater</v>
      </c>
      <c r="T3883" t="str">
        <f t="shared" si="364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59"/>
        <v>42400.960416666669</v>
      </c>
      <c r="K3884">
        <v>1451950570</v>
      </c>
      <c r="L3884" s="11">
        <f t="shared" si="36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1"/>
        <v>0</v>
      </c>
      <c r="R3884" s="6" t="e">
        <f t="shared" si="362"/>
        <v>#DIV/0!</v>
      </c>
      <c r="S3884" s="7" t="str">
        <f t="shared" si="363"/>
        <v>theater</v>
      </c>
      <c r="T3884" t="str">
        <f t="shared" si="364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59"/>
        <v>41884.602650462963</v>
      </c>
      <c r="K3885">
        <v>1407076069</v>
      </c>
      <c r="L3885" s="11">
        <f t="shared" si="36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1"/>
        <v>0</v>
      </c>
      <c r="R3885" s="6" t="e">
        <f t="shared" si="362"/>
        <v>#DIV/0!</v>
      </c>
      <c r="S3885" s="7" t="str">
        <f t="shared" si="363"/>
        <v>theater</v>
      </c>
      <c r="T3885" t="str">
        <f t="shared" si="364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59"/>
        <v>42090.749907407408</v>
      </c>
      <c r="K3886">
        <v>1425322792</v>
      </c>
      <c r="L3886" s="11">
        <f t="shared" si="36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1"/>
        <v>0</v>
      </c>
      <c r="R3886" s="6" t="e">
        <f t="shared" si="362"/>
        <v>#DIV/0!</v>
      </c>
      <c r="S3886" s="7" t="str">
        <f t="shared" si="363"/>
        <v>theater</v>
      </c>
      <c r="T3886" t="str">
        <f t="shared" si="364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59"/>
        <v>42499.951284722221</v>
      </c>
      <c r="K3887">
        <v>1460242191</v>
      </c>
      <c r="L3887" s="11">
        <f t="shared" si="36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1"/>
        <v>0</v>
      </c>
      <c r="R3887" s="6" t="e">
        <f t="shared" si="362"/>
        <v>#DIV/0!</v>
      </c>
      <c r="S3887" s="7" t="str">
        <f t="shared" si="363"/>
        <v>theater</v>
      </c>
      <c r="T3887" t="str">
        <f t="shared" si="364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59"/>
        <v>41984.228032407409</v>
      </c>
      <c r="K3888">
        <v>1415683702</v>
      </c>
      <c r="L3888" s="11">
        <f t="shared" si="36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1"/>
        <v>0</v>
      </c>
      <c r="R3888" s="6" t="e">
        <f t="shared" si="362"/>
        <v>#DIV/0!</v>
      </c>
      <c r="S3888" s="7" t="str">
        <f t="shared" si="363"/>
        <v>theater</v>
      </c>
      <c r="T3888" t="str">
        <f t="shared" si="364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59"/>
        <v>42125.916666666672</v>
      </c>
      <c r="K3889">
        <v>1426538129</v>
      </c>
      <c r="L3889" s="11">
        <f t="shared" si="36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1"/>
        <v>1.7500000000000002</v>
      </c>
      <c r="R3889" s="6">
        <f t="shared" si="362"/>
        <v>17.5</v>
      </c>
      <c r="S3889" s="7" t="str">
        <f t="shared" si="363"/>
        <v>theater</v>
      </c>
      <c r="T3889" t="str">
        <f t="shared" si="364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59"/>
        <v>42792.545810185184</v>
      </c>
      <c r="K3890">
        <v>1485522358</v>
      </c>
      <c r="L3890" s="11">
        <f t="shared" si="36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1"/>
        <v>27.1</v>
      </c>
      <c r="R3890" s="6">
        <f t="shared" si="362"/>
        <v>38.714285714285715</v>
      </c>
      <c r="S3890" s="7" t="str">
        <f t="shared" si="363"/>
        <v>theater</v>
      </c>
      <c r="T3890" t="str">
        <f t="shared" si="364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59"/>
        <v>42008.976388888885</v>
      </c>
      <c r="K3891">
        <v>1417651630</v>
      </c>
      <c r="L3891" s="11">
        <f t="shared" si="36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1"/>
        <v>1.4749999999999999</v>
      </c>
      <c r="R3891" s="6">
        <f t="shared" si="362"/>
        <v>13.111111111111111</v>
      </c>
      <c r="S3891" s="7" t="str">
        <f t="shared" si="363"/>
        <v>theater</v>
      </c>
      <c r="T3891" t="str">
        <f t="shared" si="364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59"/>
        <v>42231.758611111116</v>
      </c>
      <c r="K3892">
        <v>1434478344</v>
      </c>
      <c r="L3892" s="11">
        <f t="shared" si="36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1"/>
        <v>16.826666666666668</v>
      </c>
      <c r="R3892" s="6">
        <f t="shared" si="362"/>
        <v>315.5</v>
      </c>
      <c r="S3892" s="7" t="str">
        <f t="shared" si="363"/>
        <v>theater</v>
      </c>
      <c r="T3892" t="str">
        <f t="shared" si="364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59"/>
        <v>42086.207638888889</v>
      </c>
      <c r="K3893">
        <v>1424488244</v>
      </c>
      <c r="L3893" s="11">
        <f t="shared" si="36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1"/>
        <v>32.5</v>
      </c>
      <c r="R3893" s="6">
        <f t="shared" si="362"/>
        <v>37.142857142857146</v>
      </c>
      <c r="S3893" s="7" t="str">
        <f t="shared" si="363"/>
        <v>theater</v>
      </c>
      <c r="T3893" t="str">
        <f t="shared" si="364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59"/>
        <v>41875.291666666664</v>
      </c>
      <c r="K3894">
        <v>1408203557</v>
      </c>
      <c r="L3894" s="11">
        <f t="shared" si="36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1"/>
        <v>0</v>
      </c>
      <c r="R3894" s="6" t="e">
        <f t="shared" si="362"/>
        <v>#DIV/0!</v>
      </c>
      <c r="S3894" s="7" t="str">
        <f t="shared" si="363"/>
        <v>theater</v>
      </c>
      <c r="T3894" t="str">
        <f t="shared" si="364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59"/>
        <v>41821.25</v>
      </c>
      <c r="K3895">
        <v>1400600840</v>
      </c>
      <c r="L3895" s="11">
        <f t="shared" si="36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1"/>
        <v>21.55</v>
      </c>
      <c r="R3895" s="6">
        <f t="shared" si="362"/>
        <v>128.27380952380952</v>
      </c>
      <c r="S3895" s="7" t="str">
        <f t="shared" si="363"/>
        <v>theater</v>
      </c>
      <c r="T3895" t="str">
        <f t="shared" si="364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59"/>
        <v>42710.207638888889</v>
      </c>
      <c r="K3896">
        <v>1478386812</v>
      </c>
      <c r="L3896" s="11">
        <f t="shared" si="36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1"/>
        <v>3.4666666666666663</v>
      </c>
      <c r="R3896" s="6">
        <f t="shared" si="362"/>
        <v>47.272727272727273</v>
      </c>
      <c r="S3896" s="7" t="str">
        <f t="shared" si="363"/>
        <v>theater</v>
      </c>
      <c r="T3896" t="str">
        <f t="shared" si="364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59"/>
        <v>42063.250208333338</v>
      </c>
      <c r="K3897">
        <v>1422424818</v>
      </c>
      <c r="L3897" s="11">
        <f t="shared" si="36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1"/>
        <v>5</v>
      </c>
      <c r="R3897" s="6">
        <f t="shared" si="362"/>
        <v>50</v>
      </c>
      <c r="S3897" s="7" t="str">
        <f t="shared" si="363"/>
        <v>theater</v>
      </c>
      <c r="T3897" t="str">
        <f t="shared" si="364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59"/>
        <v>41807.191875000004</v>
      </c>
      <c r="K3898">
        <v>1401770178</v>
      </c>
      <c r="L3898" s="11">
        <f t="shared" si="36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1"/>
        <v>10.625</v>
      </c>
      <c r="R3898" s="6">
        <f t="shared" si="362"/>
        <v>42.5</v>
      </c>
      <c r="S3898" s="7" t="str">
        <f t="shared" si="363"/>
        <v>theater</v>
      </c>
      <c r="T3898" t="str">
        <f t="shared" si="364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59"/>
        <v>42012.87364583333</v>
      </c>
      <c r="K3899">
        <v>1418158683</v>
      </c>
      <c r="L3899" s="11">
        <f t="shared" si="36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1"/>
        <v>17.599999999999998</v>
      </c>
      <c r="R3899" s="6">
        <f t="shared" si="362"/>
        <v>44</v>
      </c>
      <c r="S3899" s="7" t="str">
        <f t="shared" si="363"/>
        <v>theater</v>
      </c>
      <c r="T3899" t="str">
        <f t="shared" si="364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59"/>
        <v>42233.666666666672</v>
      </c>
      <c r="K3900">
        <v>1436355270</v>
      </c>
      <c r="L3900" s="11">
        <f t="shared" si="36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1"/>
        <v>32.56</v>
      </c>
      <c r="R3900" s="6">
        <f t="shared" si="362"/>
        <v>50.875</v>
      </c>
      <c r="S3900" s="7" t="str">
        <f t="shared" si="363"/>
        <v>theater</v>
      </c>
      <c r="T3900" t="str">
        <f t="shared" si="364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59"/>
        <v>41863.775011574071</v>
      </c>
      <c r="K3901">
        <v>1406140561</v>
      </c>
      <c r="L3901" s="11">
        <f t="shared" si="36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1"/>
        <v>1.25</v>
      </c>
      <c r="R3901" s="6">
        <f t="shared" si="362"/>
        <v>62.5</v>
      </c>
      <c r="S3901" s="7" t="str">
        <f t="shared" si="363"/>
        <v>theater</v>
      </c>
      <c r="T3901" t="str">
        <f t="shared" si="364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59"/>
        <v>42166.092488425929</v>
      </c>
      <c r="K3902">
        <v>1431396791</v>
      </c>
      <c r="L3902" s="11">
        <f t="shared" si="36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1"/>
        <v>5.4</v>
      </c>
      <c r="R3902" s="6">
        <f t="shared" si="362"/>
        <v>27</v>
      </c>
      <c r="S3902" s="7" t="str">
        <f t="shared" si="363"/>
        <v>theater</v>
      </c>
      <c r="T3902" t="str">
        <f t="shared" si="364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59"/>
        <v>42357.826377314821</v>
      </c>
      <c r="K3903">
        <v>1447098599</v>
      </c>
      <c r="L3903" s="11">
        <f t="shared" si="36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1"/>
        <v>0.83333333333333337</v>
      </c>
      <c r="R3903" s="6">
        <f t="shared" si="362"/>
        <v>25</v>
      </c>
      <c r="S3903" s="7" t="str">
        <f t="shared" si="363"/>
        <v>theater</v>
      </c>
      <c r="T3903" t="str">
        <f t="shared" si="364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59"/>
        <v>42688.509745370371</v>
      </c>
      <c r="K3904">
        <v>1476962042</v>
      </c>
      <c r="L3904" s="11">
        <f t="shared" si="36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1"/>
        <v>48.833333333333336</v>
      </c>
      <c r="R3904" s="6">
        <f t="shared" si="362"/>
        <v>47.258064516129032</v>
      </c>
      <c r="S3904" s="7" t="str">
        <f t="shared" si="363"/>
        <v>theater</v>
      </c>
      <c r="T3904" t="str">
        <f t="shared" si="364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59"/>
        <v>42230.818055555559</v>
      </c>
      <c r="K3905">
        <v>1435709765</v>
      </c>
      <c r="L3905" s="11">
        <f t="shared" si="36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1"/>
        <v>0</v>
      </c>
      <c r="R3905" s="6" t="e">
        <f t="shared" si="362"/>
        <v>#DIV/0!</v>
      </c>
      <c r="S3905" s="7" t="str">
        <f t="shared" si="363"/>
        <v>theater</v>
      </c>
      <c r="T3905" t="str">
        <f t="shared" si="364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59"/>
        <v>42109.211111111115</v>
      </c>
      <c r="K3906">
        <v>1427866200</v>
      </c>
      <c r="L3906" s="11">
        <f t="shared" si="36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1"/>
        <v>0.03</v>
      </c>
      <c r="R3906" s="6">
        <f t="shared" si="362"/>
        <v>1.5</v>
      </c>
      <c r="S3906" s="7" t="str">
        <f t="shared" si="363"/>
        <v>theater</v>
      </c>
      <c r="T3906" t="str">
        <f t="shared" si="364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5">(((I3907/60)/60)/24)+DATE(1970,1,1)</f>
        <v>42166.958333333328</v>
      </c>
      <c r="K3907">
        <v>1430405903</v>
      </c>
      <c r="L3907" s="11">
        <f t="shared" ref="L3907:L3970" si="36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7">(E3907/D3907)*100</f>
        <v>11.533333333333333</v>
      </c>
      <c r="R3907" s="6">
        <f t="shared" ref="R3907:R3970" si="368">E3907/N3907</f>
        <v>24.714285714285715</v>
      </c>
      <c r="S3907" s="7" t="str">
        <f t="shared" ref="S3907:S3970" si="369">LEFT(P3907,FIND("/",P3907)-1)</f>
        <v>theater</v>
      </c>
      <c r="T3907" t="str">
        <f t="shared" ref="T3907:T3970" si="370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5"/>
        <v>42181.559027777781</v>
      </c>
      <c r="K3908">
        <v>1432072893</v>
      </c>
      <c r="L3908" s="11">
        <f t="shared" si="36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7"/>
        <v>67.333333333333329</v>
      </c>
      <c r="R3908" s="6">
        <f t="shared" si="368"/>
        <v>63.125</v>
      </c>
      <c r="S3908" s="7" t="str">
        <f t="shared" si="369"/>
        <v>theater</v>
      </c>
      <c r="T3908" t="str">
        <f t="shared" si="370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5"/>
        <v>41938.838888888888</v>
      </c>
      <c r="K3909">
        <v>1411587606</v>
      </c>
      <c r="L3909" s="11">
        <f t="shared" si="36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7"/>
        <v>15.299999999999999</v>
      </c>
      <c r="R3909" s="6">
        <f t="shared" si="368"/>
        <v>38.25</v>
      </c>
      <c r="S3909" s="7" t="str">
        <f t="shared" si="369"/>
        <v>theater</v>
      </c>
      <c r="T3909" t="str">
        <f t="shared" si="370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5"/>
        <v>41849.135370370372</v>
      </c>
      <c r="K3910">
        <v>1405307696</v>
      </c>
      <c r="L3910" s="11">
        <f t="shared" si="36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7"/>
        <v>8.6666666666666679</v>
      </c>
      <c r="R3910" s="6">
        <f t="shared" si="368"/>
        <v>16.25</v>
      </c>
      <c r="S3910" s="7" t="str">
        <f t="shared" si="369"/>
        <v>theater</v>
      </c>
      <c r="T3910" t="str">
        <f t="shared" si="370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5"/>
        <v>41893.359282407408</v>
      </c>
      <c r="K3911">
        <v>1407832642</v>
      </c>
      <c r="L3911" s="11">
        <f t="shared" si="36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7"/>
        <v>0.22499999999999998</v>
      </c>
      <c r="R3911" s="6">
        <f t="shared" si="368"/>
        <v>33.75</v>
      </c>
      <c r="S3911" s="7" t="str">
        <f t="shared" si="369"/>
        <v>theater</v>
      </c>
      <c r="T3911" t="str">
        <f t="shared" si="370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5"/>
        <v>42254.756909722222</v>
      </c>
      <c r="K3912">
        <v>1439057397</v>
      </c>
      <c r="L3912" s="11">
        <f t="shared" si="36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7"/>
        <v>3.0833333333333335</v>
      </c>
      <c r="R3912" s="6">
        <f t="shared" si="368"/>
        <v>61.666666666666664</v>
      </c>
      <c r="S3912" s="7" t="str">
        <f t="shared" si="369"/>
        <v>theater</v>
      </c>
      <c r="T3912" t="str">
        <f t="shared" si="370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5"/>
        <v>41969.853900462964</v>
      </c>
      <c r="K3913">
        <v>1414438177</v>
      </c>
      <c r="L3913" s="11">
        <f t="shared" si="36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7"/>
        <v>37.412500000000001</v>
      </c>
      <c r="R3913" s="6">
        <f t="shared" si="368"/>
        <v>83.138888888888886</v>
      </c>
      <c r="S3913" s="7" t="str">
        <f t="shared" si="369"/>
        <v>theater</v>
      </c>
      <c r="T3913" t="str">
        <f t="shared" si="370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5"/>
        <v>42119.190972222219</v>
      </c>
      <c r="K3914">
        <v>1424759330</v>
      </c>
      <c r="L3914" s="11">
        <f t="shared" si="36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7"/>
        <v>6.6666666666666671E-3</v>
      </c>
      <c r="R3914" s="6">
        <f t="shared" si="368"/>
        <v>1</v>
      </c>
      <c r="S3914" s="7" t="str">
        <f t="shared" si="369"/>
        <v>theater</v>
      </c>
      <c r="T3914" t="str">
        <f t="shared" si="370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5"/>
        <v>42338.252881944441</v>
      </c>
      <c r="K3915">
        <v>1446267849</v>
      </c>
      <c r="L3915" s="11">
        <f t="shared" si="36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7"/>
        <v>10</v>
      </c>
      <c r="R3915" s="6">
        <f t="shared" si="368"/>
        <v>142.85714285714286</v>
      </c>
      <c r="S3915" s="7" t="str">
        <f t="shared" si="369"/>
        <v>theater</v>
      </c>
      <c r="T3915" t="str">
        <f t="shared" si="370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5"/>
        <v>42134.957638888889</v>
      </c>
      <c r="K3916">
        <v>1429558756</v>
      </c>
      <c r="L3916" s="11">
        <f t="shared" si="36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7"/>
        <v>36.36</v>
      </c>
      <c r="R3916" s="6">
        <f t="shared" si="368"/>
        <v>33.666666666666664</v>
      </c>
      <c r="S3916" s="7" t="str">
        <f t="shared" si="369"/>
        <v>theater</v>
      </c>
      <c r="T3916" t="str">
        <f t="shared" si="370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5"/>
        <v>42522.98505787037</v>
      </c>
      <c r="K3917">
        <v>1462232309</v>
      </c>
      <c r="L3917" s="11">
        <f t="shared" si="36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7"/>
        <v>0.33333333333333337</v>
      </c>
      <c r="R3917" s="6">
        <f t="shared" si="368"/>
        <v>5</v>
      </c>
      <c r="S3917" s="7" t="str">
        <f t="shared" si="369"/>
        <v>theater</v>
      </c>
      <c r="T3917" t="str">
        <f t="shared" si="370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5"/>
        <v>42524.471666666665</v>
      </c>
      <c r="K3918">
        <v>1462360752</v>
      </c>
      <c r="L3918" s="11">
        <f t="shared" si="36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7"/>
        <v>0</v>
      </c>
      <c r="R3918" s="6" t="e">
        <f t="shared" si="368"/>
        <v>#DIV/0!</v>
      </c>
      <c r="S3918" s="7" t="str">
        <f t="shared" si="369"/>
        <v>theater</v>
      </c>
      <c r="T3918" t="str">
        <f t="shared" si="370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5"/>
        <v>41893.527326388888</v>
      </c>
      <c r="K3919">
        <v>1407847161</v>
      </c>
      <c r="L3919" s="11">
        <f t="shared" si="36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7"/>
        <v>0.2857142857142857</v>
      </c>
      <c r="R3919" s="6">
        <f t="shared" si="368"/>
        <v>10</v>
      </c>
      <c r="S3919" s="7" t="str">
        <f t="shared" si="369"/>
        <v>theater</v>
      </c>
      <c r="T3919" t="str">
        <f t="shared" si="370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5"/>
        <v>41855.666666666664</v>
      </c>
      <c r="K3920">
        <v>1406131023</v>
      </c>
      <c r="L3920" s="11">
        <f t="shared" si="36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7"/>
        <v>0.2</v>
      </c>
      <c r="R3920" s="6">
        <f t="shared" si="368"/>
        <v>40</v>
      </c>
      <c r="S3920" s="7" t="str">
        <f t="shared" si="369"/>
        <v>theater</v>
      </c>
      <c r="T3920" t="str">
        <f t="shared" si="370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5"/>
        <v>42387</v>
      </c>
      <c r="K3921">
        <v>1450628773</v>
      </c>
      <c r="L3921" s="11">
        <f t="shared" si="36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7"/>
        <v>1.7999999999999998</v>
      </c>
      <c r="R3921" s="6">
        <f t="shared" si="368"/>
        <v>30</v>
      </c>
      <c r="S3921" s="7" t="str">
        <f t="shared" si="369"/>
        <v>theater</v>
      </c>
      <c r="T3921" t="str">
        <f t="shared" si="370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5"/>
        <v>42687.428935185191</v>
      </c>
      <c r="K3922">
        <v>1476436660</v>
      </c>
      <c r="L3922" s="11">
        <f t="shared" si="36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7"/>
        <v>5.4</v>
      </c>
      <c r="R3922" s="6">
        <f t="shared" si="368"/>
        <v>45</v>
      </c>
      <c r="S3922" s="7" t="str">
        <f t="shared" si="369"/>
        <v>theater</v>
      </c>
      <c r="T3922" t="str">
        <f t="shared" si="370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5"/>
        <v>41938.75</v>
      </c>
      <c r="K3923">
        <v>1413291655</v>
      </c>
      <c r="L3923" s="11">
        <f t="shared" si="36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7"/>
        <v>0</v>
      </c>
      <c r="R3923" s="6" t="e">
        <f t="shared" si="368"/>
        <v>#DIV/0!</v>
      </c>
      <c r="S3923" s="7" t="str">
        <f t="shared" si="369"/>
        <v>theater</v>
      </c>
      <c r="T3923" t="str">
        <f t="shared" si="370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5"/>
        <v>42065.958333333328</v>
      </c>
      <c r="K3924">
        <v>1421432810</v>
      </c>
      <c r="L3924" s="11">
        <f t="shared" si="36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7"/>
        <v>8.1333333333333329</v>
      </c>
      <c r="R3924" s="6">
        <f t="shared" si="368"/>
        <v>10.166666666666666</v>
      </c>
      <c r="S3924" s="7" t="str">
        <f t="shared" si="369"/>
        <v>theater</v>
      </c>
      <c r="T3924" t="str">
        <f t="shared" si="370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5"/>
        <v>42103.979988425926</v>
      </c>
      <c r="K3925">
        <v>1426203071</v>
      </c>
      <c r="L3925" s="11">
        <f t="shared" si="36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7"/>
        <v>12.034782608695652</v>
      </c>
      <c r="R3925" s="6">
        <f t="shared" si="368"/>
        <v>81.411764705882348</v>
      </c>
      <c r="S3925" s="7" t="str">
        <f t="shared" si="369"/>
        <v>theater</v>
      </c>
      <c r="T3925" t="str">
        <f t="shared" si="370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5"/>
        <v>41816.959745370368</v>
      </c>
      <c r="K3926">
        <v>1401231722</v>
      </c>
      <c r="L3926" s="11">
        <f t="shared" si="36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7"/>
        <v>15.266666666666667</v>
      </c>
      <c r="R3926" s="6">
        <f t="shared" si="368"/>
        <v>57.25</v>
      </c>
      <c r="S3926" s="7" t="str">
        <f t="shared" si="369"/>
        <v>theater</v>
      </c>
      <c r="T3926" t="str">
        <f t="shared" si="370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5"/>
        <v>41850.870821759258</v>
      </c>
      <c r="K3927">
        <v>1404161639</v>
      </c>
      <c r="L3927" s="11">
        <f t="shared" si="36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7"/>
        <v>10</v>
      </c>
      <c r="R3927" s="6">
        <f t="shared" si="368"/>
        <v>5</v>
      </c>
      <c r="S3927" s="7" t="str">
        <f t="shared" si="369"/>
        <v>theater</v>
      </c>
      <c r="T3927" t="str">
        <f t="shared" si="370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5"/>
        <v>42000.085046296299</v>
      </c>
      <c r="K3928">
        <v>1417053748</v>
      </c>
      <c r="L3928" s="11">
        <f t="shared" si="36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7"/>
        <v>0.3</v>
      </c>
      <c r="R3928" s="6">
        <f t="shared" si="368"/>
        <v>15</v>
      </c>
      <c r="S3928" s="7" t="str">
        <f t="shared" si="369"/>
        <v>theater</v>
      </c>
      <c r="T3928" t="str">
        <f t="shared" si="370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5"/>
        <v>41860.267407407409</v>
      </c>
      <c r="K3929">
        <v>1404973504</v>
      </c>
      <c r="L3929" s="11">
        <f t="shared" si="36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7"/>
        <v>1</v>
      </c>
      <c r="R3929" s="6">
        <f t="shared" si="368"/>
        <v>12.5</v>
      </c>
      <c r="S3929" s="7" t="str">
        <f t="shared" si="369"/>
        <v>theater</v>
      </c>
      <c r="T3929" t="str">
        <f t="shared" si="370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5"/>
        <v>42293.207638888889</v>
      </c>
      <c r="K3930">
        <v>1442593427</v>
      </c>
      <c r="L3930" s="11">
        <f t="shared" si="36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7"/>
        <v>13.020000000000001</v>
      </c>
      <c r="R3930" s="6">
        <f t="shared" si="368"/>
        <v>93</v>
      </c>
      <c r="S3930" s="7" t="str">
        <f t="shared" si="369"/>
        <v>theater</v>
      </c>
      <c r="T3930" t="str">
        <f t="shared" si="370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5"/>
        <v>42631.827141203699</v>
      </c>
      <c r="K3931">
        <v>1471636265</v>
      </c>
      <c r="L3931" s="11">
        <f t="shared" si="36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7"/>
        <v>2.2650000000000001</v>
      </c>
      <c r="R3931" s="6">
        <f t="shared" si="368"/>
        <v>32.357142857142854</v>
      </c>
      <c r="S3931" s="7" t="str">
        <f t="shared" si="369"/>
        <v>theater</v>
      </c>
      <c r="T3931" t="str">
        <f t="shared" si="370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5"/>
        <v>42461.25</v>
      </c>
      <c r="K3932">
        <v>1457078868</v>
      </c>
      <c r="L3932" s="11">
        <f t="shared" si="36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7"/>
        <v>0</v>
      </c>
      <c r="R3932" s="6" t="e">
        <f t="shared" si="368"/>
        <v>#DIV/0!</v>
      </c>
      <c r="S3932" s="7" t="str">
        <f t="shared" si="369"/>
        <v>theater</v>
      </c>
      <c r="T3932" t="str">
        <f t="shared" si="370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5"/>
        <v>42253.151701388888</v>
      </c>
      <c r="K3933">
        <v>1439350707</v>
      </c>
      <c r="L3933" s="11">
        <f t="shared" si="36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7"/>
        <v>0</v>
      </c>
      <c r="R3933" s="6" t="e">
        <f t="shared" si="368"/>
        <v>#DIV/0!</v>
      </c>
      <c r="S3933" s="7" t="str">
        <f t="shared" si="369"/>
        <v>theater</v>
      </c>
      <c r="T3933" t="str">
        <f t="shared" si="370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5"/>
        <v>42445.126898148148</v>
      </c>
      <c r="K3934">
        <v>1455508964</v>
      </c>
      <c r="L3934" s="11">
        <f t="shared" si="36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7"/>
        <v>8.3333333333333332E-3</v>
      </c>
      <c r="R3934" s="6">
        <f t="shared" si="368"/>
        <v>1</v>
      </c>
      <c r="S3934" s="7" t="str">
        <f t="shared" si="369"/>
        <v>theater</v>
      </c>
      <c r="T3934" t="str">
        <f t="shared" si="370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5"/>
        <v>42568.029861111107</v>
      </c>
      <c r="K3935">
        <v>1466205262</v>
      </c>
      <c r="L3935" s="11">
        <f t="shared" si="36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7"/>
        <v>15.742857142857142</v>
      </c>
      <c r="R3935" s="6">
        <f t="shared" si="368"/>
        <v>91.833333333333329</v>
      </c>
      <c r="S3935" s="7" t="str">
        <f t="shared" si="369"/>
        <v>theater</v>
      </c>
      <c r="T3935" t="str">
        <f t="shared" si="370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5"/>
        <v>42278.541666666672</v>
      </c>
      <c r="K3936">
        <v>1439827639</v>
      </c>
      <c r="L3936" s="11">
        <f t="shared" si="36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7"/>
        <v>11</v>
      </c>
      <c r="R3936" s="6">
        <f t="shared" si="368"/>
        <v>45.833333333333336</v>
      </c>
      <c r="S3936" s="7" t="str">
        <f t="shared" si="369"/>
        <v>theater</v>
      </c>
      <c r="T3936" t="str">
        <f t="shared" si="370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5"/>
        <v>42281.656782407401</v>
      </c>
      <c r="K3937">
        <v>1438789546</v>
      </c>
      <c r="L3937" s="11">
        <f t="shared" si="36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7"/>
        <v>43.833333333333336</v>
      </c>
      <c r="R3937" s="6">
        <f t="shared" si="368"/>
        <v>57.173913043478258</v>
      </c>
      <c r="S3937" s="7" t="str">
        <f t="shared" si="369"/>
        <v>theater</v>
      </c>
      <c r="T3937" t="str">
        <f t="shared" si="370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5"/>
        <v>42705.304629629631</v>
      </c>
      <c r="K3938">
        <v>1477981120</v>
      </c>
      <c r="L3938" s="11">
        <f t="shared" si="36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7"/>
        <v>0</v>
      </c>
      <c r="R3938" s="6" t="e">
        <f t="shared" si="368"/>
        <v>#DIV/0!</v>
      </c>
      <c r="S3938" s="7" t="str">
        <f t="shared" si="369"/>
        <v>theater</v>
      </c>
      <c r="T3938" t="str">
        <f t="shared" si="370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5"/>
        <v>42562.631481481483</v>
      </c>
      <c r="K3939">
        <v>1465830560</v>
      </c>
      <c r="L3939" s="11">
        <f t="shared" si="36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7"/>
        <v>86.135181975736558</v>
      </c>
      <c r="R3939" s="6">
        <f t="shared" si="368"/>
        <v>248.5</v>
      </c>
      <c r="S3939" s="7" t="str">
        <f t="shared" si="369"/>
        <v>theater</v>
      </c>
      <c r="T3939" t="str">
        <f t="shared" si="370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5"/>
        <v>42182.905717592599</v>
      </c>
      <c r="K3940">
        <v>1432763054</v>
      </c>
      <c r="L3940" s="11">
        <f t="shared" si="36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7"/>
        <v>12.196620583717358</v>
      </c>
      <c r="R3940" s="6">
        <f t="shared" si="368"/>
        <v>79.400000000000006</v>
      </c>
      <c r="S3940" s="7" t="str">
        <f t="shared" si="369"/>
        <v>theater</v>
      </c>
      <c r="T3940" t="str">
        <f t="shared" si="370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5"/>
        <v>41919.1875</v>
      </c>
      <c r="K3941">
        <v>1412328979</v>
      </c>
      <c r="L3941" s="11">
        <f t="shared" si="36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7"/>
        <v>0.1</v>
      </c>
      <c r="R3941" s="6">
        <f t="shared" si="368"/>
        <v>5</v>
      </c>
      <c r="S3941" s="7" t="str">
        <f t="shared" si="369"/>
        <v>theater</v>
      </c>
      <c r="T3941" t="str">
        <f t="shared" si="370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5"/>
        <v>42006.492488425924</v>
      </c>
      <c r="K3942">
        <v>1416311351</v>
      </c>
      <c r="L3942" s="11">
        <f t="shared" si="36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7"/>
        <v>0.22</v>
      </c>
      <c r="R3942" s="6">
        <f t="shared" si="368"/>
        <v>5.5</v>
      </c>
      <c r="S3942" s="7" t="str">
        <f t="shared" si="369"/>
        <v>theater</v>
      </c>
      <c r="T3942" t="str">
        <f t="shared" si="370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5"/>
        <v>41968.041666666672</v>
      </c>
      <c r="K3943">
        <v>1414505137</v>
      </c>
      <c r="L3943" s="11">
        <f t="shared" si="36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7"/>
        <v>0.90909090909090906</v>
      </c>
      <c r="R3943" s="6">
        <f t="shared" si="368"/>
        <v>25</v>
      </c>
      <c r="S3943" s="7" t="str">
        <f t="shared" si="369"/>
        <v>theater</v>
      </c>
      <c r="T3943" t="str">
        <f t="shared" si="370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5"/>
        <v>42171.904097222221</v>
      </c>
      <c r="K3944">
        <v>1429306914</v>
      </c>
      <c r="L3944" s="11">
        <f t="shared" si="36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7"/>
        <v>0</v>
      </c>
      <c r="R3944" s="6" t="e">
        <f t="shared" si="368"/>
        <v>#DIV/0!</v>
      </c>
      <c r="S3944" s="7" t="str">
        <f t="shared" si="369"/>
        <v>theater</v>
      </c>
      <c r="T3944" t="str">
        <f t="shared" si="370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5"/>
        <v>42310.701388888891</v>
      </c>
      <c r="K3945">
        <v>1443811268</v>
      </c>
      <c r="L3945" s="11">
        <f t="shared" si="36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7"/>
        <v>35.64</v>
      </c>
      <c r="R3945" s="6">
        <f t="shared" si="368"/>
        <v>137.07692307692307</v>
      </c>
      <c r="S3945" s="7" t="str">
        <f t="shared" si="369"/>
        <v>theater</v>
      </c>
      <c r="T3945" t="str">
        <f t="shared" si="370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5"/>
        <v>42243.662905092591</v>
      </c>
      <c r="K3946">
        <v>1438098875</v>
      </c>
      <c r="L3946" s="11">
        <f t="shared" si="36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7"/>
        <v>0</v>
      </c>
      <c r="R3946" s="6" t="e">
        <f t="shared" si="368"/>
        <v>#DIV/0!</v>
      </c>
      <c r="S3946" s="7" t="str">
        <f t="shared" si="369"/>
        <v>theater</v>
      </c>
      <c r="T3946" t="str">
        <f t="shared" si="370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5"/>
        <v>42139.801712962959</v>
      </c>
      <c r="K3947">
        <v>1429125268</v>
      </c>
      <c r="L3947" s="11">
        <f t="shared" si="36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7"/>
        <v>0.25</v>
      </c>
      <c r="R3947" s="6">
        <f t="shared" si="368"/>
        <v>5</v>
      </c>
      <c r="S3947" s="7" t="str">
        <f t="shared" si="369"/>
        <v>theater</v>
      </c>
      <c r="T3947" t="str">
        <f t="shared" si="370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5"/>
        <v>42063.333333333328</v>
      </c>
      <c r="K3948">
        <v>1422388822</v>
      </c>
      <c r="L3948" s="11">
        <f t="shared" si="36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7"/>
        <v>3.25</v>
      </c>
      <c r="R3948" s="6">
        <f t="shared" si="368"/>
        <v>39</v>
      </c>
      <c r="S3948" s="7" t="str">
        <f t="shared" si="369"/>
        <v>theater</v>
      </c>
      <c r="T3948" t="str">
        <f t="shared" si="370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5"/>
        <v>42645.142870370371</v>
      </c>
      <c r="K3949">
        <v>1472786744</v>
      </c>
      <c r="L3949" s="11">
        <f t="shared" si="36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7"/>
        <v>3.3666666666666663</v>
      </c>
      <c r="R3949" s="6">
        <f t="shared" si="368"/>
        <v>50.5</v>
      </c>
      <c r="S3949" s="7" t="str">
        <f t="shared" si="369"/>
        <v>theater</v>
      </c>
      <c r="T3949" t="str">
        <f t="shared" si="370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5"/>
        <v>41889.325497685182</v>
      </c>
      <c r="K3950">
        <v>1404892123</v>
      </c>
      <c r="L3950" s="11">
        <f t="shared" si="36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7"/>
        <v>0</v>
      </c>
      <c r="R3950" s="6" t="e">
        <f t="shared" si="368"/>
        <v>#DIV/0!</v>
      </c>
      <c r="S3950" s="7" t="str">
        <f t="shared" si="369"/>
        <v>theater</v>
      </c>
      <c r="T3950" t="str">
        <f t="shared" si="370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5"/>
        <v>42046.120613425926</v>
      </c>
      <c r="K3951">
        <v>1421031221</v>
      </c>
      <c r="L3951" s="11">
        <f t="shared" si="36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7"/>
        <v>15.770000000000001</v>
      </c>
      <c r="R3951" s="6">
        <f t="shared" si="368"/>
        <v>49.28125</v>
      </c>
      <c r="S3951" s="7" t="str">
        <f t="shared" si="369"/>
        <v>theater</v>
      </c>
      <c r="T3951" t="str">
        <f t="shared" si="370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5"/>
        <v>42468.774305555555</v>
      </c>
      <c r="K3952">
        <v>1457628680</v>
      </c>
      <c r="L3952" s="11">
        <f t="shared" si="36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7"/>
        <v>0.625</v>
      </c>
      <c r="R3952" s="6">
        <f t="shared" si="368"/>
        <v>25</v>
      </c>
      <c r="S3952" s="7" t="str">
        <f t="shared" si="369"/>
        <v>theater</v>
      </c>
      <c r="T3952" t="str">
        <f t="shared" si="370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5"/>
        <v>42493.784050925926</v>
      </c>
      <c r="K3953">
        <v>1457120942</v>
      </c>
      <c r="L3953" s="11">
        <f t="shared" si="36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7"/>
        <v>5.0000000000000001E-4</v>
      </c>
      <c r="R3953" s="6">
        <f t="shared" si="368"/>
        <v>1</v>
      </c>
      <c r="S3953" s="7" t="str">
        <f t="shared" si="369"/>
        <v>theater</v>
      </c>
      <c r="T3953" t="str">
        <f t="shared" si="370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5"/>
        <v>42303.790393518517</v>
      </c>
      <c r="K3954">
        <v>1440701890</v>
      </c>
      <c r="L3954" s="11">
        <f t="shared" si="36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7"/>
        <v>9.6153846153846159E-2</v>
      </c>
      <c r="R3954" s="6">
        <f t="shared" si="368"/>
        <v>25</v>
      </c>
      <c r="S3954" s="7" t="str">
        <f t="shared" si="369"/>
        <v>theater</v>
      </c>
      <c r="T3954" t="str">
        <f t="shared" si="370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5"/>
        <v>42580.978472222225</v>
      </c>
      <c r="K3955">
        <v>1467162586</v>
      </c>
      <c r="L3955" s="11">
        <f t="shared" si="36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7"/>
        <v>0</v>
      </c>
      <c r="R3955" s="6" t="e">
        <f t="shared" si="368"/>
        <v>#DIV/0!</v>
      </c>
      <c r="S3955" s="7" t="str">
        <f t="shared" si="369"/>
        <v>theater</v>
      </c>
      <c r="T3955" t="str">
        <f t="shared" si="370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5"/>
        <v>41834.651203703703</v>
      </c>
      <c r="K3956">
        <v>1400168264</v>
      </c>
      <c r="L3956" s="11">
        <f t="shared" si="36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7"/>
        <v>0</v>
      </c>
      <c r="R3956" s="6" t="e">
        <f t="shared" si="368"/>
        <v>#DIV/0!</v>
      </c>
      <c r="S3956" s="7" t="str">
        <f t="shared" si="369"/>
        <v>theater</v>
      </c>
      <c r="T3956" t="str">
        <f t="shared" si="370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5"/>
        <v>42336.890520833331</v>
      </c>
      <c r="K3957">
        <v>1446150141</v>
      </c>
      <c r="L3957" s="11">
        <f t="shared" si="36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7"/>
        <v>24.285714285714285</v>
      </c>
      <c r="R3957" s="6">
        <f t="shared" si="368"/>
        <v>53.125</v>
      </c>
      <c r="S3957" s="7" t="str">
        <f t="shared" si="369"/>
        <v>theater</v>
      </c>
      <c r="T3957" t="str">
        <f t="shared" si="370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5"/>
        <v>42485.013888888891</v>
      </c>
      <c r="K3958">
        <v>1459203727</v>
      </c>
      <c r="L3958" s="11">
        <f t="shared" si="36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7"/>
        <v>0</v>
      </c>
      <c r="R3958" s="6" t="e">
        <f t="shared" si="368"/>
        <v>#DIV/0!</v>
      </c>
      <c r="S3958" s="7" t="str">
        <f t="shared" si="369"/>
        <v>theater</v>
      </c>
      <c r="T3958" t="str">
        <f t="shared" si="370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5"/>
        <v>42559.976319444439</v>
      </c>
      <c r="K3959">
        <v>1464045954</v>
      </c>
      <c r="L3959" s="11">
        <f t="shared" si="36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7"/>
        <v>2.5000000000000001E-2</v>
      </c>
      <c r="R3959" s="6">
        <f t="shared" si="368"/>
        <v>7</v>
      </c>
      <c r="S3959" s="7" t="str">
        <f t="shared" si="369"/>
        <v>theater</v>
      </c>
      <c r="T3959" t="str">
        <f t="shared" si="370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5"/>
        <v>41853.583333333336</v>
      </c>
      <c r="K3960">
        <v>1403822912</v>
      </c>
      <c r="L3960" s="11">
        <f t="shared" si="36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7"/>
        <v>32.049999999999997</v>
      </c>
      <c r="R3960" s="6">
        <f t="shared" si="368"/>
        <v>40.0625</v>
      </c>
      <c r="S3960" s="7" t="str">
        <f t="shared" si="369"/>
        <v>theater</v>
      </c>
      <c r="T3960" t="str">
        <f t="shared" si="370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5"/>
        <v>41910.788842592592</v>
      </c>
      <c r="K3961">
        <v>1409338556</v>
      </c>
      <c r="L3961" s="11">
        <f t="shared" si="36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7"/>
        <v>24.333333333333336</v>
      </c>
      <c r="R3961" s="6">
        <f t="shared" si="368"/>
        <v>24.333333333333332</v>
      </c>
      <c r="S3961" s="7" t="str">
        <f t="shared" si="369"/>
        <v>theater</v>
      </c>
      <c r="T3961" t="str">
        <f t="shared" si="370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5"/>
        <v>42372.845555555556</v>
      </c>
      <c r="K3962">
        <v>1449260256</v>
      </c>
      <c r="L3962" s="11">
        <f t="shared" si="36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7"/>
        <v>1.5</v>
      </c>
      <c r="R3962" s="6">
        <f t="shared" si="368"/>
        <v>11.25</v>
      </c>
      <c r="S3962" s="7" t="str">
        <f t="shared" si="369"/>
        <v>theater</v>
      </c>
      <c r="T3962" t="str">
        <f t="shared" si="370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5"/>
        <v>41767.891319444447</v>
      </c>
      <c r="K3963">
        <v>1397683410</v>
      </c>
      <c r="L3963" s="11">
        <f t="shared" si="36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7"/>
        <v>0.42</v>
      </c>
      <c r="R3963" s="6">
        <f t="shared" si="368"/>
        <v>10.5</v>
      </c>
      <c r="S3963" s="7" t="str">
        <f t="shared" si="369"/>
        <v>theater</v>
      </c>
      <c r="T3963" t="str">
        <f t="shared" si="370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5"/>
        <v>42336.621458333335</v>
      </c>
      <c r="K3964">
        <v>1446562494</v>
      </c>
      <c r="L3964" s="11">
        <f t="shared" si="36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7"/>
        <v>3.214285714285714</v>
      </c>
      <c r="R3964" s="6">
        <f t="shared" si="368"/>
        <v>15</v>
      </c>
      <c r="S3964" s="7" t="str">
        <f t="shared" si="369"/>
        <v>theater</v>
      </c>
      <c r="T3964" t="str">
        <f t="shared" si="370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5"/>
        <v>42326.195798611108</v>
      </c>
      <c r="K3965">
        <v>1445226117</v>
      </c>
      <c r="L3965" s="11">
        <f t="shared" si="36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7"/>
        <v>0</v>
      </c>
      <c r="R3965" s="6" t="e">
        <f t="shared" si="368"/>
        <v>#DIV/0!</v>
      </c>
      <c r="S3965" s="7" t="str">
        <f t="shared" si="369"/>
        <v>theater</v>
      </c>
      <c r="T3965" t="str">
        <f t="shared" si="370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5"/>
        <v>42113.680393518516</v>
      </c>
      <c r="K3966">
        <v>1424279986</v>
      </c>
      <c r="L3966" s="11">
        <f t="shared" si="36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7"/>
        <v>6.3</v>
      </c>
      <c r="R3966" s="6">
        <f t="shared" si="368"/>
        <v>42</v>
      </c>
      <c r="S3966" s="7" t="str">
        <f t="shared" si="369"/>
        <v>theater</v>
      </c>
      <c r="T3966" t="str">
        <f t="shared" si="370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5"/>
        <v>42474.194212962961</v>
      </c>
      <c r="K3967">
        <v>1455428380</v>
      </c>
      <c r="L3967" s="11">
        <f t="shared" si="36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7"/>
        <v>14.249999999999998</v>
      </c>
      <c r="R3967" s="6">
        <f t="shared" si="368"/>
        <v>71.25</v>
      </c>
      <c r="S3967" s="7" t="str">
        <f t="shared" si="369"/>
        <v>theater</v>
      </c>
      <c r="T3967" t="str">
        <f t="shared" si="370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5"/>
        <v>41844.124305555553</v>
      </c>
      <c r="K3968">
        <v>1402506278</v>
      </c>
      <c r="L3968" s="11">
        <f t="shared" si="36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7"/>
        <v>0.6</v>
      </c>
      <c r="R3968" s="6">
        <f t="shared" si="368"/>
        <v>22.5</v>
      </c>
      <c r="S3968" s="7" t="str">
        <f t="shared" si="369"/>
        <v>theater</v>
      </c>
      <c r="T3968" t="str">
        <f t="shared" si="370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5"/>
        <v>42800.290590277778</v>
      </c>
      <c r="K3969">
        <v>1486191507</v>
      </c>
      <c r="L3969" s="11">
        <f t="shared" si="36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7"/>
        <v>24.117647058823529</v>
      </c>
      <c r="R3969" s="6">
        <f t="shared" si="368"/>
        <v>41</v>
      </c>
      <c r="S3969" s="7" t="str">
        <f t="shared" si="369"/>
        <v>theater</v>
      </c>
      <c r="T3969" t="str">
        <f t="shared" si="370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5"/>
        <v>42512.815659722226</v>
      </c>
      <c r="K3970">
        <v>1458761673</v>
      </c>
      <c r="L3970" s="11">
        <f t="shared" si="36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7"/>
        <v>10.54</v>
      </c>
      <c r="R3970" s="6">
        <f t="shared" si="368"/>
        <v>47.909090909090907</v>
      </c>
      <c r="S3970" s="7" t="str">
        <f t="shared" si="369"/>
        <v>theater</v>
      </c>
      <c r="T3970" t="str">
        <f t="shared" si="370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1">(((I3971/60)/60)/24)+DATE(1970,1,1)</f>
        <v>42611.163194444445</v>
      </c>
      <c r="K3971">
        <v>1471638646</v>
      </c>
      <c r="L3971" s="11">
        <f t="shared" ref="L3971:L4034" si="37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3">(E3971/D3971)*100</f>
        <v>7.4690265486725664</v>
      </c>
      <c r="R3971" s="6">
        <f t="shared" ref="R3971:R4034" si="374">E3971/N3971</f>
        <v>35.166666666666664</v>
      </c>
      <c r="S3971" s="7" t="str">
        <f t="shared" ref="S3971:S4034" si="375">LEFT(P3971,FIND("/",P3971)-1)</f>
        <v>theater</v>
      </c>
      <c r="T3971" t="str">
        <f t="shared" ref="T3971:T4034" si="376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1"/>
        <v>42477.863553240735</v>
      </c>
      <c r="K3972">
        <v>1458333811</v>
      </c>
      <c r="L3972" s="11">
        <f t="shared" si="37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3"/>
        <v>7.3333333333333334E-2</v>
      </c>
      <c r="R3972" s="6">
        <f t="shared" si="374"/>
        <v>5.5</v>
      </c>
      <c r="S3972" s="7" t="str">
        <f t="shared" si="375"/>
        <v>theater</v>
      </c>
      <c r="T3972" t="str">
        <f t="shared" si="376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1"/>
        <v>41841.536180555559</v>
      </c>
      <c r="K3973">
        <v>1403355126</v>
      </c>
      <c r="L3973" s="11">
        <f t="shared" si="37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3"/>
        <v>0.97142857142857131</v>
      </c>
      <c r="R3973" s="6">
        <f t="shared" si="374"/>
        <v>22.666666666666668</v>
      </c>
      <c r="S3973" s="7" t="str">
        <f t="shared" si="375"/>
        <v>theater</v>
      </c>
      <c r="T3973" t="str">
        <f t="shared" si="376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1"/>
        <v>42041.067523148144</v>
      </c>
      <c r="K3974">
        <v>1418002634</v>
      </c>
      <c r="L3974" s="11">
        <f t="shared" si="37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3"/>
        <v>21.099999999999998</v>
      </c>
      <c r="R3974" s="6">
        <f t="shared" si="374"/>
        <v>26.375</v>
      </c>
      <c r="S3974" s="7" t="str">
        <f t="shared" si="375"/>
        <v>theater</v>
      </c>
      <c r="T3974" t="str">
        <f t="shared" si="376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1"/>
        <v>42499.166666666672</v>
      </c>
      <c r="K3975">
        <v>1460219110</v>
      </c>
      <c r="L3975" s="11">
        <f t="shared" si="37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3"/>
        <v>78.100000000000009</v>
      </c>
      <c r="R3975" s="6">
        <f t="shared" si="374"/>
        <v>105.54054054054055</v>
      </c>
      <c r="S3975" s="7" t="str">
        <f t="shared" si="375"/>
        <v>theater</v>
      </c>
      <c r="T3975" t="str">
        <f t="shared" si="376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1"/>
        <v>42523.546851851846</v>
      </c>
      <c r="K3976">
        <v>1462280848</v>
      </c>
      <c r="L3976" s="11">
        <f t="shared" si="37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3"/>
        <v>32</v>
      </c>
      <c r="R3976" s="6">
        <f t="shared" si="374"/>
        <v>29.09090909090909</v>
      </c>
      <c r="S3976" s="7" t="str">
        <f t="shared" si="375"/>
        <v>theater</v>
      </c>
      <c r="T3976" t="str">
        <f t="shared" si="376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1"/>
        <v>42564.866875</v>
      </c>
      <c r="K3977">
        <v>1465850898</v>
      </c>
      <c r="L3977" s="11">
        <f t="shared" si="372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3"/>
        <v>0</v>
      </c>
      <c r="R3977" s="6" t="e">
        <f t="shared" si="374"/>
        <v>#DIV/0!</v>
      </c>
      <c r="S3977" s="7" t="str">
        <f t="shared" si="375"/>
        <v>theater</v>
      </c>
      <c r="T3977" t="str">
        <f t="shared" si="376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1"/>
        <v>41852.291666666664</v>
      </c>
      <c r="K3978">
        <v>1405024561</v>
      </c>
      <c r="L3978" s="11">
        <f t="shared" si="37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3"/>
        <v>47.692307692307693</v>
      </c>
      <c r="R3978" s="6">
        <f t="shared" si="374"/>
        <v>62</v>
      </c>
      <c r="S3978" s="7" t="str">
        <f t="shared" si="375"/>
        <v>theater</v>
      </c>
      <c r="T3978" t="str">
        <f t="shared" si="376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1"/>
        <v>42573.788564814815</v>
      </c>
      <c r="K3979">
        <v>1466621732</v>
      </c>
      <c r="L3979" s="11">
        <f t="shared" si="37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3"/>
        <v>1.4500000000000002</v>
      </c>
      <c r="R3979" s="6">
        <f t="shared" si="374"/>
        <v>217.5</v>
      </c>
      <c r="S3979" s="7" t="str">
        <f t="shared" si="375"/>
        <v>theater</v>
      </c>
      <c r="T3979" t="str">
        <f t="shared" si="376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1"/>
        <v>42035.642974537041</v>
      </c>
      <c r="K3980">
        <v>1417533953</v>
      </c>
      <c r="L3980" s="11">
        <f t="shared" si="37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3"/>
        <v>10.7</v>
      </c>
      <c r="R3980" s="6">
        <f t="shared" si="374"/>
        <v>26.75</v>
      </c>
      <c r="S3980" s="7" t="str">
        <f t="shared" si="375"/>
        <v>theater</v>
      </c>
      <c r="T3980" t="str">
        <f t="shared" si="376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1"/>
        <v>42092.833333333328</v>
      </c>
      <c r="K3981">
        <v>1425678057</v>
      </c>
      <c r="L3981" s="11">
        <f t="shared" si="37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3"/>
        <v>1.8333333333333333</v>
      </c>
      <c r="R3981" s="6">
        <f t="shared" si="374"/>
        <v>18.333333333333332</v>
      </c>
      <c r="S3981" s="7" t="str">
        <f t="shared" si="375"/>
        <v>theater</v>
      </c>
      <c r="T3981" t="str">
        <f t="shared" si="376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1"/>
        <v>41825.598923611113</v>
      </c>
      <c r="K3982">
        <v>1401978147</v>
      </c>
      <c r="L3982" s="11">
        <f t="shared" si="37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3"/>
        <v>18</v>
      </c>
      <c r="R3982" s="6">
        <f t="shared" si="374"/>
        <v>64.285714285714292</v>
      </c>
      <c r="S3982" s="7" t="str">
        <f t="shared" si="375"/>
        <v>theater</v>
      </c>
      <c r="T3982" t="str">
        <f t="shared" si="376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1"/>
        <v>42568.179965277777</v>
      </c>
      <c r="K3983">
        <v>1463545149</v>
      </c>
      <c r="L3983" s="11">
        <f t="shared" si="37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3"/>
        <v>4.083333333333333</v>
      </c>
      <c r="R3983" s="6">
        <f t="shared" si="374"/>
        <v>175</v>
      </c>
      <c r="S3983" s="7" t="str">
        <f t="shared" si="375"/>
        <v>theater</v>
      </c>
      <c r="T3983" t="str">
        <f t="shared" si="376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1"/>
        <v>42192.809953703705</v>
      </c>
      <c r="K3984">
        <v>1431113180</v>
      </c>
      <c r="L3984" s="11">
        <f t="shared" si="37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3"/>
        <v>20</v>
      </c>
      <c r="R3984" s="6">
        <f t="shared" si="374"/>
        <v>34</v>
      </c>
      <c r="S3984" s="7" t="str">
        <f t="shared" si="375"/>
        <v>theater</v>
      </c>
      <c r="T3984" t="str">
        <f t="shared" si="376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1"/>
        <v>41779.290972222225</v>
      </c>
      <c r="K3985">
        <v>1397854356</v>
      </c>
      <c r="L3985" s="11">
        <f t="shared" si="37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3"/>
        <v>34.802513464991023</v>
      </c>
      <c r="R3985" s="6">
        <f t="shared" si="374"/>
        <v>84.282608695652172</v>
      </c>
      <c r="S3985" s="7" t="str">
        <f t="shared" si="375"/>
        <v>theater</v>
      </c>
      <c r="T3985" t="str">
        <f t="shared" si="376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1"/>
        <v>41951</v>
      </c>
      <c r="K3986">
        <v>1412809644</v>
      </c>
      <c r="L3986" s="11">
        <f t="shared" si="37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3"/>
        <v>6.3333333333333339</v>
      </c>
      <c r="R3986" s="6">
        <f t="shared" si="374"/>
        <v>9.5</v>
      </c>
      <c r="S3986" s="7" t="str">
        <f t="shared" si="375"/>
        <v>theater</v>
      </c>
      <c r="T3986" t="str">
        <f t="shared" si="376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1"/>
        <v>42420.878472222219</v>
      </c>
      <c r="K3987">
        <v>1454173120</v>
      </c>
      <c r="L3987" s="11">
        <f t="shared" si="37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3"/>
        <v>32.049999999999997</v>
      </c>
      <c r="R3987" s="6">
        <f t="shared" si="374"/>
        <v>33.736842105263158</v>
      </c>
      <c r="S3987" s="7" t="str">
        <f t="shared" si="375"/>
        <v>theater</v>
      </c>
      <c r="T3987" t="str">
        <f t="shared" si="376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1"/>
        <v>42496.544444444444</v>
      </c>
      <c r="K3988">
        <v>1460034594</v>
      </c>
      <c r="L3988" s="11">
        <f t="shared" si="37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3"/>
        <v>9.76</v>
      </c>
      <c r="R3988" s="6">
        <f t="shared" si="374"/>
        <v>37.53846153846154</v>
      </c>
      <c r="S3988" s="7" t="str">
        <f t="shared" si="375"/>
        <v>theater</v>
      </c>
      <c r="T3988" t="str">
        <f t="shared" si="376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1"/>
        <v>41775.92465277778</v>
      </c>
      <c r="K3989">
        <v>1399414290</v>
      </c>
      <c r="L3989" s="11">
        <f t="shared" si="37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3"/>
        <v>37.75</v>
      </c>
      <c r="R3989" s="6">
        <f t="shared" si="374"/>
        <v>11.615384615384615</v>
      </c>
      <c r="S3989" s="7" t="str">
        <f t="shared" si="375"/>
        <v>theater</v>
      </c>
      <c r="T3989" t="str">
        <f t="shared" si="376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1"/>
        <v>42245.08116898148</v>
      </c>
      <c r="K3990">
        <v>1439517413</v>
      </c>
      <c r="L3990" s="11">
        <f t="shared" si="37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3"/>
        <v>2.1333333333333333</v>
      </c>
      <c r="R3990" s="6">
        <f t="shared" si="374"/>
        <v>8</v>
      </c>
      <c r="S3990" s="7" t="str">
        <f t="shared" si="375"/>
        <v>theater</v>
      </c>
      <c r="T3990" t="str">
        <f t="shared" si="376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1"/>
        <v>42316.791446759264</v>
      </c>
      <c r="K3991">
        <v>1444413581</v>
      </c>
      <c r="L3991" s="11">
        <f t="shared" si="37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3"/>
        <v>0</v>
      </c>
      <c r="R3991" s="6" t="e">
        <f t="shared" si="374"/>
        <v>#DIV/0!</v>
      </c>
      <c r="S3991" s="7" t="str">
        <f t="shared" si="375"/>
        <v>theater</v>
      </c>
      <c r="T3991" t="str">
        <f t="shared" si="376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1"/>
        <v>42431.672372685185</v>
      </c>
      <c r="K3992">
        <v>1454342893</v>
      </c>
      <c r="L3992" s="11">
        <f t="shared" si="37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3"/>
        <v>4.1818181818181817</v>
      </c>
      <c r="R3992" s="6">
        <f t="shared" si="374"/>
        <v>23</v>
      </c>
      <c r="S3992" s="7" t="str">
        <f t="shared" si="375"/>
        <v>theater</v>
      </c>
      <c r="T3992" t="str">
        <f t="shared" si="376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1"/>
        <v>42155.644467592589</v>
      </c>
      <c r="K3993">
        <v>1430494082</v>
      </c>
      <c r="L3993" s="11">
        <f t="shared" si="37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3"/>
        <v>20</v>
      </c>
      <c r="R3993" s="6">
        <f t="shared" si="374"/>
        <v>100</v>
      </c>
      <c r="S3993" s="7" t="str">
        <f t="shared" si="375"/>
        <v>theater</v>
      </c>
      <c r="T3993" t="str">
        <f t="shared" si="376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1"/>
        <v>42349.982164351852</v>
      </c>
      <c r="K3994">
        <v>1444689259</v>
      </c>
      <c r="L3994" s="11">
        <f t="shared" si="37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3"/>
        <v>5.41</v>
      </c>
      <c r="R3994" s="6">
        <f t="shared" si="374"/>
        <v>60.111111111111114</v>
      </c>
      <c r="S3994" s="7" t="str">
        <f t="shared" si="375"/>
        <v>theater</v>
      </c>
      <c r="T3994" t="str">
        <f t="shared" si="376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1"/>
        <v>42137.864722222221</v>
      </c>
      <c r="K3995">
        <v>1428957912</v>
      </c>
      <c r="L3995" s="11">
        <f t="shared" si="37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3"/>
        <v>6.0000000000000001E-3</v>
      </c>
      <c r="R3995" s="6">
        <f t="shared" si="374"/>
        <v>3</v>
      </c>
      <c r="S3995" s="7" t="str">
        <f t="shared" si="375"/>
        <v>theater</v>
      </c>
      <c r="T3995" t="str">
        <f t="shared" si="376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1"/>
        <v>41839.389930555553</v>
      </c>
      <c r="K3996">
        <v>1403169690</v>
      </c>
      <c r="L3996" s="11">
        <f t="shared" si="37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3"/>
        <v>0.25</v>
      </c>
      <c r="R3996" s="6">
        <f t="shared" si="374"/>
        <v>5</v>
      </c>
      <c r="S3996" s="7" t="str">
        <f t="shared" si="375"/>
        <v>theater</v>
      </c>
      <c r="T3996" t="str">
        <f t="shared" si="376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1"/>
        <v>42049.477083333331</v>
      </c>
      <c r="K3997">
        <v>1421339077</v>
      </c>
      <c r="L3997" s="11">
        <f t="shared" si="37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3"/>
        <v>35</v>
      </c>
      <c r="R3997" s="6">
        <f t="shared" si="374"/>
        <v>17.5</v>
      </c>
      <c r="S3997" s="7" t="str">
        <f t="shared" si="375"/>
        <v>theater</v>
      </c>
      <c r="T3997" t="str">
        <f t="shared" si="376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1"/>
        <v>41963.669444444444</v>
      </c>
      <c r="K3998">
        <v>1415341464</v>
      </c>
      <c r="L3998" s="11">
        <f t="shared" si="37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3"/>
        <v>16.566666666666666</v>
      </c>
      <c r="R3998" s="6">
        <f t="shared" si="374"/>
        <v>29.235294117647058</v>
      </c>
      <c r="S3998" s="7" t="str">
        <f t="shared" si="375"/>
        <v>theater</v>
      </c>
      <c r="T3998" t="str">
        <f t="shared" si="376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1"/>
        <v>42099.349780092598</v>
      </c>
      <c r="K3999">
        <v>1425633821</v>
      </c>
      <c r="L3999" s="11">
        <f t="shared" si="37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3"/>
        <v>0</v>
      </c>
      <c r="R3999" s="6" t="e">
        <f t="shared" si="374"/>
        <v>#DIV/0!</v>
      </c>
      <c r="S3999" s="7" t="str">
        <f t="shared" si="375"/>
        <v>theater</v>
      </c>
      <c r="T3999" t="str">
        <f t="shared" si="376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1"/>
        <v>42091.921597222223</v>
      </c>
      <c r="K4000">
        <v>1424992026</v>
      </c>
      <c r="L4000" s="11">
        <f t="shared" si="37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3"/>
        <v>57.199999999999996</v>
      </c>
      <c r="R4000" s="6">
        <f t="shared" si="374"/>
        <v>59.583333333333336</v>
      </c>
      <c r="S4000" s="7" t="str">
        <f t="shared" si="375"/>
        <v>theater</v>
      </c>
      <c r="T4000" t="str">
        <f t="shared" si="376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1"/>
        <v>41882.827650462961</v>
      </c>
      <c r="K4001">
        <v>1406058798</v>
      </c>
      <c r="L4001" s="11">
        <f t="shared" si="37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3"/>
        <v>16.514285714285716</v>
      </c>
      <c r="R4001" s="6">
        <f t="shared" si="374"/>
        <v>82.571428571428569</v>
      </c>
      <c r="S4001" s="7" t="str">
        <f t="shared" si="375"/>
        <v>theater</v>
      </c>
      <c r="T4001" t="str">
        <f t="shared" si="376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1"/>
        <v>42497.603680555556</v>
      </c>
      <c r="K4002">
        <v>1457450958</v>
      </c>
      <c r="L4002" s="11">
        <f t="shared" si="37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3"/>
        <v>0.125</v>
      </c>
      <c r="R4002" s="6">
        <f t="shared" si="374"/>
        <v>10</v>
      </c>
      <c r="S4002" s="7" t="str">
        <f t="shared" si="375"/>
        <v>theater</v>
      </c>
      <c r="T4002" t="str">
        <f t="shared" si="376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1"/>
        <v>42795.791666666672</v>
      </c>
      <c r="K4003">
        <v>1486681708</v>
      </c>
      <c r="L4003" s="11">
        <f t="shared" si="37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3"/>
        <v>37.75</v>
      </c>
      <c r="R4003" s="6">
        <f t="shared" si="374"/>
        <v>32.357142857142854</v>
      </c>
      <c r="S4003" s="7" t="str">
        <f t="shared" si="375"/>
        <v>theater</v>
      </c>
      <c r="T4003" t="str">
        <f t="shared" si="376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1"/>
        <v>41909.043530092589</v>
      </c>
      <c r="K4004">
        <v>1409187761</v>
      </c>
      <c r="L4004" s="11">
        <f t="shared" si="37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3"/>
        <v>1.8399999999999999</v>
      </c>
      <c r="R4004" s="6">
        <f t="shared" si="374"/>
        <v>5.75</v>
      </c>
      <c r="S4004" s="7" t="str">
        <f t="shared" si="375"/>
        <v>theater</v>
      </c>
      <c r="T4004" t="str">
        <f t="shared" si="376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1"/>
        <v>42050.587349537032</v>
      </c>
      <c r="K4005">
        <v>1421417147</v>
      </c>
      <c r="L4005" s="11">
        <f t="shared" si="37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3"/>
        <v>10.050000000000001</v>
      </c>
      <c r="R4005" s="6">
        <f t="shared" si="374"/>
        <v>100.5</v>
      </c>
      <c r="S4005" s="7" t="str">
        <f t="shared" si="375"/>
        <v>theater</v>
      </c>
      <c r="T4005" t="str">
        <f t="shared" si="376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1"/>
        <v>41920.16269675926</v>
      </c>
      <c r="K4006">
        <v>1410148457</v>
      </c>
      <c r="L4006" s="11">
        <f t="shared" si="37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3"/>
        <v>0.2</v>
      </c>
      <c r="R4006" s="6">
        <f t="shared" si="374"/>
        <v>1</v>
      </c>
      <c r="S4006" s="7" t="str">
        <f t="shared" si="375"/>
        <v>theater</v>
      </c>
      <c r="T4006" t="str">
        <f t="shared" si="376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1"/>
        <v>41932.807696759257</v>
      </c>
      <c r="K4007">
        <v>1408648985</v>
      </c>
      <c r="L4007" s="11">
        <f t="shared" si="37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3"/>
        <v>1.3333333333333335</v>
      </c>
      <c r="R4007" s="6">
        <f t="shared" si="374"/>
        <v>20</v>
      </c>
      <c r="S4007" s="7" t="str">
        <f t="shared" si="375"/>
        <v>theater</v>
      </c>
      <c r="T4007" t="str">
        <f t="shared" si="376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1"/>
        <v>42416.772997685184</v>
      </c>
      <c r="K4008">
        <v>1453487587</v>
      </c>
      <c r="L4008" s="11">
        <f t="shared" si="37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3"/>
        <v>6.6666666666666671E-3</v>
      </c>
      <c r="R4008" s="6">
        <f t="shared" si="374"/>
        <v>2</v>
      </c>
      <c r="S4008" s="7" t="str">
        <f t="shared" si="375"/>
        <v>theater</v>
      </c>
      <c r="T4008" t="str">
        <f t="shared" si="376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1"/>
        <v>41877.686111111114</v>
      </c>
      <c r="K4009">
        <v>1406572381</v>
      </c>
      <c r="L4009" s="11">
        <f t="shared" si="37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3"/>
        <v>0.25</v>
      </c>
      <c r="R4009" s="6">
        <f t="shared" si="374"/>
        <v>5</v>
      </c>
      <c r="S4009" s="7" t="str">
        <f t="shared" si="375"/>
        <v>theater</v>
      </c>
      <c r="T4009" t="str">
        <f t="shared" si="376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1"/>
        <v>42207.964201388888</v>
      </c>
      <c r="K4010">
        <v>1435014507</v>
      </c>
      <c r="L4010" s="11">
        <f t="shared" si="37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3"/>
        <v>6</v>
      </c>
      <c r="R4010" s="6">
        <f t="shared" si="374"/>
        <v>15</v>
      </c>
      <c r="S4010" s="7" t="str">
        <f t="shared" si="375"/>
        <v>theater</v>
      </c>
      <c r="T4010" t="str">
        <f t="shared" si="376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1"/>
        <v>41891.700925925928</v>
      </c>
      <c r="K4011">
        <v>1406825360</v>
      </c>
      <c r="L4011" s="11">
        <f t="shared" si="37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3"/>
        <v>3.8860103626943006</v>
      </c>
      <c r="R4011" s="6">
        <f t="shared" si="374"/>
        <v>25</v>
      </c>
      <c r="S4011" s="7" t="str">
        <f t="shared" si="375"/>
        <v>theater</v>
      </c>
      <c r="T4011" t="str">
        <f t="shared" si="376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1"/>
        <v>41938.770439814813</v>
      </c>
      <c r="K4012">
        <v>1412879366</v>
      </c>
      <c r="L4012" s="11">
        <f t="shared" si="37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3"/>
        <v>24.194444444444443</v>
      </c>
      <c r="R4012" s="6">
        <f t="shared" si="374"/>
        <v>45.842105263157897</v>
      </c>
      <c r="S4012" s="7" t="str">
        <f t="shared" si="375"/>
        <v>theater</v>
      </c>
      <c r="T4012" t="str">
        <f t="shared" si="376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1"/>
        <v>42032.54488425926</v>
      </c>
      <c r="K4013">
        <v>1419858278</v>
      </c>
      <c r="L4013" s="11">
        <f t="shared" si="37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3"/>
        <v>7.6</v>
      </c>
      <c r="R4013" s="6">
        <f t="shared" si="374"/>
        <v>4.75</v>
      </c>
      <c r="S4013" s="7" t="str">
        <f t="shared" si="375"/>
        <v>theater</v>
      </c>
      <c r="T4013" t="str">
        <f t="shared" si="376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1"/>
        <v>42126.544548611113</v>
      </c>
      <c r="K4014">
        <v>1427979849</v>
      </c>
      <c r="L4014" s="11">
        <f t="shared" si="37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3"/>
        <v>0</v>
      </c>
      <c r="R4014" s="6" t="e">
        <f t="shared" si="374"/>
        <v>#DIV/0!</v>
      </c>
      <c r="S4014" s="7" t="str">
        <f t="shared" si="375"/>
        <v>theater</v>
      </c>
      <c r="T4014" t="str">
        <f t="shared" si="376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1"/>
        <v>42051.301192129627</v>
      </c>
      <c r="K4015">
        <v>1421478823</v>
      </c>
      <c r="L4015" s="11">
        <f t="shared" si="37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3"/>
        <v>1.3</v>
      </c>
      <c r="R4015" s="6">
        <f t="shared" si="374"/>
        <v>13</v>
      </c>
      <c r="S4015" s="7" t="str">
        <f t="shared" si="375"/>
        <v>theater</v>
      </c>
      <c r="T4015" t="str">
        <f t="shared" si="376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1"/>
        <v>42434.246168981481</v>
      </c>
      <c r="K4016">
        <v>1455861269</v>
      </c>
      <c r="L4016" s="11">
        <f t="shared" si="37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3"/>
        <v>0</v>
      </c>
      <c r="R4016" s="6" t="e">
        <f t="shared" si="374"/>
        <v>#DIV/0!</v>
      </c>
      <c r="S4016" s="7" t="str">
        <f t="shared" si="375"/>
        <v>theater</v>
      </c>
      <c r="T4016" t="str">
        <f t="shared" si="376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1"/>
        <v>42204.780821759254</v>
      </c>
      <c r="K4017">
        <v>1434739463</v>
      </c>
      <c r="L4017" s="11">
        <f t="shared" si="37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3"/>
        <v>1.4285714285714287E-2</v>
      </c>
      <c r="R4017" s="6">
        <f t="shared" si="374"/>
        <v>1</v>
      </c>
      <c r="S4017" s="7" t="str">
        <f t="shared" si="375"/>
        <v>theater</v>
      </c>
      <c r="T4017" t="str">
        <f t="shared" si="376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1"/>
        <v>41899.872685185182</v>
      </c>
      <c r="K4018">
        <v>1408395400</v>
      </c>
      <c r="L4018" s="11">
        <f t="shared" si="37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3"/>
        <v>14.000000000000002</v>
      </c>
      <c r="R4018" s="6">
        <f t="shared" si="374"/>
        <v>10</v>
      </c>
      <c r="S4018" s="7" t="str">
        <f t="shared" si="375"/>
        <v>theater</v>
      </c>
      <c r="T4018" t="str">
        <f t="shared" si="376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1"/>
        <v>41886.672152777777</v>
      </c>
      <c r="K4019">
        <v>1407254874</v>
      </c>
      <c r="L4019" s="11">
        <f t="shared" si="37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3"/>
        <v>1.05</v>
      </c>
      <c r="R4019" s="6">
        <f t="shared" si="374"/>
        <v>52.5</v>
      </c>
      <c r="S4019" s="7" t="str">
        <f t="shared" si="375"/>
        <v>theater</v>
      </c>
      <c r="T4019" t="str">
        <f t="shared" si="376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1"/>
        <v>42650.91097222222</v>
      </c>
      <c r="K4020">
        <v>1473285108</v>
      </c>
      <c r="L4020" s="11">
        <f t="shared" si="37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3"/>
        <v>8.6666666666666679</v>
      </c>
      <c r="R4020" s="6">
        <f t="shared" si="374"/>
        <v>32.5</v>
      </c>
      <c r="S4020" s="7" t="str">
        <f t="shared" si="375"/>
        <v>theater</v>
      </c>
      <c r="T4020" t="str">
        <f t="shared" si="376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1"/>
        <v>42475.686111111107</v>
      </c>
      <c r="K4021">
        <v>1455725596</v>
      </c>
      <c r="L4021" s="11">
        <f t="shared" si="37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3"/>
        <v>0.82857142857142851</v>
      </c>
      <c r="R4021" s="6">
        <f t="shared" si="374"/>
        <v>7.25</v>
      </c>
      <c r="S4021" s="7" t="str">
        <f t="shared" si="375"/>
        <v>theater</v>
      </c>
      <c r="T4021" t="str">
        <f t="shared" si="376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1"/>
        <v>42087.149293981478</v>
      </c>
      <c r="K4022">
        <v>1424579699</v>
      </c>
      <c r="L4022" s="11">
        <f t="shared" si="37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3"/>
        <v>16.666666666666664</v>
      </c>
      <c r="R4022" s="6">
        <f t="shared" si="374"/>
        <v>33.333333333333336</v>
      </c>
      <c r="S4022" s="7" t="str">
        <f t="shared" si="375"/>
        <v>theater</v>
      </c>
      <c r="T4022" t="str">
        <f t="shared" si="376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1"/>
        <v>41938.911550925928</v>
      </c>
      <c r="K4023">
        <v>1409176358</v>
      </c>
      <c r="L4023" s="11">
        <f t="shared" si="37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3"/>
        <v>0.83333333333333337</v>
      </c>
      <c r="R4023" s="6">
        <f t="shared" si="374"/>
        <v>62.5</v>
      </c>
      <c r="S4023" s="7" t="str">
        <f t="shared" si="375"/>
        <v>theater</v>
      </c>
      <c r="T4023" t="str">
        <f t="shared" si="376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1"/>
        <v>42036.120833333334</v>
      </c>
      <c r="K4024">
        <v>1418824867</v>
      </c>
      <c r="L4024" s="11">
        <f t="shared" si="37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3"/>
        <v>69.561111111111103</v>
      </c>
      <c r="R4024" s="6">
        <f t="shared" si="374"/>
        <v>63.558375634517766</v>
      </c>
      <c r="S4024" s="7" t="str">
        <f t="shared" si="375"/>
        <v>theater</v>
      </c>
      <c r="T4024" t="str">
        <f t="shared" si="376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1"/>
        <v>42453.957905092597</v>
      </c>
      <c r="K4025">
        <v>1454975963</v>
      </c>
      <c r="L4025" s="11">
        <f t="shared" si="37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3"/>
        <v>0</v>
      </c>
      <c r="R4025" s="6" t="e">
        <f t="shared" si="374"/>
        <v>#DIV/0!</v>
      </c>
      <c r="S4025" s="7" t="str">
        <f t="shared" si="375"/>
        <v>theater</v>
      </c>
      <c r="T4025" t="str">
        <f t="shared" si="376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1"/>
        <v>42247.670104166667</v>
      </c>
      <c r="K4026">
        <v>1438445097</v>
      </c>
      <c r="L4026" s="11">
        <f t="shared" si="37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3"/>
        <v>1.25</v>
      </c>
      <c r="R4026" s="6">
        <f t="shared" si="374"/>
        <v>10</v>
      </c>
      <c r="S4026" s="7" t="str">
        <f t="shared" si="375"/>
        <v>theater</v>
      </c>
      <c r="T4026" t="str">
        <f t="shared" si="376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1"/>
        <v>42211.237685185188</v>
      </c>
      <c r="K4027">
        <v>1432705336</v>
      </c>
      <c r="L4027" s="11">
        <f t="shared" si="37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3"/>
        <v>5</v>
      </c>
      <c r="R4027" s="6">
        <f t="shared" si="374"/>
        <v>62.5</v>
      </c>
      <c r="S4027" s="7" t="str">
        <f t="shared" si="375"/>
        <v>theater</v>
      </c>
      <c r="T4027" t="str">
        <f t="shared" si="376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1"/>
        <v>42342.697210648148</v>
      </c>
      <c r="K4028">
        <v>1444059839</v>
      </c>
      <c r="L4028" s="11">
        <f t="shared" si="37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3"/>
        <v>0</v>
      </c>
      <c r="R4028" s="6" t="e">
        <f t="shared" si="374"/>
        <v>#DIV/0!</v>
      </c>
      <c r="S4028" s="7" t="str">
        <f t="shared" si="375"/>
        <v>theater</v>
      </c>
      <c r="T4028" t="str">
        <f t="shared" si="376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1"/>
        <v>42789.041666666672</v>
      </c>
      <c r="K4029">
        <v>1486077481</v>
      </c>
      <c r="L4029" s="11">
        <f t="shared" si="37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3"/>
        <v>7.166666666666667</v>
      </c>
      <c r="R4029" s="6">
        <f t="shared" si="374"/>
        <v>30.714285714285715</v>
      </c>
      <c r="S4029" s="7" t="str">
        <f t="shared" si="375"/>
        <v>theater</v>
      </c>
      <c r="T4029" t="str">
        <f t="shared" si="376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1"/>
        <v>41795.938657407409</v>
      </c>
      <c r="K4030">
        <v>1399415500</v>
      </c>
      <c r="L4030" s="11">
        <f t="shared" si="37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3"/>
        <v>28.050000000000004</v>
      </c>
      <c r="R4030" s="6">
        <f t="shared" si="374"/>
        <v>51</v>
      </c>
      <c r="S4030" s="7" t="str">
        <f t="shared" si="375"/>
        <v>theater</v>
      </c>
      <c r="T4030" t="str">
        <f t="shared" si="376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1"/>
        <v>42352.025115740747</v>
      </c>
      <c r="K4031">
        <v>1447461370</v>
      </c>
      <c r="L4031" s="11">
        <f t="shared" si="37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3"/>
        <v>0</v>
      </c>
      <c r="R4031" s="6" t="e">
        <f t="shared" si="374"/>
        <v>#DIV/0!</v>
      </c>
      <c r="S4031" s="7" t="str">
        <f t="shared" si="375"/>
        <v>theater</v>
      </c>
      <c r="T4031" t="str">
        <f t="shared" si="376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1"/>
        <v>42403.784027777772</v>
      </c>
      <c r="K4032">
        <v>1452008599</v>
      </c>
      <c r="L4032" s="11">
        <f t="shared" si="37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3"/>
        <v>16</v>
      </c>
      <c r="R4032" s="6">
        <f t="shared" si="374"/>
        <v>66.666666666666671</v>
      </c>
      <c r="S4032" s="7" t="str">
        <f t="shared" si="375"/>
        <v>theater</v>
      </c>
      <c r="T4032" t="str">
        <f t="shared" si="376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1"/>
        <v>41991.626898148148</v>
      </c>
      <c r="K4033">
        <v>1414591364</v>
      </c>
      <c r="L4033" s="11">
        <f t="shared" si="37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3"/>
        <v>0</v>
      </c>
      <c r="R4033" s="6" t="e">
        <f t="shared" si="374"/>
        <v>#DIV/0!</v>
      </c>
      <c r="S4033" s="7" t="str">
        <f t="shared" si="375"/>
        <v>theater</v>
      </c>
      <c r="T4033" t="str">
        <f t="shared" si="376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1"/>
        <v>42353.85087962963</v>
      </c>
      <c r="K4034">
        <v>1445023516</v>
      </c>
      <c r="L4034" s="11">
        <f t="shared" si="37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3"/>
        <v>6.8287037037037033</v>
      </c>
      <c r="R4034" s="6">
        <f t="shared" si="374"/>
        <v>59</v>
      </c>
      <c r="S4034" s="7" t="str">
        <f t="shared" si="375"/>
        <v>theater</v>
      </c>
      <c r="T4034" t="str">
        <f t="shared" si="376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7">(((I4035/60)/60)/24)+DATE(1970,1,1)</f>
        <v>42645.375</v>
      </c>
      <c r="K4035">
        <v>1472711224</v>
      </c>
      <c r="L4035" s="11">
        <f t="shared" ref="L4035:L4098" si="37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79">(E4035/D4035)*100</f>
        <v>25.698702928870294</v>
      </c>
      <c r="R4035" s="6">
        <f t="shared" ref="R4035:R4098" si="380">E4035/N4035</f>
        <v>65.340319148936175</v>
      </c>
      <c r="S4035" s="7" t="str">
        <f t="shared" ref="S4035:S4098" si="381">LEFT(P4035,FIND("/",P4035)-1)</f>
        <v>theater</v>
      </c>
      <c r="T4035" t="str">
        <f t="shared" ref="T4035:T4098" si="382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7"/>
        <v>42097.905671296292</v>
      </c>
      <c r="K4036">
        <v>1425509050</v>
      </c>
      <c r="L4036" s="11">
        <f t="shared" si="37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9"/>
        <v>1.4814814814814816</v>
      </c>
      <c r="R4036" s="6">
        <f t="shared" si="380"/>
        <v>100</v>
      </c>
      <c r="S4036" s="7" t="str">
        <f t="shared" si="381"/>
        <v>theater</v>
      </c>
      <c r="T4036" t="str">
        <f t="shared" si="382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7"/>
        <v>41933.882951388885</v>
      </c>
      <c r="K4037">
        <v>1411333887</v>
      </c>
      <c r="L4037" s="11">
        <f t="shared" si="37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9"/>
        <v>36.85</v>
      </c>
      <c r="R4037" s="6">
        <f t="shared" si="380"/>
        <v>147.4</v>
      </c>
      <c r="S4037" s="7" t="str">
        <f t="shared" si="381"/>
        <v>theater</v>
      </c>
      <c r="T4037" t="str">
        <f t="shared" si="382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7"/>
        <v>41821.9375</v>
      </c>
      <c r="K4038">
        <v>1402784964</v>
      </c>
      <c r="L4038" s="11">
        <f t="shared" si="37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9"/>
        <v>47.05</v>
      </c>
      <c r="R4038" s="6">
        <f t="shared" si="380"/>
        <v>166.05882352941177</v>
      </c>
      <c r="S4038" s="7" t="str">
        <f t="shared" si="381"/>
        <v>theater</v>
      </c>
      <c r="T4038" t="str">
        <f t="shared" si="382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7"/>
        <v>42514.600694444445</v>
      </c>
      <c r="K4039">
        <v>1462585315</v>
      </c>
      <c r="L4039" s="11">
        <f t="shared" si="37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9"/>
        <v>11.428571428571429</v>
      </c>
      <c r="R4039" s="6">
        <f t="shared" si="380"/>
        <v>40</v>
      </c>
      <c r="S4039" s="7" t="str">
        <f t="shared" si="381"/>
        <v>theater</v>
      </c>
      <c r="T4039" t="str">
        <f t="shared" si="382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7"/>
        <v>41929.798726851855</v>
      </c>
      <c r="K4040">
        <v>1408389010</v>
      </c>
      <c r="L4040" s="11">
        <f t="shared" si="37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9"/>
        <v>12.04</v>
      </c>
      <c r="R4040" s="6">
        <f t="shared" si="380"/>
        <v>75.25</v>
      </c>
      <c r="S4040" s="7" t="str">
        <f t="shared" si="381"/>
        <v>theater</v>
      </c>
      <c r="T4040" t="str">
        <f t="shared" si="382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7"/>
        <v>42339.249305555553</v>
      </c>
      <c r="K4041">
        <v>1446048367</v>
      </c>
      <c r="L4041" s="11">
        <f t="shared" si="37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9"/>
        <v>60</v>
      </c>
      <c r="R4041" s="6">
        <f t="shared" si="380"/>
        <v>60</v>
      </c>
      <c r="S4041" s="7" t="str">
        <f t="shared" si="381"/>
        <v>theater</v>
      </c>
      <c r="T4041" t="str">
        <f t="shared" si="382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7"/>
        <v>42203.125</v>
      </c>
      <c r="K4042">
        <v>1432100004</v>
      </c>
      <c r="L4042" s="11">
        <f t="shared" si="37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9"/>
        <v>31.25</v>
      </c>
      <c r="R4042" s="6">
        <f t="shared" si="380"/>
        <v>1250</v>
      </c>
      <c r="S4042" s="7" t="str">
        <f t="shared" si="381"/>
        <v>theater</v>
      </c>
      <c r="T4042" t="str">
        <f t="shared" si="382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7"/>
        <v>42619.474004629628</v>
      </c>
      <c r="K4043">
        <v>1467976954</v>
      </c>
      <c r="L4043" s="11">
        <f t="shared" si="37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9"/>
        <v>0.42</v>
      </c>
      <c r="R4043" s="6">
        <f t="shared" si="380"/>
        <v>10.5</v>
      </c>
      <c r="S4043" s="7" t="str">
        <f t="shared" si="381"/>
        <v>theater</v>
      </c>
      <c r="T4043" t="str">
        <f t="shared" si="382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7"/>
        <v>42024.802777777775</v>
      </c>
      <c r="K4044">
        <v>1419213664</v>
      </c>
      <c r="L4044" s="11">
        <f t="shared" si="37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9"/>
        <v>0.21</v>
      </c>
      <c r="R4044" s="6">
        <f t="shared" si="380"/>
        <v>7</v>
      </c>
      <c r="S4044" s="7" t="str">
        <f t="shared" si="381"/>
        <v>theater</v>
      </c>
      <c r="T4044" t="str">
        <f t="shared" si="382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7"/>
        <v>41963.957465277781</v>
      </c>
      <c r="K4045">
        <v>1415228325</v>
      </c>
      <c r="L4045" s="11">
        <f t="shared" si="37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9"/>
        <v>0</v>
      </c>
      <c r="R4045" s="6" t="e">
        <f t="shared" si="380"/>
        <v>#DIV/0!</v>
      </c>
      <c r="S4045" s="7" t="str">
        <f t="shared" si="381"/>
        <v>theater</v>
      </c>
      <c r="T4045" t="str">
        <f t="shared" si="382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7"/>
        <v>42104.208333333328</v>
      </c>
      <c r="K4046">
        <v>1426050982</v>
      </c>
      <c r="L4046" s="11">
        <f t="shared" si="37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9"/>
        <v>37.5</v>
      </c>
      <c r="R4046" s="6">
        <f t="shared" si="380"/>
        <v>56.25</v>
      </c>
      <c r="S4046" s="7" t="str">
        <f t="shared" si="381"/>
        <v>theater</v>
      </c>
      <c r="T4046" t="str">
        <f t="shared" si="382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7"/>
        <v>41872.201261574075</v>
      </c>
      <c r="K4047">
        <v>1406004589</v>
      </c>
      <c r="L4047" s="11">
        <f t="shared" si="37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9"/>
        <v>0.02</v>
      </c>
      <c r="R4047" s="6">
        <f t="shared" si="380"/>
        <v>1</v>
      </c>
      <c r="S4047" s="7" t="str">
        <f t="shared" si="381"/>
        <v>theater</v>
      </c>
      <c r="T4047" t="str">
        <f t="shared" si="382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7"/>
        <v>41934.650578703702</v>
      </c>
      <c r="K4048">
        <v>1411400210</v>
      </c>
      <c r="L4048" s="11">
        <f t="shared" si="37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9"/>
        <v>8.2142857142857135</v>
      </c>
      <c r="R4048" s="6">
        <f t="shared" si="380"/>
        <v>38.333333333333336</v>
      </c>
      <c r="S4048" s="7" t="str">
        <f t="shared" si="381"/>
        <v>theater</v>
      </c>
      <c r="T4048" t="str">
        <f t="shared" si="382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7"/>
        <v>42015.041666666672</v>
      </c>
      <c r="K4049">
        <v>1418862743</v>
      </c>
      <c r="L4049" s="11">
        <f t="shared" si="37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9"/>
        <v>2.1999999999999997</v>
      </c>
      <c r="R4049" s="6">
        <f t="shared" si="380"/>
        <v>27.5</v>
      </c>
      <c r="S4049" s="7" t="str">
        <f t="shared" si="381"/>
        <v>theater</v>
      </c>
      <c r="T4049" t="str">
        <f t="shared" si="382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7"/>
        <v>42471.467442129629</v>
      </c>
      <c r="K4050">
        <v>1457352787</v>
      </c>
      <c r="L4050" s="11">
        <f t="shared" si="37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9"/>
        <v>17.652941176470588</v>
      </c>
      <c r="R4050" s="6">
        <f t="shared" si="380"/>
        <v>32.978021978021978</v>
      </c>
      <c r="S4050" s="7" t="str">
        <f t="shared" si="381"/>
        <v>theater</v>
      </c>
      <c r="T4050" t="str">
        <f t="shared" si="382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7"/>
        <v>42199.958506944444</v>
      </c>
      <c r="K4051">
        <v>1434322815</v>
      </c>
      <c r="L4051" s="11">
        <f t="shared" si="37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9"/>
        <v>0.08</v>
      </c>
      <c r="R4051" s="6">
        <f t="shared" si="380"/>
        <v>16</v>
      </c>
      <c r="S4051" s="7" t="str">
        <f t="shared" si="381"/>
        <v>theater</v>
      </c>
      <c r="T4051" t="str">
        <f t="shared" si="382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7"/>
        <v>41935.636469907404</v>
      </c>
      <c r="K4052">
        <v>1411485391</v>
      </c>
      <c r="L4052" s="11">
        <f t="shared" si="37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9"/>
        <v>6.6666666666666666E-2</v>
      </c>
      <c r="R4052" s="6">
        <f t="shared" si="380"/>
        <v>1</v>
      </c>
      <c r="S4052" s="7" t="str">
        <f t="shared" si="381"/>
        <v>theater</v>
      </c>
      <c r="T4052" t="str">
        <f t="shared" si="382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7"/>
        <v>41768.286805555559</v>
      </c>
      <c r="K4053">
        <v>1399058797</v>
      </c>
      <c r="L4053" s="11">
        <f t="shared" si="37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9"/>
        <v>0</v>
      </c>
      <c r="R4053" s="6" t="e">
        <f t="shared" si="380"/>
        <v>#DIV/0!</v>
      </c>
      <c r="S4053" s="7" t="str">
        <f t="shared" si="381"/>
        <v>theater</v>
      </c>
      <c r="T4053" t="str">
        <f t="shared" si="382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7"/>
        <v>41925.878657407404</v>
      </c>
      <c r="K4054">
        <v>1408050316</v>
      </c>
      <c r="L4054" s="11">
        <f t="shared" si="37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9"/>
        <v>37.533333333333339</v>
      </c>
      <c r="R4054" s="6">
        <f t="shared" si="380"/>
        <v>86.615384615384613</v>
      </c>
      <c r="S4054" s="7" t="str">
        <f t="shared" si="381"/>
        <v>theater</v>
      </c>
      <c r="T4054" t="str">
        <f t="shared" si="382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7"/>
        <v>41958.833333333328</v>
      </c>
      <c r="K4055">
        <v>1413477228</v>
      </c>
      <c r="L4055" s="11">
        <f t="shared" si="37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9"/>
        <v>22</v>
      </c>
      <c r="R4055" s="6">
        <f t="shared" si="380"/>
        <v>55</v>
      </c>
      <c r="S4055" s="7" t="str">
        <f t="shared" si="381"/>
        <v>theater</v>
      </c>
      <c r="T4055" t="str">
        <f t="shared" si="382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7"/>
        <v>42644.166666666672</v>
      </c>
      <c r="K4056">
        <v>1472674285</v>
      </c>
      <c r="L4056" s="11">
        <f t="shared" si="37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9"/>
        <v>0</v>
      </c>
      <c r="R4056" s="6" t="e">
        <f t="shared" si="380"/>
        <v>#DIV/0!</v>
      </c>
      <c r="S4056" s="7" t="str">
        <f t="shared" si="381"/>
        <v>theater</v>
      </c>
      <c r="T4056" t="str">
        <f t="shared" si="382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7"/>
        <v>41809.648506944446</v>
      </c>
      <c r="K4057">
        <v>1400600031</v>
      </c>
      <c r="L4057" s="11">
        <f t="shared" si="37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9"/>
        <v>17.62</v>
      </c>
      <c r="R4057" s="6">
        <f t="shared" si="380"/>
        <v>41.952380952380949</v>
      </c>
      <c r="S4057" s="7" t="str">
        <f t="shared" si="381"/>
        <v>theater</v>
      </c>
      <c r="T4057" t="str">
        <f t="shared" si="382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7"/>
        <v>42554.832638888889</v>
      </c>
      <c r="K4058">
        <v>1465856639</v>
      </c>
      <c r="L4058" s="11">
        <f t="shared" si="37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9"/>
        <v>53</v>
      </c>
      <c r="R4058" s="6">
        <f t="shared" si="380"/>
        <v>88.333333333333329</v>
      </c>
      <c r="S4058" s="7" t="str">
        <f t="shared" si="381"/>
        <v>theater</v>
      </c>
      <c r="T4058" t="str">
        <f t="shared" si="382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7"/>
        <v>42333.958333333328</v>
      </c>
      <c r="K4059">
        <v>1446506080</v>
      </c>
      <c r="L4059" s="11">
        <f t="shared" si="37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9"/>
        <v>22.142857142857142</v>
      </c>
      <c r="R4059" s="6">
        <f t="shared" si="380"/>
        <v>129.16666666666666</v>
      </c>
      <c r="S4059" s="7" t="str">
        <f t="shared" si="381"/>
        <v>theater</v>
      </c>
      <c r="T4059" t="str">
        <f t="shared" si="382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7"/>
        <v>42461.165972222225</v>
      </c>
      <c r="K4060">
        <v>1458178044</v>
      </c>
      <c r="L4060" s="11">
        <f t="shared" si="37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9"/>
        <v>2.5333333333333332</v>
      </c>
      <c r="R4060" s="6">
        <f t="shared" si="380"/>
        <v>23.75</v>
      </c>
      <c r="S4060" s="7" t="str">
        <f t="shared" si="381"/>
        <v>theater</v>
      </c>
      <c r="T4060" t="str">
        <f t="shared" si="382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7"/>
        <v>41898.125</v>
      </c>
      <c r="K4061">
        <v>1408116152</v>
      </c>
      <c r="L4061" s="11">
        <f t="shared" si="37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9"/>
        <v>2.5</v>
      </c>
      <c r="R4061" s="6">
        <f t="shared" si="380"/>
        <v>35.714285714285715</v>
      </c>
      <c r="S4061" s="7" t="str">
        <f t="shared" si="381"/>
        <v>theater</v>
      </c>
      <c r="T4061" t="str">
        <f t="shared" si="382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7"/>
        <v>41813.666666666664</v>
      </c>
      <c r="K4062">
        <v>1400604056</v>
      </c>
      <c r="L4062" s="11">
        <f t="shared" si="37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9"/>
        <v>2.85</v>
      </c>
      <c r="R4062" s="6">
        <f t="shared" si="380"/>
        <v>57</v>
      </c>
      <c r="S4062" s="7" t="str">
        <f t="shared" si="381"/>
        <v>theater</v>
      </c>
      <c r="T4062" t="str">
        <f t="shared" si="382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7"/>
        <v>42481.099803240737</v>
      </c>
      <c r="K4063">
        <v>1456025023</v>
      </c>
      <c r="L4063" s="11">
        <f t="shared" si="37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9"/>
        <v>0</v>
      </c>
      <c r="R4063" s="6" t="e">
        <f t="shared" si="380"/>
        <v>#DIV/0!</v>
      </c>
      <c r="S4063" s="7" t="str">
        <f t="shared" si="381"/>
        <v>theater</v>
      </c>
      <c r="T4063" t="str">
        <f t="shared" si="382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7"/>
        <v>42553.739212962959</v>
      </c>
      <c r="K4064">
        <v>1464889468</v>
      </c>
      <c r="L4064" s="11">
        <f t="shared" si="37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9"/>
        <v>2.4500000000000002</v>
      </c>
      <c r="R4064" s="6">
        <f t="shared" si="380"/>
        <v>163.33333333333334</v>
      </c>
      <c r="S4064" s="7" t="str">
        <f t="shared" si="381"/>
        <v>theater</v>
      </c>
      <c r="T4064" t="str">
        <f t="shared" si="382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7"/>
        <v>41817.681527777779</v>
      </c>
      <c r="K4065">
        <v>1401294084</v>
      </c>
      <c r="L4065" s="11">
        <f t="shared" si="37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9"/>
        <v>1.4210526315789473</v>
      </c>
      <c r="R4065" s="6">
        <f t="shared" si="380"/>
        <v>15</v>
      </c>
      <c r="S4065" s="7" t="str">
        <f t="shared" si="381"/>
        <v>theater</v>
      </c>
      <c r="T4065" t="str">
        <f t="shared" si="382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7"/>
        <v>42123.588263888887</v>
      </c>
      <c r="K4066">
        <v>1427724426</v>
      </c>
      <c r="L4066" s="11">
        <f t="shared" si="37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9"/>
        <v>19.25</v>
      </c>
      <c r="R4066" s="6">
        <f t="shared" si="380"/>
        <v>64.166666666666671</v>
      </c>
      <c r="S4066" s="7" t="str">
        <f t="shared" si="381"/>
        <v>theater</v>
      </c>
      <c r="T4066" t="str">
        <f t="shared" si="382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7"/>
        <v>41863.951516203706</v>
      </c>
      <c r="K4067">
        <v>1405291811</v>
      </c>
      <c r="L4067" s="11">
        <f t="shared" si="37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9"/>
        <v>0.67500000000000004</v>
      </c>
      <c r="R4067" s="6">
        <f t="shared" si="380"/>
        <v>6.75</v>
      </c>
      <c r="S4067" s="7" t="str">
        <f t="shared" si="381"/>
        <v>theater</v>
      </c>
      <c r="T4067" t="str">
        <f t="shared" si="382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7"/>
        <v>42509.039212962962</v>
      </c>
      <c r="K4068">
        <v>1461027388</v>
      </c>
      <c r="L4068" s="11">
        <f t="shared" si="37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9"/>
        <v>0.16666666666666669</v>
      </c>
      <c r="R4068" s="6">
        <f t="shared" si="380"/>
        <v>25</v>
      </c>
      <c r="S4068" s="7" t="str">
        <f t="shared" si="381"/>
        <v>theater</v>
      </c>
      <c r="T4068" t="str">
        <f t="shared" si="382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7"/>
        <v>42275.117476851854</v>
      </c>
      <c r="K4069">
        <v>1439952550</v>
      </c>
      <c r="L4069" s="11">
        <f t="shared" si="37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9"/>
        <v>60.9</v>
      </c>
      <c r="R4069" s="6">
        <f t="shared" si="380"/>
        <v>179.11764705882354</v>
      </c>
      <c r="S4069" s="7" t="str">
        <f t="shared" si="381"/>
        <v>theater</v>
      </c>
      <c r="T4069" t="str">
        <f t="shared" si="382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7"/>
        <v>42748.961805555555</v>
      </c>
      <c r="K4070">
        <v>1481756855</v>
      </c>
      <c r="L4070" s="11">
        <f t="shared" si="37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9"/>
        <v>1</v>
      </c>
      <c r="R4070" s="6">
        <f t="shared" si="380"/>
        <v>34.950000000000003</v>
      </c>
      <c r="S4070" s="7" t="str">
        <f t="shared" si="381"/>
        <v>theater</v>
      </c>
      <c r="T4070" t="str">
        <f t="shared" si="382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7"/>
        <v>42063.5</v>
      </c>
      <c r="K4071">
        <v>1421596356</v>
      </c>
      <c r="L4071" s="11">
        <f t="shared" si="37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9"/>
        <v>34.4</v>
      </c>
      <c r="R4071" s="6">
        <f t="shared" si="380"/>
        <v>33.07692307692308</v>
      </c>
      <c r="S4071" s="7" t="str">
        <f t="shared" si="381"/>
        <v>theater</v>
      </c>
      <c r="T4071" t="str">
        <f t="shared" si="382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7"/>
        <v>42064.125</v>
      </c>
      <c r="K4072">
        <v>1422374420</v>
      </c>
      <c r="L4072" s="11">
        <f t="shared" si="37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9"/>
        <v>16.5</v>
      </c>
      <c r="R4072" s="6">
        <f t="shared" si="380"/>
        <v>27.5</v>
      </c>
      <c r="S4072" s="7" t="str">
        <f t="shared" si="381"/>
        <v>theater</v>
      </c>
      <c r="T4072" t="str">
        <f t="shared" si="382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7"/>
        <v>42730.804756944446</v>
      </c>
      <c r="K4073">
        <v>1480187931</v>
      </c>
      <c r="L4073" s="11">
        <f t="shared" si="37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9"/>
        <v>0</v>
      </c>
      <c r="R4073" s="6" t="e">
        <f t="shared" si="380"/>
        <v>#DIV/0!</v>
      </c>
      <c r="S4073" s="7" t="str">
        <f t="shared" si="381"/>
        <v>theater</v>
      </c>
      <c r="T4073" t="str">
        <f t="shared" si="382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7"/>
        <v>41872.77443287037</v>
      </c>
      <c r="K4074">
        <v>1403462111</v>
      </c>
      <c r="L4074" s="11">
        <f t="shared" si="37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9"/>
        <v>0.4</v>
      </c>
      <c r="R4074" s="6">
        <f t="shared" si="380"/>
        <v>2</v>
      </c>
      <c r="S4074" s="7" t="str">
        <f t="shared" si="381"/>
        <v>theater</v>
      </c>
      <c r="T4074" t="str">
        <f t="shared" si="382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7"/>
        <v>42133.166666666672</v>
      </c>
      <c r="K4075">
        <v>1426407426</v>
      </c>
      <c r="L4075" s="11">
        <f t="shared" si="37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9"/>
        <v>1.0571428571428572</v>
      </c>
      <c r="R4075" s="6">
        <f t="shared" si="380"/>
        <v>18.5</v>
      </c>
      <c r="S4075" s="7" t="str">
        <f t="shared" si="381"/>
        <v>theater</v>
      </c>
      <c r="T4075" t="str">
        <f t="shared" si="382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7"/>
        <v>42313.594618055555</v>
      </c>
      <c r="K4076">
        <v>1444137375</v>
      </c>
      <c r="L4076" s="11">
        <f t="shared" si="37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9"/>
        <v>26.727272727272727</v>
      </c>
      <c r="R4076" s="6">
        <f t="shared" si="380"/>
        <v>35</v>
      </c>
      <c r="S4076" s="7" t="str">
        <f t="shared" si="381"/>
        <v>theater</v>
      </c>
      <c r="T4076" t="str">
        <f t="shared" si="382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7"/>
        <v>41820.727777777778</v>
      </c>
      <c r="K4077">
        <v>1400547969</v>
      </c>
      <c r="L4077" s="11">
        <f t="shared" si="37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9"/>
        <v>28.799999999999997</v>
      </c>
      <c r="R4077" s="6">
        <f t="shared" si="380"/>
        <v>44.307692307692307</v>
      </c>
      <c r="S4077" s="7" t="str">
        <f t="shared" si="381"/>
        <v>theater</v>
      </c>
      <c r="T4077" t="str">
        <f t="shared" si="382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7"/>
        <v>41933.82708333333</v>
      </c>
      <c r="K4078">
        <v>1411499149</v>
      </c>
      <c r="L4078" s="11">
        <f t="shared" si="37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9"/>
        <v>0</v>
      </c>
      <c r="R4078" s="6" t="e">
        <f t="shared" si="380"/>
        <v>#DIV/0!</v>
      </c>
      <c r="S4078" s="7" t="str">
        <f t="shared" si="381"/>
        <v>theater</v>
      </c>
      <c r="T4078" t="str">
        <f t="shared" si="382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7"/>
        <v>42725.7105787037</v>
      </c>
      <c r="K4079">
        <v>1479747794</v>
      </c>
      <c r="L4079" s="11">
        <f t="shared" si="37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9"/>
        <v>8.9</v>
      </c>
      <c r="R4079" s="6">
        <f t="shared" si="380"/>
        <v>222.5</v>
      </c>
      <c r="S4079" s="7" t="str">
        <f t="shared" si="381"/>
        <v>theater</v>
      </c>
      <c r="T4079" t="str">
        <f t="shared" si="382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7"/>
        <v>42762.787523148145</v>
      </c>
      <c r="K4080">
        <v>1482951242</v>
      </c>
      <c r="L4080" s="11">
        <f t="shared" si="37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9"/>
        <v>0</v>
      </c>
      <c r="R4080" s="6" t="e">
        <f t="shared" si="380"/>
        <v>#DIV/0!</v>
      </c>
      <c r="S4080" s="7" t="str">
        <f t="shared" si="381"/>
        <v>theater</v>
      </c>
      <c r="T4080" t="str">
        <f t="shared" si="382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7"/>
        <v>42540.938900462963</v>
      </c>
      <c r="K4081">
        <v>1463783521</v>
      </c>
      <c r="L4081" s="11">
        <f t="shared" si="37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9"/>
        <v>0.16666666666666669</v>
      </c>
      <c r="R4081" s="6">
        <f t="shared" si="380"/>
        <v>5</v>
      </c>
      <c r="S4081" s="7" t="str">
        <f t="shared" si="381"/>
        <v>theater</v>
      </c>
      <c r="T4081" t="str">
        <f t="shared" si="382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7"/>
        <v>42535.787500000006</v>
      </c>
      <c r="K4082">
        <v>1463849116</v>
      </c>
      <c r="L4082" s="11">
        <f t="shared" si="37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9"/>
        <v>0</v>
      </c>
      <c r="R4082" s="6" t="e">
        <f t="shared" si="380"/>
        <v>#DIV/0!</v>
      </c>
      <c r="S4082" s="7" t="str">
        <f t="shared" si="381"/>
        <v>theater</v>
      </c>
      <c r="T4082" t="str">
        <f t="shared" si="382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7"/>
        <v>42071.539641203708</v>
      </c>
      <c r="K4083">
        <v>1423231025</v>
      </c>
      <c r="L4083" s="11">
        <f t="shared" si="37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9"/>
        <v>15.737410071942445</v>
      </c>
      <c r="R4083" s="6">
        <f t="shared" si="380"/>
        <v>29.166666666666668</v>
      </c>
      <c r="S4083" s="7" t="str">
        <f t="shared" si="381"/>
        <v>theater</v>
      </c>
      <c r="T4083" t="str">
        <f t="shared" si="382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7"/>
        <v>42322.958333333328</v>
      </c>
      <c r="K4084">
        <v>1446179553</v>
      </c>
      <c r="L4084" s="11">
        <f t="shared" si="37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9"/>
        <v>2</v>
      </c>
      <c r="R4084" s="6">
        <f t="shared" si="380"/>
        <v>1.5</v>
      </c>
      <c r="S4084" s="7" t="str">
        <f t="shared" si="381"/>
        <v>theater</v>
      </c>
      <c r="T4084" t="str">
        <f t="shared" si="382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7"/>
        <v>42383.761759259258</v>
      </c>
      <c r="K4085">
        <v>1450203416</v>
      </c>
      <c r="L4085" s="11">
        <f t="shared" si="37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9"/>
        <v>21.685714285714287</v>
      </c>
      <c r="R4085" s="6">
        <f t="shared" si="380"/>
        <v>126.5</v>
      </c>
      <c r="S4085" s="7" t="str">
        <f t="shared" si="381"/>
        <v>theater</v>
      </c>
      <c r="T4085" t="str">
        <f t="shared" si="382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7"/>
        <v>42652.436412037037</v>
      </c>
      <c r="K4086">
        <v>1473416906</v>
      </c>
      <c r="L4086" s="11">
        <f t="shared" si="37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9"/>
        <v>0.33333333333333337</v>
      </c>
      <c r="R4086" s="6">
        <f t="shared" si="380"/>
        <v>10</v>
      </c>
      <c r="S4086" s="7" t="str">
        <f t="shared" si="381"/>
        <v>theater</v>
      </c>
      <c r="T4086" t="str">
        <f t="shared" si="382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7"/>
        <v>42087.165972222225</v>
      </c>
      <c r="K4087">
        <v>1424701775</v>
      </c>
      <c r="L4087" s="11">
        <f t="shared" si="37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9"/>
        <v>0.2857142857142857</v>
      </c>
      <c r="R4087" s="6">
        <f t="shared" si="380"/>
        <v>10</v>
      </c>
      <c r="S4087" s="7" t="str">
        <f t="shared" si="381"/>
        <v>theater</v>
      </c>
      <c r="T4087" t="str">
        <f t="shared" si="382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7"/>
        <v>42329.166666666672</v>
      </c>
      <c r="K4088">
        <v>1445985299</v>
      </c>
      <c r="L4088" s="11">
        <f t="shared" si="37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9"/>
        <v>4.7</v>
      </c>
      <c r="R4088" s="6">
        <f t="shared" si="380"/>
        <v>9.4</v>
      </c>
      <c r="S4088" s="7" t="str">
        <f t="shared" si="381"/>
        <v>theater</v>
      </c>
      <c r="T4088" t="str">
        <f t="shared" si="382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7"/>
        <v>42568.742893518516</v>
      </c>
      <c r="K4089">
        <v>1466185786</v>
      </c>
      <c r="L4089" s="11">
        <f t="shared" si="37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9"/>
        <v>0</v>
      </c>
      <c r="R4089" s="6" t="e">
        <f t="shared" si="380"/>
        <v>#DIV/0!</v>
      </c>
      <c r="S4089" s="7" t="str">
        <f t="shared" si="381"/>
        <v>theater</v>
      </c>
      <c r="T4089" t="str">
        <f t="shared" si="382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7"/>
        <v>42020.434722222228</v>
      </c>
      <c r="K4090">
        <v>1418827324</v>
      </c>
      <c r="L4090" s="11">
        <f t="shared" si="37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9"/>
        <v>10.8</v>
      </c>
      <c r="R4090" s="6">
        <f t="shared" si="380"/>
        <v>72</v>
      </c>
      <c r="S4090" s="7" t="str">
        <f t="shared" si="381"/>
        <v>theater</v>
      </c>
      <c r="T4090" t="str">
        <f t="shared" si="382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7"/>
        <v>42155.732638888891</v>
      </c>
      <c r="K4091">
        <v>1430242488</v>
      </c>
      <c r="L4091" s="11">
        <f t="shared" si="37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9"/>
        <v>4.8</v>
      </c>
      <c r="R4091" s="6">
        <f t="shared" si="380"/>
        <v>30</v>
      </c>
      <c r="S4091" s="7" t="str">
        <f t="shared" si="381"/>
        <v>theater</v>
      </c>
      <c r="T4091" t="str">
        <f t="shared" si="382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7"/>
        <v>42223.625</v>
      </c>
      <c r="K4092">
        <v>1437754137</v>
      </c>
      <c r="L4092" s="11">
        <f t="shared" si="37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9"/>
        <v>3.2</v>
      </c>
      <c r="R4092" s="6">
        <f t="shared" si="380"/>
        <v>10.666666666666666</v>
      </c>
      <c r="S4092" s="7" t="str">
        <f t="shared" si="381"/>
        <v>theater</v>
      </c>
      <c r="T4092" t="str">
        <f t="shared" si="382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7"/>
        <v>42020.506377314814</v>
      </c>
      <c r="K4093">
        <v>1418818151</v>
      </c>
      <c r="L4093" s="11">
        <f t="shared" si="37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9"/>
        <v>12.75</v>
      </c>
      <c r="R4093" s="6">
        <f t="shared" si="380"/>
        <v>25.5</v>
      </c>
      <c r="S4093" s="7" t="str">
        <f t="shared" si="381"/>
        <v>theater</v>
      </c>
      <c r="T4093" t="str">
        <f t="shared" si="382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7"/>
        <v>42099.153321759266</v>
      </c>
      <c r="K4094">
        <v>1423024847</v>
      </c>
      <c r="L4094" s="11">
        <f t="shared" si="37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9"/>
        <v>1.8181818181818181E-2</v>
      </c>
      <c r="R4094" s="6">
        <f t="shared" si="380"/>
        <v>20</v>
      </c>
      <c r="S4094" s="7" t="str">
        <f t="shared" si="381"/>
        <v>theater</v>
      </c>
      <c r="T4094" t="str">
        <f t="shared" si="382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7"/>
        <v>42238.815891203703</v>
      </c>
      <c r="K4095">
        <v>1435088093</v>
      </c>
      <c r="L4095" s="11">
        <f t="shared" si="37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9"/>
        <v>2.4</v>
      </c>
      <c r="R4095" s="6">
        <f t="shared" si="380"/>
        <v>15</v>
      </c>
      <c r="S4095" s="7" t="str">
        <f t="shared" si="381"/>
        <v>theater</v>
      </c>
      <c r="T4095" t="str">
        <f t="shared" si="382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7"/>
        <v>41934.207638888889</v>
      </c>
      <c r="K4096">
        <v>1410141900</v>
      </c>
      <c r="L4096" s="11">
        <f t="shared" si="37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9"/>
        <v>36.5</v>
      </c>
      <c r="R4096" s="6">
        <f t="shared" si="380"/>
        <v>91.25</v>
      </c>
      <c r="S4096" s="7" t="str">
        <f t="shared" si="381"/>
        <v>theater</v>
      </c>
      <c r="T4096" t="str">
        <f t="shared" si="382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7"/>
        <v>42723.031828703708</v>
      </c>
      <c r="K4097">
        <v>1479516350</v>
      </c>
      <c r="L4097" s="11">
        <f t="shared" si="37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9"/>
        <v>2.666666666666667</v>
      </c>
      <c r="R4097" s="6">
        <f t="shared" si="380"/>
        <v>800</v>
      </c>
      <c r="S4097" s="7" t="str">
        <f t="shared" si="381"/>
        <v>theater</v>
      </c>
      <c r="T4097" t="str">
        <f t="shared" si="382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7"/>
        <v>42794.368749999994</v>
      </c>
      <c r="K4098">
        <v>1484484219</v>
      </c>
      <c r="L4098" s="11">
        <f t="shared" si="37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79"/>
        <v>11.428571428571429</v>
      </c>
      <c r="R4098" s="6">
        <f t="shared" si="380"/>
        <v>80</v>
      </c>
      <c r="S4098" s="7" t="str">
        <f t="shared" si="381"/>
        <v>theater</v>
      </c>
      <c r="T4098" t="str">
        <f t="shared" si="382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3">(((I4099/60)/60)/24)+DATE(1970,1,1)</f>
        <v>42400.996527777781</v>
      </c>
      <c r="K4099">
        <v>1449431237</v>
      </c>
      <c r="L4099" s="11">
        <f t="shared" ref="L4099:L4115" si="38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5">(E4099/D4099)*100</f>
        <v>0</v>
      </c>
      <c r="R4099" s="6" t="e">
        <f t="shared" ref="R4099:R4115" si="386">E4099/N4099</f>
        <v>#DIV/0!</v>
      </c>
      <c r="S4099" s="7" t="str">
        <f t="shared" ref="S4099:S4115" si="387">LEFT(P4099,FIND("/",P4099)-1)</f>
        <v>theater</v>
      </c>
      <c r="T4099" t="str">
        <f t="shared" ref="T4099:T4115" si="388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3"/>
        <v>42525.722187499996</v>
      </c>
      <c r="K4100">
        <v>1462468797</v>
      </c>
      <c r="L4100" s="11">
        <f t="shared" si="38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5"/>
        <v>0</v>
      </c>
      <c r="R4100" s="6" t="e">
        <f t="shared" si="386"/>
        <v>#DIV/0!</v>
      </c>
      <c r="S4100" s="7" t="str">
        <f t="shared" si="387"/>
        <v>theater</v>
      </c>
      <c r="T4100" t="str">
        <f t="shared" si="388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3"/>
        <v>42615.850381944445</v>
      </c>
      <c r="K4101">
        <v>1468959873</v>
      </c>
      <c r="L4101" s="11">
        <f t="shared" si="38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5"/>
        <v>1.1111111111111112</v>
      </c>
      <c r="R4101" s="6">
        <f t="shared" si="386"/>
        <v>50</v>
      </c>
      <c r="S4101" s="7" t="str">
        <f t="shared" si="387"/>
        <v>theater</v>
      </c>
      <c r="T4101" t="str">
        <f t="shared" si="388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3"/>
        <v>41937.124884259261</v>
      </c>
      <c r="K4102">
        <v>1413341990</v>
      </c>
      <c r="L4102" s="11">
        <f t="shared" si="38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5"/>
        <v>0</v>
      </c>
      <c r="R4102" s="6" t="e">
        <f t="shared" si="386"/>
        <v>#DIV/0!</v>
      </c>
      <c r="S4102" s="7" t="str">
        <f t="shared" si="387"/>
        <v>theater</v>
      </c>
      <c r="T4102" t="str">
        <f t="shared" si="388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3"/>
        <v>42760.903726851851</v>
      </c>
      <c r="K4103">
        <v>1482788482</v>
      </c>
      <c r="L4103" s="11">
        <f t="shared" si="38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5"/>
        <v>0</v>
      </c>
      <c r="R4103" s="6" t="e">
        <f t="shared" si="386"/>
        <v>#DIV/0!</v>
      </c>
      <c r="S4103" s="7" t="str">
        <f t="shared" si="387"/>
        <v>theater</v>
      </c>
      <c r="T4103" t="str">
        <f t="shared" si="388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3"/>
        <v>42505.848067129627</v>
      </c>
      <c r="K4104">
        <v>1460751673</v>
      </c>
      <c r="L4104" s="11">
        <f t="shared" si="38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5"/>
        <v>27.400000000000002</v>
      </c>
      <c r="R4104" s="6">
        <f t="shared" si="386"/>
        <v>22.833333333333332</v>
      </c>
      <c r="S4104" s="7" t="str">
        <f t="shared" si="387"/>
        <v>theater</v>
      </c>
      <c r="T4104" t="str">
        <f t="shared" si="388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3"/>
        <v>42242.772222222222</v>
      </c>
      <c r="K4105">
        <v>1435953566</v>
      </c>
      <c r="L4105" s="11">
        <f t="shared" si="38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5"/>
        <v>10</v>
      </c>
      <c r="R4105" s="6">
        <f t="shared" si="386"/>
        <v>16.666666666666668</v>
      </c>
      <c r="S4105" s="7" t="str">
        <f t="shared" si="387"/>
        <v>theater</v>
      </c>
      <c r="T4105" t="str">
        <f t="shared" si="388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3"/>
        <v>42670.278171296297</v>
      </c>
      <c r="K4106">
        <v>1474958434</v>
      </c>
      <c r="L4106" s="11">
        <f t="shared" si="38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5"/>
        <v>21.366666666666667</v>
      </c>
      <c r="R4106" s="6">
        <f t="shared" si="386"/>
        <v>45.785714285714285</v>
      </c>
      <c r="S4106" s="7" t="str">
        <f t="shared" si="387"/>
        <v>theater</v>
      </c>
      <c r="T4106" t="str">
        <f t="shared" si="388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3"/>
        <v>42730.010520833333</v>
      </c>
      <c r="K4107">
        <v>1479860109</v>
      </c>
      <c r="L4107" s="11">
        <f t="shared" si="38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5"/>
        <v>6.9696969696969706</v>
      </c>
      <c r="R4107" s="6">
        <f t="shared" si="386"/>
        <v>383.33333333333331</v>
      </c>
      <c r="S4107" s="7" t="str">
        <f t="shared" si="387"/>
        <v>theater</v>
      </c>
      <c r="T4107" t="str">
        <f t="shared" si="388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3"/>
        <v>42096.041666666672</v>
      </c>
      <c r="K4108">
        <v>1424221866</v>
      </c>
      <c r="L4108" s="11">
        <f t="shared" si="38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5"/>
        <v>70.599999999999994</v>
      </c>
      <c r="R4108" s="6">
        <f t="shared" si="386"/>
        <v>106.96969696969697</v>
      </c>
      <c r="S4108" s="7" t="str">
        <f t="shared" si="387"/>
        <v>theater</v>
      </c>
      <c r="T4108" t="str">
        <f t="shared" si="388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3"/>
        <v>41906.916678240741</v>
      </c>
      <c r="K4109">
        <v>1409608801</v>
      </c>
      <c r="L4109" s="11">
        <f t="shared" si="38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5"/>
        <v>2.0500000000000003</v>
      </c>
      <c r="R4109" s="6">
        <f t="shared" si="386"/>
        <v>10.25</v>
      </c>
      <c r="S4109" s="7" t="str">
        <f t="shared" si="387"/>
        <v>theater</v>
      </c>
      <c r="T4109" t="str">
        <f t="shared" si="388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3"/>
        <v>42797.208333333328</v>
      </c>
      <c r="K4110">
        <v>1485909937</v>
      </c>
      <c r="L4110" s="11">
        <f t="shared" si="38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5"/>
        <v>1.9666666666666666</v>
      </c>
      <c r="R4110" s="6">
        <f t="shared" si="386"/>
        <v>59</v>
      </c>
      <c r="S4110" s="7" t="str">
        <f t="shared" si="387"/>
        <v>theater</v>
      </c>
      <c r="T4110" t="str">
        <f t="shared" si="388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3"/>
        <v>42337.581064814818</v>
      </c>
      <c r="K4111">
        <v>1446209804</v>
      </c>
      <c r="L4111" s="11">
        <f t="shared" si="38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5"/>
        <v>0</v>
      </c>
      <c r="R4111" s="6" t="e">
        <f t="shared" si="386"/>
        <v>#DIV/0!</v>
      </c>
      <c r="S4111" s="7" t="str">
        <f t="shared" si="387"/>
        <v>theater</v>
      </c>
      <c r="T4111" t="str">
        <f t="shared" si="388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3"/>
        <v>42572.626747685179</v>
      </c>
      <c r="K4112">
        <v>1463929351</v>
      </c>
      <c r="L4112" s="11">
        <f t="shared" si="38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5"/>
        <v>28.666666666666668</v>
      </c>
      <c r="R4112" s="6">
        <f t="shared" si="386"/>
        <v>14.333333333333334</v>
      </c>
      <c r="S4112" s="7" t="str">
        <f t="shared" si="387"/>
        <v>theater</v>
      </c>
      <c r="T4112" t="str">
        <f t="shared" si="388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3"/>
        <v>42059.135879629626</v>
      </c>
      <c r="K4113">
        <v>1422155740</v>
      </c>
      <c r="L4113" s="11">
        <f t="shared" si="38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5"/>
        <v>3.1333333333333333</v>
      </c>
      <c r="R4113" s="6">
        <f t="shared" si="386"/>
        <v>15.666666666666666</v>
      </c>
      <c r="S4113" s="7" t="str">
        <f t="shared" si="387"/>
        <v>theater</v>
      </c>
      <c r="T4113" t="str">
        <f t="shared" si="388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3"/>
        <v>42428</v>
      </c>
      <c r="K4114">
        <v>1454280186</v>
      </c>
      <c r="L4114" s="11">
        <f t="shared" si="38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5"/>
        <v>0.04</v>
      </c>
      <c r="R4114" s="6">
        <f t="shared" si="386"/>
        <v>1</v>
      </c>
      <c r="S4114" s="7" t="str">
        <f t="shared" si="387"/>
        <v>theater</v>
      </c>
      <c r="T4114" t="str">
        <f t="shared" si="388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3"/>
        <v>42377.273611111115</v>
      </c>
      <c r="K4115">
        <v>1450619123</v>
      </c>
      <c r="L4115" s="11">
        <f t="shared" si="38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5"/>
        <v>0.2</v>
      </c>
      <c r="R4115" s="6">
        <f t="shared" si="386"/>
        <v>1</v>
      </c>
      <c r="S4115" s="7" t="str">
        <f t="shared" si="387"/>
        <v>theater</v>
      </c>
      <c r="T4115" t="str">
        <f t="shared" si="388"/>
        <v>plays</v>
      </c>
    </row>
  </sheetData>
  <autoFilter ref="A1:Q4115"/>
  <conditionalFormatting sqref="F2:F4115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Q1:Q1048576 L1 R1:S1">
    <cfRule type="colorScale" priority="4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  <ignoredErrors>
    <ignoredError sqref="R411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7" sqref="F7"/>
    </sheetView>
  </sheetViews>
  <sheetFormatPr defaultRowHeight="15" x14ac:dyDescent="0.25"/>
  <cols>
    <col min="1" max="1" width="12.85546875" customWidth="1"/>
    <col min="2" max="2" width="15.5703125" customWidth="1"/>
    <col min="3" max="3" width="5.7109375" customWidth="1"/>
    <col min="4" max="4" width="8.42578125" customWidth="1"/>
    <col min="5" max="5" width="3.85546875" customWidth="1"/>
    <col min="6" max="6" width="10.710937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B47" sqref="B47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10" sqref="K10"/>
    </sheetView>
  </sheetViews>
  <sheetFormatPr defaultRowHeight="15" x14ac:dyDescent="0.25"/>
  <cols>
    <col min="1" max="1" width="14.28515625" bestFit="1" customWidth="1"/>
    <col min="2" max="2" width="15.5703125" bestFit="1" customWidth="1"/>
    <col min="3" max="3" width="5.7109375" customWidth="1"/>
    <col min="4" max="4" width="8.42578125" bestFit="1" customWidth="1"/>
    <col min="5" max="5" width="10.7109375" customWidth="1"/>
    <col min="6" max="6" width="10.7109375" bestFit="1" customWidth="1"/>
  </cols>
  <sheetData>
    <row r="1" spans="1:5" x14ac:dyDescent="0.25">
      <c r="A1" s="8" t="s">
        <v>8368</v>
      </c>
      <c r="B1" t="s">
        <v>8360</v>
      </c>
    </row>
    <row r="2" spans="1:5" x14ac:dyDescent="0.25">
      <c r="A2" s="8" t="s">
        <v>8367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F36" sqref="F3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  <c r="I1" s="1"/>
    </row>
    <row r="2" spans="1:9" x14ac:dyDescent="0.25">
      <c r="A2" t="s">
        <v>8389</v>
      </c>
      <c r="B2">
        <f>COUNTIFS(Sheet1!D:D,"&lt;1000",Sheet1!F:F, "successful")</f>
        <v>322</v>
      </c>
      <c r="C2">
        <f>COUNTIFS(Sheet1!D:D,"&lt;1000",Sheet1!F:F, "failed")</f>
        <v>113</v>
      </c>
      <c r="D2">
        <f>COUNTIFS(Sheet1!D:D,"&lt;1000",Sheet1!F:F,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25">
      <c r="A3" t="s">
        <v>8390</v>
      </c>
      <c r="B3">
        <f>COUNTIFS(Sheet1!D:D,"&gt;=1000",Sheet1!D:D,"&lt;=4999",Sheet1!F:F, "successful")</f>
        <v>932</v>
      </c>
      <c r="C3">
        <f>COUNTIFS(Sheet1!D:D,"&gt;=1000",Sheet1!D:D,"&lt;=4999", Sheet1!F:F, "failed")</f>
        <v>420</v>
      </c>
      <c r="D3">
        <f>COUNTIFS(Sheet1!D:D,"&gt;=1000",Sheet1!D:D,"&lt;=4999", Sheet1!F:F,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9" x14ac:dyDescent="0.25">
      <c r="A4" t="s">
        <v>8391</v>
      </c>
      <c r="B4">
        <f>COUNTIFS(Sheet1!D:D,"&gt;=5000",Sheet1!D:D,"&lt;=9999",Sheet1!F:F, "successful")</f>
        <v>381</v>
      </c>
      <c r="C4">
        <f>COUNTIFS(Sheet1!D:D,"&gt;=5000",Sheet1!D:D,"&lt;=9999", Sheet1!F:F, "failed")</f>
        <v>283</v>
      </c>
      <c r="D4">
        <f>COUNTIFS(Sheet1!D:D,"&gt;=5000",Sheet1!D:D,"&lt;=9999", Sheet1!F:F,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9" x14ac:dyDescent="0.25">
      <c r="A5" t="s">
        <v>8392</v>
      </c>
      <c r="B5">
        <f>COUNTIFS(Sheet1!D:D,"&gt;=10000",Sheet1!D:D,"&lt;=14999",Sheet1!F:F, "successful")</f>
        <v>168</v>
      </c>
      <c r="C5">
        <f>COUNTIFS(Sheet1!D:D,"&gt;=10000",Sheet1!D:D,"&lt;=14999", Sheet1!F:F, "failed")</f>
        <v>144</v>
      </c>
      <c r="D5">
        <f>COUNTIFS(Sheet1!D:D,"&gt;=10000",Sheet1!D:D,"&lt;=14999", Sheet1!F:F,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9" x14ac:dyDescent="0.25">
      <c r="A6" t="s">
        <v>8393</v>
      </c>
      <c r="B6">
        <f>COUNTIFS(Sheet1!D:D,"&gt;=15000",Sheet1!D:D,"&lt;=19999",Sheet1!F:F, "successful")</f>
        <v>94</v>
      </c>
      <c r="C6">
        <f>COUNTIFS(Sheet1!D:D,"&gt;=15000",Sheet1!D:D,"&lt;=19999", Sheet1!F:F, "failed")</f>
        <v>90</v>
      </c>
      <c r="D6">
        <f>COUNTIFS(Sheet1!D:D,"&gt;=15000",Sheet1!D:D,"&lt;=19999", Sheet1!F:F,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9" x14ac:dyDescent="0.25">
      <c r="A7" t="s">
        <v>8394</v>
      </c>
      <c r="B7">
        <f>COUNTIFS(Sheet1!D:D,"&gt;=20000",Sheet1!D:D,"&lt;=24999",Sheet1!F:F, "successful")</f>
        <v>62</v>
      </c>
      <c r="C7">
        <f>COUNTIFS(Sheet1!D:D,"&gt;=20000",Sheet1!D:D,"&lt;=24999", Sheet1!F:F, "failed")</f>
        <v>72</v>
      </c>
      <c r="D7">
        <f>COUNTIFS(Sheet1!D:D,"&gt;=20000",Sheet1!D:D,"&lt;=24999", Sheet1!F:F,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9" x14ac:dyDescent="0.25">
      <c r="A8" t="s">
        <v>8395</v>
      </c>
      <c r="B8">
        <f>COUNTIFS(Sheet1!D:D,"&gt;=25000",Sheet1!D:D,"&lt;=29999",Sheet1!F:F, "successful")</f>
        <v>55</v>
      </c>
      <c r="C8">
        <f>COUNTIFS(Sheet1!D:D,"&gt;=25000",Sheet1!D:D,"&lt;=29999", Sheet1!F:F, "failed")</f>
        <v>64</v>
      </c>
      <c r="D8">
        <f>COUNTIFS(Sheet1!D:D,"&gt;=25000",Sheet1!D:D,"&lt;=29999", Sheet1!F:F,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9" x14ac:dyDescent="0.25">
      <c r="A9" t="s">
        <v>8396</v>
      </c>
      <c r="B9">
        <f>COUNTIFS(Sheet1!D:D,"&gt;=30000",Sheet1!D:D,"&lt;=34999",Sheet1!F:F, "successful")</f>
        <v>32</v>
      </c>
      <c r="C9">
        <f>COUNTIFS(Sheet1!D:D,"&gt;=30000",Sheet1!D:D,"&lt;=34999", Sheet1!F:F, "failed")</f>
        <v>37</v>
      </c>
      <c r="D9">
        <f>COUNTIFS(Sheet1!D:D,"&gt;=30000",Sheet1!D:D,"&lt;=34999", Sheet1!F:F,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9" x14ac:dyDescent="0.25">
      <c r="A10" t="s">
        <v>8397</v>
      </c>
      <c r="B10">
        <f>COUNTIFS(Sheet1!D:D,"&gt;=35000",Sheet1!D:D,"&lt;=39999",Sheet1!F:F, "successful")</f>
        <v>26</v>
      </c>
      <c r="C10">
        <f>COUNTIFS(Sheet1!D:D,"&gt;=35000",Sheet1!D:D,"&lt;=39999", Sheet1!F:F, "failed")</f>
        <v>22</v>
      </c>
      <c r="D10">
        <f>COUNTIFS(Sheet1!D:D,"&gt;=35000",Sheet1!D:D,"&lt;=39999", Sheet1!F:F,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9" x14ac:dyDescent="0.25">
      <c r="A11" t="s">
        <v>8398</v>
      </c>
      <c r="B11">
        <f>COUNTIFS(Sheet1!D:D,"&gt;=40000",Sheet1!D:D,"&lt;=44999",Sheet1!F:F, "successful")</f>
        <v>21</v>
      </c>
      <c r="C11">
        <f>COUNTIFS(Sheet1!D:D,"&gt;=40000",Sheet1!D:D,"&lt;=44999", Sheet1!F:F, "failed")</f>
        <v>16</v>
      </c>
      <c r="D11">
        <f>COUNTIFS(Sheet1!D:D,"&gt;=40000",Sheet1!D:D,"&lt;=44999", Sheet1!F:F,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9" x14ac:dyDescent="0.25">
      <c r="A12" t="s">
        <v>8399</v>
      </c>
      <c r="B12">
        <f>COUNTIFS(Sheet1!D:D,"&gt;=45000",Sheet1!D:D,"&lt;=49999",Sheet1!F:F, "successful")</f>
        <v>6</v>
      </c>
      <c r="C12">
        <f>COUNTIFS(Sheet1!D:D,"&gt;=45000",Sheet1!D:D,"&lt;=49999", Sheet1!F:F, "failed")</f>
        <v>11</v>
      </c>
      <c r="D12">
        <f>COUNTIFS(Sheet1!D:D,"&gt;=45000",Sheet1!D:D,"&lt;=49999", Sheet1!F:F,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9" x14ac:dyDescent="0.25">
      <c r="A13" t="s">
        <v>8400</v>
      </c>
      <c r="B13">
        <f>COUNTIFS(Sheet1!D:D,"&gt;=50000",Sheet1!F:F, "successful")</f>
        <v>86</v>
      </c>
      <c r="C13">
        <f>COUNTIFS(Sheet1!D:D,"&gt;=50000",Sheet1!F:F, "failed")</f>
        <v>258</v>
      </c>
      <c r="D13">
        <f>COUNTIFS(Sheet1!D:D,"&gt;=50000",Sheet1!F:F,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by Category</vt:lpstr>
      <vt:lpstr>Pivot by Sub-Category</vt:lpstr>
      <vt:lpstr>Pivot by Year and Category</vt:lpstr>
      <vt:lpstr>Bonus #1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Raasch</cp:lastModifiedBy>
  <dcterms:created xsi:type="dcterms:W3CDTF">2017-04-20T15:17:24Z</dcterms:created>
  <dcterms:modified xsi:type="dcterms:W3CDTF">2020-12-21T21:46:01Z</dcterms:modified>
</cp:coreProperties>
</file>