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cuments\MBA Gerenciamento de Projetos\Estratégia Corporativa de Negócios\Trabalho\"/>
    </mc:Choice>
  </mc:AlternateContent>
  <xr:revisionPtr revIDLastSave="0" documentId="13_ncr:1_{DD05B1D1-F8F0-4AE0-AE8C-9156C575C7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WOT" sheetId="1" r:id="rId1"/>
    <sheet name="MAFE" sheetId="2" r:id="rId2"/>
    <sheet name="MAFI" sheetId="4" r:id="rId3"/>
    <sheet name="Planilha1" sheetId="3" r:id="rId4"/>
  </sheets>
  <calcPr calcId="191029"/>
</workbook>
</file>

<file path=xl/calcChain.xml><?xml version="1.0" encoding="utf-8"?>
<calcChain xmlns="http://schemas.openxmlformats.org/spreadsheetml/2006/main">
  <c r="R8" i="1" l="1"/>
  <c r="S8" i="1"/>
  <c r="T8" i="1"/>
  <c r="U8" i="1"/>
  <c r="V8" i="1"/>
  <c r="W8" i="1"/>
  <c r="X8" i="1"/>
  <c r="R9" i="1"/>
  <c r="S9" i="1"/>
  <c r="T9" i="1"/>
  <c r="T17" i="1" s="1"/>
  <c r="U9" i="1"/>
  <c r="V9" i="1"/>
  <c r="W9" i="1"/>
  <c r="X9" i="1"/>
  <c r="R10" i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R12" i="1"/>
  <c r="S12" i="1"/>
  <c r="T12" i="1"/>
  <c r="U12" i="1"/>
  <c r="V12" i="1"/>
  <c r="W12" i="1"/>
  <c r="X12" i="1"/>
  <c r="R13" i="1"/>
  <c r="S13" i="1"/>
  <c r="T13" i="1"/>
  <c r="U13" i="1"/>
  <c r="V13" i="1"/>
  <c r="W13" i="1"/>
  <c r="X13" i="1"/>
  <c r="R14" i="1"/>
  <c r="S14" i="1"/>
  <c r="Y14" i="1" s="1"/>
  <c r="T14" i="1"/>
  <c r="U14" i="1"/>
  <c r="V14" i="1"/>
  <c r="W14" i="1"/>
  <c r="X14" i="1"/>
  <c r="R15" i="1"/>
  <c r="S15" i="1"/>
  <c r="T15" i="1"/>
  <c r="U15" i="1"/>
  <c r="V15" i="1"/>
  <c r="W15" i="1"/>
  <c r="X15" i="1"/>
  <c r="R16" i="1"/>
  <c r="S16" i="1"/>
  <c r="T16" i="1"/>
  <c r="U16" i="1"/>
  <c r="V16" i="1"/>
  <c r="W16" i="1"/>
  <c r="X16" i="1"/>
  <c r="X7" i="1"/>
  <c r="X17" i="1" s="1"/>
  <c r="W7" i="1"/>
  <c r="V7" i="1"/>
  <c r="U7" i="1"/>
  <c r="T7" i="1"/>
  <c r="S7" i="1"/>
  <c r="R7" i="1"/>
  <c r="R17" i="1" s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M7" i="1"/>
  <c r="L7" i="1"/>
  <c r="L17" i="1" s="1"/>
  <c r="K7" i="1"/>
  <c r="J7" i="1"/>
  <c r="I7" i="1"/>
  <c r="H7" i="1"/>
  <c r="H17" i="1" s="1"/>
  <c r="D7" i="1"/>
  <c r="E7" i="1"/>
  <c r="F7" i="1"/>
  <c r="G7" i="1"/>
  <c r="H21" i="1"/>
  <c r="I21" i="1"/>
  <c r="J21" i="1"/>
  <c r="N21" i="1" s="1"/>
  <c r="K21" i="1"/>
  <c r="L21" i="1"/>
  <c r="M21" i="1"/>
  <c r="H22" i="1"/>
  <c r="N22" i="1" s="1"/>
  <c r="I22" i="1"/>
  <c r="J22" i="1"/>
  <c r="K22" i="1"/>
  <c r="L22" i="1"/>
  <c r="M22" i="1"/>
  <c r="M30" i="1" s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N25" i="1" s="1"/>
  <c r="L25" i="1"/>
  <c r="M25" i="1"/>
  <c r="H26" i="1"/>
  <c r="N26" i="1" s="1"/>
  <c r="I26" i="1"/>
  <c r="J26" i="1"/>
  <c r="K26" i="1"/>
  <c r="L26" i="1"/>
  <c r="M26" i="1"/>
  <c r="H27" i="1"/>
  <c r="I27" i="1"/>
  <c r="J27" i="1"/>
  <c r="N27" i="1" s="1"/>
  <c r="K27" i="1"/>
  <c r="L27" i="1"/>
  <c r="M27" i="1"/>
  <c r="H28" i="1"/>
  <c r="I28" i="1"/>
  <c r="N28" i="1" s="1"/>
  <c r="J28" i="1"/>
  <c r="K28" i="1"/>
  <c r="L28" i="1"/>
  <c r="M28" i="1"/>
  <c r="H29" i="1"/>
  <c r="I29" i="1"/>
  <c r="J29" i="1"/>
  <c r="K29" i="1"/>
  <c r="L29" i="1"/>
  <c r="M29" i="1"/>
  <c r="M20" i="1"/>
  <c r="L20" i="1"/>
  <c r="K20" i="1"/>
  <c r="J20" i="1"/>
  <c r="I20" i="1"/>
  <c r="H20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Y27" i="1" s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Y25" i="1" s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Y23" i="1" s="1"/>
  <c r="X22" i="1"/>
  <c r="W22" i="1"/>
  <c r="V22" i="1"/>
  <c r="U22" i="1"/>
  <c r="T22" i="1"/>
  <c r="S22" i="1"/>
  <c r="R22" i="1"/>
  <c r="X21" i="1"/>
  <c r="W21" i="1"/>
  <c r="V21" i="1"/>
  <c r="U21" i="1"/>
  <c r="Y21" i="1" s="1"/>
  <c r="T21" i="1"/>
  <c r="S21" i="1"/>
  <c r="R21" i="1"/>
  <c r="X20" i="1"/>
  <c r="W20" i="1"/>
  <c r="V20" i="1"/>
  <c r="U20" i="1"/>
  <c r="T20" i="1"/>
  <c r="S20" i="1"/>
  <c r="R20" i="1"/>
  <c r="R30" i="1" s="1"/>
  <c r="Q20" i="1"/>
  <c r="Q29" i="1"/>
  <c r="Q28" i="1"/>
  <c r="Q27" i="1"/>
  <c r="Q26" i="1"/>
  <c r="Q25" i="1"/>
  <c r="Q24" i="1"/>
  <c r="Q23" i="1"/>
  <c r="Q22" i="1"/>
  <c r="Q21" i="1"/>
  <c r="P29" i="1"/>
  <c r="P28" i="1"/>
  <c r="P27" i="1"/>
  <c r="P26" i="1"/>
  <c r="P25" i="1"/>
  <c r="P24" i="1"/>
  <c r="P23" i="1"/>
  <c r="P22" i="1"/>
  <c r="P21" i="1"/>
  <c r="P20" i="1"/>
  <c r="O29" i="1"/>
  <c r="O28" i="1"/>
  <c r="O27" i="1"/>
  <c r="O26" i="1"/>
  <c r="O25" i="1"/>
  <c r="O24" i="1"/>
  <c r="O23" i="1"/>
  <c r="O22" i="1"/>
  <c r="O21" i="1"/>
  <c r="O20" i="1"/>
  <c r="G29" i="1"/>
  <c r="G28" i="1"/>
  <c r="G27" i="1"/>
  <c r="G26" i="1"/>
  <c r="G25" i="1"/>
  <c r="G24" i="1"/>
  <c r="G23" i="1"/>
  <c r="G22" i="1"/>
  <c r="G21" i="1"/>
  <c r="G20" i="1"/>
  <c r="F29" i="1"/>
  <c r="F28" i="1"/>
  <c r="F27" i="1"/>
  <c r="F26" i="1"/>
  <c r="F25" i="1"/>
  <c r="F24" i="1"/>
  <c r="F23" i="1"/>
  <c r="F22" i="1"/>
  <c r="F21" i="1"/>
  <c r="F20" i="1"/>
  <c r="E29" i="1"/>
  <c r="E28" i="1"/>
  <c r="E27" i="1"/>
  <c r="E26" i="1"/>
  <c r="E25" i="1"/>
  <c r="E24" i="1"/>
  <c r="E23" i="1"/>
  <c r="E22" i="1"/>
  <c r="E21" i="1"/>
  <c r="E20" i="1"/>
  <c r="D29" i="1"/>
  <c r="D28" i="1"/>
  <c r="D27" i="1"/>
  <c r="D26" i="1"/>
  <c r="D25" i="1"/>
  <c r="D24" i="1"/>
  <c r="D23" i="1"/>
  <c r="D22" i="1"/>
  <c r="D21" i="1"/>
  <c r="D20" i="1"/>
  <c r="Q16" i="1"/>
  <c r="Q15" i="1"/>
  <c r="Q14" i="1"/>
  <c r="Q13" i="1"/>
  <c r="Q12" i="1"/>
  <c r="Q11" i="1"/>
  <c r="Q10" i="1"/>
  <c r="Q9" i="1"/>
  <c r="Q8" i="1"/>
  <c r="Q7" i="1"/>
  <c r="P16" i="1"/>
  <c r="P15" i="1"/>
  <c r="P14" i="1"/>
  <c r="P13" i="1"/>
  <c r="P17" i="1" s="1"/>
  <c r="P12" i="1"/>
  <c r="P11" i="1"/>
  <c r="P10" i="1"/>
  <c r="P9" i="1"/>
  <c r="P8" i="1"/>
  <c r="P7" i="1"/>
  <c r="O16" i="1"/>
  <c r="O15" i="1"/>
  <c r="O14" i="1"/>
  <c r="O13" i="1"/>
  <c r="O12" i="1"/>
  <c r="O11" i="1"/>
  <c r="O10" i="1"/>
  <c r="Y10" i="1" s="1"/>
  <c r="O9" i="1"/>
  <c r="O8" i="1"/>
  <c r="O7" i="1"/>
  <c r="G16" i="1"/>
  <c r="G15" i="1"/>
  <c r="G14" i="1"/>
  <c r="G13" i="1"/>
  <c r="G12" i="1"/>
  <c r="G11" i="1"/>
  <c r="G10" i="1"/>
  <c r="G9" i="1"/>
  <c r="G8" i="1"/>
  <c r="F16" i="1"/>
  <c r="F15" i="1"/>
  <c r="F14" i="1"/>
  <c r="F13" i="1"/>
  <c r="F12" i="1"/>
  <c r="F11" i="1"/>
  <c r="F10" i="1"/>
  <c r="F9" i="1"/>
  <c r="F8" i="1"/>
  <c r="E16" i="1"/>
  <c r="E15" i="1"/>
  <c r="E14" i="1"/>
  <c r="E13" i="1"/>
  <c r="E12" i="1"/>
  <c r="E11" i="1"/>
  <c r="E10" i="1"/>
  <c r="E9" i="1"/>
  <c r="E8" i="1"/>
  <c r="D16" i="1"/>
  <c r="D15" i="1"/>
  <c r="D14" i="1"/>
  <c r="D13" i="1"/>
  <c r="D12" i="1"/>
  <c r="D11" i="1"/>
  <c r="D10" i="1"/>
  <c r="D9" i="1"/>
  <c r="D8" i="1"/>
  <c r="J17" i="1"/>
  <c r="C23" i="1"/>
  <c r="C22" i="1"/>
  <c r="C21" i="1"/>
  <c r="C24" i="1"/>
  <c r="C25" i="1"/>
  <c r="C26" i="1"/>
  <c r="C27" i="1"/>
  <c r="C28" i="1"/>
  <c r="C29" i="1"/>
  <c r="C20" i="1"/>
  <c r="X5" i="1"/>
  <c r="W5" i="1"/>
  <c r="V5" i="1"/>
  <c r="U5" i="1"/>
  <c r="T5" i="1"/>
  <c r="S5" i="1"/>
  <c r="R5" i="1"/>
  <c r="Q5" i="1"/>
  <c r="P5" i="1"/>
  <c r="O5" i="1"/>
  <c r="M5" i="1"/>
  <c r="L5" i="1"/>
  <c r="K5" i="1"/>
  <c r="J5" i="1"/>
  <c r="I5" i="1"/>
  <c r="H5" i="1"/>
  <c r="G5" i="1"/>
  <c r="F5" i="1"/>
  <c r="E5" i="1"/>
  <c r="D5" i="1"/>
  <c r="C16" i="1"/>
  <c r="C15" i="1"/>
  <c r="C14" i="1"/>
  <c r="C13" i="1"/>
  <c r="C12" i="1"/>
  <c r="C11" i="1"/>
  <c r="C10" i="1"/>
  <c r="C9" i="1"/>
  <c r="C8" i="1"/>
  <c r="C7" i="1"/>
  <c r="E13" i="2"/>
  <c r="E4" i="2"/>
  <c r="E5" i="2"/>
  <c r="E6" i="2"/>
  <c r="E7" i="2"/>
  <c r="E8" i="2"/>
  <c r="E9" i="2"/>
  <c r="E10" i="2"/>
  <c r="E11" i="2"/>
  <c r="E12" i="2"/>
  <c r="Y24" i="1"/>
  <c r="Y22" i="1"/>
  <c r="Y11" i="1"/>
  <c r="N23" i="1"/>
  <c r="P30" i="1"/>
  <c r="L30" i="1"/>
  <c r="K30" i="1"/>
  <c r="G30" i="1"/>
  <c r="F30" i="1"/>
  <c r="E21" i="4"/>
  <c r="E20" i="4"/>
  <c r="C25" i="4"/>
  <c r="E19" i="4"/>
  <c r="E18" i="4"/>
  <c r="E17" i="4"/>
  <c r="E16" i="4"/>
  <c r="E15" i="4"/>
  <c r="E11" i="4"/>
  <c r="E10" i="4"/>
  <c r="E9" i="4"/>
  <c r="E8" i="4"/>
  <c r="E7" i="4"/>
  <c r="E6" i="4"/>
  <c r="E5" i="4"/>
  <c r="E4" i="4"/>
  <c r="E15" i="2"/>
  <c r="E21" i="2"/>
  <c r="E20" i="2"/>
  <c r="E19" i="2"/>
  <c r="E18" i="2"/>
  <c r="E17" i="2"/>
  <c r="E16" i="2"/>
  <c r="Y13" i="1" l="1"/>
  <c r="U17" i="1"/>
  <c r="V17" i="1"/>
  <c r="S17" i="1"/>
  <c r="W17" i="1"/>
  <c r="I17" i="1"/>
  <c r="M17" i="1"/>
  <c r="K17" i="1"/>
  <c r="J30" i="1"/>
  <c r="I30" i="1"/>
  <c r="N24" i="1"/>
  <c r="H30" i="1"/>
  <c r="N29" i="1"/>
  <c r="N20" i="1"/>
  <c r="S30" i="1"/>
  <c r="T30" i="1"/>
  <c r="U30" i="1"/>
  <c r="Y20" i="1"/>
  <c r="Y26" i="1"/>
  <c r="Q30" i="1"/>
  <c r="O30" i="1"/>
  <c r="E30" i="1"/>
  <c r="D30" i="1"/>
  <c r="Q17" i="1"/>
  <c r="Y9" i="1"/>
  <c r="Y8" i="1"/>
  <c r="Y7" i="1"/>
  <c r="Y12" i="1"/>
  <c r="O17" i="1"/>
  <c r="G17" i="1"/>
  <c r="F17" i="1"/>
  <c r="N10" i="1"/>
  <c r="N16" i="1"/>
  <c r="N15" i="1"/>
  <c r="N14" i="1"/>
  <c r="N12" i="1"/>
  <c r="N11" i="1"/>
  <c r="N8" i="1"/>
  <c r="E17" i="1"/>
  <c r="N7" i="1"/>
  <c r="N9" i="1"/>
  <c r="N13" i="1"/>
  <c r="E25" i="4"/>
  <c r="E25" i="2"/>
  <c r="D17" i="1"/>
</calcChain>
</file>

<file path=xl/sharedStrings.xml><?xml version="1.0" encoding="utf-8"?>
<sst xmlns="http://schemas.openxmlformats.org/spreadsheetml/2006/main" count="71" uniqueCount="48">
  <si>
    <t>OPORTUNIDADES</t>
  </si>
  <si>
    <t>PONTOS FORTES</t>
  </si>
  <si>
    <t>PONTOS FRACOS</t>
  </si>
  <si>
    <t>TOTAL</t>
  </si>
  <si>
    <t>AMEAÇAS</t>
  </si>
  <si>
    <t>4o. Ponto a Agir</t>
  </si>
  <si>
    <t>obrigado a agir.</t>
  </si>
  <si>
    <t>1o. Ponto a Agir</t>
  </si>
  <si>
    <t>da empresa.</t>
  </si>
  <si>
    <t>2o. Ponto a Agir</t>
  </si>
  <si>
    <t>3o. Ponto a Agir</t>
  </si>
  <si>
    <t>SMPE - SISTEMA DE PLANEJAMENTO ESTRATÉGICO</t>
  </si>
  <si>
    <t>ÁREA = ESTRATÉGIA</t>
  </si>
  <si>
    <t xml:space="preserve">QI - Área de crescimento </t>
  </si>
  <si>
    <t>QIII - Área de desenvolvimento</t>
  </si>
  <si>
    <t xml:space="preserve">QIV - Área de sobrevivência, a empresa é </t>
  </si>
  <si>
    <t xml:space="preserve">QII - Área de defesa da empresa </t>
  </si>
  <si>
    <t>Oportunidades</t>
  </si>
  <si>
    <t>b</t>
  </si>
  <si>
    <t>MATRIZ DE AVALIAÇÃO DOS FATORES EXTERNOS</t>
  </si>
  <si>
    <t>SEQ</t>
  </si>
  <si>
    <t>Peso</t>
  </si>
  <si>
    <t>Nota</t>
  </si>
  <si>
    <t>Total</t>
  </si>
  <si>
    <t>NOTA</t>
  </si>
  <si>
    <t>Pior que as demais</t>
  </si>
  <si>
    <t>Na média do setor</t>
  </si>
  <si>
    <t>Superior a média</t>
  </si>
  <si>
    <t>Melhor do que as demais</t>
  </si>
  <si>
    <t>MATRIZ DE AVALIAÇÃO DOS FATORES INTERNOS</t>
  </si>
  <si>
    <t>MERCADO EM EXPANSÃO</t>
  </si>
  <si>
    <t>QTDE REDUZIDA DE ESTABELECIMENTOS ESPECIALIZADOS NA ÁREA</t>
  </si>
  <si>
    <t>MÃO DE OBRA ESPECIALIZADA</t>
  </si>
  <si>
    <t>ENTRADA DE GRANDES PLAYERS</t>
  </si>
  <si>
    <t>LOCALIZAÇÃO</t>
  </si>
  <si>
    <t>SEGURANÇA ALIMENTAR</t>
  </si>
  <si>
    <t>EXIGÊNCIAS SANITÁRIAS</t>
  </si>
  <si>
    <t>TREINAMENTO</t>
  </si>
  <si>
    <t>CONFORMIDADE DOS PRODUTOS</t>
  </si>
  <si>
    <t>FORNECEDOR - CONTAMINAÇÃO CRUZADA</t>
  </si>
  <si>
    <t>DIVERSIFICAÇÃO DE RECEITAS</t>
  </si>
  <si>
    <t>CRIAÇÃO DE PRODUTOS</t>
  </si>
  <si>
    <t>EXPANSÃO PARA OUTRAS LOCALIDADES</t>
  </si>
  <si>
    <t>PRODUTOS PERECÍVEIS</t>
  </si>
  <si>
    <t>AMBIENTE ACOLHEDOR</t>
  </si>
  <si>
    <t>CUSTO FIXO - FERIADOS, FIM DE SEMANA E EXPEDIENTE LONGO</t>
  </si>
  <si>
    <t>CANAIS DE VENDAS COM OUTROS ESTABELECIMENTOS</t>
  </si>
  <si>
    <t>RISCO - CONTAMINAÇÃO CRUZADA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</si>
</sst>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7" xfId="0" applyFont="1" applyBorder="1"/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7" xfId="0" applyBorder="1"/>
    <xf numFmtId="0" fontId="0" fillId="6" borderId="0" xfId="0" applyFill="1"/>
    <xf numFmtId="0" fontId="5" fillId="0" borderId="0" xfId="0" applyFont="1"/>
    <xf numFmtId="0" fontId="4" fillId="0" borderId="16" xfId="0" applyFont="1" applyBorder="1"/>
    <xf numFmtId="0" fontId="4" fillId="0" borderId="16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4" fillId="0" borderId="26" xfId="0" applyFont="1" applyBorder="1" applyAlignment="1">
      <alignment horizontal="center"/>
    </xf>
    <xf numFmtId="0" fontId="4" fillId="0" borderId="19" xfId="0" applyFont="1" applyBorder="1"/>
    <xf numFmtId="0" fontId="4" fillId="0" borderId="1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6" borderId="34" xfId="0" applyFill="1" applyBorder="1" applyAlignment="1">
      <alignment horizontal="center" vertical="center"/>
    </xf>
    <xf numFmtId="0" fontId="0" fillId="0" borderId="20" xfId="0" applyBorder="1"/>
    <xf numFmtId="0" fontId="0" fillId="0" borderId="35" xfId="0" applyBorder="1"/>
    <xf numFmtId="0" fontId="0" fillId="0" borderId="36" xfId="0" applyBorder="1"/>
    <xf numFmtId="0" fontId="1" fillId="0" borderId="7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1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3" fillId="0" borderId="19" xfId="0" applyFont="1" applyBorder="1" applyAlignment="1">
      <alignment horizontal="center" vertical="top" textRotation="180" wrapText="1"/>
    </xf>
    <xf numFmtId="0" fontId="3" fillId="0" borderId="21" xfId="0" quotePrefix="1" applyFont="1" applyBorder="1" applyAlignment="1">
      <alignment horizontal="center" vertical="top" textRotation="180" wrapText="1"/>
    </xf>
    <xf numFmtId="0" fontId="3" fillId="0" borderId="19" xfId="0" applyFont="1" applyBorder="1" applyAlignment="1">
      <alignment vertical="top" textRotation="180"/>
    </xf>
    <xf numFmtId="0" fontId="3" fillId="0" borderId="20" xfId="0" applyFont="1" applyBorder="1" applyAlignment="1">
      <alignment vertical="top" textRotation="180"/>
    </xf>
    <xf numFmtId="0" fontId="3" fillId="0" borderId="21" xfId="0" applyFont="1" applyBorder="1" applyAlignment="1">
      <alignment vertical="top" textRotation="180" wrapText="1"/>
    </xf>
    <xf numFmtId="0" fontId="3" fillId="0" borderId="19" xfId="0" applyFont="1" applyBorder="1" applyAlignment="1">
      <alignment vertical="top" textRotation="180" wrapText="1"/>
    </xf>
    <xf numFmtId="0" fontId="0" fillId="0" borderId="19" xfId="0" applyBorder="1" applyAlignment="1">
      <alignment vertical="top" textRotation="180" wrapText="1"/>
    </xf>
    <xf numFmtId="0" fontId="0" fillId="0" borderId="20" xfId="0" applyBorder="1" applyAlignment="1">
      <alignment vertical="top" textRotation="180" wrapText="1"/>
    </xf>
    <xf numFmtId="0" fontId="3" fillId="0" borderId="18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8" xfId="0" quotePrefix="1" applyBorder="1" applyAlignment="1">
      <alignment horizontal="left" wrapText="1"/>
    </xf>
    <xf numFmtId="0" fontId="0" fillId="0" borderId="38" xfId="0" quotePrefix="1" applyBorder="1" applyAlignment="1">
      <alignment horizontal="left" wrapText="1"/>
    </xf>
    <xf numFmtId="0" fontId="0" fillId="0" borderId="13" xfId="0" quotePrefix="1" applyBorder="1" applyAlignment="1">
      <alignment horizontal="left" wrapText="1"/>
    </xf>
    <xf numFmtId="0" fontId="0" fillId="0" borderId="39" xfId="0" quotePrefix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zoomScale="86" zoomScaleNormal="86" workbookViewId="0">
      <selection activeCell="T10" sqref="T10"/>
    </sheetView>
  </sheetViews>
  <sheetFormatPr defaultRowHeight="12.75" x14ac:dyDescent="0.2"/>
  <cols>
    <col min="1" max="1" width="25.5703125" bestFit="1" customWidth="1"/>
    <col min="2" max="2" width="3" bestFit="1" customWidth="1"/>
    <col min="3" max="3" width="28.28515625" customWidth="1"/>
    <col min="4" max="13" width="4.7109375" customWidth="1"/>
    <col min="14" max="14" width="6.7109375" bestFit="1" customWidth="1"/>
    <col min="15" max="15" width="6" bestFit="1" customWidth="1"/>
    <col min="16" max="16" width="4.7109375" customWidth="1"/>
    <col min="17" max="17" width="6" bestFit="1" customWidth="1"/>
    <col min="18" max="24" width="4.7109375" customWidth="1"/>
  </cols>
  <sheetData>
    <row r="1" spans="1:29" ht="7.5" customHeight="1" thickBot="1" x14ac:dyDescent="0.25"/>
    <row r="2" spans="1:29" ht="18.75" thickBot="1" x14ac:dyDescent="0.3">
      <c r="B2" s="60" t="s">
        <v>11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</row>
    <row r="3" spans="1:29" ht="13.5" thickBot="1" x14ac:dyDescent="0.25"/>
    <row r="4" spans="1:29" ht="13.5" thickBot="1" x14ac:dyDescent="0.25">
      <c r="D4" s="57" t="s">
        <v>0</v>
      </c>
      <c r="E4" s="58"/>
      <c r="F4" s="58"/>
      <c r="G4" s="58"/>
      <c r="H4" s="58"/>
      <c r="I4" s="58"/>
      <c r="J4" s="58"/>
      <c r="K4" s="58"/>
      <c r="L4" s="58"/>
      <c r="M4" s="59"/>
      <c r="O4" s="57" t="s">
        <v>4</v>
      </c>
      <c r="P4" s="58"/>
      <c r="Q4" s="58"/>
      <c r="R4" s="58"/>
      <c r="S4" s="58"/>
      <c r="T4" s="58"/>
      <c r="U4" s="58"/>
      <c r="V4" s="58"/>
      <c r="W4" s="58"/>
      <c r="X4" s="59"/>
    </row>
    <row r="5" spans="1:29" ht="143.25" customHeight="1" thickBot="1" x14ac:dyDescent="0.25">
      <c r="B5" s="7"/>
      <c r="C5" s="8"/>
      <c r="D5" s="68" t="str">
        <f>MAFE!B4</f>
        <v>MERCADO EM EXPANSÃO</v>
      </c>
      <c r="E5" s="67" t="str">
        <f>MAFE!B5</f>
        <v>QTDE REDUZIDA DE ESTABELECIMENTOS ESPECIALIZADOS NA ÁREA</v>
      </c>
      <c r="F5" s="67" t="str">
        <f>MAFE!B6</f>
        <v>EXPANSÃO PARA OUTRAS LOCALIDADES</v>
      </c>
      <c r="G5" s="67" t="str">
        <f>MAFE!B7</f>
        <v>CANAIS DE VENDAS COM OUTROS ESTABELECIMENTOS</v>
      </c>
      <c r="H5" s="67">
        <f>MAFE!B8</f>
        <v>0</v>
      </c>
      <c r="I5" s="69">
        <f>MAFE!B9</f>
        <v>0</v>
      </c>
      <c r="J5" s="69">
        <f>MAFE!B10</f>
        <v>0</v>
      </c>
      <c r="K5" s="69">
        <f>MAFE!B11</f>
        <v>0</v>
      </c>
      <c r="L5" s="69">
        <f>MAFE!B12</f>
        <v>0</v>
      </c>
      <c r="M5" s="70">
        <f>MAFE!B13</f>
        <v>0</v>
      </c>
      <c r="N5" s="1" t="s">
        <v>3</v>
      </c>
      <c r="O5" s="71" t="str">
        <f>MAFE!B15</f>
        <v>ENTRADA DE GRANDES PLAYERS</v>
      </c>
      <c r="P5" s="72" t="str">
        <f>MAFE!B16</f>
        <v>EXIGÊNCIAS SANITÁRIAS</v>
      </c>
      <c r="Q5" s="72" t="str">
        <f>MAFE!B17</f>
        <v>FORNECEDOR - CONTAMINAÇÃO CRUZADA</v>
      </c>
      <c r="R5" s="72">
        <f>MAFE!B18</f>
        <v>0</v>
      </c>
      <c r="S5" s="72">
        <f>MAFE!B19</f>
        <v>0</v>
      </c>
      <c r="T5" s="72">
        <f>MAFE!B20</f>
        <v>0</v>
      </c>
      <c r="U5" s="72">
        <f>MAFE!B21</f>
        <v>0</v>
      </c>
      <c r="V5" s="73">
        <f>MAFE!B22</f>
        <v>0</v>
      </c>
      <c r="W5" s="73">
        <f>MAFE!B23</f>
        <v>0</v>
      </c>
      <c r="X5" s="74">
        <f>MAFE!B24</f>
        <v>0</v>
      </c>
      <c r="Y5" s="1" t="s">
        <v>3</v>
      </c>
    </row>
    <row r="6" spans="1:29" ht="13.5" thickBot="1" x14ac:dyDescent="0.25">
      <c r="A6" t="s">
        <v>18</v>
      </c>
      <c r="C6" s="18" t="s">
        <v>1</v>
      </c>
      <c r="D6" s="2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O6" s="3">
        <v>1</v>
      </c>
      <c r="P6" s="3">
        <v>2</v>
      </c>
      <c r="Q6" s="3">
        <v>3</v>
      </c>
      <c r="R6" s="3">
        <v>4</v>
      </c>
      <c r="S6" s="3">
        <v>5</v>
      </c>
      <c r="T6" s="3">
        <v>6</v>
      </c>
      <c r="U6" s="3">
        <v>7</v>
      </c>
      <c r="V6" s="3">
        <v>8</v>
      </c>
      <c r="W6" s="3">
        <v>9</v>
      </c>
      <c r="X6" s="3">
        <v>10</v>
      </c>
    </row>
    <row r="7" spans="1:29" ht="13.5" thickTop="1" x14ac:dyDescent="0.2">
      <c r="B7" s="10">
        <v>1</v>
      </c>
      <c r="C7" s="78" t="str">
        <f>MAFI!B4</f>
        <v>CRIAÇÃO DE PRODUTOS</v>
      </c>
      <c r="D7" s="19">
        <f>MAFE!$E$4+MAFI!E4</f>
        <v>72</v>
      </c>
      <c r="E7" s="19">
        <f>MAFE!$E$5+MAFI!E4</f>
        <v>72</v>
      </c>
      <c r="F7" s="19">
        <f>MAFE!$E$6+MAFI!E4</f>
        <v>60</v>
      </c>
      <c r="G7" s="19">
        <f>MAFE!$E$7+MAFI!E4</f>
        <v>60</v>
      </c>
      <c r="H7" s="19">
        <f>MAFE!$E$8+MAFI!E4</f>
        <v>36</v>
      </c>
      <c r="I7" s="19">
        <f>MAFE!$E$9+MAFI!E4</f>
        <v>36</v>
      </c>
      <c r="J7" s="19">
        <f>MAFE!$E$10+MAFI!E4</f>
        <v>36</v>
      </c>
      <c r="K7" s="19">
        <f>MAFE!$E$11+MAFI!E4</f>
        <v>36</v>
      </c>
      <c r="L7" s="19">
        <f>MAFE!$E$12+MAFI!E4</f>
        <v>36</v>
      </c>
      <c r="M7" s="19">
        <f>MAFE!$E$13+MAFI!E4</f>
        <v>36</v>
      </c>
      <c r="N7" s="56">
        <f>SUM(D7:M7)</f>
        <v>480</v>
      </c>
      <c r="O7" s="83">
        <f>MAFE!$E$15+MAFI!E4</f>
        <v>57</v>
      </c>
      <c r="P7" s="83">
        <f>MAFE!$E$16+MAFI!E4</f>
        <v>72</v>
      </c>
      <c r="Q7" s="83">
        <f>MAFE!$E$17+MAFI!E4</f>
        <v>72</v>
      </c>
      <c r="R7" s="83">
        <f>MAFE!$E$18+MAFI!E4</f>
        <v>36</v>
      </c>
      <c r="S7" s="83">
        <f>MAFE!$E$19+MAFI!E4</f>
        <v>36</v>
      </c>
      <c r="T7" s="83">
        <f>MAFE!$E$20+MAFI!E4</f>
        <v>36</v>
      </c>
      <c r="U7" s="83">
        <f>MAFE!$E$21+MAFI!E4</f>
        <v>36</v>
      </c>
      <c r="V7" s="83">
        <f>MAFE!$E$22+MAFI!E4</f>
        <v>36</v>
      </c>
      <c r="W7" s="83">
        <f>MAFE!$E$23+MAFI!E4</f>
        <v>36</v>
      </c>
      <c r="X7" s="83">
        <f>MAFE!$E$24+MAFI!E4</f>
        <v>36</v>
      </c>
      <c r="Y7" s="56">
        <f>SUM(O7:X7)</f>
        <v>453</v>
      </c>
    </row>
    <row r="8" spans="1:29" x14ac:dyDescent="0.2">
      <c r="A8" s="16" t="s">
        <v>13</v>
      </c>
      <c r="B8" s="11">
        <v>2</v>
      </c>
      <c r="C8" s="79" t="str">
        <f>MAFI!B5</f>
        <v>LOCALIZAÇÃO</v>
      </c>
      <c r="D8" s="20">
        <f>MAFE!$E$4+MAFI!E5</f>
        <v>52</v>
      </c>
      <c r="E8" s="20">
        <f>MAFE!$E$5+MAFI!E5</f>
        <v>52</v>
      </c>
      <c r="F8" s="20">
        <f>MAFE!$E$6+MAFI!E5</f>
        <v>40</v>
      </c>
      <c r="G8" s="20">
        <f>MAFE!$E$7+MAFI!E5</f>
        <v>40</v>
      </c>
      <c r="H8" s="20">
        <f>MAFE!$E$8+MAFI!E5</f>
        <v>16</v>
      </c>
      <c r="I8" s="20">
        <f>MAFE!$E$9+MAFI!E5</f>
        <v>16</v>
      </c>
      <c r="J8" s="20">
        <f>MAFE!$E$10+MAFI!E5</f>
        <v>16</v>
      </c>
      <c r="K8" s="20">
        <f>MAFE!$E$11+MAFI!E5</f>
        <v>16</v>
      </c>
      <c r="L8" s="20">
        <f>MAFE!$E$12+MAFI!E5</f>
        <v>16</v>
      </c>
      <c r="M8" s="20">
        <f>MAFE!$E$13+MAFI!E5</f>
        <v>16</v>
      </c>
      <c r="N8" s="5">
        <f t="shared" ref="N8:N16" si="0">SUM(D8:M8)</f>
        <v>280</v>
      </c>
      <c r="O8" s="84">
        <f>MAFE!$E$15+MAFI!E5</f>
        <v>37</v>
      </c>
      <c r="P8" s="84">
        <f>MAFE!$E$16+MAFI!E5</f>
        <v>52</v>
      </c>
      <c r="Q8" s="84">
        <f>MAFE!$E$17+MAFI!E5</f>
        <v>52</v>
      </c>
      <c r="R8" s="84">
        <f>MAFE!$E$18+MAFI!E5</f>
        <v>16</v>
      </c>
      <c r="S8" s="84">
        <f>MAFE!$E$19+MAFI!E5</f>
        <v>16</v>
      </c>
      <c r="T8" s="84">
        <f>MAFE!$E$20+MAFI!E5</f>
        <v>16</v>
      </c>
      <c r="U8" s="84">
        <f>MAFE!$E$21+MAFI!E5</f>
        <v>16</v>
      </c>
      <c r="V8" s="84">
        <f>MAFE!$E$22+MAFI!E5</f>
        <v>16</v>
      </c>
      <c r="W8" s="84">
        <f>MAFE!$E$23+MAFI!E5</f>
        <v>16</v>
      </c>
      <c r="X8" s="84">
        <f>MAFE!$E$24+MAFI!E5</f>
        <v>16</v>
      </c>
      <c r="Y8" s="5">
        <f t="shared" ref="Y8:Y14" si="1">SUM(O8:X8)</f>
        <v>253</v>
      </c>
      <c r="Z8" s="15" t="s">
        <v>15</v>
      </c>
      <c r="AA8" s="15"/>
      <c r="AB8" s="15"/>
      <c r="AC8" s="15"/>
    </row>
    <row r="9" spans="1:29" x14ac:dyDescent="0.2">
      <c r="A9" s="16" t="s">
        <v>8</v>
      </c>
      <c r="B9" s="11">
        <v>3</v>
      </c>
      <c r="C9" s="80" t="str">
        <f>MAFI!B6</f>
        <v>SEGURANÇA ALIMENTAR</v>
      </c>
      <c r="D9" s="20">
        <f>MAFE!$E$4+MAFI!E6</f>
        <v>76</v>
      </c>
      <c r="E9" s="20">
        <f>MAFE!$E$5+MAFI!E6</f>
        <v>76</v>
      </c>
      <c r="F9" s="20">
        <f>MAFE!$E$6+MAFI!E6</f>
        <v>64</v>
      </c>
      <c r="G9" s="20">
        <f>MAFE!$E$7+MAFI!E6</f>
        <v>64</v>
      </c>
      <c r="H9" s="20">
        <f>MAFE!$E$8+MAFI!E6</f>
        <v>40</v>
      </c>
      <c r="I9" s="20">
        <f>MAFE!$E$9+MAFI!E6</f>
        <v>40</v>
      </c>
      <c r="J9" s="20">
        <f>MAFE!$E$10+MAFI!E6</f>
        <v>40</v>
      </c>
      <c r="K9" s="20">
        <f>MAFE!$E$11+MAFI!E6</f>
        <v>40</v>
      </c>
      <c r="L9" s="20">
        <f>MAFE!$E$12+MAFI!E6</f>
        <v>40</v>
      </c>
      <c r="M9" s="20">
        <f>MAFE!$E$13+MAFI!E6</f>
        <v>40</v>
      </c>
      <c r="N9" s="5">
        <f t="shared" si="0"/>
        <v>520</v>
      </c>
      <c r="O9" s="84">
        <f>MAFE!$E$15+MAFI!E6</f>
        <v>61</v>
      </c>
      <c r="P9" s="84">
        <f>MAFE!$E$16+MAFI!E6</f>
        <v>76</v>
      </c>
      <c r="Q9" s="84">
        <f>MAFE!$E$17+MAFI!E6</f>
        <v>76</v>
      </c>
      <c r="R9" s="84">
        <f>MAFE!$E$18+MAFI!E6</f>
        <v>40</v>
      </c>
      <c r="S9" s="84">
        <f>MAFE!$E$19+MAFI!E6</f>
        <v>40</v>
      </c>
      <c r="T9" s="84">
        <f>MAFE!$E$20+MAFI!E6</f>
        <v>40</v>
      </c>
      <c r="U9" s="84">
        <f>MAFE!$E$21+MAFI!E6</f>
        <v>40</v>
      </c>
      <c r="V9" s="84">
        <f>MAFE!$E$22+MAFI!E6</f>
        <v>40</v>
      </c>
      <c r="W9" s="84">
        <f>MAFE!$E$23+MAFI!E6</f>
        <v>40</v>
      </c>
      <c r="X9" s="84">
        <f>MAFE!$E$24+MAFI!E6</f>
        <v>40</v>
      </c>
      <c r="Y9" s="5">
        <f t="shared" si="1"/>
        <v>493</v>
      </c>
      <c r="Z9" s="15" t="s">
        <v>6</v>
      </c>
      <c r="AA9" s="15"/>
      <c r="AB9" s="15"/>
      <c r="AC9" s="15"/>
    </row>
    <row r="10" spans="1:29" x14ac:dyDescent="0.2">
      <c r="A10" s="16" t="s">
        <v>9</v>
      </c>
      <c r="B10" s="11">
        <v>4</v>
      </c>
      <c r="C10" s="80" t="str">
        <f>MAFI!B7</f>
        <v>TREINAMENTO</v>
      </c>
      <c r="D10" s="20">
        <f>MAFE!$E$4+MAFI!E7</f>
        <v>66</v>
      </c>
      <c r="E10" s="20">
        <f>MAFE!$E$5+MAFI!E7</f>
        <v>66</v>
      </c>
      <c r="F10" s="20">
        <f>MAFE!$E$6+MAFI!E7</f>
        <v>54</v>
      </c>
      <c r="G10" s="20">
        <f>MAFE!$E$7+MAFI!E7</f>
        <v>54</v>
      </c>
      <c r="H10" s="20">
        <f>MAFE!$E$8+MAFI!E7</f>
        <v>30</v>
      </c>
      <c r="I10" s="20">
        <f>MAFE!$E$9+MAFI!E7</f>
        <v>30</v>
      </c>
      <c r="J10" s="20">
        <f>MAFE!$E$10+MAFI!E7</f>
        <v>30</v>
      </c>
      <c r="K10" s="20">
        <f>MAFE!$E$11+MAFI!E7</f>
        <v>30</v>
      </c>
      <c r="L10" s="20">
        <f>MAFE!$E$12+MAFI!E7</f>
        <v>30</v>
      </c>
      <c r="M10" s="20">
        <f>MAFE!$E$13+MAFI!E7</f>
        <v>30</v>
      </c>
      <c r="N10" s="5">
        <f t="shared" si="0"/>
        <v>420</v>
      </c>
      <c r="O10" s="84">
        <f>MAFE!$E$15+MAFI!E7</f>
        <v>51</v>
      </c>
      <c r="P10" s="84">
        <f>MAFE!$E$16+MAFI!E7</f>
        <v>66</v>
      </c>
      <c r="Q10" s="84">
        <f>MAFE!$E$17+MAFI!E7</f>
        <v>66</v>
      </c>
      <c r="R10" s="84">
        <f>MAFE!$E$18+MAFI!E7</f>
        <v>30</v>
      </c>
      <c r="S10" s="84">
        <f>MAFE!$E$19+MAFI!E7</f>
        <v>30</v>
      </c>
      <c r="T10" s="84">
        <f>MAFE!$E$20+MAFI!E7</f>
        <v>30</v>
      </c>
      <c r="U10" s="84">
        <f>MAFE!$E$21+MAFI!E7</f>
        <v>30</v>
      </c>
      <c r="V10" s="84">
        <f>MAFE!$E$22+MAFI!E7</f>
        <v>30</v>
      </c>
      <c r="W10" s="84">
        <f>MAFE!$E$23+MAFI!E7</f>
        <v>30</v>
      </c>
      <c r="X10" s="84">
        <f>MAFE!$E$24+MAFI!E7</f>
        <v>30</v>
      </c>
      <c r="Y10" s="5">
        <f t="shared" si="1"/>
        <v>393</v>
      </c>
      <c r="Z10" s="15" t="s">
        <v>7</v>
      </c>
      <c r="AA10" s="15"/>
      <c r="AB10" s="15"/>
      <c r="AC10" s="15"/>
    </row>
    <row r="11" spans="1:29" ht="25.5" x14ac:dyDescent="0.2">
      <c r="B11" s="11">
        <v>5</v>
      </c>
      <c r="C11" s="80" t="str">
        <f>MAFI!B8</f>
        <v>CONFORMIDADE DOS PRODUTOS</v>
      </c>
      <c r="D11" s="20">
        <f>MAFE!$E$4+MAFI!E8</f>
        <v>72</v>
      </c>
      <c r="E11" s="20">
        <f>MAFE!$E$5+MAFI!E8</f>
        <v>72</v>
      </c>
      <c r="F11" s="20">
        <f>MAFE!$E$6+MAFI!E8</f>
        <v>60</v>
      </c>
      <c r="G11" s="20">
        <f>MAFE!$E$7+MAFI!E8</f>
        <v>60</v>
      </c>
      <c r="H11" s="20">
        <f>MAFE!$E$8+MAFI!E8</f>
        <v>36</v>
      </c>
      <c r="I11" s="20">
        <f>MAFE!$E$9+MAFI!E8</f>
        <v>36</v>
      </c>
      <c r="J11" s="20">
        <f>MAFE!$E$10+MAFI!E8</f>
        <v>36</v>
      </c>
      <c r="K11" s="20">
        <f>MAFE!$E$11+MAFI!E8</f>
        <v>36</v>
      </c>
      <c r="L11" s="20">
        <f>MAFE!$E$12+MAFI!E8</f>
        <v>36</v>
      </c>
      <c r="M11" s="20">
        <f>MAFE!$E$13+MAFI!E8</f>
        <v>36</v>
      </c>
      <c r="N11" s="5">
        <f t="shared" si="0"/>
        <v>480</v>
      </c>
      <c r="O11" s="84">
        <f>MAFE!$E$15+MAFI!E8</f>
        <v>57</v>
      </c>
      <c r="P11" s="84">
        <f>MAFE!$E$16+MAFI!E8</f>
        <v>72</v>
      </c>
      <c r="Q11" s="84">
        <f>MAFE!$E$17+MAFI!E8</f>
        <v>72</v>
      </c>
      <c r="R11" s="84">
        <f>MAFE!$E$18+MAFI!E8</f>
        <v>36</v>
      </c>
      <c r="S11" s="84">
        <f>MAFE!$E$19+MAFI!E8</f>
        <v>36</v>
      </c>
      <c r="T11" s="84">
        <f>MAFE!$E$20+MAFI!E8</f>
        <v>36</v>
      </c>
      <c r="U11" s="84">
        <f>MAFE!$E$21+MAFI!E8</f>
        <v>36</v>
      </c>
      <c r="V11" s="84">
        <f>MAFE!$E$22+MAFI!E8</f>
        <v>36</v>
      </c>
      <c r="W11" s="84">
        <f>MAFE!$E$23+MAFI!E8</f>
        <v>36</v>
      </c>
      <c r="X11" s="84">
        <f>MAFE!$E$24+MAFI!E8</f>
        <v>36</v>
      </c>
      <c r="Y11" s="5">
        <f t="shared" si="1"/>
        <v>453</v>
      </c>
    </row>
    <row r="12" spans="1:29" ht="25.5" x14ac:dyDescent="0.2">
      <c r="B12" s="11">
        <v>6</v>
      </c>
      <c r="C12" s="80" t="str">
        <f>MAFI!B9</f>
        <v>DIVERSIFICAÇÃO DE RECEITAS</v>
      </c>
      <c r="D12" s="20">
        <f>MAFE!$E$4+MAFI!E9</f>
        <v>72</v>
      </c>
      <c r="E12" s="20">
        <f>MAFE!$E$5+MAFI!E9</f>
        <v>72</v>
      </c>
      <c r="F12" s="20">
        <f>MAFE!$E$6+MAFI!E9</f>
        <v>60</v>
      </c>
      <c r="G12" s="20">
        <f>MAFE!$E$7+MAFI!E9</f>
        <v>60</v>
      </c>
      <c r="H12" s="20">
        <f>MAFE!$E$8+MAFI!E9</f>
        <v>36</v>
      </c>
      <c r="I12" s="20">
        <f>MAFE!$E$9+MAFI!E9</f>
        <v>36</v>
      </c>
      <c r="J12" s="20">
        <f>MAFE!$E$10+MAFI!E9</f>
        <v>36</v>
      </c>
      <c r="K12" s="20">
        <f>MAFE!$E$11+MAFI!E9</f>
        <v>36</v>
      </c>
      <c r="L12" s="20">
        <f>MAFE!$E$12+MAFI!E9</f>
        <v>36</v>
      </c>
      <c r="M12" s="20">
        <f>MAFE!$E$13+MAFI!E9</f>
        <v>36</v>
      </c>
      <c r="N12" s="5">
        <f t="shared" si="0"/>
        <v>480</v>
      </c>
      <c r="O12" s="84">
        <f>MAFE!$E$15+MAFI!E9</f>
        <v>57</v>
      </c>
      <c r="P12" s="84">
        <f>MAFE!$E$16+MAFI!E9</f>
        <v>72</v>
      </c>
      <c r="Q12" s="84">
        <f>MAFE!$E$17+MAFI!E9</f>
        <v>72</v>
      </c>
      <c r="R12" s="84">
        <f>MAFE!$E$18+MAFI!E9</f>
        <v>36</v>
      </c>
      <c r="S12" s="84">
        <f>MAFE!$E$19+MAFI!E9</f>
        <v>36</v>
      </c>
      <c r="T12" s="84">
        <f>MAFE!$E$20+MAFI!E9</f>
        <v>36</v>
      </c>
      <c r="U12" s="84">
        <f>MAFE!$E$21+MAFI!E9</f>
        <v>36</v>
      </c>
      <c r="V12" s="84">
        <f>MAFE!$E$22+MAFI!E9</f>
        <v>36</v>
      </c>
      <c r="W12" s="84">
        <f>MAFE!$E$23+MAFI!E9</f>
        <v>36</v>
      </c>
      <c r="X12" s="84">
        <f>MAFE!$E$24+MAFI!E9</f>
        <v>36</v>
      </c>
      <c r="Y12" s="5">
        <f t="shared" si="1"/>
        <v>453</v>
      </c>
      <c r="Z12" s="16" t="s">
        <v>13</v>
      </c>
      <c r="AA12" s="16"/>
      <c r="AB12" s="16"/>
    </row>
    <row r="13" spans="1:29" x14ac:dyDescent="0.2">
      <c r="B13" s="11">
        <v>7</v>
      </c>
      <c r="C13" s="80" t="str">
        <f>MAFI!B10</f>
        <v>AMBIENTE ACOLHEDOR</v>
      </c>
      <c r="D13" s="20">
        <f>MAFE!$E$4+MAFI!E10</f>
        <v>66</v>
      </c>
      <c r="E13" s="20">
        <f>MAFE!$E$5+MAFI!E10</f>
        <v>66</v>
      </c>
      <c r="F13" s="20">
        <f>MAFE!$E$6+MAFI!E10</f>
        <v>54</v>
      </c>
      <c r="G13" s="20">
        <f>MAFE!$E$7+MAFI!E10</f>
        <v>54</v>
      </c>
      <c r="H13" s="20">
        <f>MAFE!$E$8+MAFI!E10</f>
        <v>30</v>
      </c>
      <c r="I13" s="20">
        <f>MAFE!$E$9+MAFI!E10</f>
        <v>30</v>
      </c>
      <c r="J13" s="20">
        <f>MAFE!$E$10+MAFI!E10</f>
        <v>30</v>
      </c>
      <c r="K13" s="20">
        <f>MAFE!$E$11+MAFI!E10</f>
        <v>30</v>
      </c>
      <c r="L13" s="20">
        <f>MAFE!$E$12+MAFI!E10</f>
        <v>30</v>
      </c>
      <c r="M13" s="20">
        <f>MAFE!$E$13+MAFI!E10</f>
        <v>30</v>
      </c>
      <c r="N13" s="5">
        <f t="shared" si="0"/>
        <v>420</v>
      </c>
      <c r="O13" s="84">
        <f>MAFE!$E$15+MAFI!E10</f>
        <v>51</v>
      </c>
      <c r="P13" s="84">
        <f>MAFE!$E$16+MAFI!E10</f>
        <v>66</v>
      </c>
      <c r="Q13" s="84">
        <f>MAFE!$E$17+MAFI!E10</f>
        <v>66</v>
      </c>
      <c r="R13" s="84">
        <f>MAFE!$E$18+MAFI!E10</f>
        <v>30</v>
      </c>
      <c r="S13" s="84">
        <f>MAFE!$E$19+MAFI!E10</f>
        <v>30</v>
      </c>
      <c r="T13" s="84">
        <f>MAFE!$E$20+MAFI!E10</f>
        <v>30</v>
      </c>
      <c r="U13" s="84">
        <f>MAFE!$E$21+MAFI!E10</f>
        <v>30</v>
      </c>
      <c r="V13" s="84">
        <f>MAFE!$E$22+MAFI!E10</f>
        <v>30</v>
      </c>
      <c r="W13" s="84">
        <f>MAFE!$E$23+MAFI!E10</f>
        <v>30</v>
      </c>
      <c r="X13" s="84">
        <f>MAFE!$E$24+MAFI!E10</f>
        <v>30</v>
      </c>
      <c r="Y13" s="5">
        <f t="shared" si="1"/>
        <v>393</v>
      </c>
      <c r="Z13" s="16" t="s">
        <v>8</v>
      </c>
      <c r="AA13" s="16"/>
      <c r="AB13" s="16"/>
    </row>
    <row r="14" spans="1:29" x14ac:dyDescent="0.2">
      <c r="B14" s="11">
        <v>8</v>
      </c>
      <c r="C14" s="80">
        <f>MAFI!B11</f>
        <v>0</v>
      </c>
      <c r="D14" s="20">
        <f>MAFE!$E$4+MAFI!E11</f>
        <v>36</v>
      </c>
      <c r="E14" s="20">
        <f>MAFE!$E$5+MAFI!E11</f>
        <v>36</v>
      </c>
      <c r="F14" s="20">
        <f>MAFE!$E$6+MAFI!E11</f>
        <v>24</v>
      </c>
      <c r="G14" s="20">
        <f>MAFE!$E$7+MAFI!E11</f>
        <v>24</v>
      </c>
      <c r="H14" s="20">
        <f>MAFE!$E$8+MAFI!E11</f>
        <v>0</v>
      </c>
      <c r="I14" s="20">
        <f>MAFE!$E$9+MAFI!E11</f>
        <v>0</v>
      </c>
      <c r="J14" s="20">
        <f>MAFE!$E$10+MAFI!E11</f>
        <v>0</v>
      </c>
      <c r="K14" s="20">
        <f>MAFE!$E$11+MAFI!E11</f>
        <v>0</v>
      </c>
      <c r="L14" s="20">
        <f>MAFE!$E$12+MAFI!E11</f>
        <v>0</v>
      </c>
      <c r="M14" s="20">
        <f>MAFE!$E$13+MAFI!E11</f>
        <v>0</v>
      </c>
      <c r="N14" s="55">
        <f t="shared" si="0"/>
        <v>120</v>
      </c>
      <c r="O14" s="84">
        <f>MAFE!$E$15+MAFI!E11</f>
        <v>21</v>
      </c>
      <c r="P14" s="84">
        <f>MAFE!$E$16+MAFI!E11</f>
        <v>36</v>
      </c>
      <c r="Q14" s="84">
        <f>MAFE!$E$17+MAFI!E11</f>
        <v>36</v>
      </c>
      <c r="R14" s="84">
        <f>MAFE!$E$18+MAFI!E11</f>
        <v>0</v>
      </c>
      <c r="S14" s="84">
        <f>MAFE!$E$19+MAFI!E11</f>
        <v>0</v>
      </c>
      <c r="T14" s="84">
        <f>MAFE!$E$20+MAFI!E11</f>
        <v>0</v>
      </c>
      <c r="U14" s="84">
        <f>MAFE!$E$21+MAFI!E11</f>
        <v>0</v>
      </c>
      <c r="V14" s="84">
        <f>MAFE!$E$22+MAFI!E11</f>
        <v>0</v>
      </c>
      <c r="W14" s="84">
        <f>MAFE!$E$23+MAFI!E11</f>
        <v>0</v>
      </c>
      <c r="X14" s="84">
        <f>MAFE!$E$24+MAFI!E11</f>
        <v>0</v>
      </c>
      <c r="Y14" s="55">
        <f t="shared" si="1"/>
        <v>93</v>
      </c>
      <c r="Z14" s="16" t="s">
        <v>9</v>
      </c>
      <c r="AA14" s="16"/>
      <c r="AB14" s="16"/>
    </row>
    <row r="15" spans="1:29" x14ac:dyDescent="0.2">
      <c r="B15" s="11">
        <v>9</v>
      </c>
      <c r="C15" s="80">
        <f>MAFI!B12</f>
        <v>0</v>
      </c>
      <c r="D15" s="20">
        <f>MAFE!$E$4+MAFI!E12</f>
        <v>36</v>
      </c>
      <c r="E15" s="20">
        <f>MAFE!$E$5+MAFI!E12</f>
        <v>36</v>
      </c>
      <c r="F15" s="20">
        <f>MAFE!$E$6+MAFI!E12</f>
        <v>24</v>
      </c>
      <c r="G15" s="20">
        <f>MAFE!$E$7+MAFI!E12</f>
        <v>24</v>
      </c>
      <c r="H15" s="20">
        <f>MAFE!$E$8+MAFI!E12</f>
        <v>0</v>
      </c>
      <c r="I15" s="20">
        <f>MAFE!$E$9+MAFI!E12</f>
        <v>0</v>
      </c>
      <c r="J15" s="20">
        <f>MAFE!$E$10+MAFI!E12</f>
        <v>0</v>
      </c>
      <c r="K15" s="20">
        <f>MAFE!$E$11+MAFI!E12</f>
        <v>0</v>
      </c>
      <c r="L15" s="20">
        <f>MAFE!$E$12+MAFI!E12</f>
        <v>0</v>
      </c>
      <c r="M15" s="20">
        <f>MAFE!$E$13+MAFI!E12</f>
        <v>0</v>
      </c>
      <c r="N15" s="55">
        <f t="shared" si="0"/>
        <v>120</v>
      </c>
      <c r="O15" s="84">
        <f>MAFE!$E$15+MAFI!E12</f>
        <v>21</v>
      </c>
      <c r="P15" s="84">
        <f>MAFE!$E$16+MAFI!E12</f>
        <v>36</v>
      </c>
      <c r="Q15" s="84">
        <f>MAFE!$E$17+MAFI!E12</f>
        <v>36</v>
      </c>
      <c r="R15" s="84">
        <f>MAFE!$E$18+MAFI!E12</f>
        <v>0</v>
      </c>
      <c r="S15" s="84">
        <f>MAFE!$E$19+MAFI!E12</f>
        <v>0</v>
      </c>
      <c r="T15" s="84">
        <f>MAFE!$E$20+MAFI!E12</f>
        <v>0</v>
      </c>
      <c r="U15" s="84">
        <f>MAFE!$E$21+MAFI!E12</f>
        <v>0</v>
      </c>
      <c r="V15" s="84">
        <f>MAFE!$E$22+MAFI!E12</f>
        <v>0</v>
      </c>
      <c r="W15" s="84">
        <f>MAFE!$E$23+MAFI!E12</f>
        <v>0</v>
      </c>
      <c r="X15" s="84">
        <f>MAFE!$E$24+MAFI!E12</f>
        <v>0</v>
      </c>
      <c r="Y15" s="5"/>
    </row>
    <row r="16" spans="1:29" x14ac:dyDescent="0.2">
      <c r="B16" s="11">
        <v>10</v>
      </c>
      <c r="C16" s="81">
        <f>MAFI!B13</f>
        <v>0</v>
      </c>
      <c r="D16" s="20">
        <f>MAFE!$E$4+MAFI!E13</f>
        <v>36</v>
      </c>
      <c r="E16" s="20">
        <f>MAFE!$E$5+MAFI!E13</f>
        <v>36</v>
      </c>
      <c r="F16" s="20">
        <f>MAFE!$E$6+MAFI!E13</f>
        <v>24</v>
      </c>
      <c r="G16" s="20">
        <f>MAFE!$E$7+MAFI!E13</f>
        <v>24</v>
      </c>
      <c r="H16" s="20">
        <f>MAFE!$E$8+MAFI!E13</f>
        <v>0</v>
      </c>
      <c r="I16" s="20">
        <f>MAFE!$E$9+MAFI!E13</f>
        <v>0</v>
      </c>
      <c r="J16" s="20">
        <f>MAFE!$E$10+MAFI!E13</f>
        <v>0</v>
      </c>
      <c r="K16" s="20">
        <f>MAFE!$E$11+MAFI!E13</f>
        <v>0</v>
      </c>
      <c r="L16" s="20">
        <f>MAFE!$E$12+MAFI!E13</f>
        <v>0</v>
      </c>
      <c r="M16" s="20">
        <f>MAFE!$E$13+MAFI!E13</f>
        <v>0</v>
      </c>
      <c r="N16" s="55">
        <f t="shared" si="0"/>
        <v>120</v>
      </c>
      <c r="O16" s="84">
        <f>MAFE!$E$15+MAFI!E13</f>
        <v>21</v>
      </c>
      <c r="P16" s="84">
        <f>MAFE!$E$16+MAFI!E13</f>
        <v>36</v>
      </c>
      <c r="Q16" s="84">
        <f>MAFE!$E$17+MAFI!E13</f>
        <v>36</v>
      </c>
      <c r="R16" s="84">
        <f>MAFE!$E$18+MAFI!E13</f>
        <v>0</v>
      </c>
      <c r="S16" s="84">
        <f>MAFE!$E$19+MAFI!E13</f>
        <v>0</v>
      </c>
      <c r="T16" s="84">
        <f>MAFE!$E$20+MAFI!E13</f>
        <v>0</v>
      </c>
      <c r="U16" s="84">
        <f>MAFE!$E$21+MAFI!E13</f>
        <v>0</v>
      </c>
      <c r="V16" s="84">
        <f>MAFE!$E$22+MAFI!E13</f>
        <v>0</v>
      </c>
      <c r="W16" s="84">
        <f>MAFE!$E$23+MAFI!E13</f>
        <v>0</v>
      </c>
      <c r="X16" s="84">
        <f>MAFE!$E$24+MAFI!E13</f>
        <v>0</v>
      </c>
      <c r="Y16" s="5"/>
      <c r="Z16" s="17" t="s">
        <v>14</v>
      </c>
      <c r="AA16" s="17"/>
      <c r="AB16" s="17"/>
      <c r="AC16" s="17"/>
    </row>
    <row r="17" spans="1:29" ht="13.5" thickBot="1" x14ac:dyDescent="0.25">
      <c r="B17" s="12"/>
      <c r="C17" s="13" t="s">
        <v>3</v>
      </c>
      <c r="D17" s="53">
        <f t="shared" ref="D17:M17" si="2">SUM(D7:D16)</f>
        <v>584</v>
      </c>
      <c r="E17" s="53">
        <f t="shared" si="2"/>
        <v>584</v>
      </c>
      <c r="F17" s="53">
        <f t="shared" si="2"/>
        <v>464</v>
      </c>
      <c r="G17" s="53">
        <f t="shared" si="2"/>
        <v>464</v>
      </c>
      <c r="H17" s="53">
        <f t="shared" si="2"/>
        <v>224</v>
      </c>
      <c r="I17" s="53">
        <f t="shared" si="2"/>
        <v>224</v>
      </c>
      <c r="J17" s="53">
        <f t="shared" si="2"/>
        <v>224</v>
      </c>
      <c r="K17" s="53">
        <f t="shared" si="2"/>
        <v>224</v>
      </c>
      <c r="L17" s="53">
        <f t="shared" si="2"/>
        <v>224</v>
      </c>
      <c r="M17" s="53">
        <f t="shared" si="2"/>
        <v>224</v>
      </c>
      <c r="N17" s="9"/>
      <c r="O17" s="53">
        <f t="shared" ref="O17:X17" si="3">SUM(O7:O16)</f>
        <v>434</v>
      </c>
      <c r="P17" s="53">
        <f t="shared" si="3"/>
        <v>584</v>
      </c>
      <c r="Q17" s="53">
        <f t="shared" si="3"/>
        <v>584</v>
      </c>
      <c r="R17" s="53">
        <f t="shared" si="3"/>
        <v>224</v>
      </c>
      <c r="S17" s="53">
        <f t="shared" si="3"/>
        <v>224</v>
      </c>
      <c r="T17" s="53">
        <f t="shared" si="3"/>
        <v>224</v>
      </c>
      <c r="U17" s="53">
        <f t="shared" si="3"/>
        <v>224</v>
      </c>
      <c r="V17" s="53">
        <f t="shared" si="3"/>
        <v>224</v>
      </c>
      <c r="W17" s="53">
        <f t="shared" si="3"/>
        <v>224</v>
      </c>
      <c r="X17" s="53">
        <f t="shared" si="3"/>
        <v>224</v>
      </c>
      <c r="Y17" s="6">
        <v>11</v>
      </c>
      <c r="Z17" s="17" t="s">
        <v>8</v>
      </c>
      <c r="AA17" s="17"/>
      <c r="AB17" s="17"/>
      <c r="AC17" s="17"/>
    </row>
    <row r="18" spans="1:29" x14ac:dyDescent="0.2">
      <c r="C18" s="24"/>
      <c r="D18" s="21"/>
      <c r="E18" s="21"/>
      <c r="F18" s="21"/>
      <c r="O18" s="25"/>
      <c r="P18" s="25"/>
      <c r="Q18" s="25"/>
      <c r="R18" s="25"/>
      <c r="S18" s="25"/>
      <c r="T18" s="25"/>
      <c r="U18" s="25"/>
      <c r="V18" s="25"/>
      <c r="W18" s="25"/>
      <c r="X18" s="25"/>
      <c r="Z18" s="17" t="s">
        <v>10</v>
      </c>
      <c r="AA18" s="17"/>
      <c r="AB18" s="17"/>
      <c r="AC18" s="17"/>
    </row>
    <row r="19" spans="1:29" ht="13.5" thickBot="1" x14ac:dyDescent="0.25">
      <c r="C19" s="18" t="s">
        <v>2</v>
      </c>
      <c r="D19" s="21"/>
      <c r="E19" s="21"/>
      <c r="F19" s="21"/>
    </row>
    <row r="20" spans="1:29" ht="26.25" thickTop="1" x14ac:dyDescent="0.2">
      <c r="B20" s="10">
        <v>1</v>
      </c>
      <c r="C20" s="75" t="str">
        <f>MAFI!B15</f>
        <v>MÃO DE OBRA ESPECIALIZADA</v>
      </c>
      <c r="D20" s="22">
        <f>MAFE!$E$4+MAFI!E15</f>
        <v>68</v>
      </c>
      <c r="E20" s="22">
        <f>MAFE!$E$5+MAFI!E15</f>
        <v>68</v>
      </c>
      <c r="F20" s="22">
        <f>MAFE!$E$6+MAFI!E15</f>
        <v>56</v>
      </c>
      <c r="G20" s="22">
        <f>MAFE!$E$7+MAFI!E15</f>
        <v>56</v>
      </c>
      <c r="H20" s="22">
        <f>MAFE!$E$8+MAFI!F15</f>
        <v>0</v>
      </c>
      <c r="I20" s="22">
        <f>MAFE!$E$9+MAFI!G15</f>
        <v>0</v>
      </c>
      <c r="J20" s="22">
        <f>MAFE!$E$10+MAFI!H15</f>
        <v>0</v>
      </c>
      <c r="K20" s="22">
        <f>MAFE!$E$11+MAFI!I15</f>
        <v>0</v>
      </c>
      <c r="L20" s="22">
        <f>MAFE!$E$12+MAFI!J15</f>
        <v>0</v>
      </c>
      <c r="M20" s="22">
        <f>MAFE!$E$13+MAFI!K15</f>
        <v>0</v>
      </c>
      <c r="N20" s="4">
        <f>SUM(D20:M20)</f>
        <v>248</v>
      </c>
      <c r="O20" s="85">
        <f>MAFE!$E$15+MAFI!E15</f>
        <v>53</v>
      </c>
      <c r="P20" s="85">
        <f>MAFE!$E$16+MAFI!E15</f>
        <v>68</v>
      </c>
      <c r="Q20" s="85">
        <f>MAFE!$E$17+MAFI!E15</f>
        <v>68</v>
      </c>
      <c r="R20" s="85">
        <f>MAFE!$E$18+MAFI!F15</f>
        <v>0</v>
      </c>
      <c r="S20" s="85">
        <f>MAFE!$E$19+MAFI!G15</f>
        <v>0</v>
      </c>
      <c r="T20" s="85">
        <f>MAFE!$E$20+MAFI!H15</f>
        <v>0</v>
      </c>
      <c r="U20" s="85">
        <f>MAFE!$E$21+MAFI!I15</f>
        <v>0</v>
      </c>
      <c r="V20" s="85">
        <f>MAFE!$E$22+MAFI!J15</f>
        <v>0</v>
      </c>
      <c r="W20" s="85">
        <f>MAFE!$E$23+MAFI!K15</f>
        <v>0</v>
      </c>
      <c r="X20" s="85">
        <f>MAFE!$E$24+MAFI!L15</f>
        <v>0</v>
      </c>
      <c r="Y20" s="56">
        <f>SUM(O20:X20)</f>
        <v>189</v>
      </c>
      <c r="Z20" s="14" t="s">
        <v>16</v>
      </c>
      <c r="AA20" s="14"/>
      <c r="AB20" s="14"/>
    </row>
    <row r="21" spans="1:29" x14ac:dyDescent="0.2">
      <c r="B21" s="11">
        <v>2</v>
      </c>
      <c r="C21" s="76" t="str">
        <f>MAFI!B16</f>
        <v>PRODUTOS PERECÍVEIS</v>
      </c>
      <c r="D21" s="23">
        <f>MAFE!$E$4+MAFI!E16</f>
        <v>52</v>
      </c>
      <c r="E21" s="23">
        <f>MAFE!$E$5+MAFI!E16</f>
        <v>52</v>
      </c>
      <c r="F21" s="23">
        <f>MAFE!$E$6+MAFI!E16</f>
        <v>40</v>
      </c>
      <c r="G21" s="23">
        <f>MAFE!$E$7+MAFI!E16</f>
        <v>40</v>
      </c>
      <c r="H21" s="23">
        <f>MAFE!$E$8+MAFI!F16</f>
        <v>0</v>
      </c>
      <c r="I21" s="23">
        <f>MAFE!$E$9+MAFI!G16</f>
        <v>0</v>
      </c>
      <c r="J21" s="23">
        <f>MAFE!$E$10+MAFI!H16</f>
        <v>0</v>
      </c>
      <c r="K21" s="23">
        <f>MAFE!$E$11+MAFI!I16</f>
        <v>0</v>
      </c>
      <c r="L21" s="23">
        <f>MAFE!$E$12+MAFI!J16</f>
        <v>0</v>
      </c>
      <c r="M21" s="23">
        <f>MAFE!$E$13+MAFI!K16</f>
        <v>0</v>
      </c>
      <c r="N21" s="5">
        <f t="shared" ref="N21:N29" si="4">SUM(D21:M21)</f>
        <v>184</v>
      </c>
      <c r="O21" s="86">
        <f>MAFE!$E$15+MAFI!E16</f>
        <v>37</v>
      </c>
      <c r="P21" s="86">
        <f>MAFE!$E$16+MAFI!E16</f>
        <v>52</v>
      </c>
      <c r="Q21" s="86">
        <f>MAFE!$E$17+MAFI!E16</f>
        <v>52</v>
      </c>
      <c r="R21" s="86">
        <f>MAFE!$E$18+MAFI!F16</f>
        <v>0</v>
      </c>
      <c r="S21" s="86">
        <f>MAFE!$E$19+MAFI!G16</f>
        <v>0</v>
      </c>
      <c r="T21" s="86">
        <f>MAFE!$E$20+MAFI!H16</f>
        <v>0</v>
      </c>
      <c r="U21" s="86">
        <f>MAFE!$E$21+MAFI!I16</f>
        <v>0</v>
      </c>
      <c r="V21" s="86">
        <f>MAFE!$E$22+MAFI!J16</f>
        <v>0</v>
      </c>
      <c r="W21" s="86">
        <f>MAFE!$E$23+MAFI!K16</f>
        <v>0</v>
      </c>
      <c r="X21" s="86">
        <f>MAFE!$E$24+MAFI!L16</f>
        <v>0</v>
      </c>
      <c r="Y21" s="5">
        <f t="shared" ref="Y21:Y27" si="5">SUM(O21:X21)</f>
        <v>141</v>
      </c>
      <c r="Z21" s="14" t="s">
        <v>5</v>
      </c>
      <c r="AA21" s="14"/>
      <c r="AB21" s="14"/>
    </row>
    <row r="22" spans="1:29" ht="38.25" x14ac:dyDescent="0.2">
      <c r="A22" s="17" t="s">
        <v>14</v>
      </c>
      <c r="B22" s="11">
        <v>3</v>
      </c>
      <c r="C22" s="76" t="str">
        <f>MAFI!B17</f>
        <v>CUSTO FIXO - FERIADOS, FIM DE SEMANA E EXPEDIENTE LONGO</v>
      </c>
      <c r="D22" s="23">
        <f>MAFE!$E$4+MAFI!E17</f>
        <v>76</v>
      </c>
      <c r="E22" s="23">
        <f>MAFE!$E$5+MAFI!E17</f>
        <v>76</v>
      </c>
      <c r="F22" s="23">
        <f>MAFE!$E$6+MAFI!E17</f>
        <v>64</v>
      </c>
      <c r="G22" s="23">
        <f>MAFE!$E$7+MAFI!E17</f>
        <v>64</v>
      </c>
      <c r="H22" s="23">
        <f>MAFE!$E$8+MAFI!F17</f>
        <v>0</v>
      </c>
      <c r="I22" s="23">
        <f>MAFE!$E$9+MAFI!G17</f>
        <v>0</v>
      </c>
      <c r="J22" s="23">
        <f>MAFE!$E$10+MAFI!H17</f>
        <v>0</v>
      </c>
      <c r="K22" s="23">
        <f>MAFE!$E$11+MAFI!I17</f>
        <v>0</v>
      </c>
      <c r="L22" s="23">
        <f>MAFE!$E$12+MAFI!J17</f>
        <v>0</v>
      </c>
      <c r="M22" s="23">
        <f>MAFE!$E$13+MAFI!K17</f>
        <v>0</v>
      </c>
      <c r="N22" s="5">
        <f t="shared" si="4"/>
        <v>280</v>
      </c>
      <c r="O22" s="86">
        <f>MAFE!$E$15+MAFI!E17</f>
        <v>61</v>
      </c>
      <c r="P22" s="86">
        <f>MAFE!$E$16+MAFI!E17</f>
        <v>76</v>
      </c>
      <c r="Q22" s="86">
        <f>MAFE!$E$17+MAFI!E17</f>
        <v>76</v>
      </c>
      <c r="R22" s="86">
        <f>MAFE!$E$18+MAFI!F17</f>
        <v>0</v>
      </c>
      <c r="S22" s="86">
        <f>MAFE!$E$19+MAFI!G17</f>
        <v>0</v>
      </c>
      <c r="T22" s="86">
        <f>MAFE!$E$20+MAFI!H17</f>
        <v>0</v>
      </c>
      <c r="U22" s="86">
        <f>MAFE!$E$21+MAFI!I17</f>
        <v>0</v>
      </c>
      <c r="V22" s="86">
        <f>MAFE!$E$22+MAFI!J17</f>
        <v>0</v>
      </c>
      <c r="W22" s="86">
        <f>MAFE!$E$23+MAFI!K17</f>
        <v>0</v>
      </c>
      <c r="X22" s="86">
        <f>MAFE!$E$24+MAFI!L17</f>
        <v>0</v>
      </c>
      <c r="Y22" s="5">
        <f t="shared" si="5"/>
        <v>213</v>
      </c>
    </row>
    <row r="23" spans="1:29" ht="25.5" x14ac:dyDescent="0.2">
      <c r="A23" s="17" t="s">
        <v>8</v>
      </c>
      <c r="B23" s="11">
        <v>4</v>
      </c>
      <c r="C23" s="76" t="str">
        <f>MAFI!B18</f>
        <v>RISCO - CONTAMINAÇÃO CRUZADA</v>
      </c>
      <c r="D23" s="23">
        <f>MAFE!$E$4+MAFI!E18</f>
        <v>68</v>
      </c>
      <c r="E23" s="23">
        <f>MAFE!$E$5+MAFI!E18</f>
        <v>68</v>
      </c>
      <c r="F23" s="23">
        <f>MAFE!$E$6+MAFI!E18</f>
        <v>56</v>
      </c>
      <c r="G23" s="23">
        <f>MAFE!$E$7+MAFI!E18</f>
        <v>56</v>
      </c>
      <c r="H23" s="23">
        <f>MAFE!$E$8+MAFI!F18</f>
        <v>0</v>
      </c>
      <c r="I23" s="23">
        <f>MAFE!$E$9+MAFI!G18</f>
        <v>0</v>
      </c>
      <c r="J23" s="23">
        <f>MAFE!$E$10+MAFI!H18</f>
        <v>0</v>
      </c>
      <c r="K23" s="23">
        <f>MAFE!$E$11+MAFI!I18</f>
        <v>0</v>
      </c>
      <c r="L23" s="23">
        <f>MAFE!$E$12+MAFI!J18</f>
        <v>0</v>
      </c>
      <c r="M23" s="23">
        <f>MAFE!$E$13+MAFI!K18</f>
        <v>0</v>
      </c>
      <c r="N23" s="5">
        <f t="shared" si="4"/>
        <v>248</v>
      </c>
      <c r="O23" s="86">
        <f>MAFE!$E$15+MAFI!E18</f>
        <v>53</v>
      </c>
      <c r="P23" s="86">
        <f>MAFE!$E$16+MAFI!E18</f>
        <v>68</v>
      </c>
      <c r="Q23" s="86">
        <f>MAFE!$E$17+MAFI!E18</f>
        <v>68</v>
      </c>
      <c r="R23" s="86">
        <f>MAFE!$E$18+MAFI!F18</f>
        <v>0</v>
      </c>
      <c r="S23" s="86">
        <f>MAFE!$E$19+MAFI!G18</f>
        <v>0</v>
      </c>
      <c r="T23" s="86">
        <f>MAFE!$E$20+MAFI!H18</f>
        <v>0</v>
      </c>
      <c r="U23" s="86">
        <f>MAFE!$E$21+MAFI!I18</f>
        <v>0</v>
      </c>
      <c r="V23" s="86">
        <f>MAFE!$E$22+MAFI!J18</f>
        <v>0</v>
      </c>
      <c r="W23" s="86">
        <f>MAFE!$E$23+MAFI!K18</f>
        <v>0</v>
      </c>
      <c r="X23" s="86">
        <f>MAFE!$E$24+MAFI!L18</f>
        <v>0</v>
      </c>
      <c r="Y23" s="5">
        <f t="shared" si="5"/>
        <v>189</v>
      </c>
    </row>
    <row r="24" spans="1:29" x14ac:dyDescent="0.2">
      <c r="A24" s="17" t="s">
        <v>10</v>
      </c>
      <c r="B24" s="11">
        <v>5</v>
      </c>
      <c r="C24" s="76">
        <f>MAFE!B19</f>
        <v>0</v>
      </c>
      <c r="D24" s="23">
        <f>MAFE!$E$4+MAFI!E19</f>
        <v>36</v>
      </c>
      <c r="E24" s="23">
        <f>MAFE!$E$5+MAFI!E19</f>
        <v>36</v>
      </c>
      <c r="F24" s="23">
        <f>MAFE!$E$6+MAFI!E19</f>
        <v>24</v>
      </c>
      <c r="G24" s="23">
        <f>MAFE!$E$7+MAFI!E19</f>
        <v>24</v>
      </c>
      <c r="H24" s="23">
        <f>MAFE!$E$8+MAFI!F19</f>
        <v>0</v>
      </c>
      <c r="I24" s="23">
        <f>MAFE!$E$9+MAFI!G19</f>
        <v>0</v>
      </c>
      <c r="J24" s="23">
        <f>MAFE!$E$10+MAFI!H19</f>
        <v>0</v>
      </c>
      <c r="K24" s="23">
        <f>MAFE!$E$11+MAFI!I19</f>
        <v>0</v>
      </c>
      <c r="L24" s="23">
        <f>MAFE!$E$12+MAFI!J19</f>
        <v>0</v>
      </c>
      <c r="M24" s="23">
        <f>MAFE!$E$13+MAFI!K19</f>
        <v>0</v>
      </c>
      <c r="N24" s="5">
        <f t="shared" si="4"/>
        <v>120</v>
      </c>
      <c r="O24" s="86">
        <f>MAFE!$E$15+MAFI!E19</f>
        <v>21</v>
      </c>
      <c r="P24" s="86">
        <f>MAFE!$E$16+MAFI!E19</f>
        <v>36</v>
      </c>
      <c r="Q24" s="86">
        <f>MAFE!$E$17+MAFI!E19</f>
        <v>36</v>
      </c>
      <c r="R24" s="86">
        <f>MAFE!$E$18+MAFI!F19</f>
        <v>0</v>
      </c>
      <c r="S24" s="86">
        <f>MAFE!$E$19+MAFI!G19</f>
        <v>0</v>
      </c>
      <c r="T24" s="86">
        <f>MAFE!$E$20+MAFI!H19</f>
        <v>0</v>
      </c>
      <c r="U24" s="86">
        <f>MAFE!$E$21+MAFI!I19</f>
        <v>0</v>
      </c>
      <c r="V24" s="86">
        <f>MAFE!$E$22+MAFI!J19</f>
        <v>0</v>
      </c>
      <c r="W24" s="86">
        <f>MAFE!$E$23+MAFI!K19</f>
        <v>0</v>
      </c>
      <c r="X24" s="86">
        <f>MAFE!$E$24+MAFI!L19</f>
        <v>0</v>
      </c>
      <c r="Y24" s="5">
        <f t="shared" si="5"/>
        <v>93</v>
      </c>
    </row>
    <row r="25" spans="1:29" x14ac:dyDescent="0.2">
      <c r="B25" s="11">
        <v>6</v>
      </c>
      <c r="C25" s="76">
        <f>MAFE!B20</f>
        <v>0</v>
      </c>
      <c r="D25" s="23">
        <f>MAFE!$E$4+MAFI!E20</f>
        <v>36</v>
      </c>
      <c r="E25" s="23">
        <f>MAFE!$E$5+MAFI!E20</f>
        <v>36</v>
      </c>
      <c r="F25" s="23">
        <f>MAFE!$E$6+MAFI!E20</f>
        <v>24</v>
      </c>
      <c r="G25" s="23">
        <f>MAFE!$E$7+MAFI!E20</f>
        <v>24</v>
      </c>
      <c r="H25" s="23">
        <f>MAFE!$E$8+MAFI!F20</f>
        <v>0</v>
      </c>
      <c r="I25" s="23">
        <f>MAFE!$E$9+MAFI!G20</f>
        <v>0</v>
      </c>
      <c r="J25" s="23">
        <f>MAFE!$E$10+MAFI!H20</f>
        <v>0</v>
      </c>
      <c r="K25" s="23">
        <f>MAFE!$E$11+MAFI!I20</f>
        <v>0</v>
      </c>
      <c r="L25" s="23">
        <f>MAFE!$E$12+MAFI!J20</f>
        <v>0</v>
      </c>
      <c r="M25" s="23">
        <f>MAFE!$E$13+MAFI!K20</f>
        <v>0</v>
      </c>
      <c r="N25" s="5">
        <f t="shared" si="4"/>
        <v>120</v>
      </c>
      <c r="O25" s="86">
        <f>MAFE!$E$15+MAFI!E20</f>
        <v>21</v>
      </c>
      <c r="P25" s="86">
        <f>MAFE!$E$16+MAFI!E20</f>
        <v>36</v>
      </c>
      <c r="Q25" s="86">
        <f>MAFE!$E$17+MAFI!E20</f>
        <v>36</v>
      </c>
      <c r="R25" s="86">
        <f>MAFE!$E$18+MAFI!F20</f>
        <v>0</v>
      </c>
      <c r="S25" s="86">
        <f>MAFE!$E$19+MAFI!G20</f>
        <v>0</v>
      </c>
      <c r="T25" s="86">
        <f>MAFE!$E$20+MAFI!H20</f>
        <v>0</v>
      </c>
      <c r="U25" s="86">
        <f>MAFE!$E$21+MAFI!I20</f>
        <v>0</v>
      </c>
      <c r="V25" s="86">
        <f>MAFE!$E$22+MAFI!J20</f>
        <v>0</v>
      </c>
      <c r="W25" s="86">
        <f>MAFE!$E$23+MAFI!K20</f>
        <v>0</v>
      </c>
      <c r="X25" s="86">
        <f>MAFE!$E$24+MAFI!L20</f>
        <v>0</v>
      </c>
      <c r="Y25" s="5">
        <f t="shared" si="5"/>
        <v>93</v>
      </c>
    </row>
    <row r="26" spans="1:29" x14ac:dyDescent="0.2">
      <c r="B26" s="11">
        <v>7</v>
      </c>
      <c r="C26" s="76">
        <f>MAFE!B21</f>
        <v>0</v>
      </c>
      <c r="D26" s="23">
        <f>MAFE!$E$4+MAFI!E21</f>
        <v>36</v>
      </c>
      <c r="E26" s="23">
        <f>MAFE!$E$5+MAFI!E21</f>
        <v>36</v>
      </c>
      <c r="F26" s="23">
        <f>MAFE!$E$6+MAFI!E21</f>
        <v>24</v>
      </c>
      <c r="G26" s="23">
        <f>MAFE!$E$7+MAFI!E21</f>
        <v>24</v>
      </c>
      <c r="H26" s="23">
        <f>MAFE!$E$8+MAFI!F21</f>
        <v>0</v>
      </c>
      <c r="I26" s="23">
        <f>MAFE!$E$9+MAFI!G21</f>
        <v>0</v>
      </c>
      <c r="J26" s="23">
        <f>MAFE!$E$10+MAFI!H21</f>
        <v>0</v>
      </c>
      <c r="K26" s="23">
        <f>MAFE!$E$11+MAFI!I21</f>
        <v>0</v>
      </c>
      <c r="L26" s="23">
        <f>MAFE!$E$12+MAFI!J21</f>
        <v>0</v>
      </c>
      <c r="M26" s="23">
        <f>MAFE!$E$13+MAFI!K21</f>
        <v>0</v>
      </c>
      <c r="N26" s="5">
        <f t="shared" si="4"/>
        <v>120</v>
      </c>
      <c r="O26" s="86">
        <f>MAFE!$E$15+MAFI!E21</f>
        <v>21</v>
      </c>
      <c r="P26" s="86">
        <f>MAFE!$E$16+MAFI!E21</f>
        <v>36</v>
      </c>
      <c r="Q26" s="86">
        <f>MAFE!$E$17+MAFI!E21</f>
        <v>36</v>
      </c>
      <c r="R26" s="86">
        <f>MAFE!$E$18+MAFI!F21</f>
        <v>0</v>
      </c>
      <c r="S26" s="86">
        <f>MAFE!$E$19+MAFI!G21</f>
        <v>0</v>
      </c>
      <c r="T26" s="86">
        <f>MAFE!$E$20+MAFI!H21</f>
        <v>0</v>
      </c>
      <c r="U26" s="86">
        <f>MAFE!$E$21+MAFI!I21</f>
        <v>0</v>
      </c>
      <c r="V26" s="86">
        <f>MAFE!$E$22+MAFI!J21</f>
        <v>0</v>
      </c>
      <c r="W26" s="86">
        <f>MAFE!$E$23+MAFI!K21</f>
        <v>0</v>
      </c>
      <c r="X26" s="86">
        <f>MAFE!$E$24+MAFI!L21</f>
        <v>0</v>
      </c>
      <c r="Y26" s="5">
        <f t="shared" si="5"/>
        <v>93</v>
      </c>
    </row>
    <row r="27" spans="1:29" x14ac:dyDescent="0.2">
      <c r="B27" s="11">
        <v>8</v>
      </c>
      <c r="C27" s="76">
        <f>MAFE!B22</f>
        <v>0</v>
      </c>
      <c r="D27" s="23">
        <f>MAFE!$E$4+MAFI!E22</f>
        <v>36</v>
      </c>
      <c r="E27" s="23">
        <f>MAFE!$E$5+MAFI!E22</f>
        <v>36</v>
      </c>
      <c r="F27" s="23">
        <f>MAFE!$E$6+MAFI!E22</f>
        <v>24</v>
      </c>
      <c r="G27" s="23">
        <f>MAFE!$E$7+MAFI!E22</f>
        <v>24</v>
      </c>
      <c r="H27" s="23">
        <f>MAFE!$E$8+MAFI!F22</f>
        <v>0</v>
      </c>
      <c r="I27" s="23">
        <f>MAFE!$E$9+MAFI!G22</f>
        <v>0</v>
      </c>
      <c r="J27" s="23">
        <f>MAFE!$E$10+MAFI!H22</f>
        <v>0</v>
      </c>
      <c r="K27" s="23">
        <f>MAFE!$E$11+MAFI!I22</f>
        <v>0</v>
      </c>
      <c r="L27" s="23">
        <f>MAFE!$E$12+MAFI!J22</f>
        <v>0</v>
      </c>
      <c r="M27" s="23">
        <f>MAFE!$E$13+MAFI!K22</f>
        <v>0</v>
      </c>
      <c r="N27" s="54">
        <f t="shared" si="4"/>
        <v>120</v>
      </c>
      <c r="O27" s="86">
        <f>MAFE!$E$15+MAFI!E22</f>
        <v>21</v>
      </c>
      <c r="P27" s="86">
        <f>MAFE!$E$16+MAFI!E22</f>
        <v>36</v>
      </c>
      <c r="Q27" s="86">
        <f>MAFE!$E$17+MAFI!E22</f>
        <v>36</v>
      </c>
      <c r="R27" s="86">
        <f>MAFE!$E$18+MAFI!F22</f>
        <v>0</v>
      </c>
      <c r="S27" s="86">
        <f>MAFE!$E$19+MAFI!G22</f>
        <v>0</v>
      </c>
      <c r="T27" s="86">
        <f>MAFE!$E$20+MAFI!H22</f>
        <v>0</v>
      </c>
      <c r="U27" s="86">
        <f>MAFE!$E$21+MAFI!I22</f>
        <v>0</v>
      </c>
      <c r="V27" s="86">
        <f>MAFE!$E$22+MAFI!J22</f>
        <v>0</v>
      </c>
      <c r="W27" s="86">
        <f>MAFE!$E$23+MAFI!K22</f>
        <v>0</v>
      </c>
      <c r="X27" s="86">
        <f>MAFE!$E$24+MAFI!L22</f>
        <v>0</v>
      </c>
      <c r="Y27" s="55">
        <f t="shared" si="5"/>
        <v>93</v>
      </c>
    </row>
    <row r="28" spans="1:29" x14ac:dyDescent="0.2">
      <c r="B28" s="11">
        <v>9</v>
      </c>
      <c r="C28" s="76">
        <f>MAFE!B23</f>
        <v>0</v>
      </c>
      <c r="D28" s="23">
        <f>MAFE!$E$4+MAFI!E23</f>
        <v>36</v>
      </c>
      <c r="E28" s="23">
        <f>MAFE!$E$5+MAFI!E23</f>
        <v>36</v>
      </c>
      <c r="F28" s="23">
        <f>MAFE!$E$6+MAFI!E23</f>
        <v>24</v>
      </c>
      <c r="G28" s="23">
        <f>MAFE!$E$7+MAFI!E23</f>
        <v>24</v>
      </c>
      <c r="H28" s="23">
        <f>MAFE!$E$8+MAFI!F23</f>
        <v>0</v>
      </c>
      <c r="I28" s="23">
        <f>MAFE!$E$9+MAFI!G23</f>
        <v>0</v>
      </c>
      <c r="J28" s="23">
        <f>MAFE!$E$10+MAFI!H23</f>
        <v>0</v>
      </c>
      <c r="K28" s="23">
        <f>MAFE!$E$11+MAFI!I23</f>
        <v>0</v>
      </c>
      <c r="L28" s="23">
        <f>MAFE!$E$12+MAFI!J23</f>
        <v>0</v>
      </c>
      <c r="M28" s="23">
        <f>MAFE!$E$13+MAFI!K23</f>
        <v>0</v>
      </c>
      <c r="N28" s="54">
        <f t="shared" si="4"/>
        <v>120</v>
      </c>
      <c r="O28" s="86">
        <f>MAFE!$E$15+MAFI!E23</f>
        <v>21</v>
      </c>
      <c r="P28" s="86">
        <f>MAFE!$E$16+MAFI!E23</f>
        <v>36</v>
      </c>
      <c r="Q28" s="86">
        <f>MAFE!$E$17+MAFI!E23</f>
        <v>36</v>
      </c>
      <c r="R28" s="86">
        <f>MAFE!$E$18+MAFI!F23</f>
        <v>0</v>
      </c>
      <c r="S28" s="86">
        <f>MAFE!$E$19+MAFI!G23</f>
        <v>0</v>
      </c>
      <c r="T28" s="86">
        <f>MAFE!$E$20+MAFI!H23</f>
        <v>0</v>
      </c>
      <c r="U28" s="86">
        <f>MAFE!$E$21+MAFI!I23</f>
        <v>0</v>
      </c>
      <c r="V28" s="86">
        <f>MAFE!$E$22+MAFI!J23</f>
        <v>0</v>
      </c>
      <c r="W28" s="86">
        <f>MAFE!$E$23+MAFI!K23</f>
        <v>0</v>
      </c>
      <c r="X28" s="86">
        <f>MAFE!$E$24+MAFI!L23</f>
        <v>0</v>
      </c>
      <c r="Y28" s="5"/>
    </row>
    <row r="29" spans="1:29" x14ac:dyDescent="0.2">
      <c r="B29" s="11">
        <v>10</v>
      </c>
      <c r="C29" s="77">
        <f>MAFE!B24</f>
        <v>0</v>
      </c>
      <c r="D29" s="23">
        <f>MAFE!$E$4+MAFI!E24</f>
        <v>36</v>
      </c>
      <c r="E29" s="23">
        <f>MAFE!$E$5+MAFI!E24</f>
        <v>36</v>
      </c>
      <c r="F29" s="23">
        <f>MAFE!$E$6+MAFI!E24</f>
        <v>24</v>
      </c>
      <c r="G29" s="23">
        <f>MAFE!$E$7+MAFI!E24</f>
        <v>24</v>
      </c>
      <c r="H29" s="23">
        <f>MAFE!$E$8+MAFI!F24</f>
        <v>0</v>
      </c>
      <c r="I29" s="23">
        <f>MAFE!$E$9+MAFI!G24</f>
        <v>0</v>
      </c>
      <c r="J29" s="23">
        <f>MAFE!$E$10+MAFI!H24</f>
        <v>0</v>
      </c>
      <c r="K29" s="23">
        <f>MAFE!$E$11+MAFI!I24</f>
        <v>0</v>
      </c>
      <c r="L29" s="23">
        <f>MAFE!$E$12+MAFI!J24</f>
        <v>0</v>
      </c>
      <c r="M29" s="23">
        <f>MAFE!$E$13+MAFI!K24</f>
        <v>0</v>
      </c>
      <c r="N29" s="54">
        <f t="shared" si="4"/>
        <v>120</v>
      </c>
      <c r="O29" s="86">
        <f>MAFE!$E$15+MAFI!E24</f>
        <v>21</v>
      </c>
      <c r="P29" s="86">
        <f>MAFE!$E$16+MAFI!E24</f>
        <v>36</v>
      </c>
      <c r="Q29" s="86">
        <f>MAFE!$E$17+MAFI!E24</f>
        <v>36</v>
      </c>
      <c r="R29" s="86">
        <f>MAFE!$E$18+MAFI!F24</f>
        <v>0</v>
      </c>
      <c r="S29" s="86">
        <f>MAFE!$E$19+MAFI!G24</f>
        <v>0</v>
      </c>
      <c r="T29" s="86">
        <f>MAFE!$E$20+MAFI!H24</f>
        <v>0</v>
      </c>
      <c r="U29" s="86">
        <f>MAFE!$E$21+MAFI!I24</f>
        <v>0</v>
      </c>
      <c r="V29" s="86">
        <f>MAFE!$E$22+MAFI!J24</f>
        <v>0</v>
      </c>
      <c r="W29" s="86">
        <f>MAFE!$E$23+MAFI!K24</f>
        <v>0</v>
      </c>
      <c r="X29" s="86">
        <f>MAFE!$E$24+MAFI!L24</f>
        <v>0</v>
      </c>
      <c r="Y29" s="5"/>
    </row>
    <row r="30" spans="1:29" ht="13.5" thickBot="1" x14ac:dyDescent="0.25">
      <c r="B30" s="12"/>
      <c r="C30" s="13" t="s">
        <v>3</v>
      </c>
      <c r="D30" s="53">
        <f>SUM(D20:D29)</f>
        <v>480</v>
      </c>
      <c r="E30" s="53">
        <f t="shared" ref="E30:M30" si="6">SUM(E20:E29)</f>
        <v>480</v>
      </c>
      <c r="F30" s="53">
        <f t="shared" si="6"/>
        <v>360</v>
      </c>
      <c r="G30" s="53">
        <f t="shared" si="6"/>
        <v>360</v>
      </c>
      <c r="H30" s="53">
        <f t="shared" si="6"/>
        <v>0</v>
      </c>
      <c r="I30" s="53">
        <f t="shared" si="6"/>
        <v>0</v>
      </c>
      <c r="J30" s="53">
        <f t="shared" si="6"/>
        <v>0</v>
      </c>
      <c r="K30" s="53">
        <f t="shared" si="6"/>
        <v>0</v>
      </c>
      <c r="L30" s="53">
        <f t="shared" si="6"/>
        <v>0</v>
      </c>
      <c r="M30" s="53">
        <f t="shared" si="6"/>
        <v>0</v>
      </c>
      <c r="N30" s="9"/>
      <c r="O30" s="53">
        <f t="shared" ref="O30:U30" si="7">SUM(O20:O29)</f>
        <v>330</v>
      </c>
      <c r="P30" s="53">
        <f t="shared" si="7"/>
        <v>480</v>
      </c>
      <c r="Q30" s="53">
        <f t="shared" si="7"/>
        <v>480</v>
      </c>
      <c r="R30" s="53">
        <f t="shared" si="7"/>
        <v>0</v>
      </c>
      <c r="S30" s="53">
        <f t="shared" si="7"/>
        <v>0</v>
      </c>
      <c r="T30" s="53">
        <f t="shared" si="7"/>
        <v>0</v>
      </c>
      <c r="U30" s="53">
        <f t="shared" si="7"/>
        <v>0</v>
      </c>
      <c r="V30" s="53"/>
      <c r="W30" s="53"/>
      <c r="X30" s="53"/>
      <c r="Y30" s="6"/>
    </row>
    <row r="32" spans="1:29" x14ac:dyDescent="0.2">
      <c r="C32" t="s">
        <v>12</v>
      </c>
    </row>
    <row r="36" spans="1:1" x14ac:dyDescent="0.2">
      <c r="A36" t="s">
        <v>17</v>
      </c>
    </row>
  </sheetData>
  <mergeCells count="3">
    <mergeCell ref="D4:M4"/>
    <mergeCell ref="O4:X4"/>
    <mergeCell ref="B2:Y2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="97" zoomScaleNormal="97" workbookViewId="0">
      <selection activeCell="C7" sqref="C7"/>
    </sheetView>
  </sheetViews>
  <sheetFormatPr defaultRowHeight="12.75" x14ac:dyDescent="0.2"/>
  <cols>
    <col min="2" max="2" width="53.140625" bestFit="1" customWidth="1"/>
    <col min="8" max="8" width="4.7109375" customWidth="1"/>
    <col min="11" max="11" width="18.28515625" customWidth="1"/>
  </cols>
  <sheetData>
    <row r="1" spans="1:13" ht="23.25" x14ac:dyDescent="0.35">
      <c r="A1" s="26" t="s">
        <v>19</v>
      </c>
      <c r="H1" s="49" t="s">
        <v>24</v>
      </c>
      <c r="I1" s="50"/>
      <c r="J1" s="50"/>
      <c r="K1" s="50"/>
      <c r="L1" s="50"/>
    </row>
    <row r="2" spans="1:13" ht="18.75" thickBot="1" x14ac:dyDescent="0.3">
      <c r="H2" s="50"/>
      <c r="I2" s="50"/>
      <c r="J2" s="50"/>
      <c r="K2" s="50"/>
      <c r="L2" s="50"/>
    </row>
    <row r="3" spans="1:13" ht="19.5" thickTop="1" thickBot="1" x14ac:dyDescent="0.3">
      <c r="A3" s="38" t="s">
        <v>20</v>
      </c>
      <c r="B3" s="39" t="s">
        <v>0</v>
      </c>
      <c r="C3" s="39" t="s">
        <v>21</v>
      </c>
      <c r="D3" s="39" t="s">
        <v>22</v>
      </c>
      <c r="E3" s="40" t="s">
        <v>23</v>
      </c>
      <c r="H3" s="51">
        <v>1</v>
      </c>
      <c r="I3" s="64" t="s">
        <v>25</v>
      </c>
      <c r="J3" s="64"/>
      <c r="K3" s="64"/>
      <c r="L3" s="50"/>
      <c r="M3" s="50"/>
    </row>
    <row r="4" spans="1:13" ht="18.75" thickTop="1" x14ac:dyDescent="0.25">
      <c r="A4" s="34">
        <v>1</v>
      </c>
      <c r="B4" s="66" t="s">
        <v>30</v>
      </c>
      <c r="C4" s="36">
        <v>4</v>
      </c>
      <c r="D4" s="36">
        <v>9</v>
      </c>
      <c r="E4" s="37">
        <f>C4*D4</f>
        <v>36</v>
      </c>
      <c r="H4" s="51">
        <v>2</v>
      </c>
      <c r="I4" s="64" t="s">
        <v>26</v>
      </c>
      <c r="J4" s="64"/>
      <c r="K4" s="64"/>
      <c r="L4" s="50"/>
      <c r="M4" s="50"/>
    </row>
    <row r="5" spans="1:13" ht="54" x14ac:dyDescent="0.25">
      <c r="A5" s="29">
        <v>2</v>
      </c>
      <c r="B5" s="65" t="s">
        <v>31</v>
      </c>
      <c r="C5" s="28">
        <v>4</v>
      </c>
      <c r="D5" s="28">
        <v>9</v>
      </c>
      <c r="E5" s="30">
        <f t="shared" ref="E5:E12" si="0">C5*D5</f>
        <v>36</v>
      </c>
      <c r="H5" s="51">
        <v>3</v>
      </c>
      <c r="I5" s="64" t="s">
        <v>27</v>
      </c>
      <c r="J5" s="64"/>
      <c r="K5" s="64"/>
      <c r="L5" s="50"/>
      <c r="M5" s="50"/>
    </row>
    <row r="6" spans="1:13" ht="36" x14ac:dyDescent="0.25">
      <c r="A6" s="29">
        <v>3</v>
      </c>
      <c r="B6" s="65" t="s">
        <v>42</v>
      </c>
      <c r="C6" s="28">
        <v>3</v>
      </c>
      <c r="D6" s="28">
        <v>8</v>
      </c>
      <c r="E6" s="30">
        <f t="shared" si="0"/>
        <v>24</v>
      </c>
      <c r="H6" s="51">
        <v>4</v>
      </c>
      <c r="I6" s="63" t="s">
        <v>28</v>
      </c>
      <c r="J6" s="63"/>
      <c r="K6" s="63"/>
      <c r="L6" s="52"/>
      <c r="M6" s="52"/>
    </row>
    <row r="7" spans="1:13" ht="36" x14ac:dyDescent="0.25">
      <c r="A7" s="29">
        <v>4</v>
      </c>
      <c r="B7" s="65" t="s">
        <v>46</v>
      </c>
      <c r="C7" s="28">
        <v>3</v>
      </c>
      <c r="D7" s="28">
        <v>8</v>
      </c>
      <c r="E7" s="30">
        <f t="shared" si="0"/>
        <v>24</v>
      </c>
    </row>
    <row r="8" spans="1:13" ht="18" x14ac:dyDescent="0.25">
      <c r="A8" s="29">
        <v>5</v>
      </c>
      <c r="B8" s="65"/>
      <c r="C8" s="28"/>
      <c r="D8" s="28"/>
      <c r="E8" s="30">
        <f t="shared" si="0"/>
        <v>0</v>
      </c>
    </row>
    <row r="9" spans="1:13" ht="18" x14ac:dyDescent="0.25">
      <c r="A9" s="29">
        <v>6</v>
      </c>
      <c r="B9" s="65"/>
      <c r="C9" s="28"/>
      <c r="D9" s="28"/>
      <c r="E9" s="30">
        <f t="shared" si="0"/>
        <v>0</v>
      </c>
    </row>
    <row r="10" spans="1:13" ht="18" x14ac:dyDescent="0.25">
      <c r="A10" s="29">
        <v>7</v>
      </c>
      <c r="B10" s="65"/>
      <c r="C10" s="28"/>
      <c r="D10" s="28"/>
      <c r="E10" s="30">
        <f t="shared" si="0"/>
        <v>0</v>
      </c>
    </row>
    <row r="11" spans="1:13" ht="18" x14ac:dyDescent="0.25">
      <c r="A11" s="29">
        <v>8</v>
      </c>
      <c r="B11" s="65"/>
      <c r="C11" s="28"/>
      <c r="D11" s="28"/>
      <c r="E11" s="30">
        <f t="shared" si="0"/>
        <v>0</v>
      </c>
    </row>
    <row r="12" spans="1:13" ht="18" x14ac:dyDescent="0.25">
      <c r="A12" s="29">
        <v>9</v>
      </c>
      <c r="B12" s="65"/>
      <c r="C12" s="28"/>
      <c r="D12" s="28"/>
      <c r="E12" s="30">
        <f t="shared" si="0"/>
        <v>0</v>
      </c>
    </row>
    <row r="13" spans="1:13" ht="18.75" thickBot="1" x14ac:dyDescent="0.3">
      <c r="A13" s="29">
        <v>10</v>
      </c>
      <c r="B13" s="82"/>
      <c r="C13" s="42"/>
      <c r="D13" s="42"/>
      <c r="E13" s="43">
        <f>C13*D13</f>
        <v>0</v>
      </c>
    </row>
    <row r="14" spans="1:13" ht="19.5" thickTop="1" thickBot="1" x14ac:dyDescent="0.3">
      <c r="A14" s="44"/>
      <c r="B14" s="39" t="s">
        <v>4</v>
      </c>
      <c r="C14" s="45"/>
      <c r="D14" s="45"/>
      <c r="E14" s="46"/>
    </row>
    <row r="15" spans="1:13" ht="18.75" thickTop="1" x14ac:dyDescent="0.25">
      <c r="A15" s="34">
        <v>1</v>
      </c>
      <c r="B15" s="35" t="s">
        <v>33</v>
      </c>
      <c r="C15" s="36">
        <v>3</v>
      </c>
      <c r="D15" s="36">
        <v>7</v>
      </c>
      <c r="E15" s="37">
        <f t="shared" ref="E15:E21" si="1">C15*D15</f>
        <v>21</v>
      </c>
    </row>
    <row r="16" spans="1:13" ht="18" x14ac:dyDescent="0.25">
      <c r="A16" s="29">
        <v>2</v>
      </c>
      <c r="B16" s="27" t="s">
        <v>36</v>
      </c>
      <c r="C16" s="28">
        <v>4</v>
      </c>
      <c r="D16" s="28">
        <v>9</v>
      </c>
      <c r="E16" s="30">
        <f t="shared" si="1"/>
        <v>36</v>
      </c>
    </row>
    <row r="17" spans="1:5" ht="36" x14ac:dyDescent="0.25">
      <c r="A17" s="29">
        <v>3</v>
      </c>
      <c r="B17" s="65" t="s">
        <v>39</v>
      </c>
      <c r="C17" s="28">
        <v>4</v>
      </c>
      <c r="D17" s="28">
        <v>9</v>
      </c>
      <c r="E17" s="30">
        <f t="shared" si="1"/>
        <v>36</v>
      </c>
    </row>
    <row r="18" spans="1:5" ht="18" x14ac:dyDescent="0.25">
      <c r="A18" s="29">
        <v>4</v>
      </c>
      <c r="B18" s="27"/>
      <c r="C18" s="28"/>
      <c r="D18" s="28"/>
      <c r="E18" s="30">
        <f t="shared" si="1"/>
        <v>0</v>
      </c>
    </row>
    <row r="19" spans="1:5" ht="18" x14ac:dyDescent="0.25">
      <c r="A19" s="29">
        <v>5</v>
      </c>
      <c r="B19" s="27"/>
      <c r="C19" s="28"/>
      <c r="D19" s="28"/>
      <c r="E19" s="30">
        <f t="shared" si="1"/>
        <v>0</v>
      </c>
    </row>
    <row r="20" spans="1:5" ht="18" x14ac:dyDescent="0.25">
      <c r="A20" s="29">
        <v>6</v>
      </c>
      <c r="B20" s="27"/>
      <c r="C20" s="28"/>
      <c r="D20" s="28"/>
      <c r="E20" s="30">
        <f t="shared" si="1"/>
        <v>0</v>
      </c>
    </row>
    <row r="21" spans="1:5" ht="18" x14ac:dyDescent="0.25">
      <c r="A21" s="29">
        <v>7</v>
      </c>
      <c r="B21" s="27"/>
      <c r="C21" s="28"/>
      <c r="D21" s="28"/>
      <c r="E21" s="30">
        <f t="shared" si="1"/>
        <v>0</v>
      </c>
    </row>
    <row r="22" spans="1:5" ht="18" x14ac:dyDescent="0.25">
      <c r="A22" s="29">
        <v>8</v>
      </c>
      <c r="B22" s="27"/>
      <c r="C22" s="27"/>
      <c r="D22" s="27"/>
      <c r="E22" s="31"/>
    </row>
    <row r="23" spans="1:5" ht="18" x14ac:dyDescent="0.25">
      <c r="A23" s="29">
        <v>9</v>
      </c>
      <c r="B23" s="27"/>
      <c r="C23" s="27"/>
      <c r="D23" s="27"/>
      <c r="E23" s="31"/>
    </row>
    <row r="24" spans="1:5" ht="18" x14ac:dyDescent="0.25">
      <c r="A24" s="29">
        <v>10</v>
      </c>
      <c r="B24" s="27"/>
      <c r="C24" s="27"/>
      <c r="D24" s="27"/>
      <c r="E24" s="31"/>
    </row>
    <row r="25" spans="1:5" ht="18.75" thickBot="1" x14ac:dyDescent="0.3">
      <c r="A25" s="32"/>
      <c r="B25" s="33"/>
      <c r="C25" s="47"/>
      <c r="D25" s="33"/>
      <c r="E25" s="48">
        <f>SUM(E4:E21)</f>
        <v>213</v>
      </c>
    </row>
    <row r="26" spans="1:5" ht="13.5" thickTop="1" x14ac:dyDescent="0.2"/>
  </sheetData>
  <mergeCells count="4">
    <mergeCell ref="I6:K6"/>
    <mergeCell ref="I3:K3"/>
    <mergeCell ref="I4:K4"/>
    <mergeCell ref="I5:K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A3" zoomScale="97" zoomScaleNormal="97" workbookViewId="0">
      <selection activeCell="D19" sqref="D19"/>
    </sheetView>
  </sheetViews>
  <sheetFormatPr defaultRowHeight="12.75" x14ac:dyDescent="0.2"/>
  <cols>
    <col min="2" max="2" width="48.140625" bestFit="1" customWidth="1"/>
    <col min="8" max="8" width="4.7109375" customWidth="1"/>
  </cols>
  <sheetData>
    <row r="1" spans="1:13" ht="23.25" x14ac:dyDescent="0.35">
      <c r="A1" s="26" t="s">
        <v>29</v>
      </c>
      <c r="H1" s="49" t="s">
        <v>24</v>
      </c>
      <c r="I1" s="50"/>
      <c r="J1" s="50"/>
      <c r="K1" s="50"/>
      <c r="L1" s="50"/>
    </row>
    <row r="2" spans="1:13" ht="18.75" thickBot="1" x14ac:dyDescent="0.3">
      <c r="H2" s="50"/>
      <c r="I2" s="50"/>
      <c r="J2" s="50"/>
      <c r="K2" s="50"/>
      <c r="L2" s="50"/>
    </row>
    <row r="3" spans="1:13" ht="19.5" thickTop="1" thickBot="1" x14ac:dyDescent="0.3">
      <c r="A3" s="38" t="s">
        <v>20</v>
      </c>
      <c r="B3" s="39" t="s">
        <v>1</v>
      </c>
      <c r="C3" s="39" t="s">
        <v>21</v>
      </c>
      <c r="D3" s="39" t="s">
        <v>22</v>
      </c>
      <c r="E3" s="40" t="s">
        <v>23</v>
      </c>
      <c r="H3" s="51">
        <v>1</v>
      </c>
      <c r="I3" s="64" t="s">
        <v>25</v>
      </c>
      <c r="J3" s="64"/>
      <c r="K3" s="64"/>
      <c r="L3" s="50"/>
      <c r="M3" s="50"/>
    </row>
    <row r="4" spans="1:13" ht="18.75" thickTop="1" x14ac:dyDescent="0.25">
      <c r="A4" s="34">
        <v>1</v>
      </c>
      <c r="B4" s="35" t="s">
        <v>41</v>
      </c>
      <c r="C4" s="36">
        <v>4</v>
      </c>
      <c r="D4" s="36">
        <v>9</v>
      </c>
      <c r="E4" s="37">
        <f>C4*D4</f>
        <v>36</v>
      </c>
      <c r="H4" s="51">
        <v>2</v>
      </c>
      <c r="I4" s="64" t="s">
        <v>26</v>
      </c>
      <c r="J4" s="64"/>
      <c r="K4" s="64"/>
      <c r="L4" s="50"/>
      <c r="M4" s="50"/>
    </row>
    <row r="5" spans="1:13" ht="18" x14ac:dyDescent="0.25">
      <c r="A5" s="29">
        <v>2</v>
      </c>
      <c r="B5" s="35" t="s">
        <v>34</v>
      </c>
      <c r="C5" s="28">
        <v>2</v>
      </c>
      <c r="D5" s="28">
        <v>8</v>
      </c>
      <c r="E5" s="30">
        <f t="shared" ref="E5:E11" si="0">C5*D5</f>
        <v>16</v>
      </c>
      <c r="H5" s="51">
        <v>3</v>
      </c>
      <c r="I5" s="64" t="s">
        <v>27</v>
      </c>
      <c r="J5" s="64"/>
      <c r="K5" s="64"/>
      <c r="L5" s="50"/>
      <c r="M5" s="50"/>
    </row>
    <row r="6" spans="1:13" ht="18" customHeight="1" x14ac:dyDescent="0.25">
      <c r="A6" s="29">
        <v>3</v>
      </c>
      <c r="B6" s="35" t="s">
        <v>35</v>
      </c>
      <c r="C6" s="28">
        <v>4</v>
      </c>
      <c r="D6" s="28">
        <v>10</v>
      </c>
      <c r="E6" s="30">
        <f t="shared" si="0"/>
        <v>40</v>
      </c>
      <c r="H6" s="51">
        <v>4</v>
      </c>
      <c r="I6" s="63" t="s">
        <v>28</v>
      </c>
      <c r="J6" s="63"/>
      <c r="K6" s="63"/>
      <c r="L6" s="52"/>
      <c r="M6" s="52"/>
    </row>
    <row r="7" spans="1:13" ht="18" x14ac:dyDescent="0.25">
      <c r="A7" s="29">
        <v>4</v>
      </c>
      <c r="B7" s="35" t="s">
        <v>37</v>
      </c>
      <c r="C7" s="28">
        <v>3</v>
      </c>
      <c r="D7" s="28">
        <v>10</v>
      </c>
      <c r="E7" s="30">
        <f t="shared" si="0"/>
        <v>30</v>
      </c>
    </row>
    <row r="8" spans="1:13" ht="18" x14ac:dyDescent="0.25">
      <c r="A8" s="29">
        <v>5</v>
      </c>
      <c r="B8" s="35" t="s">
        <v>38</v>
      </c>
      <c r="C8" s="28">
        <v>4</v>
      </c>
      <c r="D8" s="28">
        <v>9</v>
      </c>
      <c r="E8" s="30">
        <f t="shared" si="0"/>
        <v>36</v>
      </c>
    </row>
    <row r="9" spans="1:13" ht="18" x14ac:dyDescent="0.25">
      <c r="A9" s="29">
        <v>6</v>
      </c>
      <c r="B9" s="35" t="s">
        <v>40</v>
      </c>
      <c r="C9" s="28">
        <v>4</v>
      </c>
      <c r="D9" s="28">
        <v>9</v>
      </c>
      <c r="E9" s="30">
        <f t="shared" si="0"/>
        <v>36</v>
      </c>
    </row>
    <row r="10" spans="1:13" ht="18" x14ac:dyDescent="0.25">
      <c r="A10" s="29">
        <v>7</v>
      </c>
      <c r="B10" s="35" t="s">
        <v>44</v>
      </c>
      <c r="C10" s="28">
        <v>3</v>
      </c>
      <c r="D10" s="28">
        <v>10</v>
      </c>
      <c r="E10" s="30">
        <f t="shared" si="0"/>
        <v>30</v>
      </c>
    </row>
    <row r="11" spans="1:13" ht="18" x14ac:dyDescent="0.25">
      <c r="A11" s="29">
        <v>8</v>
      </c>
      <c r="B11" s="35"/>
      <c r="C11" s="28"/>
      <c r="D11" s="28"/>
      <c r="E11" s="30">
        <f t="shared" si="0"/>
        <v>0</v>
      </c>
    </row>
    <row r="12" spans="1:13" ht="18" x14ac:dyDescent="0.25">
      <c r="A12" s="29">
        <v>9</v>
      </c>
      <c r="B12" s="35"/>
      <c r="C12" s="28"/>
      <c r="D12" s="28"/>
      <c r="E12" s="30"/>
    </row>
    <row r="13" spans="1:13" ht="18.75" thickBot="1" x14ac:dyDescent="0.3">
      <c r="A13" s="41">
        <v>10</v>
      </c>
      <c r="B13" s="35"/>
      <c r="C13" s="42"/>
      <c r="D13" s="42"/>
      <c r="E13" s="43"/>
    </row>
    <row r="14" spans="1:13" ht="19.5" thickTop="1" thickBot="1" x14ac:dyDescent="0.3">
      <c r="A14" s="44"/>
      <c r="B14" s="39" t="s">
        <v>2</v>
      </c>
      <c r="C14" s="45"/>
      <c r="D14" s="45"/>
      <c r="E14" s="46"/>
    </row>
    <row r="15" spans="1:13" ht="18.75" thickTop="1" x14ac:dyDescent="0.25">
      <c r="A15" s="34">
        <v>1</v>
      </c>
      <c r="B15" s="35" t="s">
        <v>32</v>
      </c>
      <c r="C15" s="36">
        <v>4</v>
      </c>
      <c r="D15" s="36">
        <v>8</v>
      </c>
      <c r="E15" s="37">
        <f t="shared" ref="E15:E21" si="1">C15*D15</f>
        <v>32</v>
      </c>
    </row>
    <row r="16" spans="1:13" ht="18" x14ac:dyDescent="0.25">
      <c r="A16" s="29">
        <v>2</v>
      </c>
      <c r="B16" s="35" t="s">
        <v>43</v>
      </c>
      <c r="C16" s="28">
        <v>2</v>
      </c>
      <c r="D16" s="28">
        <v>8</v>
      </c>
      <c r="E16" s="30">
        <f t="shared" si="1"/>
        <v>16</v>
      </c>
    </row>
    <row r="17" spans="1:5" ht="36" x14ac:dyDescent="0.25">
      <c r="A17" s="29">
        <v>3</v>
      </c>
      <c r="B17" s="66" t="s">
        <v>45</v>
      </c>
      <c r="C17" s="28">
        <v>4</v>
      </c>
      <c r="D17" s="28">
        <v>10</v>
      </c>
      <c r="E17" s="30">
        <f t="shared" si="1"/>
        <v>40</v>
      </c>
    </row>
    <row r="18" spans="1:5" ht="18" x14ac:dyDescent="0.25">
      <c r="A18" s="29">
        <v>4</v>
      </c>
      <c r="B18" s="35" t="s">
        <v>47</v>
      </c>
      <c r="C18" s="28">
        <v>4</v>
      </c>
      <c r="D18" s="28">
        <v>8</v>
      </c>
      <c r="E18" s="30">
        <f t="shared" si="1"/>
        <v>32</v>
      </c>
    </row>
    <row r="19" spans="1:5" ht="18" x14ac:dyDescent="0.25">
      <c r="A19" s="29">
        <v>5</v>
      </c>
      <c r="B19" s="35"/>
      <c r="C19" s="28"/>
      <c r="D19" s="28"/>
      <c r="E19" s="30">
        <f t="shared" si="1"/>
        <v>0</v>
      </c>
    </row>
    <row r="20" spans="1:5" ht="18" x14ac:dyDescent="0.25">
      <c r="A20" s="29">
        <v>6</v>
      </c>
      <c r="B20" s="35"/>
      <c r="C20" s="28"/>
      <c r="D20" s="28"/>
      <c r="E20" s="30">
        <f t="shared" si="1"/>
        <v>0</v>
      </c>
    </row>
    <row r="21" spans="1:5" ht="18" x14ac:dyDescent="0.25">
      <c r="A21" s="29">
        <v>7</v>
      </c>
      <c r="B21" s="35"/>
      <c r="C21" s="28"/>
      <c r="D21" s="28"/>
      <c r="E21" s="30">
        <f t="shared" si="1"/>
        <v>0</v>
      </c>
    </row>
    <row r="22" spans="1:5" ht="18" x14ac:dyDescent="0.25">
      <c r="A22" s="29">
        <v>8</v>
      </c>
      <c r="B22" s="35"/>
      <c r="C22" s="27"/>
      <c r="D22" s="27"/>
      <c r="E22" s="31"/>
    </row>
    <row r="23" spans="1:5" ht="18" x14ac:dyDescent="0.25">
      <c r="A23" s="29">
        <v>9</v>
      </c>
      <c r="B23" s="35"/>
      <c r="C23" s="27"/>
      <c r="D23" s="27"/>
      <c r="E23" s="31"/>
    </row>
    <row r="24" spans="1:5" ht="18" x14ac:dyDescent="0.25">
      <c r="A24" s="29">
        <v>10</v>
      </c>
      <c r="B24" s="35"/>
      <c r="C24" s="27"/>
      <c r="D24" s="27"/>
      <c r="E24" s="31"/>
    </row>
    <row r="25" spans="1:5" ht="18.75" thickBot="1" x14ac:dyDescent="0.3">
      <c r="A25" s="32">
        <v>1</v>
      </c>
      <c r="B25" s="33"/>
      <c r="C25" s="47">
        <f>SUM(C4:C21)</f>
        <v>38</v>
      </c>
      <c r="D25" s="33"/>
      <c r="E25" s="48">
        <f>SUM(E4:E21)</f>
        <v>344</v>
      </c>
    </row>
    <row r="26" spans="1:5" ht="13.5" thickTop="1" x14ac:dyDescent="0.2"/>
  </sheetData>
  <mergeCells count="4">
    <mergeCell ref="I3:K3"/>
    <mergeCell ref="I4:K4"/>
    <mergeCell ref="I5:K5"/>
    <mergeCell ref="I6:K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SWOT</vt:lpstr>
      <vt:lpstr>MAFE</vt:lpstr>
      <vt:lpstr>MAFI</vt:lpstr>
      <vt:lpstr>Planilha1</vt:lpstr>
    </vt:vector>
  </TitlesOfParts>
  <Company>Indústrias Gessy Lever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 Varão</dc:creator>
  <cp:lastModifiedBy>Leandro</cp:lastModifiedBy>
  <cp:lastPrinted>2007-12-15T16:03:15Z</cp:lastPrinted>
  <dcterms:created xsi:type="dcterms:W3CDTF">2001-11-21T07:38:34Z</dcterms:created>
  <dcterms:modified xsi:type="dcterms:W3CDTF">2023-06-15T10:55:55Z</dcterms:modified>
</cp:coreProperties>
</file>