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5" firstSheet="1" activeTab="4" xr2:uid="{00000000-000D-0000-FFFF-FFFF00000000}"/>
  </bookViews>
  <sheets>
    <sheet name="Polarization of Light Source" sheetId="1" r:id="rId1"/>
    <sheet name="2 polarizers" sheetId="2" r:id="rId2"/>
    <sheet name="3rd polarized bw crossed" sheetId="3" r:id="rId3"/>
    <sheet name="Rot Light Half Waveplate" sheetId="4" r:id="rId4"/>
    <sheet name="Brewster's Angle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3" l="1"/>
  <c r="A18" i="3"/>
  <c r="C13" i="1"/>
  <c r="B13" i="1"/>
  <c r="B12" i="1"/>
  <c r="B11" i="1"/>
  <c r="C8" i="1"/>
  <c r="B8" i="1"/>
  <c r="C4" i="5" l="1"/>
  <c r="B4" i="5"/>
  <c r="B13" i="4"/>
  <c r="C13" i="4"/>
  <c r="D13" i="4"/>
  <c r="E13" i="4"/>
  <c r="B14" i="4"/>
  <c r="C14" i="4"/>
  <c r="D14" i="4"/>
  <c r="E14" i="4"/>
  <c r="B15" i="4"/>
  <c r="C15" i="4"/>
  <c r="D15" i="4"/>
  <c r="E15" i="4"/>
  <c r="B16" i="4"/>
  <c r="C16" i="4"/>
  <c r="D16" i="4"/>
  <c r="E16" i="4"/>
  <c r="B17" i="4"/>
  <c r="C17" i="4"/>
  <c r="D17" i="4"/>
  <c r="E17" i="4"/>
  <c r="E12" i="4"/>
  <c r="D12" i="4"/>
  <c r="B12" i="4"/>
  <c r="C12" i="4"/>
  <c r="C12" i="3"/>
  <c r="D12" i="3"/>
  <c r="C13" i="3"/>
  <c r="D13" i="3"/>
  <c r="C14" i="3"/>
  <c r="D14" i="3"/>
  <c r="D11" i="3"/>
  <c r="C11" i="3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D4" i="2"/>
  <c r="C4" i="2"/>
</calcChain>
</file>

<file path=xl/sharedStrings.xml><?xml version="1.0" encoding="utf-8"?>
<sst xmlns="http://schemas.openxmlformats.org/spreadsheetml/2006/main" count="41" uniqueCount="39">
  <si>
    <t>Intensity without polarizer (%)</t>
  </si>
  <si>
    <t>Intensity after one polarizer (%)</t>
  </si>
  <si>
    <t>maximum</t>
  </si>
  <si>
    <t>minimum</t>
  </si>
  <si>
    <t>Measured at various values 0-360 deg rotation of transmission angle</t>
  </si>
  <si>
    <t>Intensity vs Rel Angle</t>
  </si>
  <si>
    <t>Relative angle (deg)</t>
  </si>
  <si>
    <t>Relative angle (rad)</t>
  </si>
  <si>
    <t>Intensity (%)</t>
  </si>
  <si>
    <t>Remove middle, 1st and 3rd crossed</t>
  </si>
  <si>
    <t>All 3 polarizers lined up</t>
  </si>
  <si>
    <t>Middle one places between 1st and 3rd crossed polarizers</t>
  </si>
  <si>
    <t>Relative angle to 1st polarizer (deg)</t>
  </si>
  <si>
    <t>Relative angle to 1st polarizer (rad)</t>
  </si>
  <si>
    <t>Local maximum of intensity (%)</t>
  </si>
  <si>
    <t>All angles recorded at position of maximum intensity</t>
  </si>
  <si>
    <t>Halfplate final angle (deg)</t>
  </si>
  <si>
    <t>Polarizer final angle (deg)</t>
  </si>
  <si>
    <t>Halfplate initial angle (deg)</t>
  </si>
  <si>
    <t>Polarizer initial angle (deg)</t>
  </si>
  <si>
    <t>Change in polarizer angle (deg)</t>
  </si>
  <si>
    <t>Change in halfplate angle (deg)</t>
  </si>
  <si>
    <t>Halfplate angle is angle of fast axis</t>
  </si>
  <si>
    <t>Measurement 1</t>
  </si>
  <si>
    <t>Measurement 3</t>
  </si>
  <si>
    <t>Avg</t>
  </si>
  <si>
    <t>Brewster's Angle (deg)</t>
  </si>
  <si>
    <t>In the orthogonal polarization, there is no angle where the light disappears.</t>
  </si>
  <si>
    <t>Putting the polarizer at a certain angle before the glass slab, you must put polarizer at same angle after the glass slab if incident light was unpolarized.</t>
  </si>
  <si>
    <t>Predicted intensity after one polarizer</t>
  </si>
  <si>
    <t>Fraction absorption in direction of transmission</t>
  </si>
  <si>
    <t>min</t>
  </si>
  <si>
    <t>max</t>
  </si>
  <si>
    <t>avg</t>
  </si>
  <si>
    <t>The LED seems to be partially polarized since the polarizer angle affects transmitted intensity, though this may be due to irregularities in the polarizer.</t>
  </si>
  <si>
    <t>Ratio of Max Intensity First Third Crossed to Intensity with all 3 in line</t>
  </si>
  <si>
    <t>For ideal polarizer, this ratio would be cos^2(pi/4) * cos^2(pi/4) (using malus's law twice)</t>
  </si>
  <si>
    <t>The transmitted beam is also polarized</t>
  </si>
  <si>
    <t>Sunglasses should have vertical transmission axis to block the horizontally polarized glare.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</si>
</sst>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B11" sqref="B11"/>
    </sheetView>
  </sheetViews>
  <sheetFormatPr defaultRowHeight="15" x14ac:dyDescent="0.25"/>
  <sheetData>
    <row r="1" spans="1:5" x14ac:dyDescent="0.25">
      <c r="B1" t="s">
        <v>0</v>
      </c>
    </row>
    <row r="2" spans="1:5" x14ac:dyDescent="0.25">
      <c r="B2">
        <v>65.8</v>
      </c>
      <c r="C2">
        <v>0.1</v>
      </c>
    </row>
    <row r="3" spans="1:5" x14ac:dyDescent="0.25">
      <c r="B3" t="s">
        <v>1</v>
      </c>
    </row>
    <row r="4" spans="1:5" x14ac:dyDescent="0.25">
      <c r="A4" t="s">
        <v>2</v>
      </c>
      <c r="B4">
        <v>21.6</v>
      </c>
      <c r="C4">
        <v>0.1</v>
      </c>
      <c r="E4" t="s">
        <v>4</v>
      </c>
    </row>
    <row r="5" spans="1:5" x14ac:dyDescent="0.25">
      <c r="A5" t="s">
        <v>3</v>
      </c>
      <c r="B5">
        <v>18.8</v>
      </c>
      <c r="C5">
        <v>0.1</v>
      </c>
      <c r="E5" t="s">
        <v>34</v>
      </c>
    </row>
    <row r="7" spans="1:5" x14ac:dyDescent="0.25">
      <c r="B7" t="s">
        <v>29</v>
      </c>
    </row>
    <row r="8" spans="1:5" x14ac:dyDescent="0.25">
      <c r="B8">
        <f>B2/2</f>
        <v>32.9</v>
      </c>
      <c r="C8">
        <f>C2/2</f>
        <v>0.05</v>
      </c>
    </row>
    <row r="10" spans="1:5" x14ac:dyDescent="0.25">
      <c r="B10" t="s">
        <v>30</v>
      </c>
    </row>
    <row r="11" spans="1:5" x14ac:dyDescent="0.25">
      <c r="A11" t="s">
        <v>31</v>
      </c>
      <c r="B11">
        <f>1-(B4/B8)</f>
        <v>0.34346504559270508</v>
      </c>
    </row>
    <row r="12" spans="1:5" x14ac:dyDescent="0.25">
      <c r="A12" t="s">
        <v>32</v>
      </c>
      <c r="B12">
        <f>1-(B5/B8)</f>
        <v>0.42857142857142849</v>
      </c>
    </row>
    <row r="13" spans="1:5" x14ac:dyDescent="0.25">
      <c r="A13" t="s">
        <v>33</v>
      </c>
      <c r="B13" s="2">
        <f>AVERAGE(B11:B12)</f>
        <v>0.38601823708206678</v>
      </c>
      <c r="C13" s="2">
        <f>_xlfn.STDEV.S(B11:B12)</f>
        <v>6.0179300526514587E-2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90954-F478-4D0D-B0B3-B895D4E2B319}">
  <dimension ref="A1:F15"/>
  <sheetViews>
    <sheetView workbookViewId="0">
      <selection activeCell="N8" sqref="N8"/>
    </sheetView>
  </sheetViews>
  <sheetFormatPr defaultRowHeight="15" x14ac:dyDescent="0.25"/>
  <sheetData>
    <row r="1" spans="1:6" x14ac:dyDescent="0.25">
      <c r="A1" t="s">
        <v>5</v>
      </c>
    </row>
    <row r="3" spans="1:6" x14ac:dyDescent="0.25">
      <c r="A3" t="s">
        <v>6</v>
      </c>
      <c r="C3" t="s">
        <v>7</v>
      </c>
      <c r="E3" t="s">
        <v>8</v>
      </c>
    </row>
    <row r="4" spans="1:6" x14ac:dyDescent="0.25">
      <c r="A4">
        <v>0</v>
      </c>
      <c r="B4">
        <v>0.5</v>
      </c>
      <c r="C4" s="2">
        <f>(A4/360)*2*PI()</f>
        <v>0</v>
      </c>
      <c r="D4" s="2">
        <f>(B4/360)*2*PI()</f>
        <v>8.7266462599716477E-3</v>
      </c>
      <c r="E4">
        <v>26.6</v>
      </c>
      <c r="F4">
        <v>0.1</v>
      </c>
    </row>
    <row r="5" spans="1:6" x14ac:dyDescent="0.25">
      <c r="A5">
        <v>30</v>
      </c>
      <c r="B5">
        <v>0.5</v>
      </c>
      <c r="C5" s="2">
        <f t="shared" ref="C5:C15" si="0">(A5/360)*2*PI()</f>
        <v>0.52359877559829882</v>
      </c>
      <c r="D5" s="2">
        <f t="shared" ref="D5:D15" si="1">(B5/360)*2*PI()</f>
        <v>8.7266462599716477E-3</v>
      </c>
      <c r="E5">
        <v>20.5</v>
      </c>
      <c r="F5">
        <v>0.1</v>
      </c>
    </row>
    <row r="6" spans="1:6" x14ac:dyDescent="0.25">
      <c r="A6">
        <v>60</v>
      </c>
      <c r="B6">
        <v>0.5</v>
      </c>
      <c r="C6" s="2">
        <f t="shared" si="0"/>
        <v>1.0471975511965976</v>
      </c>
      <c r="D6" s="2">
        <f t="shared" si="1"/>
        <v>8.7266462599716477E-3</v>
      </c>
      <c r="E6">
        <v>6.8</v>
      </c>
      <c r="F6">
        <v>0.1</v>
      </c>
    </row>
    <row r="7" spans="1:6" x14ac:dyDescent="0.25">
      <c r="A7">
        <v>90</v>
      </c>
      <c r="B7">
        <v>0.5</v>
      </c>
      <c r="C7" s="2">
        <f t="shared" si="0"/>
        <v>1.5707963267948966</v>
      </c>
      <c r="D7" s="2">
        <f t="shared" si="1"/>
        <v>8.7266462599716477E-3</v>
      </c>
      <c r="E7">
        <v>0.3</v>
      </c>
      <c r="F7">
        <v>0.1</v>
      </c>
    </row>
    <row r="8" spans="1:6" x14ac:dyDescent="0.25">
      <c r="A8">
        <v>120</v>
      </c>
      <c r="B8">
        <v>0.5</v>
      </c>
      <c r="C8" s="2">
        <f t="shared" si="0"/>
        <v>2.0943951023931953</v>
      </c>
      <c r="D8" s="2">
        <f t="shared" si="1"/>
        <v>8.7266462599716477E-3</v>
      </c>
      <c r="E8">
        <v>7.5</v>
      </c>
      <c r="F8">
        <v>0.1</v>
      </c>
    </row>
    <row r="9" spans="1:6" x14ac:dyDescent="0.25">
      <c r="A9">
        <v>150</v>
      </c>
      <c r="B9">
        <v>0.5</v>
      </c>
      <c r="C9" s="2">
        <f t="shared" si="0"/>
        <v>2.6179938779914944</v>
      </c>
      <c r="D9" s="2">
        <f t="shared" si="1"/>
        <v>8.7266462599716477E-3</v>
      </c>
      <c r="E9">
        <v>20</v>
      </c>
      <c r="F9">
        <v>0.1</v>
      </c>
    </row>
    <row r="10" spans="1:6" x14ac:dyDescent="0.25">
      <c r="A10">
        <v>180</v>
      </c>
      <c r="B10">
        <v>0.5</v>
      </c>
      <c r="C10" s="2">
        <f t="shared" si="0"/>
        <v>3.1415926535897931</v>
      </c>
      <c r="D10" s="2">
        <f t="shared" si="1"/>
        <v>8.7266462599716477E-3</v>
      </c>
      <c r="E10">
        <v>25</v>
      </c>
      <c r="F10">
        <v>0.1</v>
      </c>
    </row>
    <row r="11" spans="1:6" x14ac:dyDescent="0.25">
      <c r="A11">
        <v>210</v>
      </c>
      <c r="B11">
        <v>0.5</v>
      </c>
      <c r="C11" s="2">
        <f t="shared" si="0"/>
        <v>3.6651914291880923</v>
      </c>
      <c r="D11" s="2">
        <f t="shared" si="1"/>
        <v>8.7266462599716477E-3</v>
      </c>
      <c r="E11">
        <v>17.2</v>
      </c>
      <c r="F11">
        <v>0.1</v>
      </c>
    </row>
    <row r="12" spans="1:6" x14ac:dyDescent="0.25">
      <c r="A12">
        <v>240</v>
      </c>
      <c r="B12">
        <v>0.5</v>
      </c>
      <c r="C12" s="2">
        <f t="shared" si="0"/>
        <v>4.1887902047863905</v>
      </c>
      <c r="D12" s="2">
        <f t="shared" si="1"/>
        <v>8.7266462599716477E-3</v>
      </c>
      <c r="E12">
        <v>5.6</v>
      </c>
      <c r="F12">
        <v>0.1</v>
      </c>
    </row>
    <row r="13" spans="1:6" x14ac:dyDescent="0.25">
      <c r="A13">
        <v>270</v>
      </c>
      <c r="B13">
        <v>0.5</v>
      </c>
      <c r="C13" s="2">
        <f t="shared" si="0"/>
        <v>4.7123889803846897</v>
      </c>
      <c r="D13" s="2">
        <f t="shared" si="1"/>
        <v>8.7266462599716477E-3</v>
      </c>
      <c r="E13">
        <v>0.4</v>
      </c>
      <c r="F13">
        <v>0.1</v>
      </c>
    </row>
    <row r="14" spans="1:6" x14ac:dyDescent="0.25">
      <c r="A14">
        <v>300</v>
      </c>
      <c r="B14">
        <v>0.5</v>
      </c>
      <c r="C14" s="2">
        <f t="shared" si="0"/>
        <v>5.2359877559829888</v>
      </c>
      <c r="D14" s="2">
        <f t="shared" si="1"/>
        <v>8.7266462599716477E-3</v>
      </c>
      <c r="E14">
        <v>6</v>
      </c>
      <c r="F14">
        <v>0.1</v>
      </c>
    </row>
    <row r="15" spans="1:6" x14ac:dyDescent="0.25">
      <c r="A15">
        <v>330</v>
      </c>
      <c r="B15">
        <v>0.5</v>
      </c>
      <c r="C15" s="2">
        <f t="shared" si="0"/>
        <v>5.7595865315812871</v>
      </c>
      <c r="D15" s="2">
        <f t="shared" si="1"/>
        <v>8.7266462599716477E-3</v>
      </c>
      <c r="E15">
        <v>19</v>
      </c>
      <c r="F15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E0F3C-5973-48CA-9D77-58F5DE1F0C49}">
  <dimension ref="A1:F19"/>
  <sheetViews>
    <sheetView workbookViewId="0">
      <selection activeCell="N11" sqref="N11"/>
    </sheetView>
  </sheetViews>
  <sheetFormatPr defaultRowHeight="15" x14ac:dyDescent="0.25"/>
  <sheetData>
    <row r="1" spans="1:6" x14ac:dyDescent="0.25">
      <c r="A1" t="s">
        <v>10</v>
      </c>
    </row>
    <row r="2" spans="1:6" x14ac:dyDescent="0.25">
      <c r="A2" t="s">
        <v>8</v>
      </c>
    </row>
    <row r="3" spans="1:6" x14ac:dyDescent="0.25">
      <c r="A3">
        <v>12</v>
      </c>
      <c r="B3">
        <v>0.1</v>
      </c>
    </row>
    <row r="5" spans="1:6" x14ac:dyDescent="0.25">
      <c r="A5" t="s">
        <v>9</v>
      </c>
    </row>
    <row r="6" spans="1:6" x14ac:dyDescent="0.25">
      <c r="A6" t="s">
        <v>8</v>
      </c>
    </row>
    <row r="7" spans="1:6" x14ac:dyDescent="0.25">
      <c r="A7">
        <v>0.1</v>
      </c>
      <c r="B7">
        <v>0.1</v>
      </c>
    </row>
    <row r="9" spans="1:6" x14ac:dyDescent="0.25">
      <c r="A9" t="s">
        <v>11</v>
      </c>
    </row>
    <row r="10" spans="1:6" x14ac:dyDescent="0.25">
      <c r="A10" t="s">
        <v>12</v>
      </c>
      <c r="C10" t="s">
        <v>13</v>
      </c>
      <c r="E10" t="s">
        <v>14</v>
      </c>
    </row>
    <row r="11" spans="1:6" x14ac:dyDescent="0.25">
      <c r="A11">
        <v>45</v>
      </c>
      <c r="B11">
        <v>0.5</v>
      </c>
      <c r="C11" s="2">
        <f>(A11/360)*2*PI()</f>
        <v>0.78539816339744828</v>
      </c>
      <c r="D11" s="2">
        <f>(B11/360)*2*PI()</f>
        <v>8.7266462599716477E-3</v>
      </c>
      <c r="E11">
        <v>4.4000000000000004</v>
      </c>
      <c r="F11">
        <v>0.1</v>
      </c>
    </row>
    <row r="12" spans="1:6" x14ac:dyDescent="0.25">
      <c r="A12">
        <v>135</v>
      </c>
      <c r="B12">
        <v>0.5</v>
      </c>
      <c r="C12" s="2">
        <f t="shared" ref="C12:C14" si="0">(A12/360)*2*PI()</f>
        <v>2.3561944901923448</v>
      </c>
      <c r="D12" s="2">
        <f t="shared" ref="D12:D14" si="1">(B12/360)*2*PI()</f>
        <v>8.7266462599716477E-3</v>
      </c>
      <c r="E12">
        <v>4.7</v>
      </c>
      <c r="F12">
        <v>0.1</v>
      </c>
    </row>
    <row r="13" spans="1:6" x14ac:dyDescent="0.25">
      <c r="A13">
        <v>225</v>
      </c>
      <c r="B13">
        <v>0.5</v>
      </c>
      <c r="C13" s="2">
        <f t="shared" si="0"/>
        <v>3.9269908169872414</v>
      </c>
      <c r="D13" s="2">
        <f t="shared" si="1"/>
        <v>8.7266462599716477E-3</v>
      </c>
      <c r="E13">
        <v>3.5</v>
      </c>
      <c r="F13">
        <v>0.1</v>
      </c>
    </row>
    <row r="14" spans="1:6" x14ac:dyDescent="0.25">
      <c r="A14">
        <v>318</v>
      </c>
      <c r="B14">
        <v>0.5</v>
      </c>
      <c r="C14" s="2">
        <f t="shared" si="0"/>
        <v>5.5501470213419672</v>
      </c>
      <c r="D14" s="2">
        <f t="shared" si="1"/>
        <v>8.7266462599716477E-3</v>
      </c>
      <c r="E14">
        <v>4.5</v>
      </c>
      <c r="F14">
        <v>0.1</v>
      </c>
    </row>
    <row r="17" spans="1:4" x14ac:dyDescent="0.25">
      <c r="A17" t="s">
        <v>35</v>
      </c>
    </row>
    <row r="18" spans="1:4" x14ac:dyDescent="0.25">
      <c r="A18" s="2">
        <f>AVERAGE(E11:E14)/A3</f>
        <v>0.35625000000000001</v>
      </c>
      <c r="B18" s="2">
        <f>((B3/A3)^2 +( F11/E11)^2 + (F12/E12)^2 + (F13/E13)^2 +(F14/E14)^2)^0.5</f>
        <v>4.8464632337952618E-2</v>
      </c>
    </row>
    <row r="19" spans="1:4" x14ac:dyDescent="0.25">
      <c r="D19" t="s">
        <v>36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1D699-C604-458B-BBB5-5824C57F7F63}">
  <dimension ref="A1:N17"/>
  <sheetViews>
    <sheetView workbookViewId="0">
      <selection activeCell="N12" sqref="N12"/>
    </sheetView>
  </sheetViews>
  <sheetFormatPr defaultRowHeight="15" x14ac:dyDescent="0.25"/>
  <sheetData>
    <row r="1" spans="1:14" x14ac:dyDescent="0.25">
      <c r="A1" t="s">
        <v>15</v>
      </c>
      <c r="H1" t="s">
        <v>22</v>
      </c>
    </row>
    <row r="3" spans="1:14" x14ac:dyDescent="0.25">
      <c r="B3" t="s">
        <v>18</v>
      </c>
      <c r="D3" t="s">
        <v>19</v>
      </c>
      <c r="F3" t="s">
        <v>16</v>
      </c>
      <c r="H3" t="s">
        <v>17</v>
      </c>
    </row>
    <row r="4" spans="1:14" x14ac:dyDescent="0.25">
      <c r="B4">
        <v>0</v>
      </c>
      <c r="C4">
        <v>0.5</v>
      </c>
      <c r="D4">
        <v>215</v>
      </c>
      <c r="E4">
        <v>0.5</v>
      </c>
      <c r="F4">
        <v>10</v>
      </c>
      <c r="G4">
        <v>0.5</v>
      </c>
      <c r="H4">
        <v>240</v>
      </c>
      <c r="I4">
        <v>0.5</v>
      </c>
    </row>
    <row r="5" spans="1:14" x14ac:dyDescent="0.25">
      <c r="B5">
        <v>10</v>
      </c>
      <c r="C5">
        <v>0.5</v>
      </c>
      <c r="D5">
        <v>240</v>
      </c>
      <c r="E5">
        <v>0.5</v>
      </c>
      <c r="F5">
        <v>30</v>
      </c>
      <c r="G5">
        <v>0.5</v>
      </c>
      <c r="H5">
        <v>280</v>
      </c>
      <c r="I5">
        <v>0.5</v>
      </c>
    </row>
    <row r="6" spans="1:14" x14ac:dyDescent="0.25">
      <c r="B6">
        <v>30</v>
      </c>
      <c r="C6">
        <v>0.5</v>
      </c>
      <c r="D6">
        <v>280</v>
      </c>
      <c r="E6">
        <v>0.5</v>
      </c>
      <c r="F6">
        <v>60</v>
      </c>
      <c r="G6">
        <v>0.5</v>
      </c>
      <c r="H6">
        <v>341</v>
      </c>
      <c r="I6">
        <v>0.5</v>
      </c>
    </row>
    <row r="7" spans="1:14" x14ac:dyDescent="0.25">
      <c r="B7">
        <v>60</v>
      </c>
      <c r="C7">
        <v>0.5</v>
      </c>
      <c r="D7">
        <v>341</v>
      </c>
      <c r="E7">
        <v>0.5</v>
      </c>
      <c r="F7">
        <v>70</v>
      </c>
      <c r="G7">
        <v>0.5</v>
      </c>
      <c r="H7">
        <v>360</v>
      </c>
      <c r="I7">
        <v>0.5</v>
      </c>
    </row>
    <row r="8" spans="1:14" x14ac:dyDescent="0.25">
      <c r="B8">
        <v>70</v>
      </c>
      <c r="C8">
        <v>0.5</v>
      </c>
      <c r="D8">
        <v>360</v>
      </c>
      <c r="E8">
        <v>0.5</v>
      </c>
      <c r="F8">
        <v>250</v>
      </c>
      <c r="G8">
        <v>0.5</v>
      </c>
      <c r="H8">
        <v>359</v>
      </c>
      <c r="I8">
        <v>0.5</v>
      </c>
    </row>
    <row r="9" spans="1:14" x14ac:dyDescent="0.25">
      <c r="B9">
        <v>250</v>
      </c>
      <c r="C9">
        <v>0.5</v>
      </c>
      <c r="D9">
        <v>359</v>
      </c>
      <c r="E9">
        <v>0.5</v>
      </c>
      <c r="F9">
        <v>260</v>
      </c>
      <c r="G9">
        <v>0.5</v>
      </c>
      <c r="H9">
        <v>20</v>
      </c>
      <c r="I9">
        <v>0.5</v>
      </c>
    </row>
    <row r="11" spans="1:14" x14ac:dyDescent="0.25">
      <c r="B11" t="s">
        <v>21</v>
      </c>
      <c r="D11" t="s">
        <v>20</v>
      </c>
    </row>
    <row r="12" spans="1:14" x14ac:dyDescent="0.25">
      <c r="B12">
        <f>MOD(F4-B4, 360)</f>
        <v>10</v>
      </c>
      <c r="C12">
        <f>C4+G4</f>
        <v>1</v>
      </c>
      <c r="D12">
        <f>MOD(H4-D4, 360)</f>
        <v>25</v>
      </c>
      <c r="E12">
        <f>E4+I4</f>
        <v>1</v>
      </c>
      <c r="N12" s="3"/>
    </row>
    <row r="13" spans="1:14" x14ac:dyDescent="0.25">
      <c r="B13">
        <f t="shared" ref="B13:B17" si="0">MOD(F5-B5, 360)</f>
        <v>20</v>
      </c>
      <c r="C13">
        <f t="shared" ref="C13:C17" si="1">C5+G5</f>
        <v>1</v>
      </c>
      <c r="D13">
        <f t="shared" ref="D13:D17" si="2">MOD(H5-D5, 360)</f>
        <v>40</v>
      </c>
      <c r="E13">
        <f t="shared" ref="E13:E17" si="3">E5+I5</f>
        <v>1</v>
      </c>
    </row>
    <row r="14" spans="1:14" x14ac:dyDescent="0.25">
      <c r="B14">
        <f t="shared" si="0"/>
        <v>30</v>
      </c>
      <c r="C14">
        <f t="shared" si="1"/>
        <v>1</v>
      </c>
      <c r="D14">
        <f t="shared" si="2"/>
        <v>61</v>
      </c>
      <c r="E14">
        <f t="shared" si="3"/>
        <v>1</v>
      </c>
    </row>
    <row r="15" spans="1:14" x14ac:dyDescent="0.25">
      <c r="B15">
        <f t="shared" si="0"/>
        <v>10</v>
      </c>
      <c r="C15">
        <f t="shared" si="1"/>
        <v>1</v>
      </c>
      <c r="D15">
        <f t="shared" si="2"/>
        <v>19</v>
      </c>
      <c r="E15">
        <f t="shared" si="3"/>
        <v>1</v>
      </c>
    </row>
    <row r="16" spans="1:14" x14ac:dyDescent="0.25">
      <c r="B16">
        <f t="shared" si="0"/>
        <v>180</v>
      </c>
      <c r="C16">
        <f t="shared" si="1"/>
        <v>1</v>
      </c>
      <c r="D16">
        <f t="shared" si="2"/>
        <v>359</v>
      </c>
      <c r="E16">
        <f t="shared" si="3"/>
        <v>1</v>
      </c>
    </row>
    <row r="17" spans="2:5" x14ac:dyDescent="0.25">
      <c r="B17">
        <f t="shared" si="0"/>
        <v>10</v>
      </c>
      <c r="C17">
        <f t="shared" si="1"/>
        <v>1</v>
      </c>
      <c r="D17">
        <f t="shared" si="2"/>
        <v>21</v>
      </c>
      <c r="E17">
        <f t="shared" si="3"/>
        <v>1</v>
      </c>
    </row>
  </sheetData>
  <pageMargins left="0.7" right="0.7" top="0.75" bottom="0.75" header="0.3" footer="0.3"/>
  <pageSetup orientation="portrait" horizontalDpi="0" verticalDpi="0" r:id="rId1"/>
  <ignoredErrors>
    <ignoredError sqref="C12:D12 C13:C1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4244A-9737-4087-9500-AF825924C668}">
  <dimension ref="A1:C9"/>
  <sheetViews>
    <sheetView tabSelected="1" workbookViewId="0">
      <selection activeCell="A10" sqref="A10"/>
    </sheetView>
  </sheetViews>
  <sheetFormatPr defaultRowHeight="15" x14ac:dyDescent="0.25"/>
  <sheetData>
    <row r="1" spans="1:3" x14ac:dyDescent="0.25">
      <c r="A1" t="s">
        <v>26</v>
      </c>
    </row>
    <row r="2" spans="1:3" x14ac:dyDescent="0.25">
      <c r="A2" t="s">
        <v>23</v>
      </c>
      <c r="B2">
        <v>34.5</v>
      </c>
      <c r="C2">
        <v>0.5</v>
      </c>
    </row>
    <row r="3" spans="1:3" x14ac:dyDescent="0.25">
      <c r="A3" t="s">
        <v>24</v>
      </c>
      <c r="B3">
        <v>34</v>
      </c>
      <c r="C3">
        <v>0.5</v>
      </c>
    </row>
    <row r="4" spans="1:3" x14ac:dyDescent="0.25">
      <c r="A4" t="s">
        <v>25</v>
      </c>
      <c r="B4" s="1">
        <f>AVERAGE(B2:B3)</f>
        <v>34.25</v>
      </c>
      <c r="C4">
        <f>AVERAGE(C2:C3)</f>
        <v>0.5</v>
      </c>
    </row>
    <row r="6" spans="1:3" x14ac:dyDescent="0.25">
      <c r="A6" t="s">
        <v>27</v>
      </c>
    </row>
    <row r="7" spans="1:3" x14ac:dyDescent="0.25">
      <c r="A7" t="s">
        <v>28</v>
      </c>
    </row>
    <row r="8" spans="1:3" x14ac:dyDescent="0.25">
      <c r="A8" t="s">
        <v>37</v>
      </c>
    </row>
    <row r="9" spans="1:3" x14ac:dyDescent="0.25">
      <c r="A9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Polarization of Light Source</vt:lpstr>
      <vt:lpstr>2 polarizers</vt:lpstr>
      <vt:lpstr>3rd polarized bw crossed</vt:lpstr>
      <vt:lpstr>Rot Light Half Waveplate</vt:lpstr>
      <vt:lpstr>Brewster's Angle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2018-03-01T05:32:05Z</dcterms:modified>
</cp:coreProperties>
</file>