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rasadh\Downloads\physlab\Experiment 1\Exp1 data\"/>
    </mc:Choice>
  </mc:AlternateContent>
  <bookViews>
    <workbookView xWindow="0" yWindow="0" windowWidth="20490" windowHeight="7530" activeTab="1" xr2:uid="{05FD7B3C-269E-4121-B467-2EC65E2EEBA2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5" i="2"/>
  <c r="R10" i="1"/>
  <c r="R11" i="1"/>
  <c r="R9" i="1"/>
  <c r="Q10" i="1"/>
  <c r="Q11" i="1"/>
  <c r="Q9" i="1"/>
  <c r="R12" i="1"/>
  <c r="Q12" i="1"/>
  <c r="P9" i="1"/>
  <c r="P10" i="1"/>
  <c r="P11" i="1"/>
  <c r="O11" i="1"/>
  <c r="O10" i="1"/>
  <c r="O9" i="1"/>
  <c r="N10" i="1"/>
  <c r="N11" i="1"/>
  <c r="N9" i="1"/>
  <c r="M10" i="1"/>
  <c r="M11" i="1"/>
  <c r="M9" i="1"/>
  <c r="F12" i="1"/>
  <c r="E12" i="1"/>
  <c r="G9" i="1"/>
  <c r="F9" i="1"/>
  <c r="C27" i="1"/>
  <c r="B27" i="1"/>
  <c r="B29" i="1" s="1"/>
  <c r="C18" i="1"/>
  <c r="B18" i="1"/>
  <c r="C10" i="1"/>
  <c r="B10" i="1"/>
  <c r="C8" i="1"/>
  <c r="B8" i="1"/>
  <c r="F4" i="1"/>
  <c r="E4" i="1"/>
  <c r="C29" i="1" l="1"/>
  <c r="C20" i="1"/>
  <c r="B20" i="1"/>
</calcChain>
</file>

<file path=xl/sharedStrings.xml><?xml version="1.0" encoding="utf-8"?>
<sst xmlns="http://schemas.openxmlformats.org/spreadsheetml/2006/main" count="46" uniqueCount="26">
  <si>
    <t>Part 1 data</t>
  </si>
  <si>
    <t>Fundamental</t>
  </si>
  <si>
    <t>Stretched spring length (m)</t>
  </si>
  <si>
    <t>Period (s)</t>
  </si>
  <si>
    <t>Trial 1</t>
  </si>
  <si>
    <t>Trial 2</t>
  </si>
  <si>
    <t>trial 3</t>
  </si>
  <si>
    <t>avg</t>
  </si>
  <si>
    <t>Frequency (Hz)</t>
  </si>
  <si>
    <t>First overtone</t>
  </si>
  <si>
    <t>2nd overtone</t>
  </si>
  <si>
    <t>Pulse down length of spring</t>
  </si>
  <si>
    <t>Time</t>
  </si>
  <si>
    <t>Avg</t>
  </si>
  <si>
    <t>Velocity (m/s)</t>
  </si>
  <si>
    <t>Scale length (m)</t>
  </si>
  <si>
    <t>scale length (m)</t>
  </si>
  <si>
    <t>Mode</t>
  </si>
  <si>
    <t>Pulse</t>
  </si>
  <si>
    <t>Scale length = wavelength /2</t>
  </si>
  <si>
    <t>Inverse scale length (m^-1)</t>
  </si>
  <si>
    <t>Part 2 data</t>
  </si>
  <si>
    <t>Tension (N)</t>
  </si>
  <si>
    <t>String length (m)</t>
  </si>
  <si>
    <t>Fund freq (Hz)</t>
  </si>
  <si>
    <t>mass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</si>
</sst>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0AB7D-B189-4FB8-AA46-831C130C6B7A}">
  <dimension ref="A1:R29"/>
  <sheetViews>
    <sheetView workbookViewId="0">
      <selection activeCell="Q8" sqref="Q8:R12"/>
    </sheetView>
  </sheetViews>
  <sheetFormatPr defaultRowHeight="15" x14ac:dyDescent="0.25"/>
  <sheetData>
    <row r="1" spans="1:18" x14ac:dyDescent="0.25">
      <c r="B1" t="s">
        <v>0</v>
      </c>
    </row>
    <row r="2" spans="1:18" x14ac:dyDescent="0.25">
      <c r="B2" t="s">
        <v>1</v>
      </c>
      <c r="E2" t="s">
        <v>2</v>
      </c>
    </row>
    <row r="3" spans="1:18" x14ac:dyDescent="0.25">
      <c r="B3" t="s">
        <v>15</v>
      </c>
      <c r="C3">
        <v>3.66</v>
      </c>
    </row>
    <row r="4" spans="1:18" x14ac:dyDescent="0.25">
      <c r="B4" t="s">
        <v>3</v>
      </c>
      <c r="E4">
        <f>12 * 30.5 * (1/100)</f>
        <v>3.66</v>
      </c>
      <c r="F4">
        <f xml:space="preserve"> (0.1 / 100)</f>
        <v>1E-3</v>
      </c>
    </row>
    <row r="5" spans="1:18" x14ac:dyDescent="0.25">
      <c r="A5" t="s">
        <v>4</v>
      </c>
      <c r="B5">
        <v>1.1379999999999999</v>
      </c>
      <c r="C5">
        <v>0.03</v>
      </c>
      <c r="F5" t="s">
        <v>11</v>
      </c>
    </row>
    <row r="6" spans="1:18" x14ac:dyDescent="0.25">
      <c r="A6" t="s">
        <v>5</v>
      </c>
      <c r="B6">
        <v>1.1839999999999999</v>
      </c>
      <c r="C6">
        <v>0.03</v>
      </c>
      <c r="F6" t="s">
        <v>12</v>
      </c>
    </row>
    <row r="7" spans="1:18" x14ac:dyDescent="0.25">
      <c r="A7" t="s">
        <v>6</v>
      </c>
      <c r="B7">
        <v>1.1279999999999999</v>
      </c>
      <c r="C7">
        <v>0.03</v>
      </c>
      <c r="E7" t="s">
        <v>4</v>
      </c>
      <c r="F7">
        <v>0.56000000000000005</v>
      </c>
      <c r="G7">
        <v>0.15</v>
      </c>
      <c r="M7" t="s">
        <v>19</v>
      </c>
    </row>
    <row r="8" spans="1:18" x14ac:dyDescent="0.25">
      <c r="A8" t="s">
        <v>7</v>
      </c>
      <c r="B8">
        <f>AVERAGE(B5:B7)</f>
        <v>1.1500000000000001</v>
      </c>
      <c r="C8">
        <f>AVERAGE(C5:C7)</f>
        <v>0.03</v>
      </c>
      <c r="E8" t="s">
        <v>5</v>
      </c>
      <c r="F8">
        <v>0.56000000000000005</v>
      </c>
      <c r="G8">
        <v>0.15</v>
      </c>
      <c r="L8" t="s">
        <v>17</v>
      </c>
      <c r="M8" t="s">
        <v>15</v>
      </c>
      <c r="N8" t="s">
        <v>20</v>
      </c>
      <c r="O8" t="s">
        <v>8</v>
      </c>
      <c r="Q8" t="s">
        <v>14</v>
      </c>
    </row>
    <row r="9" spans="1:18" x14ac:dyDescent="0.25">
      <c r="B9" t="s">
        <v>8</v>
      </c>
      <c r="E9" t="s">
        <v>13</v>
      </c>
      <c r="F9">
        <f>AVERAGE(F7:F8)</f>
        <v>0.56000000000000005</v>
      </c>
      <c r="G9">
        <f>AVERAGE(G7:G8)</f>
        <v>0.15</v>
      </c>
      <c r="L9">
        <v>1</v>
      </c>
      <c r="M9">
        <f>$E$4 / L9</f>
        <v>3.66</v>
      </c>
      <c r="N9">
        <f xml:space="preserve"> 1/ M9</f>
        <v>0.27322404371584696</v>
      </c>
      <c r="O9">
        <f>B10</f>
        <v>0.86956521739130421</v>
      </c>
      <c r="P9">
        <f>C10</f>
        <v>2.2684310018903586E-2</v>
      </c>
      <c r="Q9">
        <f>2 * M9*O9</f>
        <v>6.3652173913043475</v>
      </c>
      <c r="R9">
        <f>P9*(2*M9)</f>
        <v>0.16604914933837425</v>
      </c>
    </row>
    <row r="10" spans="1:18" x14ac:dyDescent="0.25">
      <c r="B10">
        <f>1/B8</f>
        <v>0.86956521739130421</v>
      </c>
      <c r="C10">
        <f xml:space="preserve"> C8 * (B8 ^ -2)</f>
        <v>2.2684310018903586E-2</v>
      </c>
      <c r="L10">
        <v>2</v>
      </c>
      <c r="M10">
        <f t="shared" ref="M10:M11" si="0">$E$4 / L10</f>
        <v>1.83</v>
      </c>
      <c r="N10">
        <f t="shared" ref="N10:N11" si="1" xml:space="preserve"> 1/ M10</f>
        <v>0.54644808743169393</v>
      </c>
      <c r="O10">
        <f>B20</f>
        <v>1.8709073900841908</v>
      </c>
      <c r="P10">
        <f>C20</f>
        <v>0.10500883386814916</v>
      </c>
      <c r="Q10">
        <f t="shared" ref="Q10:Q11" si="2">2 * M10*O10</f>
        <v>6.8475210477081383</v>
      </c>
      <c r="R10">
        <f t="shared" ref="R10:R11" si="3">P10*(2*M10)</f>
        <v>0.38433233195742594</v>
      </c>
    </row>
    <row r="11" spans="1:18" x14ac:dyDescent="0.25">
      <c r="E11" t="s">
        <v>14</v>
      </c>
      <c r="L11">
        <v>3</v>
      </c>
      <c r="M11">
        <f t="shared" si="0"/>
        <v>1.22</v>
      </c>
      <c r="N11">
        <f t="shared" si="1"/>
        <v>0.81967213114754101</v>
      </c>
      <c r="O11">
        <f>B29</f>
        <v>2.7027027027027026</v>
      </c>
      <c r="P11">
        <f>C29</f>
        <v>0.21913805697589481</v>
      </c>
      <c r="Q11">
        <f t="shared" si="2"/>
        <v>6.5945945945945939</v>
      </c>
      <c r="R11">
        <f t="shared" si="3"/>
        <v>0.53469685902118336</v>
      </c>
    </row>
    <row r="12" spans="1:18" x14ac:dyDescent="0.25">
      <c r="B12" t="s">
        <v>9</v>
      </c>
      <c r="E12">
        <f>E4/F9</f>
        <v>6.5357142857142856</v>
      </c>
      <c r="F12">
        <f>(((F9^-1)*F4)^2 + ((E4*F9^-2)*(G9))^2)^0.5</f>
        <v>1.7506386658486164</v>
      </c>
      <c r="L12" t="s">
        <v>18</v>
      </c>
      <c r="Q12">
        <f>E12</f>
        <v>6.5357142857142856</v>
      </c>
      <c r="R12">
        <f>F12</f>
        <v>1.7506386658486164</v>
      </c>
    </row>
    <row r="13" spans="1:18" x14ac:dyDescent="0.25">
      <c r="B13" t="s">
        <v>16</v>
      </c>
    </row>
    <row r="14" spans="1:18" x14ac:dyDescent="0.25">
      <c r="B14" t="s">
        <v>3</v>
      </c>
    </row>
    <row r="15" spans="1:18" x14ac:dyDescent="0.25">
      <c r="A15" t="s">
        <v>4</v>
      </c>
      <c r="B15">
        <v>0.51600000000000001</v>
      </c>
      <c r="C15">
        <v>0.03</v>
      </c>
    </row>
    <row r="16" spans="1:18" x14ac:dyDescent="0.25">
      <c r="A16" t="s">
        <v>5</v>
      </c>
      <c r="B16">
        <v>0.55300000000000005</v>
      </c>
      <c r="C16">
        <v>0.03</v>
      </c>
    </row>
    <row r="17" spans="1:3" x14ac:dyDescent="0.25">
      <c r="A17" t="s">
        <v>6</v>
      </c>
    </row>
    <row r="18" spans="1:3" x14ac:dyDescent="0.25">
      <c r="A18" t="s">
        <v>7</v>
      </c>
      <c r="B18">
        <f>AVERAGE(B15:B17)</f>
        <v>0.53449999999999998</v>
      </c>
      <c r="C18">
        <f>AVERAGE(C15:C17)</f>
        <v>0.03</v>
      </c>
    </row>
    <row r="19" spans="1:3" x14ac:dyDescent="0.25">
      <c r="B19" t="s">
        <v>8</v>
      </c>
    </row>
    <row r="20" spans="1:3" x14ac:dyDescent="0.25">
      <c r="B20">
        <f>1/B18</f>
        <v>1.8709073900841908</v>
      </c>
      <c r="C20">
        <f xml:space="preserve"> C18 * (B18 ^ -2)</f>
        <v>0.10500883386814916</v>
      </c>
    </row>
    <row r="22" spans="1:3" x14ac:dyDescent="0.25">
      <c r="B22" t="s">
        <v>10</v>
      </c>
    </row>
    <row r="23" spans="1:3" x14ac:dyDescent="0.25">
      <c r="B23" t="s">
        <v>3</v>
      </c>
    </row>
    <row r="24" spans="1:3" x14ac:dyDescent="0.25">
      <c r="A24" t="s">
        <v>4</v>
      </c>
      <c r="B24">
        <v>0.35899999999999999</v>
      </c>
      <c r="C24">
        <v>0.03</v>
      </c>
    </row>
    <row r="25" spans="1:3" x14ac:dyDescent="0.25">
      <c r="A25" t="s">
        <v>5</v>
      </c>
      <c r="B25">
        <v>0.38100000000000001</v>
      </c>
      <c r="C25">
        <v>0.03</v>
      </c>
    </row>
    <row r="26" spans="1:3" x14ac:dyDescent="0.25">
      <c r="A26" t="s">
        <v>6</v>
      </c>
    </row>
    <row r="27" spans="1:3" x14ac:dyDescent="0.25">
      <c r="A27" t="s">
        <v>7</v>
      </c>
      <c r="B27">
        <f>AVERAGE(B24:B26)</f>
        <v>0.37</v>
      </c>
      <c r="C27">
        <f>AVERAGE(C24:C26)</f>
        <v>0.03</v>
      </c>
    </row>
    <row r="28" spans="1:3" x14ac:dyDescent="0.25">
      <c r="B28" t="s">
        <v>8</v>
      </c>
    </row>
    <row r="29" spans="1:3" x14ac:dyDescent="0.25">
      <c r="B29">
        <f>1/B27</f>
        <v>2.7027027027027026</v>
      </c>
      <c r="C29">
        <f xml:space="preserve"> C27 * (B27 ^ -2)</f>
        <v>0.21913805697589481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CCCF-320E-4B7C-ABD4-3EF7DE562C89}">
  <dimension ref="A1:H10"/>
  <sheetViews>
    <sheetView tabSelected="1" workbookViewId="0">
      <selection activeCell="F3" sqref="F3:H10"/>
    </sheetView>
  </sheetViews>
  <sheetFormatPr defaultRowHeight="15" x14ac:dyDescent="0.25"/>
  <sheetData>
    <row r="1" spans="1:8" x14ac:dyDescent="0.25">
      <c r="A1" t="s">
        <v>21</v>
      </c>
    </row>
    <row r="3" spans="1:8" x14ac:dyDescent="0.25">
      <c r="A3" t="s">
        <v>22</v>
      </c>
      <c r="B3">
        <v>44.595999999999997</v>
      </c>
      <c r="F3" t="s">
        <v>23</v>
      </c>
      <c r="G3">
        <v>0.5</v>
      </c>
    </row>
    <row r="4" spans="1:8" x14ac:dyDescent="0.25">
      <c r="A4" t="s">
        <v>23</v>
      </c>
      <c r="B4" t="s">
        <v>24</v>
      </c>
      <c r="E4" t="s">
        <v>25</v>
      </c>
      <c r="F4" t="s">
        <v>22</v>
      </c>
      <c r="G4" t="s">
        <v>24</v>
      </c>
    </row>
    <row r="5" spans="1:8" x14ac:dyDescent="0.25">
      <c r="A5">
        <v>0.65</v>
      </c>
      <c r="B5">
        <v>140.11500000000001</v>
      </c>
      <c r="C5">
        <v>2.5</v>
      </c>
      <c r="E5">
        <v>4.5460000000000003</v>
      </c>
      <c r="F5">
        <f>9.81 *E5</f>
        <v>44.596260000000008</v>
      </c>
      <c r="G5">
        <v>184.18700000000001</v>
      </c>
      <c r="H5">
        <v>2.5</v>
      </c>
    </row>
    <row r="6" spans="1:8" x14ac:dyDescent="0.25">
      <c r="A6">
        <v>0.6</v>
      </c>
      <c r="B6">
        <v>152.047</v>
      </c>
      <c r="C6">
        <v>2.5</v>
      </c>
      <c r="E6">
        <v>4.0460000000000003</v>
      </c>
      <c r="F6">
        <f t="shared" ref="F6:F10" si="0">9.81 *E6</f>
        <v>39.691260000000007</v>
      </c>
      <c r="G6">
        <v>174.298</v>
      </c>
      <c r="H6">
        <v>2.5</v>
      </c>
    </row>
    <row r="7" spans="1:8" x14ac:dyDescent="0.25">
      <c r="A7">
        <v>0.55000000000000004</v>
      </c>
      <c r="B7">
        <v>166.881</v>
      </c>
      <c r="C7">
        <v>2.5</v>
      </c>
      <c r="E7">
        <v>3.5459999999999998</v>
      </c>
      <c r="F7">
        <f t="shared" si="0"/>
        <v>34.786259999999999</v>
      </c>
      <c r="G7">
        <v>161.93600000000001</v>
      </c>
      <c r="H7">
        <v>2.5</v>
      </c>
    </row>
    <row r="8" spans="1:8" x14ac:dyDescent="0.25">
      <c r="A8">
        <v>0.5</v>
      </c>
      <c r="B8">
        <v>184.18700000000001</v>
      </c>
      <c r="C8">
        <v>2.5</v>
      </c>
      <c r="E8">
        <v>3.0459999999999998</v>
      </c>
      <c r="F8">
        <f t="shared" si="0"/>
        <v>29.881260000000001</v>
      </c>
      <c r="G8">
        <v>149.57499999999999</v>
      </c>
      <c r="H8">
        <v>2.5</v>
      </c>
    </row>
    <row r="9" spans="1:8" x14ac:dyDescent="0.25">
      <c r="A9">
        <v>0.45</v>
      </c>
      <c r="B9">
        <v>203.96600000000001</v>
      </c>
      <c r="C9">
        <v>2.5</v>
      </c>
      <c r="E9">
        <v>2.5459999999999998</v>
      </c>
      <c r="F9">
        <f t="shared" si="0"/>
        <v>24.97626</v>
      </c>
      <c r="G9">
        <v>137.21299999999999</v>
      </c>
      <c r="H9">
        <v>2.5</v>
      </c>
    </row>
    <row r="10" spans="1:8" x14ac:dyDescent="0.25">
      <c r="A10">
        <v>0.57499999999999996</v>
      </c>
      <c r="B10">
        <v>159.464</v>
      </c>
      <c r="C10">
        <v>2.5</v>
      </c>
      <c r="E10">
        <v>2.0459999999999998</v>
      </c>
      <c r="F10">
        <f t="shared" si="0"/>
        <v>20.071259999999999</v>
      </c>
      <c r="G10">
        <v>122.379</v>
      </c>
      <c r="H10">
        <v>2.5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jprasadh</dc:creator>
  <cp:lastModifiedBy>jprasadh</cp:lastModifiedBy>
  <dcterms:created xsi:type="dcterms:W3CDTF">2018-01-30T17:17:09Z</dcterms:created>
  <dcterms:modified xsi:type="dcterms:W3CDTF">2018-01-30T22:56:34Z</dcterms:modified>
</cp:coreProperties>
</file>