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632A3925-8F8D-42C8-B7CC-779717DC50D2}" xr6:coauthVersionLast="28" xr6:coauthVersionMax="28" xr10:uidLastSave="{00000000-0000-0000-0000-000000000000}"/>
  <bookViews>
    <workbookView xWindow="0" yWindow="0" windowWidth="22260" windowHeight="12645"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 l="1"/>
  <c r="B52" i="1"/>
  <c r="C51" i="1"/>
  <c r="C47" i="1"/>
  <c r="B51" i="1"/>
  <c r="B50" i="1"/>
  <c r="B47" i="1"/>
  <c r="C42" i="1"/>
  <c r="B42" i="1"/>
  <c r="C41" i="1"/>
  <c r="B41" i="1"/>
  <c r="B40" i="1"/>
  <c r="B18" i="1"/>
  <c r="B14" i="1"/>
  <c r="A14" i="1"/>
  <c r="B12" i="1"/>
  <c r="A12" i="1"/>
  <c r="C8" i="1"/>
  <c r="C6" i="1"/>
  <c r="B6" i="1"/>
  <c r="C5" i="1"/>
  <c r="B5" i="1"/>
  <c r="B8" i="1" s="1"/>
  <c r="C4" i="1"/>
  <c r="B4" i="1"/>
</calcChain>
</file>

<file path=xl/sharedStrings.xml><?xml version="1.0" encoding="utf-8"?>
<sst xmlns="http://schemas.openxmlformats.org/spreadsheetml/2006/main" count="42" uniqueCount="37">
  <si>
    <t>Light through parallel sides of plexiglass</t>
  </si>
  <si>
    <t>s (m)</t>
  </si>
  <si>
    <t>θi (rad)</t>
  </si>
  <si>
    <t>D (m)</t>
  </si>
  <si>
    <t>Index of refraction</t>
  </si>
  <si>
    <t>n</t>
  </si>
  <si>
    <t>Critical angle of plexiglass</t>
  </si>
  <si>
    <t>Two reflections with some small spacing between them. Adjusting block affects this spacing.</t>
  </si>
  <si>
    <t>You could determine the beam is normal on a surface by drawing the trajectory of the beam on the table and comparing this to the normal vector of the surface.</t>
  </si>
  <si>
    <t>Predicted critical angle (rad)</t>
  </si>
  <si>
    <t>Observed critical angle (rad)</t>
  </si>
  <si>
    <t>Critical angle of BK-7 optical glass</t>
  </si>
  <si>
    <t>Critical angle (rad)</t>
  </si>
  <si>
    <t>Rtop and Rbottom switch positions upon exit, so Rtop ends up on bottom and Rbottom ends up on top, reversing the image.</t>
  </si>
  <si>
    <t>Two such prisms can be used to move an image in periscope fashion to achieve results like a binoculars lenses being further out than its eyepieces.</t>
  </si>
  <si>
    <t>If light is incident at 45 deg (PI/4 rad), total internal reflection occurs since the incident angle exceeds the critical angle.</t>
  </si>
  <si>
    <t>Holding the prism in the vertical orientation, I appear upside down due to the rays reversing relative position in the reflection.</t>
  </si>
  <si>
    <t>Holding the prism in the horizontal orientation, I appear right side up, but not mirrored, since the left/right relative positions of the rays reverses.</t>
  </si>
  <si>
    <t>Single prism by itself</t>
  </si>
  <si>
    <t>There is a reflection but no refracted (transmitted) light.</t>
  </si>
  <si>
    <t>This is because the angle of incidence exceeds the critical angle for the internal incident beams.</t>
  </si>
  <si>
    <t>Two prisms forming square block, no water on interface</t>
  </si>
  <si>
    <t>There is still a reflection but no refraction.</t>
  </si>
  <si>
    <t>The adjacent prisms behave like two separate objects and therefore the same critical angle issue occurs here.</t>
  </si>
  <si>
    <t>Two prisms forming square block, wet boundary between them</t>
  </si>
  <si>
    <t>There is a strong refracted beam, there is still a reflected beam but it became substancially weaker.</t>
  </si>
  <si>
    <t>This is because the water on the boundary causes the two prisms to act as one, in which there is essentially no internal surface to reflect from since the refractive indeces of water and glass are much closer than those of air and glass</t>
  </si>
  <si>
    <t>Dispersion</t>
  </si>
  <si>
    <t>Index of refraction of equilateral prism, red light</t>
  </si>
  <si>
    <t>δ (rad)</t>
  </si>
  <si>
    <t>α (rad)</t>
  </si>
  <si>
    <t>Based on the rainbow pattern observed, I predict that blue light has a higher refractive index in the prism than red light because it bends further, appearing to the right of the red light in the rainbow.</t>
  </si>
  <si>
    <t>Angle between defraction of blue and red light</t>
  </si>
  <si>
    <t>Δδ (rad)</t>
  </si>
  <si>
    <t>Index of refraction of equilateral prism, blue light</t>
  </si>
  <si>
    <t>The uncertainties in the values precludes me from stating that the indeces of refraction are different, but increasing the reported precision does confirm my prediction that the index of refraction for blue light slightly exceeds that of red light.</t>
  </si>
  <si>
    <t>Since this is a relatively small magnitude dispersive effect, a more robust method is needed to conclusively validate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</si>
</sst>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
    <numFmt numFmtId="167" formatCode="0.0"/>
  </numFmts>
  <fonts count="3" x14ac:knownFonts="1">
    <font>
      <sz val="11"/>
      <color theme="1"/>
      <name val="Calibri"/>
      <family val="2"/>
      <scheme val="minor"/>
    </font>
    <font>
      <sz val="18"/>
      <color theme="3"/>
      <name val="Calibri Light"/>
      <family val="2"/>
      <scheme val="maj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2" fillId="0" borderId="0" xfId="0" applyFont="1"/>
    <xf numFmtId="165" fontId="0" fillId="0" borderId="0" xfId="0" applyNumberFormat="1"/>
    <xf numFmtId="2" fontId="0" fillId="0" borderId="0" xfId="0" applyNumberFormat="1"/>
    <xf numFmtId="167" fontId="0" fillId="0" borderId="0" xfId="0" applyNumberFormat="1"/>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oneCellAnchor>
    <xdr:from>
      <xdr:col>3</xdr:col>
      <xdr:colOff>504825</xdr:colOff>
      <xdr:row>4</xdr:row>
      <xdr:rowOff>57150</xdr:rowOff>
    </xdr:from>
    <xdr:ext cx="1961627" cy="50013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BC75FD49-69B6-4172-A0F7-7308E891145D}"/>
                </a:ext>
              </a:extLst>
            </xdr:cNvPr>
            <xdr:cNvSpPr txBox="1"/>
          </xdr:nvSpPr>
          <xdr:spPr>
            <a:xfrm>
              <a:off x="2333625" y="1114425"/>
              <a:ext cx="1961627"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f>
                          <m:fPr>
                            <m:ctrlPr>
                              <a:rPr lang="en-US" sz="1100" b="0" i="1">
                                <a:solidFill>
                                  <a:schemeClr val="tx1"/>
                                </a:solidFill>
                                <a:effectLst/>
                                <a:latin typeface="+mn-lt"/>
                                <a:ea typeface="+mn-ea"/>
                                <a:cs typeface="+mn-cs"/>
                              </a:rPr>
                            </m:ctrlPr>
                          </m:fPr>
                          <m:num>
                            <m:sSup>
                              <m:sSupPr>
                                <m:ctrlPr>
                                  <a:rPr lang="en-US" sz="1100" b="0" i="1">
                                    <a:solidFill>
                                      <a:schemeClr val="tx1"/>
                                    </a:solidFill>
                                    <a:effectLst/>
                                    <a:latin typeface="+mn-lt"/>
                                    <a:ea typeface="+mn-ea"/>
                                    <a:cs typeface="+mn-cs"/>
                                  </a:rPr>
                                </m:ctrlPr>
                              </m:sSupPr>
                              <m:e>
                                <m:r>
                                  <a:rPr lang="en-US" sz="1100" b="0" i="1">
                                    <a:solidFill>
                                      <a:schemeClr val="tx1"/>
                                    </a:solidFill>
                                    <a:effectLst/>
                                    <a:latin typeface="+mn-lt"/>
                                    <a:ea typeface="+mn-ea"/>
                                    <a:cs typeface="+mn-cs"/>
                                  </a:rPr>
                                  <m:t>(2</m:t>
                                </m:r>
                                <m:r>
                                  <a:rPr lang="en-US" sz="1100" b="0" i="1">
                                    <a:solidFill>
                                      <a:schemeClr val="tx1"/>
                                    </a:solidFill>
                                    <a:effectLst/>
                                    <a:latin typeface="+mn-lt"/>
                                    <a:ea typeface="+mn-ea"/>
                                    <a:cs typeface="+mn-cs"/>
                                  </a:rPr>
                                  <m:t>𝐷𝑠𝑖𝑛</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𝜃</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𝑐𝑜𝑠</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𝜃</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e>
                              <m:sup>
                                <m:r>
                                  <a:rPr lang="en-US" sz="1100" b="0" i="1">
                                    <a:solidFill>
                                      <a:schemeClr val="tx1"/>
                                    </a:solidFill>
                                    <a:effectLst/>
                                    <a:latin typeface="+mn-lt"/>
                                    <a:ea typeface="+mn-ea"/>
                                    <a:cs typeface="+mn-cs"/>
                                  </a:rPr>
                                  <m:t>2</m:t>
                                </m:r>
                              </m:sup>
                            </m:sSup>
                          </m:num>
                          <m:den>
                            <m:sSup>
                              <m:sSupPr>
                                <m:ctrlPr>
                                  <a:rPr lang="en-US" sz="1100" b="0" i="1">
                                    <a:solidFill>
                                      <a:schemeClr val="tx1"/>
                                    </a:solidFill>
                                    <a:effectLst/>
                                    <a:latin typeface="+mn-lt"/>
                                    <a:ea typeface="+mn-ea"/>
                                    <a:cs typeface="+mn-cs"/>
                                  </a:rPr>
                                </m:ctrlPr>
                              </m:sSupPr>
                              <m:e>
                                <m:r>
                                  <a:rPr lang="en-US" sz="1100" b="0" i="1">
                                    <a:solidFill>
                                      <a:schemeClr val="tx1"/>
                                    </a:solidFill>
                                    <a:effectLst/>
                                    <a:latin typeface="+mn-lt"/>
                                    <a:ea typeface="+mn-ea"/>
                                    <a:cs typeface="+mn-cs"/>
                                  </a:rPr>
                                  <m:t>𝑠</m:t>
                                </m:r>
                              </m:e>
                              <m:sup>
                                <m:r>
                                  <a:rPr lang="en-US" sz="1100" b="0" i="1">
                                    <a:solidFill>
                                      <a:schemeClr val="tx1"/>
                                    </a:solidFill>
                                    <a:effectLst/>
                                    <a:latin typeface="+mn-lt"/>
                                    <a:ea typeface="+mn-ea"/>
                                    <a:cs typeface="+mn-cs"/>
                                  </a:rPr>
                                  <m:t>2</m:t>
                                </m:r>
                              </m:sup>
                            </m:sSup>
                          </m:den>
                        </m:f>
                        <m:r>
                          <a:rPr lang="en-US" sz="1100" b="0" i="1">
                            <a:solidFill>
                              <a:schemeClr val="tx1"/>
                            </a:solidFill>
                            <a:effectLst/>
                            <a:latin typeface="+mn-lt"/>
                            <a:ea typeface="+mn-ea"/>
                            <a:cs typeface="+mn-cs"/>
                          </a:rPr>
                          <m:t>+</m:t>
                        </m:r>
                        <m:func>
                          <m:funcPr>
                            <m:ctrlPr>
                              <a:rPr lang="en-US" sz="1100" b="0" i="1">
                                <a:solidFill>
                                  <a:schemeClr val="tx1"/>
                                </a:solidFill>
                                <a:effectLst/>
                                <a:latin typeface="+mn-lt"/>
                                <a:ea typeface="+mn-ea"/>
                                <a:cs typeface="+mn-cs"/>
                              </a:rPr>
                            </m:ctrlPr>
                          </m:funcPr>
                          <m:fName>
                            <m:sSup>
                              <m:sSupPr>
                                <m:ctrlPr>
                                  <a:rPr lang="en-US" sz="1100" b="0" i="1">
                                    <a:solidFill>
                                      <a:schemeClr val="tx1"/>
                                    </a:solidFill>
                                    <a:effectLst/>
                                    <a:latin typeface="+mn-lt"/>
                                    <a:ea typeface="+mn-ea"/>
                                    <a:cs typeface="+mn-cs"/>
                                  </a:rPr>
                                </m:ctrlPr>
                              </m:sSupPr>
                              <m:e>
                                <m:r>
                                  <m:rPr>
                                    <m:sty m:val="p"/>
                                  </m:rPr>
                                  <a:rPr lang="en-US" sz="1100" b="0" i="0">
                                    <a:solidFill>
                                      <a:schemeClr val="tx1"/>
                                    </a:solidFill>
                                    <a:effectLst/>
                                    <a:latin typeface="+mn-lt"/>
                                    <a:ea typeface="+mn-ea"/>
                                    <a:cs typeface="+mn-cs"/>
                                  </a:rPr>
                                  <m:t>sin</m:t>
                                </m:r>
                              </m:e>
                              <m:sup>
                                <m:r>
                                  <a:rPr lang="en-US" sz="1100" b="0" i="1">
                                    <a:solidFill>
                                      <a:schemeClr val="tx1"/>
                                    </a:solidFill>
                                    <a:effectLst/>
                                    <a:latin typeface="+mn-lt"/>
                                    <a:ea typeface="+mn-ea"/>
                                    <a:cs typeface="+mn-cs"/>
                                  </a:rPr>
                                  <m:t>2</m:t>
                                </m:r>
                              </m:sup>
                            </m:sSup>
                          </m:fName>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𝜃</m:t>
                                </m:r>
                              </m:e>
                              <m:sub>
                                <m:r>
                                  <a:rPr lang="en-US" sz="1100" b="0" i="1">
                                    <a:solidFill>
                                      <a:schemeClr val="tx1"/>
                                    </a:solidFill>
                                    <a:effectLst/>
                                    <a:latin typeface="+mn-lt"/>
                                    <a:ea typeface="+mn-ea"/>
                                    <a:cs typeface="+mn-cs"/>
                                  </a:rPr>
                                  <m:t>𝑖</m:t>
                                </m:r>
                              </m:sub>
                            </m:sSub>
                          </m:e>
                        </m:func>
                      </m:e>
                    </m:rad>
                  </m:oMath>
                </m:oMathPara>
              </a14:m>
              <a:endParaRPr lang="en-US" sz="1100"/>
            </a:p>
          </xdr:txBody>
        </xdr:sp>
      </mc:Choice>
      <mc:Fallback>
        <xdr:sp macro="" textlink="">
          <xdr:nvSpPr>
            <xdr:cNvPr id="2" name="TextBox 1">
              <a:extLst>
                <a:ext uri="{FF2B5EF4-FFF2-40B4-BE49-F238E27FC236}">
                  <a16:creationId xmlns:a16="http://schemas.microsoft.com/office/drawing/2014/main" id="{BC75FD49-69B6-4172-A0F7-7308E891145D}"/>
                </a:ext>
              </a:extLst>
            </xdr:cNvPr>
            <xdr:cNvSpPr txBox="1"/>
          </xdr:nvSpPr>
          <xdr:spPr>
            <a:xfrm>
              <a:off x="2333625" y="1114425"/>
              <a:ext cx="1961627"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𝑛=√(</a:t>
              </a:r>
              <a:r>
                <a:rPr lang="en-US" sz="1100" b="0" i="0">
                  <a:solidFill>
                    <a:schemeClr val="tx1"/>
                  </a:solidFill>
                  <a:effectLst/>
                  <a:latin typeface="+mn-lt"/>
                  <a:ea typeface="+mn-ea"/>
                  <a:cs typeface="+mn-cs"/>
                </a:rPr>
                <a:t>〖(2𝐷𝑠𝑖𝑛𝜃_𝑖 𝑐𝑜𝑠𝜃_𝑖)〗^2/𝑠^2 +sin^2⁡〖𝜃_𝑖 〗</a:t>
              </a:r>
              <a:r>
                <a:rPr lang="en-US" sz="1100" b="0" i="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oneCellAnchor>
    <xdr:from>
      <xdr:col>3</xdr:col>
      <xdr:colOff>161925</xdr:colOff>
      <xdr:row>10</xdr:row>
      <xdr:rowOff>161925</xdr:rowOff>
    </xdr:from>
    <xdr:ext cx="901465" cy="19806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D73AA07E-9255-4183-AA38-CD444B12172E}"/>
                </a:ext>
              </a:extLst>
            </xdr:cNvPr>
            <xdr:cNvSpPr txBox="1"/>
          </xdr:nvSpPr>
          <xdr:spPr>
            <a:xfrm>
              <a:off x="1990725" y="2276475"/>
              <a:ext cx="901465" cy="198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𝜃</m:t>
                        </m:r>
                      </m:e>
                      <m:sub>
                        <m:r>
                          <a:rPr lang="en-US" sz="1100" b="0" i="1">
                            <a:solidFill>
                              <a:schemeClr val="tx1"/>
                            </a:solidFill>
                            <a:effectLst/>
                            <a:latin typeface="Cambria Math" panose="02040503050406030204" pitchFamily="18" charset="0"/>
                            <a:ea typeface="+mn-ea"/>
                            <a:cs typeface="+mn-cs"/>
                          </a:rPr>
                          <m:t>𝑐</m:t>
                        </m:r>
                      </m:sub>
                    </m:sSub>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arcsin</m:t>
                    </m:r>
                    <m:r>
                      <a:rPr lang="en-US" sz="1100" b="0" i="0">
                        <a:solidFill>
                          <a:schemeClr val="tx1"/>
                        </a:solidFill>
                        <a:effectLst/>
                        <a:latin typeface="Cambria Math" panose="02040503050406030204" pitchFamily="18" charset="0"/>
                        <a:ea typeface="+mn-ea"/>
                        <a:cs typeface="+mn-cs"/>
                      </a:rPr>
                      <m:t>(</m:t>
                    </m:r>
                    <m:box>
                      <m:boxPr>
                        <m:ctrlPr>
                          <a:rPr lang="en-US" sz="1100" b="0" i="1">
                            <a:solidFill>
                              <a:schemeClr val="tx1"/>
                            </a:solidFill>
                            <a:effectLst/>
                            <a:latin typeface="Cambria Math" panose="02040503050406030204" pitchFamily="18" charset="0"/>
                            <a:ea typeface="+mn-ea"/>
                            <a:cs typeface="+mn-cs"/>
                          </a:rPr>
                        </m:ctrlPr>
                      </m:boxPr>
                      <m:e>
                        <m:argPr>
                          <m:argSz m:val="-1"/>
                        </m:argP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𝑛</m:t>
                            </m:r>
                          </m:den>
                        </m:f>
                      </m:e>
                    </m:box>
                    <m:r>
                      <a:rPr lang="en-US" sz="1100" b="0" i="0">
                        <a:solidFill>
                          <a:schemeClr val="tx1"/>
                        </a:solidFill>
                        <a:effectLst/>
                        <a:latin typeface="Cambria Math" panose="02040503050406030204" pitchFamily="18" charset="0"/>
                        <a:ea typeface="+mn-ea"/>
                        <a:cs typeface="+mn-cs"/>
                      </a:rPr>
                      <m:t>)</m:t>
                    </m:r>
                  </m:oMath>
                </m:oMathPara>
              </a14:m>
              <a:endParaRPr lang="en-US" sz="1100"/>
            </a:p>
          </xdr:txBody>
        </xdr:sp>
      </mc:Choice>
      <mc:Fallback>
        <xdr:sp macro="" textlink="">
          <xdr:nvSpPr>
            <xdr:cNvPr id="3" name="TextBox 2">
              <a:extLst>
                <a:ext uri="{FF2B5EF4-FFF2-40B4-BE49-F238E27FC236}">
                  <a16:creationId xmlns:a16="http://schemas.microsoft.com/office/drawing/2014/main" id="{D73AA07E-9255-4183-AA38-CD444B12172E}"/>
                </a:ext>
              </a:extLst>
            </xdr:cNvPr>
            <xdr:cNvSpPr txBox="1"/>
          </xdr:nvSpPr>
          <xdr:spPr>
            <a:xfrm>
              <a:off x="1990725" y="2276475"/>
              <a:ext cx="901465" cy="198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𝜃_</a:t>
              </a:r>
              <a:r>
                <a:rPr lang="en-US" sz="1100" b="0" i="0">
                  <a:solidFill>
                    <a:schemeClr val="tx1"/>
                  </a:solidFill>
                  <a:effectLst/>
                  <a:latin typeface="Cambria Math" panose="02040503050406030204" pitchFamily="18" charset="0"/>
                  <a:ea typeface="+mn-ea"/>
                  <a:cs typeface="+mn-cs"/>
                </a:rPr>
                <a:t>𝑐=arcsin(□(64&amp;1/𝑛))</a:t>
              </a:r>
              <a:endParaRPr lang="en-US" sz="1100"/>
            </a:p>
          </xdr:txBody>
        </xdr:sp>
      </mc:Fallback>
    </mc:AlternateContent>
    <xdr:clientData/>
  </xdr:oneCellAnchor>
  <xdr:twoCellAnchor>
    <xdr:from>
      <xdr:col>6</xdr:col>
      <xdr:colOff>344295</xdr:colOff>
      <xdr:row>37</xdr:row>
      <xdr:rowOff>199830</xdr:rowOff>
    </xdr:from>
    <xdr:to>
      <xdr:col>7</xdr:col>
      <xdr:colOff>552255</xdr:colOff>
      <xdr:row>42</xdr:row>
      <xdr:rowOff>61995</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61" name="Ink 60">
              <a:extLst>
                <a:ext uri="{FF2B5EF4-FFF2-40B4-BE49-F238E27FC236}">
                  <a16:creationId xmlns:a16="http://schemas.microsoft.com/office/drawing/2014/main" id="{F5856AA7-4BA6-4894-9AE2-9B39E13E9A45}"/>
                </a:ext>
              </a:extLst>
            </xdr14:cNvPr>
            <xdr14:cNvContentPartPr/>
          </xdr14:nvContentPartPr>
          <xdr14:nvPr macro=""/>
          <xdr14:xfrm>
            <a:off x="4001895" y="7562655"/>
            <a:ext cx="817560" cy="919440"/>
          </xdr14:xfrm>
        </xdr:contentPart>
      </mc:Choice>
      <mc:Fallback>
        <xdr:pic>
          <xdr:nvPicPr>
            <xdr:cNvPr id="61" name="Ink 60">
              <a:extLst>
                <a:ext uri="{FF2B5EF4-FFF2-40B4-BE49-F238E27FC236}">
                  <a16:creationId xmlns:a16="http://schemas.microsoft.com/office/drawing/2014/main" id="{F5856AA7-4BA6-4894-9AE2-9B39E13E9A45}"/>
                </a:ext>
              </a:extLst>
            </xdr:cNvPr>
            <xdr:cNvPicPr/>
          </xdr:nvPicPr>
          <xdr:blipFill>
            <a:blip xmlns:r="http://schemas.openxmlformats.org/officeDocument/2006/relationships" r:embed="rId2"/>
            <a:stretch>
              <a:fillRect/>
            </a:stretch>
          </xdr:blipFill>
          <xdr:spPr>
            <a:xfrm>
              <a:off x="3992899" y="7554015"/>
              <a:ext cx="835192" cy="9370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8-03-06T17:56:42.993"/>
    </inkml:context>
    <inkml:brush xml:id="br0">
      <inkml:brushProperty name="width" value="0.05" units="cm"/>
      <inkml:brushProperty name="height" value="0.05" units="cm"/>
      <inkml:brushProperty name="ignorePressure" value="1"/>
    </inkml:brush>
    <inkml:brush xml:id="br1">
      <inkml:brushProperty name="width" value="0.05" units="cm"/>
      <inkml:brushProperty name="height" value="0.05" units="cm"/>
      <inkml:brushProperty name="color" value="#E71224"/>
      <inkml:brushProperty name="ignorePressure" value="1"/>
    </inkml:brush>
    <inkml:brush xml:id="br2">
      <inkml:brushProperty name="width" value="0.05" units="cm"/>
      <inkml:brushProperty name="height" value="0.05" units="cm"/>
      <inkml:brushProperty name="color" value="#004F8B"/>
      <inkml:brushProperty name="ignorePressure" value="1"/>
    </inkml:brush>
  </inkml:definitions>
  <inkml:trace contextRef="#ctx0" brushRef="#br0">102 1615,'16'-20,"-1"0,0 0,-2-2,0 1,-1-2,4-12,11-20,-2 0,-2-1,-3-1,-1-4,0 1,3 0,21-40,-12 45,2 1,9-7,27-42,-44 57,-18 32,1 0,0 1,1 0,1 0,0 1,0 0,3-1,21-19,-2-1,-1-2,-1-1,15-26,-29 16,-16 42,1 0,0-1,0 1,1 0,-1 0,1 0,0 0,0 0,0 0,0 0,2-1,-3 5,0 0,-1 0,1 1,0-1,-1 0,1 0,0 1,-1-1,1 1,-1-1,1 0,-1 1,1-1,-1 1,1-1,-1 1,1 0,-1-1,1 1,-1-1,0 1,1 0,-1-1,0 1,0 0,0-1,1 1,-1 0,0-1,0 1,0 0,0 0,8 26,60 231,47 104,-90-287,-11-27,3 0,2-1,19 33,12 17,24 68,-70-156,15 37,-1 1,-2 0,1 15,-9-32,-6-23,1 0,-1 0,-1 0,0 1,0-1,0 0,-1 8,0-13,0 0,-1-1,0 1,1 0,-1 0,0 0,0-1,0 1,0 0,0-1,0 1,0-1,-1 1,1-1,0 1,-1-1,0 0,1 0,-1 0,1 0,-1 0,0 0,0 0,0-1,1 1,-1-1,0 1,0-1,0 0,0 1,0-1,-1 0,-25 1,0 0,1-2,-1-1,0-1,-13-5,-55-4,-55 9,103 4,1-2,0-2,0-2,-36-8,1-7,14 5,2-4,-29-12,62 17,-1 2,-1 1,1 2,-12 0,-11-2,33 6,1 1,0 1,-7 0,7 3</inkml:trace>
  <inkml:trace contextRef="#ctx0" brushRef="#br0" timeOffset="6223.5829">763 1747,'1'54,"-3"0,-2 0,-7 23,5-34,2 1,1 2,0-2,-7 44,5-53,2-1,1 1,3 18,-4 54,3-104,0 0,0 0,-1-1,1 1,-1 0,0 0,0-1,0 1,0 0,-1-1,1 1,-5 2</inkml:trace>
  <inkml:trace contextRef="#ctx0" brushRef="#br0" timeOffset="10157.7993">472 1985,'28'-2,"-1"-1,-1-2,1 0,-1-2,0-1,0-1,-1-1,5-4,-20 9,0-1,-1-1,0 0,0-1,-1 1,0-1,0-1,-1 0,0 0,0 0,-1-1,3-6,-8 29,0 1,1-1,0 1,1-1,1 0,1 3,-4-14,3 15,1-1,1 1,0-1,2 0,0-1,0 0,1 0,1-1,1 0,0 0,1-2,0 1,0-1,2-1,14 10,-19-14,2 0,-1-1,1 1,0-2,0 0,0 0,12 2,-13-5</inkml:trace>
  <inkml:trace contextRef="#ctx0" brushRef="#br0" timeOffset="19639.8153">790 1641,'2'0,"0"-1,0 1,0-1,0 0,0 1,0-1,0 0,0 0,0 0,0-1,-1 1,1 0,0-1,-1 1,1-1,-1 1,1-1,-1 0,0 0,0 0,0 1,0-1,0 0,0 0,-1 0,1-1,0-1,2-6,0-1,-1 0,0 0,-1-8,12-93,-6 58,0-49,-6 86,1 1,0 0,1-1,1 1,0 1,5-11,42-93,-18 47,-25 54,-2 2</inkml:trace>
  <inkml:trace contextRef="#ctx0" brushRef="#br0" timeOffset="22575.1345">816 1667,'1'-7,"0"0,1 0,0 0,0 0,0 0,1 0,6-20,24-94,-10 44,5-47,-20 92,1 1,2 0,1 1,2 1,2-4,3-7,-11 23</inkml:trace>
  <inkml:trace contextRef="#ctx0" brushRef="#br0" timeOffset="25290.086">922 1667,'2'0,"1"-1,-1 0,0 0,0-1,0 1,0 0,0-1,0 1,0-1,0 0,-1 1,1-1,-1 0,1 0,-1 0,0 0,24-37,-24 38,43-79,-15 26,20-25,-34 54,-2 0,-1-1,-1-1,-1 0,6-25,-8 7,-6 24</inkml:trace>
  <inkml:trace contextRef="#ctx0" brushRef="#br0" timeOffset="27640.28">896 1588,'1'-5,"0"1,0 0,1-1,0 1,0 0,0 0,0-1,1 1,6-13,7-24,9-38,-17 49,1 0,2 0,1 1,13-22,3-1,-18 39</inkml:trace>
  <inkml:trace contextRef="#ctx0" brushRef="#br0" timeOffset="32290.3437">1028 900,'23'-20,"1"1,1 2,0 0,1 2,4-2,51-30,11-8,-52 33,-1-2,2-4,-22 16,1 0,1 1,0 1,1 1,8-2,-2 1,0-2,21-12,13-9,1 4,17-5,-64 28</inkml:trace>
  <inkml:trace contextRef="#ctx0" brushRef="#br0" timeOffset="38003.0926">1134 980,'10'-8,"0"1,1 0,0 1,0 0,1 1,0 0,0 1,0 0,0 1,0 1,1-1,0 2,73-21,-53 9,-21 10,0-2,1 0,-2 0,1-1,-1-1,0 0,0 0,0-1,7-8,-2 1,1 2,0 0,1 0,0 2,0 0,2 1,-1 1,1 1,0 1,1 0,20-3,5-1,-1-2,-1-3,0-1,18-11,-42 19</inkml:trace>
  <inkml:trace contextRef="#ctx0" brushRef="#br0" timeOffset="40934.0265">1160 1059,'20'-1,"0"-2,0 0,-1-1,1-1,14-5,-10 2,1 1,-1 2,9 0,0-1,0 0,23-9,-28 7,0 1,0 1,0 2,3 1,66-11,-69 9,1 1,-1 1,1 2,-2-1,-1 0,1-2,-1-1,0-1,0-1,2-3,-6 3</inkml:trace>
  <inkml:trace contextRef="#ctx0" brushRef="#br0" timeOffset="43702.2934">1134 1191,'1113'0,"-1091"-2,-20-1,-14-2,-11-1</inkml:trace>
  <inkml:trace contextRef="#ctx0" brushRef="#br1" timeOffset="121228.5395">1107 741,'23'0,"-1"-1,0-1,0-1,0-1,-1-1,1 0,9-6,39-10,-49 16,1-1,-2-2,1 0,-1-1,4-3,42-23,0 4,5 1,28-13,-75 30,0-1,0-1,3-4,-7 5,0 0,1 2,0 0,2 1,-72 32,-29 11,0-2,-25 3,99-32,-20 3,0 2,1 1,0 0,0 2,1 1,0 0,1 2,0 1,-4 3,-6 9,-57 40,79-60,0 0,0 0,0-1,-1 0,0-1,0 0,0 0,0-1,-3 0,-2-1,1 1,0 1,0 0,0 1,0 1,1 0,-9 4,5 0</inkml:trace>
  <inkml:trace contextRef="#ctx0" brushRef="#br2" timeOffset="137138.8123">1240 1218,'94'1,"-14"1,38-6,-29-9,-57 8,1 0,25 1,433 5,-529 1,1 2,-20 4,-14 3,-4-2,0 1,1-4,-21-2,57-6,1-3,-1 0,-31-11,34 8,-2 1,1 1,-1 2,-5 2,-159 3,201-1,0 0,0 0,0 0,1 0,-1 0,0 0,0 0,0 0,0 0,0 0,0-1,0 1,0 0,0 0,0 0,0 0,0 0,0 0,0 0,0 0,0 0,0 0,0 0,0-1,0 1,0 0,0 0,0 0,0 0,-1 0,1 0,0 0,0 0,0 0,0 0,0 0,0 0,0 0,0 0,0 0,0 0,0-1,0 1,0 0,0 0,0 0,-1 0,1 0,0 0,0 0,0 0,0 0,0 0,0 0,0 0,12-6,19-5,65-4,0 5,87 2,-102 8,0 5,31 6,116 16,-191-21,-1-3,1-1,10-2,-24 0</inkml:trace>
  <inkml:trace contextRef="#ctx0" brushRef="#br0" timeOffset="782643.5112">1425 1,'-1'67,"0"-11,4 32,-3-86,0 1,0-1,0 0,1 1,-1-1,1 1,0-1,0 0,0 1,0-1,0 0,0 0,1 0,-1 0,1 0,-1 0,1 0,0-1,-1 1,1 0,0-1,0 0,0 1,1-1,-1 0,0 0,0 0,1 0,-1-1,0 1,1 0,-1-1,1 0,-1 0,1 1,-1-2,1 1,12-1,0 0,-1-1,1-1,0-1,12-4,-3 1,-4 0,-3 0</inkml:trace>
  <inkml:trace contextRef="#ctx0" brushRef="#br0" timeOffset="798584.2157">1716 1535,'0'214,"3"-270,2 0,12-47,-13 87,1 0,0 0,2 0,0 1,0 0,1 0,6-6,-13 19,0 1,0-1,0 1,0 0,0 0,0-1,0 1,0 0,1 0,-1 0,0 0,1 0,-1 0,1 1,-1-1,1 0,-1 1,1-1,-1 1,1 0,0-1,-1 1,1 0,-1 0,1 0,0 0,-1 0,1 1,0-1,-1 0,1 1,-1-1,1 1,-1-1,1 1,-1 0,1 0,-1 0,0 0,1 0,-1 0,0 0,0 0,0 0,0 0,0 1,0-1,0 1,0 0,4 3,-1 2,0-1,0 0,0 1,-1 0,0 0,0 0,-1 0,0 0,0 4,0 2,-1-1,-1 1,0 0,0-1,-1 1,-1 0,0-1,-1 0,-2 5,3-12,0 0,0 0,0 0,-1-1,0 1,0-1,0 0,0 0,-1 0,1 0,-1 0,0-1,0 0,0 0,-1 0,1 0,-1 0,0-1,0 0,0 0,0-1,0 1,-3 0,-1-1,0 1,1-1,-1-1,0 1,-3-2,10 1,0 0,0 0,0 0,0 0,0-1,0 1,0-1,0 0,1 1,-1-1,0 0,0 0,1 0,-1 0,0 0,1 0,-1-1,1 1,0 0,-1-1,1 0,0 1,0-1,0 1,0-1,0 0,1 2,0-1,0 1,-1 0,1 0,0 0,0 0,0-1,0 1,0 0,0 0,0 0,0-1,0 1,0 0,0 0,0 0,0-1,0 1,0 0,0 0,0 0,0-1,0 1,0 0,0 0,0 0,0-1,0 1,0 0,0 0,0 0,1-1,-1 1,0 0,0 0,0 0,0 0,0 0,1-1,-1 1,0 0,0 0,0 0,1 0,-1 0,0 0,0 0,0 0,0 0,1 0,-1 0,14 4,14 13,39 51,-53-52,0-1,2 0,-1-1,11 7,-14-16,-2-4</inkml:trace>
  <inkml:trace contextRef="#ctx0" brushRef="#br0" timeOffset="800150.9167">1795 1720,'-4'0,"-2"0</inkml:trace>
  <inkml:trace contextRef="#ctx0" brushRef="#br0" timeOffset="803947.411">1689 1720,'-1'20,"-1"0,-1-1,0 0,-2 0,-1 3,6-22,-4 13</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
  <sheetViews>
    <sheetView tabSelected="1" workbookViewId="0">
      <selection activeCell="I41" sqref="I41"/>
    </sheetView>
  </sheetViews>
  <sheetFormatPr defaultRowHeight="15" x14ac:dyDescent="0.25"/>
  <sheetData>
    <row r="1" spans="1:3" ht="23.25" x14ac:dyDescent="0.35">
      <c r="A1" s="1" t="s">
        <v>0</v>
      </c>
    </row>
    <row r="2" spans="1:3" x14ac:dyDescent="0.25">
      <c r="A2" t="s">
        <v>7</v>
      </c>
    </row>
    <row r="3" spans="1:3" x14ac:dyDescent="0.25">
      <c r="A3" s="2" t="s">
        <v>8</v>
      </c>
    </row>
    <row r="4" spans="1:3" x14ac:dyDescent="0.25">
      <c r="A4" t="s">
        <v>1</v>
      </c>
      <c r="B4">
        <f>5.7 * 10^-2</f>
        <v>5.7000000000000002E-2</v>
      </c>
      <c r="C4">
        <f>0.3*10^-2</f>
        <v>3.0000000000000001E-3</v>
      </c>
    </row>
    <row r="5" spans="1:3" x14ac:dyDescent="0.25">
      <c r="A5" s="2" t="s">
        <v>2</v>
      </c>
      <c r="B5" s="4">
        <f>2*PI()*(41.5/360)</f>
        <v>0.72431163957764677</v>
      </c>
      <c r="C5" s="4">
        <f>2*PI()*(0.5/360)</f>
        <v>8.7266462599716477E-3</v>
      </c>
    </row>
    <row r="6" spans="1:3" x14ac:dyDescent="0.25">
      <c r="A6" s="2" t="s">
        <v>3</v>
      </c>
      <c r="B6">
        <f>7.6*10^-2</f>
        <v>7.5999999999999998E-2</v>
      </c>
      <c r="C6">
        <f>0.1*10^-2</f>
        <v>1E-3</v>
      </c>
    </row>
    <row r="7" spans="1:3" x14ac:dyDescent="0.25">
      <c r="A7" s="2" t="s">
        <v>4</v>
      </c>
    </row>
    <row r="8" spans="1:3" x14ac:dyDescent="0.25">
      <c r="A8" s="2" t="s">
        <v>5</v>
      </c>
      <c r="B8" s="4">
        <f>((((2*B6*SIN(B5)*COS(B5))/B4)^2)+(SIN(B5)^2))^0.5</f>
        <v>1.480013279403068</v>
      </c>
      <c r="C8" s="4">
        <f>B8*SQRT((C4/B4)^2+(C5/B5)^2+(C6/B6)^2)</f>
        <v>8.2248963286622345E-2</v>
      </c>
    </row>
    <row r="10" spans="1:3" ht="23.25" x14ac:dyDescent="0.35">
      <c r="A10" s="1" t="s">
        <v>6</v>
      </c>
    </row>
    <row r="11" spans="1:3" x14ac:dyDescent="0.25">
      <c r="A11" t="s">
        <v>9</v>
      </c>
    </row>
    <row r="12" spans="1:3" x14ac:dyDescent="0.25">
      <c r="A12" s="4">
        <f>ASIN(1/B8)</f>
        <v>0.74187263849543361</v>
      </c>
      <c r="B12" s="4">
        <f>A12*(C8/B8)</f>
        <v>4.1228181027923604E-2</v>
      </c>
    </row>
    <row r="13" spans="1:3" x14ac:dyDescent="0.25">
      <c r="A13" t="s">
        <v>10</v>
      </c>
    </row>
    <row r="14" spans="1:3" x14ac:dyDescent="0.25">
      <c r="A14" s="4">
        <f>2*PI()*(47/360)</f>
        <v>0.82030474843733492</v>
      </c>
      <c r="B14" s="4">
        <f>2*PI()*(3/360)</f>
        <v>5.2359877559829883E-2</v>
      </c>
    </row>
    <row r="16" spans="1:3" ht="23.25" x14ac:dyDescent="0.35">
      <c r="A16" s="1" t="s">
        <v>11</v>
      </c>
    </row>
    <row r="17" spans="1:2" x14ac:dyDescent="0.25">
      <c r="A17" t="s">
        <v>5</v>
      </c>
      <c r="B17">
        <v>1.5149999999999999</v>
      </c>
    </row>
    <row r="18" spans="1:2" x14ac:dyDescent="0.25">
      <c r="A18" t="s">
        <v>12</v>
      </c>
      <c r="B18" s="3">
        <f>ASIN(1/B17)</f>
        <v>0.72090662480059586</v>
      </c>
    </row>
    <row r="19" spans="1:2" x14ac:dyDescent="0.25">
      <c r="A19" t="s">
        <v>15</v>
      </c>
    </row>
    <row r="20" spans="1:2" x14ac:dyDescent="0.25">
      <c r="A20" t="s">
        <v>13</v>
      </c>
    </row>
    <row r="21" spans="1:2" x14ac:dyDescent="0.25">
      <c r="A21" t="s">
        <v>14</v>
      </c>
    </row>
    <row r="23" spans="1:2" x14ac:dyDescent="0.25">
      <c r="A23" t="s">
        <v>16</v>
      </c>
    </row>
    <row r="24" spans="1:2" x14ac:dyDescent="0.25">
      <c r="A24" t="s">
        <v>17</v>
      </c>
    </row>
    <row r="26" spans="1:2" x14ac:dyDescent="0.25">
      <c r="A26" t="s">
        <v>18</v>
      </c>
    </row>
    <row r="27" spans="1:2" x14ac:dyDescent="0.25">
      <c r="A27" t="s">
        <v>19</v>
      </c>
    </row>
    <row r="28" spans="1:2" x14ac:dyDescent="0.25">
      <c r="A28" t="s">
        <v>20</v>
      </c>
    </row>
    <row r="30" spans="1:2" x14ac:dyDescent="0.25">
      <c r="A30" t="s">
        <v>21</v>
      </c>
    </row>
    <row r="31" spans="1:2" x14ac:dyDescent="0.25">
      <c r="A31" t="s">
        <v>22</v>
      </c>
    </row>
    <row r="32" spans="1:2" x14ac:dyDescent="0.25">
      <c r="A32" t="s">
        <v>23</v>
      </c>
    </row>
    <row r="34" spans="1:3" x14ac:dyDescent="0.25">
      <c r="A34" t="s">
        <v>24</v>
      </c>
    </row>
    <row r="35" spans="1:3" x14ac:dyDescent="0.25">
      <c r="A35" t="s">
        <v>25</v>
      </c>
    </row>
    <row r="36" spans="1:3" x14ac:dyDescent="0.25">
      <c r="A36" t="s">
        <v>26</v>
      </c>
    </row>
    <row r="38" spans="1:3" ht="23.25" x14ac:dyDescent="0.35">
      <c r="A38" s="1" t="s">
        <v>27</v>
      </c>
    </row>
    <row r="39" spans="1:3" x14ac:dyDescent="0.25">
      <c r="A39" t="s">
        <v>28</v>
      </c>
    </row>
    <row r="40" spans="1:3" x14ac:dyDescent="0.25">
      <c r="A40" s="2" t="s">
        <v>30</v>
      </c>
      <c r="B40" s="4">
        <f>2*PI()*(60/360)</f>
        <v>1.0471975511965976</v>
      </c>
    </row>
    <row r="41" spans="1:3" x14ac:dyDescent="0.25">
      <c r="A41" s="2" t="s">
        <v>29</v>
      </c>
      <c r="B41" s="4">
        <f>2*PI()*(47/360)</f>
        <v>0.82030474843733492</v>
      </c>
      <c r="C41" s="4">
        <f>2*PI()*(3/360)</f>
        <v>5.2359877559829883E-2</v>
      </c>
    </row>
    <row r="42" spans="1:3" x14ac:dyDescent="0.25">
      <c r="A42" s="2" t="s">
        <v>5</v>
      </c>
      <c r="B42" s="4">
        <f>SIN(0.5*(B40+B41))/SIN(0.5*B40)</f>
        <v>1.6077137212344348</v>
      </c>
      <c r="C42" s="5">
        <f>B42*(C41/B41)</f>
        <v>0.10262002475964477</v>
      </c>
    </row>
    <row r="44" spans="1:3" x14ac:dyDescent="0.25">
      <c r="A44" t="s">
        <v>31</v>
      </c>
    </row>
    <row r="46" spans="1:3" x14ac:dyDescent="0.25">
      <c r="A46" t="s">
        <v>32</v>
      </c>
    </row>
    <row r="47" spans="1:3" x14ac:dyDescent="0.25">
      <c r="A47" s="2" t="s">
        <v>33</v>
      </c>
      <c r="B47" s="4">
        <f>2*PI()*(2.2/360)</f>
        <v>3.8397243543875248E-2</v>
      </c>
      <c r="C47" s="4">
        <f>2*PI()*(0.5/360)</f>
        <v>8.7266462599716477E-3</v>
      </c>
    </row>
    <row r="49" spans="1:3" x14ac:dyDescent="0.25">
      <c r="A49" t="s">
        <v>34</v>
      </c>
    </row>
    <row r="50" spans="1:3" x14ac:dyDescent="0.25">
      <c r="A50" s="2" t="s">
        <v>30</v>
      </c>
      <c r="B50" s="4">
        <f>2*PI()*(60/360)</f>
        <v>1.0471975511965976</v>
      </c>
    </row>
    <row r="51" spans="1:3" x14ac:dyDescent="0.25">
      <c r="A51" s="2" t="s">
        <v>29</v>
      </c>
      <c r="B51" s="4">
        <f>B41+B47</f>
        <v>0.85870199198121022</v>
      </c>
      <c r="C51" s="4">
        <f>C47+C41</f>
        <v>6.1086523819801529E-2</v>
      </c>
    </row>
    <row r="52" spans="1:3" x14ac:dyDescent="0.25">
      <c r="A52" s="2" t="s">
        <v>5</v>
      </c>
      <c r="B52" s="4">
        <f>SIN(0.5*(B50+B51))/SIN(0.5*B50)</f>
        <v>1.6302555914571086</v>
      </c>
      <c r="C52" s="5">
        <f>B52*(C51/B51)</f>
        <v>0.11597346687194876</v>
      </c>
    </row>
    <row r="54" spans="1:3" x14ac:dyDescent="0.25">
      <c r="A54" t="s">
        <v>35</v>
      </c>
    </row>
    <row r="55" spans="1:3" x14ac:dyDescent="0.25">
      <c r="A55" t="s">
        <v>36</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2018-03-06T18:10:46Z</dcterms:modified>
</cp:coreProperties>
</file>