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Jack\Desktop\"/>
    </mc:Choice>
  </mc:AlternateContent>
  <xr:revisionPtr revIDLastSave="0" documentId="13_ncr:1_{ABD15B64-1C51-4563-BB2F-38944402FE04}" xr6:coauthVersionLast="45" xr6:coauthVersionMax="46" xr10:uidLastSave="{00000000-0000-0000-0000-000000000000}"/>
  <bookViews>
    <workbookView xWindow="-120" yWindow="-120" windowWidth="29040" windowHeight="15840" xr2:uid="{A615A6CE-283E-4048-94B3-6AE8D4706EA2}"/>
  </bookViews>
  <sheets>
    <sheet name="Grading Schedule" sheetId="1" r:id="rId1"/>
    <sheet name="Class Schedule" sheetId="3" r:id="rId2"/>
    <sheet name="Office Hour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4" i="3" l="1"/>
  <c r="I22" i="3"/>
  <c r="I18" i="3"/>
  <c r="I20" i="3"/>
  <c r="I19" i="3"/>
  <c r="I11" i="3"/>
  <c r="I10" i="3"/>
  <c r="I9" i="3"/>
  <c r="H25" i="3"/>
  <c r="H24" i="3"/>
  <c r="H22" i="3"/>
  <c r="H14" i="3"/>
  <c r="H15" i="3"/>
  <c r="H12" i="3"/>
  <c r="H8" i="3"/>
  <c r="C8" i="3"/>
  <c r="C10" i="3"/>
  <c r="B8" i="3"/>
  <c r="B10" i="3"/>
  <c r="B12" i="3"/>
  <c r="B14" i="3"/>
  <c r="B16" i="3"/>
  <c r="B18" i="3"/>
  <c r="B20" i="3"/>
  <c r="B22" i="3"/>
  <c r="B24" i="3"/>
  <c r="B26" i="3"/>
  <c r="B28" i="3"/>
  <c r="A8" i="3"/>
  <c r="A10" i="3"/>
  <c r="A12" i="3"/>
  <c r="A14" i="3"/>
  <c r="A16" i="3"/>
  <c r="A18" i="3"/>
  <c r="A20" i="3"/>
  <c r="A22" i="3"/>
  <c r="A24" i="3"/>
  <c r="A26" i="3"/>
  <c r="A28" i="3"/>
  <c r="C7" i="3"/>
  <c r="C9" i="3"/>
  <c r="B7" i="3"/>
  <c r="B9" i="3"/>
  <c r="B11" i="3"/>
  <c r="B13" i="3"/>
  <c r="B15" i="3"/>
  <c r="B17" i="3"/>
  <c r="B19" i="3"/>
  <c r="B21" i="3"/>
  <c r="B23" i="3"/>
  <c r="B25" i="3"/>
  <c r="B27" i="3"/>
  <c r="A7" i="3"/>
  <c r="A9" i="3"/>
  <c r="A11" i="3"/>
  <c r="A13" i="3"/>
  <c r="A15" i="3"/>
  <c r="A17" i="3"/>
  <c r="A19" i="3"/>
  <c r="A21" i="3"/>
  <c r="A23" i="3"/>
  <c r="A25" i="3"/>
  <c r="A27" i="3"/>
  <c r="I5" i="3"/>
  <c r="H5" i="3"/>
  <c r="N7" i="2"/>
  <c r="N6" i="2"/>
  <c r="N5" i="2"/>
  <c r="N3" i="2"/>
  <c r="N2" i="2"/>
  <c r="N4" i="2"/>
  <c r="I5" i="1"/>
  <c r="I4" i="1"/>
  <c r="I3" i="1"/>
  <c r="I2" i="1"/>
  <c r="H6" i="3"/>
  <c r="C12" i="3"/>
  <c r="I8" i="3"/>
  <c r="G5" i="3"/>
  <c r="C11" i="3"/>
  <c r="H7" i="3"/>
  <c r="I7" i="3"/>
  <c r="G8" i="3"/>
  <c r="C14" i="3"/>
  <c r="C16" i="3"/>
  <c r="C13" i="3"/>
  <c r="C15" i="3"/>
  <c r="C17" i="3"/>
  <c r="C18" i="3"/>
  <c r="G12" i="3"/>
  <c r="C20" i="3"/>
  <c r="C22" i="3"/>
  <c r="C19" i="3"/>
  <c r="C21" i="3"/>
  <c r="C23" i="3"/>
  <c r="C24" i="3"/>
  <c r="C26" i="3"/>
  <c r="C28" i="3"/>
  <c r="G19" i="3"/>
  <c r="C25" i="3"/>
  <c r="C27" i="3"/>
  <c r="G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Protivnak, Jack Vincent</author>
  </authors>
  <commentList>
    <comment ref="F9" authorId="0" shapeId="0" xr:uid="{9B1161E5-4E7C-D245-9DAF-403888B2FBC2}">
      <text>
        <r>
          <rPr>
            <b/>
            <sz val="10"/>
            <color rgb="FF000000"/>
            <rFont val="Tahoma"/>
            <family val="2"/>
          </rPr>
          <t>Protivnak, Jack Vincent:</t>
        </r>
        <r>
          <rPr>
            <sz val="10"/>
            <color rgb="FF000000"/>
            <rFont val="Tahoma"/>
            <family val="2"/>
          </rPr>
          <t xml:space="preserve">
</t>
        </r>
        <r>
          <rPr>
            <sz val="10"/>
            <color rgb="FF000000"/>
            <rFont val="Tahoma"/>
            <family val="2"/>
          </rPr>
          <t>This is only being accepted until July 30th. NO LATE SUBMISSIONS</t>
        </r>
      </text>
    </comment>
    <comment ref="F19" authorId="0" shapeId="0" xr:uid="{A4DE5E13-D142-2649-85FA-D8F74D456604}">
      <text>
        <r>
          <rPr>
            <b/>
            <sz val="10"/>
            <color rgb="FF000000"/>
            <rFont val="Calibri"/>
            <family val="2"/>
          </rPr>
          <t>Protivnak, Jack Vincent:</t>
        </r>
        <r>
          <rPr>
            <sz val="10"/>
            <color rgb="FF000000"/>
            <rFont val="Calibri"/>
            <family val="2"/>
          </rPr>
          <t xml:space="preserve">
</t>
        </r>
        <r>
          <rPr>
            <sz val="10"/>
            <color rgb="FF000000"/>
            <rFont val="Calibri"/>
            <family val="2"/>
          </rPr>
          <t>This is only being accepted until July 30th. NO LATE SUBMISSIONS</t>
        </r>
      </text>
    </comment>
    <comment ref="F20" authorId="0" shapeId="0" xr:uid="{2969E54E-79FE-4708-B9ED-3EEF5FC8262E}">
      <text>
        <r>
          <rPr>
            <b/>
            <sz val="10"/>
            <color rgb="FF000000"/>
            <rFont val="Calibri"/>
            <family val="2"/>
          </rPr>
          <t>Protivnak, Jack Vincent:</t>
        </r>
        <r>
          <rPr>
            <sz val="10"/>
            <color rgb="FF000000"/>
            <rFont val="Calibri"/>
            <family val="2"/>
          </rPr>
          <t xml:space="preserve">
</t>
        </r>
        <r>
          <rPr>
            <sz val="10"/>
            <color rgb="FF000000"/>
            <rFont val="Calibri"/>
            <family val="2"/>
          </rPr>
          <t>This is only being accepted until July 30th. NO LATE SUBMISSIONS</t>
        </r>
      </text>
    </comment>
    <comment ref="F34" authorId="0" shapeId="0" xr:uid="{DCD61536-2F53-1D44-A6EB-89F72E358F9A}">
      <text>
        <r>
          <rPr>
            <b/>
            <sz val="10"/>
            <color rgb="FF000000"/>
            <rFont val="Calibri"/>
            <family val="2"/>
            <scheme val="minor"/>
          </rPr>
          <t>Protivnak, Jack Vincent:</t>
        </r>
        <r>
          <rPr>
            <sz val="10"/>
            <color rgb="FF000000"/>
            <rFont val="Calibri"/>
            <family val="2"/>
            <scheme val="minor"/>
          </rPr>
          <t xml:space="preserve">
</t>
        </r>
        <r>
          <rPr>
            <sz val="10"/>
            <color rgb="FF000000"/>
            <rFont val="Calibri"/>
            <family val="2"/>
            <scheme val="minor"/>
          </rPr>
          <t>This is only being accepted until July 30th. NO LATE SUBMISSIONS</t>
        </r>
      </text>
    </comment>
  </commentList>
</comments>
</file>

<file path=xl/sharedStrings.xml><?xml version="1.0" encoding="utf-8"?>
<sst xmlns="http://schemas.openxmlformats.org/spreadsheetml/2006/main" count="241" uniqueCount="157">
  <si>
    <t>Assignment:</t>
  </si>
  <si>
    <t>Grader and Verifier</t>
  </si>
  <si>
    <t>Release Date</t>
  </si>
  <si>
    <t>Due Date</t>
  </si>
  <si>
    <t>Late Due Date</t>
  </si>
  <si>
    <t>TA's:</t>
  </si>
  <si>
    <t>Total:</t>
  </si>
  <si>
    <t>No need</t>
  </si>
  <si>
    <t>Late Work Policy:</t>
  </si>
  <si>
    <t>Example:</t>
  </si>
  <si>
    <t>Exam</t>
  </si>
  <si>
    <t>Midterm 1 Multiple Choice (1-11)</t>
  </si>
  <si>
    <t>Jack</t>
  </si>
  <si>
    <t>Done</t>
  </si>
  <si>
    <t>Days Late</t>
  </si>
  <si>
    <t>Possible Percentage from 100</t>
  </si>
  <si>
    <t>Possible points: 10</t>
  </si>
  <si>
    <t>Midterm 1 Short Answer (12-26)</t>
  </si>
  <si>
    <t>Ian</t>
  </si>
  <si>
    <t>Working</t>
  </si>
  <si>
    <t>Midterm 1 Algorithm Design and EC</t>
  </si>
  <si>
    <t>Jason</t>
  </si>
  <si>
    <t>Urgent</t>
  </si>
  <si>
    <t>Projects</t>
  </si>
  <si>
    <t>Project 1: Bitset Vectors</t>
  </si>
  <si>
    <t>Preston</t>
  </si>
  <si>
    <t>BlackBoard Submission</t>
  </si>
  <si>
    <t>Project 2: Palindromes</t>
  </si>
  <si>
    <t>GradeScope Submission</t>
  </si>
  <si>
    <t>Project 3: Stack and XML Parser</t>
  </si>
  <si>
    <t>Not yet released</t>
  </si>
  <si>
    <t>Project 4: Deque and Pathfinder</t>
  </si>
  <si>
    <t>Category</t>
  </si>
  <si>
    <t>Project 5: Puzzle Solver</t>
  </si>
  <si>
    <t>&gt;6</t>
  </si>
  <si>
    <t>Homeworks</t>
  </si>
  <si>
    <t>Homework 1: Carrano Chapter 1 Exercises 2 and 9</t>
  </si>
  <si>
    <t>Homework 2: Matrix</t>
  </si>
  <si>
    <t>Homework 3: Pokemon Go</t>
  </si>
  <si>
    <t>Homework 4: Binary Search</t>
  </si>
  <si>
    <t>If you have any questions about this sheet, please send an email to
jvp9@pitt.edu</t>
  </si>
  <si>
    <t>Homework 5: Stack ADT</t>
  </si>
  <si>
    <t>Homework 6: Algorithm Efficiency</t>
  </si>
  <si>
    <t>Homework 7: Algorithm Efficiency 2</t>
  </si>
  <si>
    <t>Homework 8: Binary Search Tree</t>
  </si>
  <si>
    <t>I strongly recommend viewing this_x000D_
document in the desktop app</t>
  </si>
  <si>
    <t>Homework 9: Heaps</t>
  </si>
  <si>
    <t>Homework 10: Balanced Trees</t>
  </si>
  <si>
    <t>Homework 11: Extra Credit - Red Black Tree</t>
  </si>
  <si>
    <t>In-Class Exercises</t>
  </si>
  <si>
    <t>In-Class Exercise 1</t>
  </si>
  <si>
    <t>In-Class Exercise 3</t>
  </si>
  <si>
    <t>In-Class Exercise (Lec. 4)</t>
  </si>
  <si>
    <t>In-Class Exercise (Limited-Size Bag)</t>
  </si>
  <si>
    <t>In-Class Exercise (Dynamic Bag)</t>
  </si>
  <si>
    <t>In-Class Exercise (Ordered List Array)</t>
  </si>
  <si>
    <t>In-Class Exercise (Ordered Linked List)</t>
  </si>
  <si>
    <t>In-Class Exercise (Postfix to Prefix)</t>
  </si>
  <si>
    <t>In-Class Exercise 8: SortedLinked-List</t>
  </si>
  <si>
    <t>In-Class Exercise 9: Queue</t>
  </si>
  <si>
    <t>In-Class Exercise 9: Ring Buffer</t>
  </si>
  <si>
    <t>In-Class 10: Priority Queue</t>
  </si>
  <si>
    <t>In-Class Exercise 11: BST</t>
  </si>
  <si>
    <t>In-Class Exercise 12: Heap Priority Queue</t>
  </si>
  <si>
    <t>ECE 0302 Summer 2020 Class Schedule</t>
  </si>
  <si>
    <t>Professor Jones &lt;akjones@pitt.edu&gt;, Professor Mahmoud &lt;amm418@pitt.edu&gt;
  TAs Jason Dou &lt;xid40@pitt.edu&gt;, Jack Protivnak &lt;jvp9@pitt.edu&gt;, Ian Haynes &lt;irh6@pitt.edu&gt;, Preston Brazzle &lt;prb50@pitt.edu&gt;</t>
  </si>
  <si>
    <t>Week</t>
  </si>
  <si>
    <t>Day</t>
  </si>
  <si>
    <t>Date</t>
  </si>
  <si>
    <t>Lecture</t>
  </si>
  <si>
    <t>Reading</t>
  </si>
  <si>
    <t>Homework</t>
  </si>
  <si>
    <t>T</t>
  </si>
  <si>
    <t>#1</t>
  </si>
  <si>
    <t>(Carrano pp. 1 - 27)</t>
  </si>
  <si>
    <t>Course Introduction, ADT Bag</t>
  </si>
  <si>
    <t>Th</t>
  </si>
  <si>
    <t>#2</t>
  </si>
  <si>
    <t>(Carrano pp. 31 - 37)</t>
  </si>
  <si>
    <t>Class Design and Testing</t>
  </si>
  <si>
    <t>#3</t>
  </si>
  <si>
    <t>(Carrano pp. 37 - 46)</t>
  </si>
  <si>
    <t>Polymorphism</t>
  </si>
  <si>
    <t>#4</t>
  </si>
  <si>
    <t>(Carrano pp. 47 - 88)</t>
  </si>
  <si>
    <t>Recursion</t>
  </si>
  <si>
    <t>#5</t>
  </si>
  <si>
    <t>(Carrano pp. 95-114, 117-132)</t>
  </si>
  <si>
    <t>Array-Based Implementations, Memory Management</t>
  </si>
  <si>
    <t>#6</t>
  </si>
  <si>
    <t>(Carrano pp. 133 -155)</t>
  </si>
  <si>
    <t>Link-Based Implementations</t>
  </si>
  <si>
    <t>#7</t>
  </si>
  <si>
    <t>(Carrano pp. 159 -183)</t>
  </si>
  <si>
    <t>Applications of Recursion</t>
  </si>
  <si>
    <t>#8</t>
  </si>
  <si>
    <t>(Carrano pp. 191-215, 225-239, 241-251)</t>
  </si>
  <si>
    <t>Stack ADT and Exceptions</t>
  </si>
  <si>
    <t>#9</t>
  </si>
  <si>
    <t>(Carrano pp. 253-261, 265-286)</t>
  </si>
  <si>
    <t>List ADT</t>
  </si>
  <si>
    <t>#10</t>
  </si>
  <si>
    <t>(Carrano pp. 307-320, 787-790)</t>
  </si>
  <si>
    <t>Analysis of Algorithms</t>
  </si>
  <si>
    <t>#11</t>
  </si>
  <si>
    <t>(Carrano pp. 325 - 349)</t>
  </si>
  <si>
    <t>Sorting algorithms and Their Efficiency</t>
  </si>
  <si>
    <t>#12</t>
  </si>
  <si>
    <t>(Carrano pp. 353 – 366, 435-443)</t>
  </si>
  <si>
    <t>Class Relationships, Reuse, Overloading and Friend Access</t>
  </si>
  <si>
    <t>Midterm</t>
  </si>
  <si>
    <t>#14</t>
  </si>
  <si>
    <t>(Carrano pp. 368 - 388)</t>
  </si>
  <si>
    <t>Sorted List ADT</t>
  </si>
  <si>
    <t>#15</t>
  </si>
  <si>
    <t>(Carrano pp. 393-399, 417-431)</t>
  </si>
  <si>
    <t>Queue ADT</t>
  </si>
  <si>
    <t>#16</t>
  </si>
  <si>
    <t>(Carrano pp. 399-410,431-432)</t>
  </si>
  <si>
    <t>Priority Queue ADT</t>
  </si>
  <si>
    <t>#17</t>
  </si>
  <si>
    <t>(Carrano pp. 445-470)</t>
  </si>
  <si>
    <t>General and Binary Trees</t>
  </si>
  <si>
    <t>#18</t>
  </si>
  <si>
    <t>(Carrano pp. 475-509)</t>
  </si>
  <si>
    <t>Tree Implementations</t>
  </si>
  <si>
    <t>#19</t>
  </si>
  <si>
    <t>(Carrano pp. 515 -533)</t>
  </si>
  <si>
    <t>Heaps</t>
  </si>
  <si>
    <t>#20</t>
  </si>
  <si>
    <t>(Carrano pp. 537 -545, 547-587)</t>
  </si>
  <si>
    <t>Iterators, Dictionaries, and Hashing</t>
  </si>
  <si>
    <t>#21</t>
  </si>
  <si>
    <t>(Carrano pp. 591-614)</t>
  </si>
  <si>
    <t>Balanced Search Trees</t>
  </si>
  <si>
    <t>#22</t>
  </si>
  <si>
    <t>(Carrano pp. 614-625)</t>
  </si>
  <si>
    <t>Red-Black Trees</t>
  </si>
  <si>
    <t>#23</t>
  </si>
  <si>
    <t>(Carrano pp. 629-659)</t>
  </si>
  <si>
    <t>Graphs, Traversals, and Algorithms</t>
  </si>
  <si>
    <t>Final</t>
  </si>
  <si>
    <t>Monday</t>
  </si>
  <si>
    <t>Tuesday</t>
  </si>
  <si>
    <t>Wednesday</t>
  </si>
  <si>
    <t>Thursday</t>
  </si>
  <si>
    <t>Friday</t>
  </si>
  <si>
    <t>Saturday</t>
  </si>
  <si>
    <t>Sunday</t>
  </si>
  <si>
    <t>0302 Class Section</t>
  </si>
  <si>
    <t>Name</t>
  </si>
  <si>
    <t>Total Hours</t>
  </si>
  <si>
    <t>Dr. Jones' Office Hours by Appointment</t>
  </si>
  <si>
    <t>Dr. Amr</t>
  </si>
  <si>
    <t>Dr. Jones</t>
  </si>
  <si>
    <t>If you cannot reach a particular time, please reach out to us and we can create another time to meet (especially on weekends)</t>
  </si>
  <si>
    <t>If you have any questions about this
sheet, please send an email to jvp9@pitt.edu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</si>
</sst>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name val="Calibri"/>
      <family val="2"/>
      <scheme val="minor"/>
    </font>
    <font>
      <b/>
      <sz val="14"/>
      <name val="Arial"/>
      <family val="2"/>
    </font>
    <font>
      <sz val="12"/>
      <name val="Arial"/>
      <family val="2"/>
    </font>
    <font>
      <u/>
      <sz val="10"/>
      <color indexed="12"/>
      <name val="Arial"/>
      <family val="2"/>
    </font>
    <font>
      <u/>
      <sz val="12"/>
      <color indexed="12"/>
      <name val="Arial"/>
      <family val="2"/>
    </font>
    <font>
      <b/>
      <sz val="11"/>
      <name val="Arial"/>
      <family val="2"/>
    </font>
    <font>
      <sz val="10"/>
      <name val="Arial"/>
      <family val="2"/>
    </font>
    <font>
      <b/>
      <sz val="10"/>
      <name val="Arial"/>
      <family val="2"/>
    </font>
    <font>
      <sz val="10"/>
      <color rgb="FF000000"/>
      <name val="Tahoma"/>
      <family val="2"/>
    </font>
    <font>
      <b/>
      <sz val="10"/>
      <color rgb="FF000000"/>
      <name val="Tahoma"/>
      <family val="2"/>
    </font>
    <font>
      <sz val="11"/>
      <color theme="0"/>
      <name val="Calibri"/>
      <family val="2"/>
      <scheme val="minor"/>
    </font>
    <font>
      <sz val="11"/>
      <color rgb="FFFFFF00"/>
      <name val="Calibri"/>
      <family val="2"/>
      <scheme val="minor"/>
    </font>
    <font>
      <sz val="10"/>
      <color rgb="FF000000"/>
      <name val="Calibri"/>
      <family val="2"/>
      <scheme val="minor"/>
    </font>
    <font>
      <b/>
      <sz val="10"/>
      <color rgb="FF000000"/>
      <name val="Calibri"/>
      <family val="2"/>
      <scheme val="minor"/>
    </font>
    <font>
      <b/>
      <sz val="10"/>
      <color rgb="FF000000"/>
      <name val="Calibri"/>
      <family val="2"/>
    </font>
    <font>
      <sz val="10"/>
      <color rgb="FF000000"/>
      <name val="Calibri"/>
      <family val="2"/>
    </font>
  </fonts>
  <fills count="14">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79998168889431442"/>
        <bgColor theme="4" tint="0.79998168889431442"/>
      </patternFill>
    </fill>
    <fill>
      <patternFill patternType="solid">
        <fgColor rgb="FF70AD47"/>
        <bgColor indexed="64"/>
      </patternFill>
    </fill>
    <fill>
      <patternFill patternType="solid">
        <fgColor theme="3"/>
        <bgColor indexed="64"/>
      </patternFill>
    </fill>
    <fill>
      <patternFill patternType="solid">
        <fgColor theme="4"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thin">
        <color theme="4"/>
      </top>
      <bottom/>
      <diagonal/>
    </border>
    <border>
      <left/>
      <right/>
      <top style="thin">
        <color theme="4"/>
      </top>
      <bottom style="thin">
        <color theme="4"/>
      </bottom>
      <diagonal/>
    </border>
    <border>
      <left/>
      <right/>
      <top/>
      <bottom style="thin">
        <color theme="4"/>
      </bottom>
      <diagonal/>
    </border>
    <border>
      <left/>
      <right style="thin">
        <color indexed="64"/>
      </right>
      <top/>
      <bottom/>
      <diagonal/>
    </border>
    <border>
      <left/>
      <right style="thin">
        <color indexed="64"/>
      </right>
      <top style="thick">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42">
    <xf numFmtId="0" fontId="0" fillId="0" borderId="0" xfId="0"/>
    <xf numFmtId="0" fontId="0" fillId="0" borderId="1" xfId="0" applyBorder="1"/>
    <xf numFmtId="0" fontId="1" fillId="0" borderId="1" xfId="0" applyFont="1" applyBorder="1" applyAlignment="1">
      <alignment horizontal="center"/>
    </xf>
    <xf numFmtId="0" fontId="1" fillId="0" borderId="0" xfId="0" applyFont="1" applyAlignment="1">
      <alignment horizontal="center"/>
    </xf>
    <xf numFmtId="0" fontId="1"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0" borderId="1" xfId="0" applyBorder="1" applyAlignment="1">
      <alignment horizontal="center"/>
    </xf>
    <xf numFmtId="0" fontId="0" fillId="0" borderId="0" xfId="0" applyAlignment="1"/>
    <xf numFmtId="0" fontId="1" fillId="0" borderId="3" xfId="0" applyFont="1" applyBorder="1" applyAlignment="1">
      <alignment horizontal="center"/>
    </xf>
    <xf numFmtId="0" fontId="0" fillId="5" borderId="1" xfId="0" applyFill="1" applyBorder="1"/>
    <xf numFmtId="0" fontId="1" fillId="0" borderId="4" xfId="0" applyFont="1" applyBorder="1" applyAlignment="1">
      <alignment horizontal="center"/>
    </xf>
    <xf numFmtId="9" fontId="1" fillId="0" borderId="5" xfId="0" applyNumberFormat="1" applyFon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6" borderId="1" xfId="0" applyFill="1" applyBorder="1"/>
    <xf numFmtId="0" fontId="0" fillId="7" borderId="1" xfId="0" applyFill="1" applyBorder="1"/>
    <xf numFmtId="0" fontId="0" fillId="7" borderId="1" xfId="0" applyFont="1" applyFill="1" applyBorder="1" applyAlignment="1">
      <alignment horizontal="center"/>
    </xf>
    <xf numFmtId="0" fontId="0" fillId="6" borderId="1" xfId="0" applyFont="1" applyFill="1" applyBorder="1" applyAlignment="1">
      <alignment horizontal="center"/>
    </xf>
    <xf numFmtId="0" fontId="0" fillId="7" borderId="1" xfId="0" applyFill="1" applyBorder="1" applyAlignment="1">
      <alignment horizontal="center"/>
    </xf>
    <xf numFmtId="0" fontId="0" fillId="0" borderId="0" xfId="0" applyBorder="1"/>
    <xf numFmtId="0" fontId="0" fillId="6" borderId="7" xfId="0" applyFont="1" applyFill="1" applyBorder="1" applyAlignment="1">
      <alignment horizontal="center"/>
    </xf>
    <xf numFmtId="0" fontId="0" fillId="6" borderId="8" xfId="0" applyFont="1" applyFill="1" applyBorder="1" applyAlignment="1">
      <alignment horizontal="center"/>
    </xf>
    <xf numFmtId="0" fontId="0" fillId="7" borderId="7" xfId="0" applyFont="1" applyFill="1" applyBorder="1" applyAlignment="1">
      <alignment horizontal="center"/>
    </xf>
    <xf numFmtId="0" fontId="0" fillId="7" borderId="9" xfId="0" applyFill="1" applyBorder="1" applyAlignment="1">
      <alignment horizontal="center"/>
    </xf>
    <xf numFmtId="0" fontId="0" fillId="0" borderId="1" xfId="0" applyFill="1" applyBorder="1"/>
    <xf numFmtId="0" fontId="0" fillId="0" borderId="0" xfId="0" applyFont="1" applyFill="1" applyBorder="1" applyAlignment="1">
      <alignment horizontal="center"/>
    </xf>
    <xf numFmtId="0" fontId="0" fillId="0" borderId="0" xfId="0" applyFill="1" applyBorder="1" applyAlignment="1">
      <alignment horizontal="center"/>
    </xf>
    <xf numFmtId="0" fontId="0" fillId="0" borderId="0" xfId="0" applyAlignment="1">
      <alignment horizontal="center"/>
    </xf>
    <xf numFmtId="18" fontId="1" fillId="0" borderId="1" xfId="0" applyNumberFormat="1" applyFont="1" applyBorder="1"/>
    <xf numFmtId="0" fontId="1" fillId="0" borderId="0" xfId="0" applyFont="1"/>
    <xf numFmtId="0" fontId="0" fillId="9" borderId="1" xfId="0" applyFill="1" applyBorder="1"/>
    <xf numFmtId="0" fontId="0" fillId="8" borderId="1" xfId="0" applyFill="1" applyBorder="1" applyAlignment="1">
      <alignment horizontal="center"/>
    </xf>
    <xf numFmtId="0" fontId="0" fillId="8" borderId="8" xfId="0" applyFill="1" applyBorder="1"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center"/>
    </xf>
    <xf numFmtId="0" fontId="0" fillId="9" borderId="0" xfId="0" applyFill="1" applyBorder="1"/>
    <xf numFmtId="0" fontId="1" fillId="0" borderId="0" xfId="0" applyFont="1" applyBorder="1"/>
    <xf numFmtId="0" fontId="0" fillId="5" borderId="1" xfId="0" applyFill="1" applyBorder="1" applyAlignment="1">
      <alignment horizontal="center"/>
    </xf>
    <xf numFmtId="0" fontId="0" fillId="5" borderId="9" xfId="0" applyFill="1" applyBorder="1" applyAlignment="1">
      <alignment horizontal="center"/>
    </xf>
    <xf numFmtId="16" fontId="0" fillId="8" borderId="1" xfId="0" applyNumberFormat="1" applyFill="1" applyBorder="1" applyAlignment="1">
      <alignment horizontal="center"/>
    </xf>
    <xf numFmtId="16" fontId="0" fillId="8" borderId="9" xfId="0" applyNumberFormat="1" applyFill="1" applyBorder="1" applyAlignment="1">
      <alignment horizontal="center"/>
    </xf>
    <xf numFmtId="16" fontId="0" fillId="8" borderId="8" xfId="0" applyNumberFormat="1" applyFill="1" applyBorder="1" applyAlignment="1">
      <alignment horizontal="center"/>
    </xf>
    <xf numFmtId="16" fontId="0" fillId="0" borderId="0" xfId="0" applyNumberFormat="1" applyFill="1" applyBorder="1" applyAlignment="1">
      <alignment horizontal="center"/>
    </xf>
    <xf numFmtId="0" fontId="1" fillId="0" borderId="0" xfId="0" applyFont="1" applyFill="1" applyAlignment="1">
      <alignment wrapText="1"/>
    </xf>
    <xf numFmtId="0" fontId="7" fillId="0" borderId="11" xfId="0" applyFont="1" applyBorder="1" applyAlignment="1">
      <alignment horizontal="center" vertical="center"/>
    </xf>
    <xf numFmtId="14" fontId="7" fillId="0" borderId="11" xfId="0" applyNumberFormat="1" applyFont="1" applyBorder="1" applyAlignment="1">
      <alignment horizontal="center" vertical="center"/>
    </xf>
    <xf numFmtId="0" fontId="7" fillId="0" borderId="11" xfId="0" applyFont="1" applyBorder="1" applyAlignment="1">
      <alignment horizontal="center" vertical="center" wrapText="1"/>
    </xf>
    <xf numFmtId="0" fontId="7" fillId="0" borderId="11" xfId="0" applyFont="1" applyBorder="1"/>
    <xf numFmtId="0" fontId="7" fillId="0" borderId="0" xfId="0" applyFont="1"/>
    <xf numFmtId="0" fontId="8" fillId="10" borderId="11" xfId="0" applyFont="1" applyFill="1" applyBorder="1" applyAlignment="1">
      <alignment horizontal="center" vertical="center"/>
    </xf>
    <xf numFmtId="16" fontId="8" fillId="10" borderId="11" xfId="0" applyNumberFormat="1" applyFont="1" applyFill="1" applyBorder="1" applyAlignment="1">
      <alignment horizontal="center" vertical="center"/>
    </xf>
    <xf numFmtId="0" fontId="8" fillId="10" borderId="11" xfId="0" applyFont="1" applyFill="1" applyBorder="1" applyAlignment="1">
      <alignment horizontal="center" vertical="center" wrapText="1"/>
    </xf>
    <xf numFmtId="0" fontId="8" fillId="10" borderId="11" xfId="0" applyFont="1" applyFill="1" applyBorder="1" applyAlignment="1">
      <alignment horizontal="left" vertical="center" wrapText="1"/>
    </xf>
    <xf numFmtId="0" fontId="8" fillId="10" borderId="11" xfId="0" applyFont="1" applyFill="1" applyBorder="1"/>
    <xf numFmtId="0" fontId="8" fillId="0" borderId="0" xfId="0" applyFont="1" applyAlignment="1">
      <alignment horizontal="center" vertical="center"/>
    </xf>
    <xf numFmtId="16" fontId="8" fillId="0" borderId="0" xfId="0" applyNumberFormat="1"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xf numFmtId="0" fontId="8" fillId="10" borderId="0" xfId="0" applyFont="1" applyFill="1" applyAlignment="1">
      <alignment horizontal="center" vertical="center"/>
    </xf>
    <xf numFmtId="16" fontId="8" fillId="10" borderId="0" xfId="0" applyNumberFormat="1" applyFont="1" applyFill="1" applyAlignment="1">
      <alignment horizontal="center" vertical="center"/>
    </xf>
    <xf numFmtId="0" fontId="8" fillId="10" borderId="0" xfId="0" applyFont="1" applyFill="1" applyAlignment="1">
      <alignment horizontal="center" vertical="center" wrapText="1"/>
    </xf>
    <xf numFmtId="0" fontId="8" fillId="10" borderId="0" xfId="0" applyFont="1" applyFill="1" applyAlignment="1">
      <alignment horizontal="left" vertical="center" wrapText="1"/>
    </xf>
    <xf numFmtId="0" fontId="8" fillId="10" borderId="0" xfId="0" applyFont="1" applyFill="1"/>
    <xf numFmtId="0" fontId="8" fillId="0" borderId="0" xfId="0" applyFont="1" applyAlignment="1">
      <alignment wrapText="1"/>
    </xf>
    <xf numFmtId="0" fontId="9" fillId="10" borderId="0" xfId="0" applyFont="1" applyFill="1" applyAlignment="1">
      <alignment horizontal="center" vertical="center" wrapText="1"/>
    </xf>
    <xf numFmtId="0" fontId="8" fillId="0" borderId="13" xfId="0" applyFont="1" applyBorder="1" applyAlignment="1">
      <alignment horizontal="center" vertical="center"/>
    </xf>
    <xf numFmtId="16" fontId="8" fillId="0" borderId="13" xfId="0" applyNumberFormat="1" applyFont="1" applyBorder="1" applyAlignment="1">
      <alignment horizontal="center" vertical="center"/>
    </xf>
    <xf numFmtId="0" fontId="9" fillId="0" borderId="13"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3" xfId="0" applyFont="1" applyBorder="1"/>
    <xf numFmtId="0" fontId="0" fillId="0" borderId="0" xfId="0" applyAlignment="1">
      <alignment horizontal="center" vertical="center"/>
    </xf>
    <xf numFmtId="16" fontId="0" fillId="0" borderId="0" xfId="0" applyNumberFormat="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left" vertical="center" wrapText="1"/>
    </xf>
    <xf numFmtId="0" fontId="9" fillId="0" borderId="0" xfId="0" applyFont="1" applyAlignment="1">
      <alignment horizontal="center" vertical="center"/>
    </xf>
    <xf numFmtId="16" fontId="9" fillId="0" borderId="0" xfId="0" applyNumberFormat="1" applyFont="1" applyAlignment="1">
      <alignment horizontal="center" vertical="center"/>
    </xf>
    <xf numFmtId="0" fontId="9" fillId="0" borderId="0" xfId="0" applyFont="1" applyAlignment="1">
      <alignment horizontal="left" vertical="center" wrapText="1"/>
    </xf>
    <xf numFmtId="14" fontId="0" fillId="0" borderId="0" xfId="0" applyNumberFormat="1" applyAlignment="1">
      <alignment horizontal="center" vertical="center"/>
    </xf>
    <xf numFmtId="0" fontId="0" fillId="2" borderId="7" xfId="0" applyFill="1" applyBorder="1" applyAlignment="1">
      <alignment horizontal="center"/>
    </xf>
    <xf numFmtId="16" fontId="0" fillId="2" borderId="7" xfId="0" applyNumberFormat="1" applyFill="1" applyBorder="1" applyAlignment="1">
      <alignment horizontal="center"/>
    </xf>
    <xf numFmtId="0" fontId="0" fillId="11" borderId="1" xfId="0" applyFill="1" applyBorder="1" applyAlignment="1">
      <alignment horizontal="center"/>
    </xf>
    <xf numFmtId="16" fontId="0" fillId="11" borderId="1" xfId="0" applyNumberFormat="1" applyFill="1" applyBorder="1" applyAlignment="1">
      <alignment horizontal="center"/>
    </xf>
    <xf numFmtId="0" fontId="0" fillId="2" borderId="1" xfId="0" applyFill="1" applyBorder="1" applyAlignment="1">
      <alignment horizontal="center"/>
    </xf>
    <xf numFmtId="16" fontId="0" fillId="2" borderId="1" xfId="0" applyNumberFormat="1" applyFill="1" applyBorder="1" applyAlignment="1">
      <alignment horizontal="center"/>
    </xf>
    <xf numFmtId="16" fontId="0" fillId="2" borderId="10" xfId="0" applyNumberFormat="1" applyFill="1" applyBorder="1" applyAlignment="1">
      <alignment horizontal="center"/>
    </xf>
    <xf numFmtId="0" fontId="2" fillId="2" borderId="1" xfId="0" applyFont="1" applyFill="1" applyBorder="1" applyAlignment="1">
      <alignment horizontal="center"/>
    </xf>
    <xf numFmtId="16" fontId="2" fillId="2" borderId="1" xfId="0" applyNumberFormat="1" applyFont="1" applyFill="1" applyBorder="1" applyAlignment="1">
      <alignment horizontal="center"/>
    </xf>
    <xf numFmtId="0" fontId="0" fillId="6" borderId="16" xfId="0" applyFont="1" applyFill="1" applyBorder="1" applyAlignment="1">
      <alignment horizontal="center"/>
    </xf>
    <xf numFmtId="0" fontId="0" fillId="6" borderId="3" xfId="0" applyFont="1" applyFill="1" applyBorder="1" applyAlignment="1">
      <alignment horizontal="center"/>
    </xf>
    <xf numFmtId="0" fontId="0" fillId="6" borderId="17" xfId="0" applyFont="1" applyFill="1" applyBorder="1" applyAlignment="1">
      <alignment horizontal="center"/>
    </xf>
    <xf numFmtId="0" fontId="0" fillId="0" borderId="0" xfId="0" applyFill="1" applyAlignment="1"/>
    <xf numFmtId="0" fontId="0" fillId="0" borderId="0" xfId="0" applyFill="1"/>
    <xf numFmtId="0" fontId="13" fillId="0" borderId="0" xfId="0" applyFont="1" applyAlignment="1"/>
    <xf numFmtId="0" fontId="13" fillId="0" borderId="0" xfId="0" applyFont="1"/>
    <xf numFmtId="0" fontId="0" fillId="8" borderId="8" xfId="0" applyFill="1" applyBorder="1"/>
    <xf numFmtId="0" fontId="0" fillId="0" borderId="8" xfId="0" applyFill="1" applyBorder="1"/>
    <xf numFmtId="0" fontId="0" fillId="12" borderId="1" xfId="0" applyFill="1" applyBorder="1"/>
    <xf numFmtId="0" fontId="0" fillId="5" borderId="0" xfId="0" applyFill="1"/>
    <xf numFmtId="16" fontId="0" fillId="2" borderId="8" xfId="0" applyNumberFormat="1" applyFill="1" applyBorder="1" applyAlignment="1">
      <alignment horizontal="center"/>
    </xf>
    <xf numFmtId="0" fontId="0" fillId="11" borderId="7" xfId="0" applyFill="1" applyBorder="1" applyAlignment="1">
      <alignment horizontal="center"/>
    </xf>
    <xf numFmtId="16" fontId="0" fillId="11" borderId="7" xfId="0" applyNumberFormat="1" applyFill="1" applyBorder="1" applyAlignment="1">
      <alignment horizontal="center"/>
    </xf>
    <xf numFmtId="16" fontId="0" fillId="11" borderId="10" xfId="0" applyNumberFormat="1" applyFill="1" applyBorder="1" applyAlignment="1">
      <alignment horizontal="center"/>
    </xf>
    <xf numFmtId="0" fontId="2" fillId="11" borderId="1" xfId="0" applyFont="1" applyFill="1" applyBorder="1" applyAlignment="1">
      <alignment horizontal="center"/>
    </xf>
    <xf numFmtId="16" fontId="2" fillId="11" borderId="1" xfId="0" applyNumberFormat="1" applyFont="1" applyFill="1" applyBorder="1" applyAlignment="1">
      <alignment horizontal="center"/>
    </xf>
    <xf numFmtId="0" fontId="8" fillId="13" borderId="0" xfId="0" applyFont="1" applyFill="1"/>
    <xf numFmtId="0" fontId="0" fillId="11" borderId="8" xfId="0" applyFill="1" applyBorder="1" applyAlignment="1">
      <alignment horizontal="center"/>
    </xf>
    <xf numFmtId="16" fontId="0" fillId="11" borderId="8" xfId="0" applyNumberFormat="1" applyFill="1" applyBorder="1" applyAlignment="1">
      <alignment horizontal="center"/>
    </xf>
    <xf numFmtId="0" fontId="0" fillId="2" borderId="8" xfId="0" applyFill="1" applyBorder="1" applyAlignment="1">
      <alignment horizontal="center"/>
    </xf>
    <xf numFmtId="0" fontId="2" fillId="11" borderId="8" xfId="0" applyFont="1" applyFill="1" applyBorder="1" applyAlignment="1">
      <alignment horizontal="center"/>
    </xf>
    <xf numFmtId="16" fontId="2" fillId="11" borderId="8" xfId="0" applyNumberFormat="1" applyFont="1" applyFill="1" applyBorder="1" applyAlignment="1">
      <alignment horizontal="center"/>
    </xf>
    <xf numFmtId="0" fontId="2" fillId="2" borderId="8" xfId="0" applyFont="1" applyFill="1" applyBorder="1" applyAlignment="1">
      <alignment horizontal="center"/>
    </xf>
    <xf numFmtId="16" fontId="2" fillId="2" borderId="8" xfId="0" applyNumberFormat="1" applyFont="1" applyFill="1" applyBorder="1" applyAlignment="1">
      <alignment horizontal="center"/>
    </xf>
    <xf numFmtId="16" fontId="2" fillId="2" borderId="9" xfId="0" applyNumberFormat="1" applyFont="1" applyFill="1" applyBorder="1" applyAlignment="1">
      <alignment horizontal="center"/>
    </xf>
    <xf numFmtId="16" fontId="2" fillId="2" borderId="21" xfId="0" applyNumberFormat="1" applyFont="1" applyFill="1" applyBorder="1" applyAlignment="1">
      <alignment horizontal="center"/>
    </xf>
    <xf numFmtId="0" fontId="0" fillId="0" borderId="0" xfId="0" applyBorder="1" applyAlignment="1">
      <alignment horizontal="center"/>
    </xf>
    <xf numFmtId="0" fontId="1" fillId="0" borderId="0" xfId="0" applyFont="1" applyFill="1" applyAlignment="1">
      <alignment horizontal="left"/>
    </xf>
    <xf numFmtId="0" fontId="1" fillId="0" borderId="0" xfId="0" applyFont="1" applyFill="1" applyAlignment="1">
      <alignment horizontal="center"/>
    </xf>
    <xf numFmtId="0" fontId="0" fillId="0" borderId="0" xfId="0" applyFill="1" applyAlignment="1">
      <alignment horizontal="center"/>
    </xf>
    <xf numFmtId="0" fontId="12" fillId="12" borderId="15" xfId="0" applyFont="1" applyFill="1" applyBorder="1" applyAlignment="1">
      <alignment horizontal="center" vertical="center" textRotation="90"/>
    </xf>
    <xf numFmtId="0" fontId="12" fillId="12" borderId="14" xfId="0" applyFont="1" applyFill="1" applyBorder="1" applyAlignment="1">
      <alignment horizontal="center" vertical="center" textRotation="90"/>
    </xf>
    <xf numFmtId="0" fontId="1" fillId="0" borderId="2" xfId="0" applyFont="1" applyBorder="1" applyAlignment="1">
      <alignment horizontal="center"/>
    </xf>
    <xf numFmtId="0" fontId="1" fillId="0" borderId="6" xfId="0" applyFont="1" applyBorder="1" applyAlignment="1">
      <alignment horizontal="center"/>
    </xf>
    <xf numFmtId="0" fontId="1" fillId="3" borderId="0" xfId="0" applyFont="1" applyFill="1" applyAlignment="1">
      <alignment horizontal="center" wrapText="1"/>
    </xf>
    <xf numFmtId="0" fontId="1" fillId="3" borderId="0" xfId="0" applyFont="1" applyFill="1" applyAlignment="1">
      <alignment horizontal="center"/>
    </xf>
    <xf numFmtId="0" fontId="12" fillId="12" borderId="18" xfId="0" applyFont="1" applyFill="1" applyBorder="1" applyAlignment="1">
      <alignment horizontal="center" vertical="center" textRotation="90"/>
    </xf>
    <xf numFmtId="0" fontId="12" fillId="12" borderId="19" xfId="0" applyFont="1" applyFill="1" applyBorder="1" applyAlignment="1">
      <alignment horizontal="center" vertical="center" textRotation="90"/>
    </xf>
    <xf numFmtId="0" fontId="12" fillId="12" borderId="20" xfId="0" applyFont="1" applyFill="1" applyBorder="1" applyAlignment="1">
      <alignment horizontal="center" vertical="center" textRotation="90"/>
    </xf>
    <xf numFmtId="0" fontId="12" fillId="12" borderId="22" xfId="0" applyFont="1" applyFill="1" applyBorder="1" applyAlignment="1">
      <alignment horizontal="center" vertical="center" textRotation="90"/>
    </xf>
    <xf numFmtId="0" fontId="3" fillId="0" borderId="0" xfId="0" applyFont="1" applyAlignment="1">
      <alignment horizontal="center" vertical="center"/>
    </xf>
    <xf numFmtId="0" fontId="4" fillId="0" borderId="0" xfId="0" applyFont="1" applyAlignment="1">
      <alignment horizontal="center" vertical="center" wrapText="1"/>
    </xf>
    <xf numFmtId="0" fontId="6" fillId="0" borderId="0" xfId="1" applyFont="1" applyAlignment="1" applyProtection="1">
      <alignment horizontal="center"/>
    </xf>
    <xf numFmtId="0" fontId="4" fillId="0" borderId="0" xfId="0" applyFont="1" applyAlignment="1">
      <alignment horizontal="center"/>
    </xf>
    <xf numFmtId="0" fontId="7" fillId="0" borderId="12" xfId="0" applyFont="1" applyBorder="1" applyAlignment="1">
      <alignment horizontal="center" vertical="center" wrapText="1"/>
    </xf>
    <xf numFmtId="0" fontId="0" fillId="3" borderId="0" xfId="0" applyFill="1" applyBorder="1" applyAlignment="1">
      <alignment horizontal="center"/>
    </xf>
    <xf numFmtId="0" fontId="1" fillId="3" borderId="0" xfId="0" applyFont="1" applyFill="1" applyBorder="1" applyAlignment="1">
      <alignment horizontal="center" wrapText="1"/>
    </xf>
    <xf numFmtId="0" fontId="0" fillId="0" borderId="0"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6</xdr:col>
      <xdr:colOff>577850</xdr:colOff>
      <xdr:row>5</xdr:row>
      <xdr:rowOff>112713</xdr:rowOff>
    </xdr:from>
    <xdr:to>
      <xdr:col>9</xdr:col>
      <xdr:colOff>388938</xdr:colOff>
      <xdr:row>11</xdr:row>
      <xdr:rowOff>95249</xdr:rowOff>
    </xdr:to>
    <xdr:sp macro="" textlink="">
      <xdr:nvSpPr>
        <xdr:cNvPr id="3" name="TextBox 2">
          <a:extLst>
            <a:ext uri="{FF2B5EF4-FFF2-40B4-BE49-F238E27FC236}">
              <a16:creationId xmlns:a16="http://schemas.microsoft.com/office/drawing/2014/main" id="{3D8B7EED-F8CE-417F-88E7-CC3730143571}"/>
            </a:ext>
          </a:extLst>
        </xdr:cNvPr>
        <xdr:cNvSpPr txBox="1"/>
      </xdr:nvSpPr>
      <xdr:spPr>
        <a:xfrm>
          <a:off x="7531100" y="1084263"/>
          <a:ext cx="2392363" cy="1135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check a week after the due date for any assignment to finish grading. Our late policy allows for submissions</a:t>
          </a:r>
          <a:r>
            <a:rPr lang="en-US" sz="1100" baseline="0"/>
            <a:t> for a week after, but with a penalty. Please be sure to account for a penalty. </a:t>
          </a:r>
          <a:endParaRPr lang="en-US" sz="1100"/>
        </a:p>
      </xdr:txBody>
    </xdr:sp>
    <xdr:clientData/>
  </xdr:twoCellAnchor>
  <xdr:twoCellAnchor>
    <xdr:from>
      <xdr:col>6</xdr:col>
      <xdr:colOff>577849</xdr:colOff>
      <xdr:row>11</xdr:row>
      <xdr:rowOff>80963</xdr:rowOff>
    </xdr:from>
    <xdr:to>
      <xdr:col>9</xdr:col>
      <xdr:colOff>388937</xdr:colOff>
      <xdr:row>19</xdr:row>
      <xdr:rowOff>47625</xdr:rowOff>
    </xdr:to>
    <xdr:sp macro="" textlink="">
      <xdr:nvSpPr>
        <xdr:cNvPr id="4" name="TextBox 3">
          <a:extLst>
            <a:ext uri="{FF2B5EF4-FFF2-40B4-BE49-F238E27FC236}">
              <a16:creationId xmlns:a16="http://schemas.microsoft.com/office/drawing/2014/main" id="{BD0F591D-1CA5-4962-9B9D-C9F9962FF7F0}"/>
            </a:ext>
            <a:ext uri="{147F2762-F138-4A5C-976F-8EAC2B608ADB}">
              <a16:predDERef xmlns:a16="http://schemas.microsoft.com/office/drawing/2014/main" pred="{3D8B7EED-F8CE-417F-88E7-CC3730143571}"/>
            </a:ext>
          </a:extLst>
        </xdr:cNvPr>
        <xdr:cNvSpPr txBox="1"/>
      </xdr:nvSpPr>
      <xdr:spPr>
        <a:xfrm>
          <a:off x="7531099" y="2205038"/>
          <a:ext cx="2392363" cy="1490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your</a:t>
          </a:r>
          <a:r>
            <a:rPr lang="en-US" sz="1100" baseline="0"/>
            <a:t> assignment was uploaded to BlackBoard, it's because it was a programming assignment. These work much better for labeling purposes on BlackBoard than GradeScope. The updated script for grading on Piazza allows for automatic simalrity checking into an output file. </a:t>
          </a:r>
          <a:endParaRPr lang="en-US" sz="1100"/>
        </a:p>
      </xdr:txBody>
    </xdr:sp>
    <xdr:clientData/>
  </xdr:twoCellAnchor>
  <xdr:twoCellAnchor>
    <xdr:from>
      <xdr:col>6</xdr:col>
      <xdr:colOff>579120</xdr:colOff>
      <xdr:row>19</xdr:row>
      <xdr:rowOff>38735</xdr:rowOff>
    </xdr:from>
    <xdr:to>
      <xdr:col>9</xdr:col>
      <xdr:colOff>390208</xdr:colOff>
      <xdr:row>35</xdr:row>
      <xdr:rowOff>171450</xdr:rowOff>
    </xdr:to>
    <xdr:sp macro="" textlink="">
      <xdr:nvSpPr>
        <xdr:cNvPr id="5" name="TextBox 4">
          <a:extLst>
            <a:ext uri="{FF2B5EF4-FFF2-40B4-BE49-F238E27FC236}">
              <a16:creationId xmlns:a16="http://schemas.microsoft.com/office/drawing/2014/main" id="{DC5AE2D1-211F-394D-B47D-DA6BAFABE037}"/>
            </a:ext>
          </a:extLst>
        </xdr:cNvPr>
        <xdr:cNvSpPr txBox="1"/>
      </xdr:nvSpPr>
      <xdr:spPr>
        <a:xfrm>
          <a:off x="7532370" y="3686810"/>
          <a:ext cx="2392363" cy="3190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the release date, please download the assignment that you are to grade at least three days prior. Verify</a:t>
          </a:r>
          <a:r>
            <a:rPr lang="en-US" sz="1100" baseline="0"/>
            <a:t> that the instructions and requirements are </a:t>
          </a:r>
          <a:r>
            <a:rPr lang="en-US" sz="1100" b="1" i="1" u="sng" baseline="0"/>
            <a:t>clear</a:t>
          </a:r>
          <a:r>
            <a:rPr lang="en-US" sz="1100" b="0" i="0" u="none" baseline="0"/>
            <a:t>. If you feel that they are not, create changes to the assignment and run them by Dr. Amr and Dr. Jones for final review. Please have this done at least three days before the assignment is released. Because you are the one grading the assignment, you have the ability to clarify any ideas that you may find to be unclear. We will be telling the students who is grading each assignment so they can ask grading specific questions to that particular individual. </a:t>
          </a:r>
          <a:endParaRPr lang="en-US" sz="1100"/>
        </a:p>
      </xdr:txBody>
    </xdr:sp>
    <xdr:clientData/>
  </xdr:twoCellAnchor>
  <xdr:twoCellAnchor>
    <xdr:from>
      <xdr:col>12</xdr:col>
      <xdr:colOff>600074</xdr:colOff>
      <xdr:row>9</xdr:row>
      <xdr:rowOff>95250</xdr:rowOff>
    </xdr:from>
    <xdr:to>
      <xdr:col>16</xdr:col>
      <xdr:colOff>947736</xdr:colOff>
      <xdr:row>18</xdr:row>
      <xdr:rowOff>147638</xdr:rowOff>
    </xdr:to>
    <xdr:sp macro="" textlink="">
      <xdr:nvSpPr>
        <xdr:cNvPr id="2" name="TextBox 1">
          <a:extLst>
            <a:ext uri="{FF2B5EF4-FFF2-40B4-BE49-F238E27FC236}">
              <a16:creationId xmlns:a16="http://schemas.microsoft.com/office/drawing/2014/main" id="{2813922B-6999-49EB-A2FD-D59872D86882}"/>
            </a:ext>
          </a:extLst>
        </xdr:cNvPr>
        <xdr:cNvSpPr txBox="1"/>
      </xdr:nvSpPr>
      <xdr:spPr>
        <a:xfrm>
          <a:off x="13330237" y="1733550"/>
          <a:ext cx="4624387" cy="17002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For grading criteria:</a:t>
          </a:r>
        </a:p>
        <a:p>
          <a:pPr marL="171450" indent="-171450">
            <a:buFont typeface="Arial" panose="020B0604020202020204" pitchFamily="34" charset="0"/>
            <a:buChar char="•"/>
          </a:pPr>
          <a:r>
            <a:rPr lang="en-US" sz="1100" b="0" i="0">
              <a:solidFill>
                <a:schemeClr val="dk1"/>
              </a:solidFill>
              <a:effectLst/>
              <a:latin typeface="+mn-lt"/>
              <a:ea typeface="+mn-ea"/>
              <a:cs typeface="+mn-cs"/>
            </a:rPr>
            <a:t>If the student didn't turn it in, give them a 0</a:t>
          </a:r>
        </a:p>
        <a:p>
          <a:pPr marL="171450" indent="-171450">
            <a:buFont typeface="Arial" panose="020B0604020202020204" pitchFamily="34" charset="0"/>
            <a:buChar char="•"/>
          </a:pPr>
          <a:r>
            <a:rPr lang="en-US" sz="1100" b="0" i="0">
              <a:solidFill>
                <a:schemeClr val="dk1"/>
              </a:solidFill>
              <a:effectLst/>
              <a:latin typeface="+mn-lt"/>
              <a:ea typeface="+mn-ea"/>
              <a:cs typeface="+mn-cs"/>
            </a:rPr>
            <a:t>If it doesn't compile and they didn't show effort, give 25%</a:t>
          </a:r>
        </a:p>
        <a:p>
          <a:pPr marL="171450" indent="-171450">
            <a:buFont typeface="Arial" panose="020B0604020202020204" pitchFamily="34" charset="0"/>
            <a:buChar char="•"/>
          </a:pPr>
          <a:r>
            <a:rPr lang="en-US" sz="1100" b="0" i="0">
              <a:solidFill>
                <a:schemeClr val="dk1"/>
              </a:solidFill>
              <a:effectLst/>
              <a:latin typeface="+mn-lt"/>
              <a:ea typeface="+mn-ea"/>
              <a:cs typeface="+mn-cs"/>
            </a:rPr>
            <a:t>If it doesn't compile and they clearly tried, give 50%</a:t>
          </a:r>
        </a:p>
        <a:p>
          <a:pPr marL="171450" indent="-171450">
            <a:buFont typeface="Arial" panose="020B0604020202020204" pitchFamily="34" charset="0"/>
            <a:buChar char="•"/>
          </a:pPr>
          <a:r>
            <a:rPr lang="en-US" sz="1100" b="0" i="0">
              <a:solidFill>
                <a:schemeClr val="dk1"/>
              </a:solidFill>
              <a:effectLst/>
              <a:latin typeface="+mn-lt"/>
              <a:ea typeface="+mn-ea"/>
              <a:cs typeface="+mn-cs"/>
            </a:rPr>
            <a:t>If they obviously tried, but forgot some things and it compiles, give an 80%</a:t>
          </a:r>
        </a:p>
        <a:p>
          <a:pPr marL="171450" indent="-171450">
            <a:buFont typeface="Arial" panose="020B0604020202020204" pitchFamily="34" charset="0"/>
            <a:buChar char="•"/>
          </a:pPr>
          <a:r>
            <a:rPr lang="en-US" sz="1100" b="0" i="0">
              <a:solidFill>
                <a:schemeClr val="dk1"/>
              </a:solidFill>
              <a:effectLst/>
              <a:latin typeface="+mn-lt"/>
              <a:ea typeface="+mn-ea"/>
              <a:cs typeface="+mn-cs"/>
            </a:rPr>
            <a:t>If they pass all tests that they created, give a 90%</a:t>
          </a:r>
        </a:p>
        <a:p>
          <a:pPr marL="171450" indent="-171450">
            <a:buFont typeface="Arial" panose="020B0604020202020204" pitchFamily="34" charset="0"/>
            <a:buChar char="•"/>
          </a:pPr>
          <a:r>
            <a:rPr lang="en-US" sz="1100" b="0" i="0">
              <a:solidFill>
                <a:schemeClr val="dk1"/>
              </a:solidFill>
              <a:effectLst/>
              <a:latin typeface="+mn-lt"/>
              <a:ea typeface="+mn-ea"/>
              <a:cs typeface="+mn-cs"/>
            </a:rPr>
            <a:t>If they pass the tests you create, give a 100%</a:t>
          </a:r>
        </a:p>
        <a:p>
          <a:pPr marL="171450" indent="-171450">
            <a:buFont typeface="Arial" panose="020B0604020202020204" pitchFamily="34" charset="0"/>
            <a:buChar char="•"/>
          </a:pPr>
          <a:r>
            <a:rPr lang="en-US" sz="1100" b="0" i="0">
              <a:solidFill>
                <a:schemeClr val="dk1"/>
              </a:solidFill>
              <a:effectLst/>
              <a:latin typeface="+mn-lt"/>
              <a:ea typeface="+mn-ea"/>
              <a:cs typeface="+mn-cs"/>
            </a:rPr>
            <a:t>If there are memory leaks, remove 5%.</a:t>
          </a:r>
        </a:p>
        <a:p>
          <a:pPr marL="171450" indent="-171450">
            <a:buFont typeface="Arial" panose="020B0604020202020204" pitchFamily="34" charset="0"/>
            <a:buChar char="•"/>
          </a:pPr>
          <a:r>
            <a:rPr lang="en-US" sz="1100" b="0" i="0">
              <a:solidFill>
                <a:schemeClr val="dk1"/>
              </a:solidFill>
              <a:effectLst/>
              <a:latin typeface="+mn-lt"/>
              <a:ea typeface="+mn-ea"/>
              <a:cs typeface="+mn-cs"/>
            </a:rPr>
            <a:t>If there is SIGABRT/SIGSEV/etc, remove 5%.</a:t>
          </a:r>
        </a:p>
        <a:p>
          <a:br>
            <a:rPr lang="en-US"/>
          </a:b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156CF-2F37-4D5B-A7AD-EF4F60010379}">
  <sheetPr codeName="Sheet1"/>
  <dimension ref="A1:P39"/>
  <sheetViews>
    <sheetView tabSelected="1" zoomScaleNormal="100" workbookViewId="0">
      <selection activeCell="C11" sqref="C11"/>
    </sheetView>
  </sheetViews>
  <sheetFormatPr defaultColWidth="8.85546875" defaultRowHeight="15" x14ac:dyDescent="0.25"/>
  <cols>
    <col min="2" max="2" width="45.140625" style="3" bestFit="1" customWidth="1"/>
    <col min="3" max="3" width="18.42578125" style="31" bestFit="1" customWidth="1"/>
    <col min="4" max="4" width="12.5703125" style="31" bestFit="1" customWidth="1"/>
    <col min="5" max="5" width="8.85546875" style="31"/>
    <col min="6" max="6" width="12.7109375" style="31" bestFit="1" customWidth="1"/>
    <col min="7" max="7" width="8.85546875" style="9"/>
    <col min="8" max="8" width="24.140625" bestFit="1" customWidth="1"/>
    <col min="9" max="9" width="5.7109375" bestFit="1" customWidth="1"/>
    <col min="12" max="12" width="22.5703125" bestFit="1" customWidth="1"/>
    <col min="15" max="15" width="27.5703125" bestFit="1" customWidth="1"/>
    <col min="16" max="16" width="17.7109375" bestFit="1" customWidth="1"/>
    <col min="17" max="17" width="25.85546875" bestFit="1" customWidth="1"/>
    <col min="18" max="18" width="16.28515625" bestFit="1" customWidth="1"/>
  </cols>
  <sheetData>
    <row r="1" spans="1:16" x14ac:dyDescent="0.25">
      <c r="A1" s="103"/>
      <c r="B1" s="2" t="s">
        <v>0</v>
      </c>
      <c r="C1" s="2" t="s">
        <v>1</v>
      </c>
      <c r="D1" s="2" t="s">
        <v>2</v>
      </c>
      <c r="E1" s="2" t="s">
        <v>3</v>
      </c>
      <c r="F1" s="2" t="s">
        <v>4</v>
      </c>
      <c r="H1" s="4" t="s">
        <v>5</v>
      </c>
      <c r="I1" s="4" t="s">
        <v>6</v>
      </c>
      <c r="K1" s="11"/>
      <c r="L1" s="1" t="s">
        <v>7</v>
      </c>
      <c r="N1" s="126" t="s">
        <v>8</v>
      </c>
      <c r="O1" s="127"/>
      <c r="P1" s="12" t="s">
        <v>9</v>
      </c>
    </row>
    <row r="2" spans="1:16" x14ac:dyDescent="0.25">
      <c r="A2" s="125" t="s">
        <v>10</v>
      </c>
      <c r="B2" s="22" t="s">
        <v>11</v>
      </c>
      <c r="C2" s="35"/>
      <c r="D2" s="43"/>
      <c r="E2" s="43"/>
      <c r="F2" s="41"/>
      <c r="H2" s="1" t="s">
        <v>12</v>
      </c>
      <c r="I2" s="8">
        <f>COUNTIF(C:C, "Jack")</f>
        <v>8</v>
      </c>
      <c r="K2" s="5"/>
      <c r="L2" s="1" t="s">
        <v>13</v>
      </c>
      <c r="N2" s="2" t="s">
        <v>14</v>
      </c>
      <c r="O2" s="13" t="s">
        <v>15</v>
      </c>
      <c r="P2" s="10" t="s">
        <v>16</v>
      </c>
    </row>
    <row r="3" spans="1:16" x14ac:dyDescent="0.25">
      <c r="A3" s="125"/>
      <c r="B3" s="22" t="s">
        <v>17</v>
      </c>
      <c r="C3" s="35"/>
      <c r="D3" s="43"/>
      <c r="E3" s="43"/>
      <c r="F3" s="41"/>
      <c r="H3" s="1" t="s">
        <v>18</v>
      </c>
      <c r="I3" s="8">
        <f>COUNTIF(C:C, "Ian")</f>
        <v>8</v>
      </c>
      <c r="K3" s="6"/>
      <c r="L3" s="1" t="s">
        <v>19</v>
      </c>
      <c r="N3" s="8">
        <v>1</v>
      </c>
      <c r="O3" s="14">
        <v>90</v>
      </c>
      <c r="P3" s="15">
        <v>9</v>
      </c>
    </row>
    <row r="4" spans="1:16" ht="15.75" thickBot="1" x14ac:dyDescent="0.3">
      <c r="A4" s="125"/>
      <c r="B4" s="27" t="s">
        <v>20</v>
      </c>
      <c r="C4" s="36"/>
      <c r="D4" s="45"/>
      <c r="E4" s="44"/>
      <c r="F4" s="42"/>
      <c r="H4" s="1" t="s">
        <v>21</v>
      </c>
      <c r="I4" s="8">
        <f>COUNTIF(C:C, "Jason")</f>
        <v>7</v>
      </c>
      <c r="K4" s="7"/>
      <c r="L4" s="1" t="s">
        <v>22</v>
      </c>
      <c r="N4" s="8">
        <v>2</v>
      </c>
      <c r="O4" s="17">
        <v>80</v>
      </c>
      <c r="P4" s="16">
        <v>8</v>
      </c>
    </row>
    <row r="5" spans="1:16" ht="15.95" customHeight="1" thickTop="1" x14ac:dyDescent="0.25">
      <c r="A5" s="130" t="s">
        <v>23</v>
      </c>
      <c r="B5" s="93" t="s">
        <v>24</v>
      </c>
      <c r="C5" s="84" t="s">
        <v>21</v>
      </c>
      <c r="D5" s="85">
        <v>43963</v>
      </c>
      <c r="E5" s="90">
        <v>43972</v>
      </c>
      <c r="F5" s="90">
        <v>43979</v>
      </c>
      <c r="H5" s="28" t="s">
        <v>25</v>
      </c>
      <c r="I5" s="8">
        <f>COUNTIF(C:C, "Preston")</f>
        <v>7</v>
      </c>
      <c r="K5" s="18"/>
      <c r="L5" s="1" t="s">
        <v>26</v>
      </c>
      <c r="N5" s="8">
        <v>3</v>
      </c>
      <c r="O5" s="17">
        <v>70</v>
      </c>
      <c r="P5" s="16">
        <v>7</v>
      </c>
    </row>
    <row r="6" spans="1:16" x14ac:dyDescent="0.25">
      <c r="A6" s="131"/>
      <c r="B6" s="94" t="s">
        <v>27</v>
      </c>
      <c r="C6" s="91" t="s">
        <v>21</v>
      </c>
      <c r="D6" s="92">
        <v>43972</v>
      </c>
      <c r="E6" s="92">
        <v>43989</v>
      </c>
      <c r="F6" s="92">
        <v>43996</v>
      </c>
      <c r="H6" s="23"/>
      <c r="K6" s="19"/>
      <c r="L6" s="1" t="s">
        <v>28</v>
      </c>
      <c r="N6" s="8">
        <v>4</v>
      </c>
      <c r="O6" s="17">
        <v>60</v>
      </c>
      <c r="P6" s="16">
        <v>6</v>
      </c>
    </row>
    <row r="7" spans="1:16" x14ac:dyDescent="0.25">
      <c r="A7" s="131"/>
      <c r="B7" s="94" t="s">
        <v>29</v>
      </c>
      <c r="C7" s="91" t="s">
        <v>21</v>
      </c>
      <c r="D7" s="92">
        <v>43986</v>
      </c>
      <c r="E7" s="92">
        <v>44007</v>
      </c>
      <c r="F7" s="92">
        <v>44014</v>
      </c>
      <c r="K7" s="100"/>
      <c r="L7" s="101" t="s">
        <v>30</v>
      </c>
      <c r="N7" s="8">
        <v>5</v>
      </c>
      <c r="O7" s="17">
        <v>50</v>
      </c>
      <c r="P7" s="16">
        <v>5</v>
      </c>
    </row>
    <row r="8" spans="1:16" x14ac:dyDescent="0.25">
      <c r="A8" s="131"/>
      <c r="B8" s="95" t="s">
        <v>31</v>
      </c>
      <c r="C8" s="91" t="s">
        <v>21</v>
      </c>
      <c r="D8" s="92">
        <v>44012</v>
      </c>
      <c r="E8" s="92">
        <v>44026</v>
      </c>
      <c r="F8" s="92">
        <v>44033</v>
      </c>
      <c r="H8" s="3"/>
      <c r="K8" s="102"/>
      <c r="L8" s="28" t="s">
        <v>32</v>
      </c>
      <c r="N8" s="8">
        <v>6</v>
      </c>
      <c r="O8" s="17">
        <v>25</v>
      </c>
      <c r="P8" s="16">
        <v>2.5</v>
      </c>
    </row>
    <row r="9" spans="1:16" x14ac:dyDescent="0.25">
      <c r="A9" s="132"/>
      <c r="B9" s="94" t="s">
        <v>33</v>
      </c>
      <c r="C9" s="114" t="s">
        <v>21</v>
      </c>
      <c r="D9" s="115">
        <v>44026</v>
      </c>
      <c r="E9" s="115">
        <v>44042</v>
      </c>
      <c r="F9" s="115">
        <v>44042</v>
      </c>
      <c r="H9" s="3"/>
      <c r="N9" s="8" t="s">
        <v>34</v>
      </c>
      <c r="O9" s="17">
        <v>0</v>
      </c>
      <c r="P9" s="16">
        <v>0</v>
      </c>
    </row>
    <row r="10" spans="1:16" ht="15.95" customHeight="1" thickTop="1" x14ac:dyDescent="0.25">
      <c r="A10" s="124" t="s">
        <v>35</v>
      </c>
      <c r="B10" s="26" t="s">
        <v>36</v>
      </c>
      <c r="C10" s="84" t="s">
        <v>12</v>
      </c>
      <c r="D10" s="85">
        <v>43963</v>
      </c>
      <c r="E10" s="85">
        <v>43970</v>
      </c>
      <c r="F10" s="85">
        <v>43977</v>
      </c>
    </row>
    <row r="11" spans="1:16" x14ac:dyDescent="0.25">
      <c r="A11" s="125"/>
      <c r="B11" s="20" t="s">
        <v>37</v>
      </c>
      <c r="C11" s="86" t="s">
        <v>18</v>
      </c>
      <c r="D11" s="87">
        <v>43965</v>
      </c>
      <c r="E11" s="87">
        <v>43972</v>
      </c>
      <c r="F11" s="87">
        <v>43979</v>
      </c>
    </row>
    <row r="12" spans="1:16" x14ac:dyDescent="0.25">
      <c r="A12" s="125"/>
      <c r="B12" s="20" t="s">
        <v>38</v>
      </c>
      <c r="C12" s="86" t="s">
        <v>25</v>
      </c>
      <c r="D12" s="87">
        <v>43970</v>
      </c>
      <c r="E12" s="87">
        <v>43977</v>
      </c>
      <c r="F12" s="87">
        <v>43984</v>
      </c>
    </row>
    <row r="13" spans="1:16" ht="15" customHeight="1" x14ac:dyDescent="0.25">
      <c r="A13" s="125"/>
      <c r="B13" s="20" t="s">
        <v>39</v>
      </c>
      <c r="C13" s="88" t="s">
        <v>12</v>
      </c>
      <c r="D13" s="89">
        <v>43972</v>
      </c>
      <c r="E13" s="89">
        <v>43979</v>
      </c>
      <c r="F13" s="89">
        <v>43986</v>
      </c>
      <c r="K13" s="128" t="s">
        <v>40</v>
      </c>
      <c r="L13" s="129"/>
    </row>
    <row r="14" spans="1:16" x14ac:dyDescent="0.25">
      <c r="A14" s="125"/>
      <c r="B14" s="20" t="s">
        <v>41</v>
      </c>
      <c r="C14" s="86" t="s">
        <v>18</v>
      </c>
      <c r="D14" s="87">
        <v>43986</v>
      </c>
      <c r="E14" s="87">
        <v>43993</v>
      </c>
      <c r="F14" s="87">
        <v>44000</v>
      </c>
      <c r="K14" s="129"/>
      <c r="L14" s="129"/>
    </row>
    <row r="15" spans="1:16" x14ac:dyDescent="0.25">
      <c r="A15" s="125"/>
      <c r="B15" s="20" t="s">
        <v>42</v>
      </c>
      <c r="C15" s="88" t="s">
        <v>12</v>
      </c>
      <c r="D15" s="104">
        <v>43993</v>
      </c>
      <c r="E15" s="104">
        <v>44000</v>
      </c>
      <c r="F15" s="89">
        <v>44007</v>
      </c>
      <c r="K15" s="129"/>
      <c r="L15" s="129"/>
    </row>
    <row r="16" spans="1:16" x14ac:dyDescent="0.25">
      <c r="A16" s="125"/>
      <c r="B16" s="20" t="s">
        <v>43</v>
      </c>
      <c r="C16" s="86" t="s">
        <v>25</v>
      </c>
      <c r="D16" s="87">
        <v>43998</v>
      </c>
      <c r="E16" s="87">
        <v>44005</v>
      </c>
      <c r="F16" s="87">
        <v>44012</v>
      </c>
    </row>
    <row r="17" spans="1:12" x14ac:dyDescent="0.25">
      <c r="A17" s="125"/>
      <c r="B17" s="20" t="s">
        <v>44</v>
      </c>
      <c r="C17" s="88" t="s">
        <v>12</v>
      </c>
      <c r="D17" s="89">
        <v>44021</v>
      </c>
      <c r="E17" s="89">
        <v>44028</v>
      </c>
      <c r="F17" s="89">
        <v>44035</v>
      </c>
      <c r="K17" s="128" t="s">
        <v>45</v>
      </c>
      <c r="L17" s="129"/>
    </row>
    <row r="18" spans="1:12" x14ac:dyDescent="0.25">
      <c r="A18" s="125"/>
      <c r="B18" s="20" t="s">
        <v>46</v>
      </c>
      <c r="C18" s="86" t="s">
        <v>18</v>
      </c>
      <c r="D18" s="87">
        <v>44028</v>
      </c>
      <c r="E18" s="87">
        <v>44033</v>
      </c>
      <c r="F18" s="87">
        <v>44040</v>
      </c>
      <c r="K18" s="129"/>
      <c r="L18" s="129"/>
    </row>
    <row r="19" spans="1:12" x14ac:dyDescent="0.25">
      <c r="A19" s="125"/>
      <c r="B19" s="20" t="s">
        <v>47</v>
      </c>
      <c r="C19" s="113" t="s">
        <v>12</v>
      </c>
      <c r="D19" s="104">
        <v>44033</v>
      </c>
      <c r="E19" s="104">
        <v>44042</v>
      </c>
      <c r="F19" s="92">
        <v>44042</v>
      </c>
    </row>
    <row r="20" spans="1:12" x14ac:dyDescent="0.25">
      <c r="A20" s="133"/>
      <c r="B20" s="20" t="s">
        <v>48</v>
      </c>
      <c r="C20" s="116" t="s">
        <v>21</v>
      </c>
      <c r="D20" s="117">
        <v>44035</v>
      </c>
      <c r="E20" s="118">
        <v>44042</v>
      </c>
      <c r="F20" s="119">
        <v>44042</v>
      </c>
    </row>
    <row r="21" spans="1:12" ht="15.75" thickTop="1" x14ac:dyDescent="0.25">
      <c r="A21" s="124" t="s">
        <v>49</v>
      </c>
      <c r="B21" s="24" t="s">
        <v>50</v>
      </c>
      <c r="C21" s="105" t="s">
        <v>18</v>
      </c>
      <c r="D21" s="106">
        <v>43965</v>
      </c>
      <c r="E21" s="107">
        <v>43972</v>
      </c>
      <c r="F21" s="107">
        <v>43979</v>
      </c>
    </row>
    <row r="22" spans="1:12" x14ac:dyDescent="0.25">
      <c r="A22" s="125"/>
      <c r="B22" s="21" t="s">
        <v>51</v>
      </c>
      <c r="C22" s="86" t="s">
        <v>25</v>
      </c>
      <c r="D22" s="87">
        <v>43967</v>
      </c>
      <c r="E22" s="87">
        <v>43977</v>
      </c>
      <c r="F22" s="87">
        <v>43984</v>
      </c>
    </row>
    <row r="23" spans="1:12" x14ac:dyDescent="0.25">
      <c r="A23" s="125"/>
      <c r="B23" s="21" t="s">
        <v>52</v>
      </c>
      <c r="C23" s="88" t="s">
        <v>12</v>
      </c>
      <c r="D23" s="89">
        <v>43972</v>
      </c>
      <c r="E23" s="89">
        <v>43979</v>
      </c>
      <c r="F23" s="89">
        <v>43986</v>
      </c>
    </row>
    <row r="24" spans="1:12" x14ac:dyDescent="0.25">
      <c r="A24" s="125"/>
      <c r="B24" s="21" t="s">
        <v>53</v>
      </c>
      <c r="C24" s="86" t="s">
        <v>18</v>
      </c>
      <c r="D24" s="87">
        <v>43977</v>
      </c>
      <c r="E24" s="87">
        <v>43984</v>
      </c>
      <c r="F24" s="87">
        <v>43991</v>
      </c>
    </row>
    <row r="25" spans="1:12" x14ac:dyDescent="0.25">
      <c r="A25" s="125"/>
      <c r="B25" s="21" t="s">
        <v>54</v>
      </c>
      <c r="C25" s="86" t="s">
        <v>25</v>
      </c>
      <c r="D25" s="87">
        <v>43977</v>
      </c>
      <c r="E25" s="87">
        <v>43984</v>
      </c>
      <c r="F25" s="87">
        <v>43991</v>
      </c>
    </row>
    <row r="26" spans="1:12" x14ac:dyDescent="0.25">
      <c r="A26" s="125"/>
      <c r="B26" s="21" t="s">
        <v>55</v>
      </c>
      <c r="C26" s="86" t="s">
        <v>18</v>
      </c>
      <c r="D26" s="87">
        <v>43979</v>
      </c>
      <c r="E26" s="87">
        <v>43986</v>
      </c>
      <c r="F26" s="87">
        <v>43993</v>
      </c>
    </row>
    <row r="27" spans="1:12" x14ac:dyDescent="0.25">
      <c r="A27" s="125"/>
      <c r="B27" s="21" t="s">
        <v>56</v>
      </c>
      <c r="C27" s="108" t="s">
        <v>21</v>
      </c>
      <c r="D27" s="109">
        <v>43979</v>
      </c>
      <c r="E27" s="109">
        <v>43986</v>
      </c>
      <c r="F27" s="109">
        <v>43993</v>
      </c>
    </row>
    <row r="28" spans="1:12" x14ac:dyDescent="0.25">
      <c r="A28" s="125"/>
      <c r="B28" s="21" t="s">
        <v>57</v>
      </c>
      <c r="C28" s="88" t="s">
        <v>12</v>
      </c>
      <c r="D28" s="89">
        <v>43984</v>
      </c>
      <c r="E28" s="89">
        <v>43991</v>
      </c>
      <c r="F28" s="89">
        <v>43998</v>
      </c>
    </row>
    <row r="29" spans="1:12" x14ac:dyDescent="0.25">
      <c r="A29" s="125"/>
      <c r="B29" s="21" t="s">
        <v>58</v>
      </c>
      <c r="C29" s="86" t="s">
        <v>25</v>
      </c>
      <c r="D29" s="87">
        <v>44007</v>
      </c>
      <c r="E29" s="87">
        <v>44014</v>
      </c>
      <c r="F29" s="87">
        <v>44021</v>
      </c>
    </row>
    <row r="30" spans="1:12" x14ac:dyDescent="0.25">
      <c r="A30" s="125"/>
      <c r="B30" s="21" t="s">
        <v>59</v>
      </c>
      <c r="C30" s="86" t="s">
        <v>25</v>
      </c>
      <c r="D30" s="87">
        <v>44012</v>
      </c>
      <c r="E30" s="87">
        <v>44019</v>
      </c>
      <c r="F30" s="87">
        <v>44026</v>
      </c>
    </row>
    <row r="31" spans="1:12" x14ac:dyDescent="0.25">
      <c r="A31" s="125"/>
      <c r="B31" s="21" t="s">
        <v>60</v>
      </c>
      <c r="C31" s="86" t="s">
        <v>18</v>
      </c>
      <c r="D31" s="87">
        <v>44012</v>
      </c>
      <c r="E31" s="87">
        <v>44019</v>
      </c>
      <c r="F31" s="87">
        <v>44026</v>
      </c>
    </row>
    <row r="32" spans="1:12" x14ac:dyDescent="0.25">
      <c r="A32" s="125"/>
      <c r="B32" s="21" t="s">
        <v>61</v>
      </c>
      <c r="C32" s="88" t="s">
        <v>12</v>
      </c>
      <c r="D32" s="89">
        <v>44014</v>
      </c>
      <c r="E32" s="89">
        <v>44021</v>
      </c>
      <c r="F32" s="89">
        <v>44028</v>
      </c>
    </row>
    <row r="33" spans="1:8" x14ac:dyDescent="0.25">
      <c r="A33" s="125"/>
      <c r="B33" s="25" t="s">
        <v>62</v>
      </c>
      <c r="C33" s="111" t="s">
        <v>18</v>
      </c>
      <c r="D33" s="87">
        <v>44021</v>
      </c>
      <c r="E33" s="112">
        <v>44028</v>
      </c>
      <c r="F33" s="112">
        <v>44035</v>
      </c>
    </row>
    <row r="34" spans="1:8" x14ac:dyDescent="0.25">
      <c r="A34" s="125"/>
      <c r="B34" s="21" t="s">
        <v>63</v>
      </c>
      <c r="C34" s="88" t="s">
        <v>25</v>
      </c>
      <c r="D34" s="89">
        <v>44028</v>
      </c>
      <c r="E34" s="89">
        <v>44040</v>
      </c>
      <c r="F34" s="89">
        <v>44042</v>
      </c>
    </row>
    <row r="35" spans="1:8" x14ac:dyDescent="0.25">
      <c r="B35" s="29"/>
      <c r="C35" s="30"/>
      <c r="D35" s="30"/>
      <c r="E35" s="46"/>
      <c r="F35" s="46"/>
    </row>
    <row r="36" spans="1:8" x14ac:dyDescent="0.25">
      <c r="G36" s="98"/>
      <c r="H36" s="99"/>
    </row>
    <row r="37" spans="1:8" x14ac:dyDescent="0.25">
      <c r="A37" s="121"/>
      <c r="B37" s="122"/>
      <c r="C37" s="123"/>
      <c r="D37" s="123"/>
      <c r="E37" s="123"/>
      <c r="F37" s="123"/>
      <c r="G37" s="96"/>
      <c r="H37" s="97"/>
    </row>
    <row r="39" spans="1:8" x14ac:dyDescent="0.25">
      <c r="G39" s="96"/>
      <c r="H39" s="97"/>
    </row>
  </sheetData>
  <mergeCells count="7">
    <mergeCell ref="A21:A34"/>
    <mergeCell ref="N1:O1"/>
    <mergeCell ref="K13:L15"/>
    <mergeCell ref="K17:L18"/>
    <mergeCell ref="A2:A4"/>
    <mergeCell ref="A5:A9"/>
    <mergeCell ref="A10:A20"/>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F558B-FC1A-4938-A704-FEE97E03D635}">
  <sheetPr codeName="Sheet2"/>
  <dimension ref="A1:L46"/>
  <sheetViews>
    <sheetView workbookViewId="0">
      <selection activeCell="F30" sqref="F30"/>
    </sheetView>
  </sheetViews>
  <sheetFormatPr defaultColWidth="8.85546875" defaultRowHeight="15" x14ac:dyDescent="0.25"/>
  <cols>
    <col min="1" max="1" width="7.7109375" style="75" customWidth="1"/>
    <col min="2" max="2" width="5.85546875" style="75" customWidth="1"/>
    <col min="3" max="3" width="6.85546875" style="83" bestFit="1" customWidth="1"/>
    <col min="4" max="4" width="9.28515625" style="77" customWidth="1"/>
    <col min="5" max="5" width="31.7109375" style="77" customWidth="1"/>
    <col min="6" max="6" width="46.85546875" style="77" customWidth="1"/>
    <col min="7" max="7" width="22" bestFit="1" customWidth="1"/>
    <col min="8" max="8" width="35.28515625" customWidth="1"/>
    <col min="9" max="9" width="41.28515625" customWidth="1"/>
  </cols>
  <sheetData>
    <row r="1" spans="1:9" ht="18" x14ac:dyDescent="0.25">
      <c r="A1" s="134" t="s">
        <v>64</v>
      </c>
      <c r="B1" s="134"/>
      <c r="C1" s="134"/>
      <c r="D1" s="134"/>
      <c r="E1" s="134"/>
      <c r="F1" s="134"/>
      <c r="G1" s="134"/>
      <c r="H1" s="134"/>
      <c r="I1" s="134"/>
    </row>
    <row r="2" spans="1:9" x14ac:dyDescent="0.25">
      <c r="A2" s="135" t="s">
        <v>65</v>
      </c>
      <c r="B2" s="135"/>
      <c r="C2" s="135"/>
      <c r="D2" s="135"/>
      <c r="E2" s="135"/>
      <c r="F2" s="135"/>
      <c r="G2" s="135"/>
      <c r="H2" s="135"/>
      <c r="I2" s="135"/>
    </row>
    <row r="3" spans="1:9" ht="15.75" x14ac:dyDescent="0.25">
      <c r="A3" s="136"/>
      <c r="B3" s="137"/>
      <c r="C3" s="137"/>
      <c r="D3" s="137"/>
      <c r="E3" s="137"/>
      <c r="F3" s="137"/>
    </row>
    <row r="4" spans="1:9" s="52" customFormat="1" x14ac:dyDescent="0.25">
      <c r="A4" s="48" t="s">
        <v>66</v>
      </c>
      <c r="B4" s="48" t="s">
        <v>67</v>
      </c>
      <c r="C4" s="49" t="s">
        <v>68</v>
      </c>
      <c r="D4" s="50" t="s">
        <v>69</v>
      </c>
      <c r="E4" s="138" t="s">
        <v>70</v>
      </c>
      <c r="F4" s="138"/>
      <c r="G4" s="51" t="s">
        <v>23</v>
      </c>
      <c r="H4" s="51" t="s">
        <v>71</v>
      </c>
      <c r="I4" s="51" t="s">
        <v>49</v>
      </c>
    </row>
    <row r="5" spans="1:9" x14ac:dyDescent="0.25">
      <c r="A5" s="53">
        <v>1</v>
      </c>
      <c r="B5" s="53" t="s">
        <v>72</v>
      </c>
      <c r="C5" s="54">
        <v>43963</v>
      </c>
      <c r="D5" s="55" t="s">
        <v>73</v>
      </c>
      <c r="E5" s="56" t="s">
        <v>74</v>
      </c>
      <c r="F5" s="56" t="s">
        <v>75</v>
      </c>
      <c r="G5" s="57" t="str">
        <f>"P1: "&amp;TEXT(C8,"dd-Mmm")</f>
        <v>P1: 21-May</v>
      </c>
      <c r="H5" s="57" t="str">
        <f>"HW1: "&amp;TEXT(C7,"dd-Mmm")</f>
        <v>HW1: 19-May</v>
      </c>
      <c r="I5" s="57" t="str">
        <f>"ICE 1: "&amp;TEXT(C7,"dd-Mmm")</f>
        <v>ICE 1: 19-May</v>
      </c>
    </row>
    <row r="6" spans="1:9" x14ac:dyDescent="0.25">
      <c r="A6" s="58">
        <v>1</v>
      </c>
      <c r="B6" s="58" t="s">
        <v>76</v>
      </c>
      <c r="C6" s="59">
        <v>43965</v>
      </c>
      <c r="D6" s="60" t="s">
        <v>77</v>
      </c>
      <c r="E6" s="61" t="s">
        <v>78</v>
      </c>
      <c r="F6" s="61" t="s">
        <v>79</v>
      </c>
      <c r="G6" s="62"/>
      <c r="H6" s="62" t="str">
        <f>"HW2: "&amp;TEXT(C8,"dd-Mmm")</f>
        <v>HW2: 21-May</v>
      </c>
      <c r="I6" s="62"/>
    </row>
    <row r="7" spans="1:9" x14ac:dyDescent="0.25">
      <c r="A7" s="63">
        <f t="shared" ref="A7:A28" si="0">A5+1</f>
        <v>2</v>
      </c>
      <c r="B7" s="63" t="str">
        <f t="shared" ref="B7:B28" si="1">B5</f>
        <v>T</v>
      </c>
      <c r="C7" s="64">
        <f t="shared" ref="C7:C28" si="2">C5+7</f>
        <v>43970</v>
      </c>
      <c r="D7" s="65" t="s">
        <v>80</v>
      </c>
      <c r="E7" s="66" t="s">
        <v>81</v>
      </c>
      <c r="F7" s="66" t="s">
        <v>82</v>
      </c>
      <c r="G7" s="67"/>
      <c r="H7" s="67" t="str">
        <f>"HW3: "&amp;TEXT(C9,"dd-Mmm")</f>
        <v>HW3: 26-May</v>
      </c>
      <c r="I7" s="67" t="str">
        <f>"ICE 3: "&amp;TEXT(C9,"dd-Mmm")</f>
        <v>ICE 3: 26-May</v>
      </c>
    </row>
    <row r="8" spans="1:9" x14ac:dyDescent="0.25">
      <c r="A8" s="58">
        <f t="shared" si="0"/>
        <v>2</v>
      </c>
      <c r="B8" s="58" t="str">
        <f t="shared" si="1"/>
        <v>Th</v>
      </c>
      <c r="C8" s="59">
        <f t="shared" si="2"/>
        <v>43972</v>
      </c>
      <c r="D8" s="60" t="s">
        <v>83</v>
      </c>
      <c r="E8" s="61" t="s">
        <v>84</v>
      </c>
      <c r="F8" s="61" t="s">
        <v>85</v>
      </c>
      <c r="G8" s="62" t="str">
        <f>"P2: "&amp;TEXT(C12,"dd-Mmm")</f>
        <v>P2: 04-Jun</v>
      </c>
      <c r="H8" s="62" t="str">
        <f>"HW4: "&amp;TEXT(C10,"dd-Mmm")</f>
        <v>HW4: 28-May</v>
      </c>
      <c r="I8" s="62" t="str">
        <f>"ICE 4: "&amp;TEXT(C10,"dd-Mmm")</f>
        <v>ICE 4: 28-May</v>
      </c>
    </row>
    <row r="9" spans="1:9" x14ac:dyDescent="0.25">
      <c r="A9" s="63">
        <f t="shared" si="0"/>
        <v>3</v>
      </c>
      <c r="B9" s="63" t="str">
        <f t="shared" si="1"/>
        <v>T</v>
      </c>
      <c r="C9" s="64">
        <f t="shared" si="2"/>
        <v>43977</v>
      </c>
      <c r="D9" s="65" t="s">
        <v>86</v>
      </c>
      <c r="E9" s="66" t="s">
        <v>87</v>
      </c>
      <c r="F9" s="66" t="s">
        <v>88</v>
      </c>
      <c r="G9" s="67"/>
      <c r="H9" s="67"/>
      <c r="I9" s="67" t="str">
        <f>"ICE 5: LimitSizeBag &amp; DynamicBag: "&amp;TEXT(C11,"dd-Mmm")</f>
        <v>ICE 5: LimitSizeBag &amp; DynamicBag: 02-Jun</v>
      </c>
    </row>
    <row r="10" spans="1:9" ht="26.25" x14ac:dyDescent="0.25">
      <c r="A10" s="58">
        <f>A8+1</f>
        <v>3</v>
      </c>
      <c r="B10" s="58" t="str">
        <f>B8</f>
        <v>Th</v>
      </c>
      <c r="C10" s="59">
        <f t="shared" si="2"/>
        <v>43979</v>
      </c>
      <c r="D10" s="60" t="s">
        <v>89</v>
      </c>
      <c r="E10" s="61" t="s">
        <v>90</v>
      </c>
      <c r="F10" s="61" t="s">
        <v>91</v>
      </c>
      <c r="G10" s="62"/>
      <c r="H10" s="62"/>
      <c r="I10" s="68" t="str">
        <f>"ICE 6: OrderedListArray &amp; OrderedListLinkedList: "&amp;TEXT(C12,"dd-Mmm")</f>
        <v>ICE 6: OrderedListArray &amp; OrderedListLinkedList: 04-Jun</v>
      </c>
    </row>
    <row r="11" spans="1:9" x14ac:dyDescent="0.25">
      <c r="A11" s="63">
        <f>A9+1</f>
        <v>4</v>
      </c>
      <c r="B11" s="63" t="str">
        <f>B9</f>
        <v>T</v>
      </c>
      <c r="C11" s="64">
        <f t="shared" si="2"/>
        <v>43984</v>
      </c>
      <c r="D11" s="65" t="s">
        <v>92</v>
      </c>
      <c r="E11" s="66" t="s">
        <v>93</v>
      </c>
      <c r="F11" s="66" t="s">
        <v>94</v>
      </c>
      <c r="G11" s="67"/>
      <c r="H11" s="67"/>
      <c r="I11" s="67" t="str">
        <f>"ICE 7: PostfixToPrefix: "&amp;TEXT(C13,"dd-Mmm")</f>
        <v>ICE 7: PostfixToPrefix: 09-Jun</v>
      </c>
    </row>
    <row r="12" spans="1:9" ht="25.5" x14ac:dyDescent="0.25">
      <c r="A12" s="58">
        <f>A10+1</f>
        <v>4</v>
      </c>
      <c r="B12" s="58" t="str">
        <f>B10</f>
        <v>Th</v>
      </c>
      <c r="C12" s="59">
        <f t="shared" si="2"/>
        <v>43986</v>
      </c>
      <c r="D12" s="60" t="s">
        <v>95</v>
      </c>
      <c r="E12" s="61" t="s">
        <v>96</v>
      </c>
      <c r="F12" s="61" t="s">
        <v>97</v>
      </c>
      <c r="G12" s="62" t="str">
        <f>"P3: "&amp;TEXT(C18,"dd-Mmm")</f>
        <v>P3: 25-Jun</v>
      </c>
      <c r="H12" s="62" t="str">
        <f>"HW5: "&amp;TEXT(C14,"dd-Mmm")</f>
        <v>HW5: 11-Jun</v>
      </c>
      <c r="I12" s="62"/>
    </row>
    <row r="13" spans="1:9" x14ac:dyDescent="0.25">
      <c r="A13" s="63">
        <f t="shared" si="0"/>
        <v>5</v>
      </c>
      <c r="B13" s="63" t="str">
        <f t="shared" si="1"/>
        <v>T</v>
      </c>
      <c r="C13" s="64">
        <f t="shared" si="2"/>
        <v>43991</v>
      </c>
      <c r="D13" s="65" t="s">
        <v>98</v>
      </c>
      <c r="E13" s="66" t="s">
        <v>99</v>
      </c>
      <c r="F13" s="66" t="s">
        <v>100</v>
      </c>
      <c r="G13" s="67"/>
      <c r="H13" s="67"/>
      <c r="I13" s="67"/>
    </row>
    <row r="14" spans="1:9" x14ac:dyDescent="0.25">
      <c r="A14" s="58">
        <f t="shared" si="0"/>
        <v>5</v>
      </c>
      <c r="B14" s="58" t="str">
        <f t="shared" si="1"/>
        <v>Th</v>
      </c>
      <c r="C14" s="59">
        <f t="shared" si="2"/>
        <v>43993</v>
      </c>
      <c r="D14" s="60" t="s">
        <v>101</v>
      </c>
      <c r="E14" s="61" t="s">
        <v>102</v>
      </c>
      <c r="F14" s="61" t="s">
        <v>103</v>
      </c>
      <c r="G14" s="62"/>
      <c r="H14" s="62" t="str">
        <f>"HW6: "&amp;TEXT(C16,"dd-Mmm")</f>
        <v>HW6: 18-Jun</v>
      </c>
      <c r="I14" s="62"/>
    </row>
    <row r="15" spans="1:9" x14ac:dyDescent="0.25">
      <c r="A15" s="63">
        <f t="shared" si="0"/>
        <v>6</v>
      </c>
      <c r="B15" s="63" t="str">
        <f t="shared" si="1"/>
        <v>T</v>
      </c>
      <c r="C15" s="64">
        <f t="shared" si="2"/>
        <v>43998</v>
      </c>
      <c r="D15" s="65" t="s">
        <v>104</v>
      </c>
      <c r="E15" s="66" t="s">
        <v>105</v>
      </c>
      <c r="F15" s="66" t="s">
        <v>106</v>
      </c>
      <c r="G15" s="67"/>
      <c r="H15" s="67" t="str">
        <f>"HW7: "&amp;TEXT(C17,"dd-Mmm")</f>
        <v>HW7: 23-Jun</v>
      </c>
      <c r="I15" s="67"/>
    </row>
    <row r="16" spans="1:9" ht="25.5" x14ac:dyDescent="0.25">
      <c r="A16" s="58">
        <f t="shared" si="0"/>
        <v>6</v>
      </c>
      <c r="B16" s="58" t="str">
        <f t="shared" si="1"/>
        <v>Th</v>
      </c>
      <c r="C16" s="59">
        <f t="shared" si="2"/>
        <v>44000</v>
      </c>
      <c r="D16" s="60" t="s">
        <v>107</v>
      </c>
      <c r="E16" s="61" t="s">
        <v>108</v>
      </c>
      <c r="F16" s="61" t="s">
        <v>109</v>
      </c>
      <c r="G16" s="62"/>
      <c r="H16" s="62"/>
      <c r="I16" s="62"/>
    </row>
    <row r="17" spans="1:12" x14ac:dyDescent="0.25">
      <c r="A17" s="63">
        <f t="shared" si="0"/>
        <v>7</v>
      </c>
      <c r="B17" s="63" t="str">
        <f t="shared" si="1"/>
        <v>T</v>
      </c>
      <c r="C17" s="64">
        <f t="shared" si="2"/>
        <v>44005</v>
      </c>
      <c r="D17" s="69" t="s">
        <v>110</v>
      </c>
      <c r="E17" s="66"/>
      <c r="F17" s="66"/>
      <c r="G17" s="67"/>
      <c r="H17" s="67"/>
      <c r="I17" s="67"/>
    </row>
    <row r="18" spans="1:12" x14ac:dyDescent="0.25">
      <c r="A18" s="58">
        <f t="shared" si="0"/>
        <v>7</v>
      </c>
      <c r="B18" s="58" t="str">
        <f t="shared" si="1"/>
        <v>Th</v>
      </c>
      <c r="C18" s="59">
        <f t="shared" si="2"/>
        <v>44007</v>
      </c>
      <c r="D18" s="60" t="s">
        <v>111</v>
      </c>
      <c r="E18" s="61" t="s">
        <v>112</v>
      </c>
      <c r="F18" s="61" t="s">
        <v>113</v>
      </c>
      <c r="H18" s="62"/>
      <c r="I18" s="62" t="str">
        <f>"ICE 8: SortedList: "&amp;TEXT(C20,"dd-Mmm")</f>
        <v>ICE 8: SortedList: 02-Jul</v>
      </c>
    </row>
    <row r="19" spans="1:12" x14ac:dyDescent="0.25">
      <c r="A19" s="63">
        <f t="shared" si="0"/>
        <v>8</v>
      </c>
      <c r="B19" s="63" t="str">
        <f t="shared" si="1"/>
        <v>T</v>
      </c>
      <c r="C19" s="64">
        <f t="shared" si="2"/>
        <v>44012</v>
      </c>
      <c r="D19" s="65" t="s">
        <v>114</v>
      </c>
      <c r="E19" s="66" t="s">
        <v>115</v>
      </c>
      <c r="F19" s="66" t="s">
        <v>116</v>
      </c>
      <c r="G19" s="110" t="str">
        <f>"P4: PathFinder -"&amp;TEXT(C23,"dd-Mmm")</f>
        <v>P4: PathFinder -14-Jul</v>
      </c>
      <c r="H19" s="67"/>
      <c r="I19" s="67" t="str">
        <f>"ICE 9: Queue &amp; ring buffer: "&amp;TEXT(C21,"dd-Mmm")</f>
        <v>ICE 9: Queue &amp; ring buffer: 07-Jul</v>
      </c>
    </row>
    <row r="20" spans="1:12" x14ac:dyDescent="0.25">
      <c r="A20" s="58">
        <f t="shared" si="0"/>
        <v>8</v>
      </c>
      <c r="B20" s="58" t="str">
        <f t="shared" si="1"/>
        <v>Th</v>
      </c>
      <c r="C20" s="59">
        <f t="shared" si="2"/>
        <v>44014</v>
      </c>
      <c r="D20" s="60" t="s">
        <v>117</v>
      </c>
      <c r="E20" s="61" t="s">
        <v>118</v>
      </c>
      <c r="F20" s="61" t="s">
        <v>119</v>
      </c>
      <c r="G20" s="60"/>
      <c r="H20" s="62"/>
      <c r="I20" s="62" t="str">
        <f>"ICE 10: Priority Queue: "&amp;TEXT(C22,"dd-Mmm")</f>
        <v>ICE 10: Priority Queue: 09-Jul</v>
      </c>
      <c r="L20" s="62"/>
    </row>
    <row r="21" spans="1:12" x14ac:dyDescent="0.25">
      <c r="A21" s="63">
        <f t="shared" si="0"/>
        <v>9</v>
      </c>
      <c r="B21" s="63" t="str">
        <f t="shared" si="1"/>
        <v>T</v>
      </c>
      <c r="C21" s="64">
        <f t="shared" si="2"/>
        <v>44019</v>
      </c>
      <c r="D21" s="65" t="s">
        <v>120</v>
      </c>
      <c r="E21" s="66" t="s">
        <v>121</v>
      </c>
      <c r="F21" s="66" t="s">
        <v>122</v>
      </c>
      <c r="G21" s="67"/>
      <c r="H21" s="67"/>
      <c r="I21" s="67"/>
    </row>
    <row r="22" spans="1:12" x14ac:dyDescent="0.25">
      <c r="A22" s="58">
        <f t="shared" si="0"/>
        <v>9</v>
      </c>
      <c r="B22" s="58" t="str">
        <f t="shared" si="1"/>
        <v>Th</v>
      </c>
      <c r="C22" s="59">
        <f t="shared" si="2"/>
        <v>44021</v>
      </c>
      <c r="D22" s="60" t="s">
        <v>123</v>
      </c>
      <c r="E22" s="61" t="s">
        <v>124</v>
      </c>
      <c r="F22" s="61" t="s">
        <v>125</v>
      </c>
      <c r="G22" s="62"/>
      <c r="H22" s="62" t="str">
        <f>"HW8: "&amp;TEXT(C24,"dd-Mmm")</f>
        <v>HW8: 16-Jul</v>
      </c>
      <c r="I22" s="62" t="str">
        <f>"ICE 11: Tree and BST Exercise: "&amp;TEXT(C24,"dd-Mmm")</f>
        <v>ICE 11: Tree and BST Exercise: 16-Jul</v>
      </c>
    </row>
    <row r="23" spans="1:12" x14ac:dyDescent="0.25">
      <c r="A23" s="63">
        <f t="shared" si="0"/>
        <v>10</v>
      </c>
      <c r="B23" s="63" t="str">
        <f t="shared" si="1"/>
        <v>T</v>
      </c>
      <c r="C23" s="64">
        <f t="shared" si="2"/>
        <v>44026</v>
      </c>
      <c r="D23" s="65" t="s">
        <v>126</v>
      </c>
      <c r="E23" s="66" t="s">
        <v>127</v>
      </c>
      <c r="F23" s="66" t="s">
        <v>128</v>
      </c>
      <c r="G23" s="67" t="str">
        <f>"P5: PuzzleSolver -"&amp;TEXT(C28,"dd-Mmm")</f>
        <v>P5: PuzzleSolver -30-Jul</v>
      </c>
      <c r="H23" s="67"/>
      <c r="I23" s="67"/>
    </row>
    <row r="24" spans="1:12" x14ac:dyDescent="0.25">
      <c r="A24" s="58">
        <f t="shared" si="0"/>
        <v>10</v>
      </c>
      <c r="B24" s="58" t="str">
        <f t="shared" si="1"/>
        <v>Th</v>
      </c>
      <c r="C24" s="59">
        <f t="shared" si="2"/>
        <v>44028</v>
      </c>
      <c r="D24" s="60" t="s">
        <v>129</v>
      </c>
      <c r="E24" s="61" t="s">
        <v>130</v>
      </c>
      <c r="F24" s="61" t="s">
        <v>131</v>
      </c>
      <c r="G24" s="62"/>
      <c r="H24" s="62" t="str">
        <f>"HW9: "&amp;TEXT(C26,"dd-Mmm")</f>
        <v>HW9: 23-Jul</v>
      </c>
      <c r="I24" s="62" t="str">
        <f>"ICE 12: Heap sort Priority Queue: "&amp;TEXT(C27,"dd-Mmm")</f>
        <v>ICE 12: Heap sort Priority Queue: 28-Jul</v>
      </c>
    </row>
    <row r="25" spans="1:12" x14ac:dyDescent="0.25">
      <c r="A25" s="63">
        <f t="shared" si="0"/>
        <v>11</v>
      </c>
      <c r="B25" s="63" t="str">
        <f t="shared" si="1"/>
        <v>T</v>
      </c>
      <c r="C25" s="64">
        <f t="shared" si="2"/>
        <v>44033</v>
      </c>
      <c r="D25" s="65" t="s">
        <v>132</v>
      </c>
      <c r="E25" s="66" t="s">
        <v>133</v>
      </c>
      <c r="F25" s="66" t="s">
        <v>134</v>
      </c>
      <c r="G25" s="67"/>
      <c r="H25" s="67" t="str">
        <f>"HW10: "&amp;TEXT(C28,"dd-Mmm")</f>
        <v>HW10: 30-Jul</v>
      </c>
      <c r="I25" s="67"/>
    </row>
    <row r="26" spans="1:12" x14ac:dyDescent="0.25">
      <c r="A26" s="58">
        <f t="shared" si="0"/>
        <v>11</v>
      </c>
      <c r="B26" s="58" t="str">
        <f t="shared" si="1"/>
        <v>Th</v>
      </c>
      <c r="C26" s="59">
        <f t="shared" si="2"/>
        <v>44035</v>
      </c>
      <c r="D26" s="60" t="s">
        <v>135</v>
      </c>
      <c r="E26" s="61" t="s">
        <v>136</v>
      </c>
      <c r="F26" s="61" t="s">
        <v>137</v>
      </c>
      <c r="G26" s="62"/>
      <c r="H26" s="62"/>
      <c r="I26" s="62"/>
    </row>
    <row r="27" spans="1:12" x14ac:dyDescent="0.25">
      <c r="A27" s="63">
        <f t="shared" si="0"/>
        <v>12</v>
      </c>
      <c r="B27" s="63" t="str">
        <f t="shared" si="1"/>
        <v>T</v>
      </c>
      <c r="C27" s="64">
        <f t="shared" si="2"/>
        <v>44040</v>
      </c>
      <c r="D27" s="65" t="s">
        <v>138</v>
      </c>
      <c r="E27" s="66" t="s">
        <v>139</v>
      </c>
      <c r="F27" s="66" t="s">
        <v>140</v>
      </c>
      <c r="G27" s="67"/>
      <c r="H27" s="67"/>
      <c r="I27" s="67"/>
    </row>
    <row r="28" spans="1:12" x14ac:dyDescent="0.25">
      <c r="A28" s="70">
        <f t="shared" si="0"/>
        <v>12</v>
      </c>
      <c r="B28" s="70" t="str">
        <f t="shared" si="1"/>
        <v>Th</v>
      </c>
      <c r="C28" s="71">
        <f t="shared" si="2"/>
        <v>44042</v>
      </c>
      <c r="D28" s="72" t="s">
        <v>141</v>
      </c>
      <c r="E28" s="73"/>
      <c r="F28" s="73"/>
      <c r="G28" s="74"/>
      <c r="H28" s="74"/>
      <c r="I28" s="74"/>
    </row>
    <row r="29" spans="1:12" x14ac:dyDescent="0.25">
      <c r="C29" s="76"/>
    </row>
    <row r="30" spans="1:12" x14ac:dyDescent="0.25">
      <c r="C30" s="76"/>
    </row>
    <row r="31" spans="1:12" x14ac:dyDescent="0.25">
      <c r="C31" s="76"/>
      <c r="D31" s="78"/>
      <c r="E31" s="79"/>
    </row>
    <row r="32" spans="1:12" x14ac:dyDescent="0.25">
      <c r="C32" s="76"/>
      <c r="D32" s="78"/>
      <c r="E32" s="79"/>
      <c r="H32" s="77"/>
      <c r="I32" s="77"/>
    </row>
    <row r="33" spans="2:7" x14ac:dyDescent="0.25">
      <c r="C33" s="76"/>
    </row>
    <row r="34" spans="2:7" x14ac:dyDescent="0.25">
      <c r="C34" s="76"/>
    </row>
    <row r="35" spans="2:7" x14ac:dyDescent="0.25">
      <c r="B35" s="80"/>
      <c r="C35" s="81"/>
      <c r="E35" s="82"/>
      <c r="F35" s="79"/>
    </row>
    <row r="36" spans="2:7" x14ac:dyDescent="0.25">
      <c r="C36" s="76"/>
      <c r="F36" s="79"/>
      <c r="G36" s="79"/>
    </row>
    <row r="37" spans="2:7" x14ac:dyDescent="0.25">
      <c r="C37" s="76"/>
    </row>
    <row r="38" spans="2:7" x14ac:dyDescent="0.25">
      <c r="F38" s="79"/>
    </row>
    <row r="42" spans="2:7" x14ac:dyDescent="0.25">
      <c r="F42" s="79"/>
    </row>
    <row r="43" spans="2:7" x14ac:dyDescent="0.25">
      <c r="F43" s="79"/>
    </row>
    <row r="44" spans="2:7" x14ac:dyDescent="0.25">
      <c r="F44" s="79"/>
    </row>
    <row r="45" spans="2:7" x14ac:dyDescent="0.25">
      <c r="F45" s="79"/>
    </row>
    <row r="46" spans="2:7" x14ac:dyDescent="0.25">
      <c r="F46" s="79"/>
    </row>
  </sheetData>
  <mergeCells count="4">
    <mergeCell ref="A1:I1"/>
    <mergeCell ref="A2:I2"/>
    <mergeCell ref="A3:F3"/>
    <mergeCell ref="E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4646D-7033-2F4E-BBBF-8D2D95D92EB4}">
  <sheetPr codeName="Sheet3">
    <pageSetUpPr fitToPage="1"/>
  </sheetPr>
  <dimension ref="A1:N54"/>
  <sheetViews>
    <sheetView workbookViewId="0">
      <selection activeCell="K15" sqref="K15"/>
    </sheetView>
  </sheetViews>
  <sheetFormatPr defaultColWidth="11.28515625" defaultRowHeight="15" x14ac:dyDescent="0.25"/>
  <sheetData>
    <row r="1" spans="1:14" x14ac:dyDescent="0.25">
      <c r="A1" s="3"/>
      <c r="B1" s="2" t="s">
        <v>142</v>
      </c>
      <c r="C1" s="2" t="s">
        <v>143</v>
      </c>
      <c r="D1" s="2" t="s">
        <v>144</v>
      </c>
      <c r="E1" s="2" t="s">
        <v>145</v>
      </c>
      <c r="F1" s="2" t="s">
        <v>146</v>
      </c>
      <c r="G1" s="2" t="s">
        <v>147</v>
      </c>
      <c r="H1" s="2" t="s">
        <v>148</v>
      </c>
      <c r="I1" s="39"/>
      <c r="J1" s="141" t="s">
        <v>149</v>
      </c>
      <c r="K1" s="141"/>
      <c r="L1" s="40"/>
      <c r="M1" s="38" t="s">
        <v>150</v>
      </c>
      <c r="N1" s="37" t="s">
        <v>151</v>
      </c>
    </row>
    <row r="2" spans="1:14" x14ac:dyDescent="0.25">
      <c r="A2" s="32">
        <v>0.33333333333333331</v>
      </c>
      <c r="B2" s="1"/>
      <c r="C2" s="1"/>
      <c r="D2" s="1"/>
      <c r="E2" s="1"/>
      <c r="F2" s="1"/>
      <c r="G2" s="1"/>
      <c r="H2" s="1"/>
      <c r="I2" s="139" t="s">
        <v>152</v>
      </c>
      <c r="J2" s="139"/>
      <c r="K2" s="139"/>
      <c r="L2" s="139"/>
      <c r="M2" s="1" t="s">
        <v>153</v>
      </c>
      <c r="N2" s="1">
        <f>CONVERT(15*(COUNTIF(B:H, "Dr. Amr")), "mn", "hr")</f>
        <v>1</v>
      </c>
    </row>
    <row r="3" spans="1:14" x14ac:dyDescent="0.25">
      <c r="A3" s="32">
        <v>0.34375</v>
      </c>
      <c r="B3" s="1"/>
      <c r="C3" s="1"/>
      <c r="D3" s="1"/>
      <c r="E3" s="1"/>
      <c r="F3" s="1"/>
      <c r="G3" s="1"/>
      <c r="H3" s="1"/>
      <c r="I3" s="120"/>
      <c r="J3" s="120"/>
      <c r="K3" s="120"/>
      <c r="L3" s="120"/>
      <c r="M3" s="1" t="s">
        <v>154</v>
      </c>
      <c r="N3" s="1">
        <f>CONVERT(15*(COUNTIF(B:H, "Dr. Jones")), "mn", "hr")</f>
        <v>0</v>
      </c>
    </row>
    <row r="4" spans="1:14" x14ac:dyDescent="0.25">
      <c r="A4" s="32">
        <v>0.35416666666666669</v>
      </c>
      <c r="B4" s="1"/>
      <c r="C4" s="1"/>
      <c r="D4" s="1"/>
      <c r="E4" s="1"/>
      <c r="F4" s="1"/>
      <c r="G4" s="1"/>
      <c r="H4" s="1"/>
      <c r="I4" s="140" t="s">
        <v>155</v>
      </c>
      <c r="J4" s="140"/>
      <c r="K4" s="140"/>
      <c r="L4" s="140"/>
      <c r="M4" s="1" t="s">
        <v>12</v>
      </c>
      <c r="N4" s="1">
        <f>CONVERT(15*(COUNTIF(B:H, "Jack")), "mn", "hr")</f>
        <v>3</v>
      </c>
    </row>
    <row r="5" spans="1:14" x14ac:dyDescent="0.25">
      <c r="A5" s="32">
        <v>0.36458333333333331</v>
      </c>
      <c r="B5" s="1"/>
      <c r="C5" s="1"/>
      <c r="D5" s="1"/>
      <c r="E5" s="1"/>
      <c r="F5" s="1"/>
      <c r="G5" s="1"/>
      <c r="H5" s="1"/>
      <c r="I5" s="140"/>
      <c r="J5" s="140"/>
      <c r="K5" s="140"/>
      <c r="L5" s="140"/>
      <c r="M5" s="1" t="s">
        <v>18</v>
      </c>
      <c r="N5" s="1">
        <f>CONVERT(15*(COUNTIF(B:H, "Ian")), "mn", "hr")</f>
        <v>3</v>
      </c>
    </row>
    <row r="6" spans="1:14" x14ac:dyDescent="0.25">
      <c r="A6" s="32">
        <v>0.375</v>
      </c>
      <c r="B6" s="1"/>
      <c r="C6" s="1"/>
      <c r="D6" s="1" t="s">
        <v>25</v>
      </c>
      <c r="E6" s="1"/>
      <c r="F6" s="1"/>
      <c r="G6" s="1"/>
      <c r="H6" s="1"/>
      <c r="I6" s="140"/>
      <c r="J6" s="140"/>
      <c r="K6" s="140"/>
      <c r="L6" s="140"/>
      <c r="M6" s="1" t="s">
        <v>21</v>
      </c>
      <c r="N6" s="1">
        <f>CONVERT(15*(COUNTIF(B:H, "Jason")), "mn", "hr")</f>
        <v>2</v>
      </c>
    </row>
    <row r="7" spans="1:14" x14ac:dyDescent="0.25">
      <c r="A7" s="32">
        <v>0.38541666666666702</v>
      </c>
      <c r="B7" s="1"/>
      <c r="C7" s="1"/>
      <c r="D7" s="1" t="s">
        <v>25</v>
      </c>
      <c r="E7" s="1"/>
      <c r="F7" s="1"/>
      <c r="G7" s="1"/>
      <c r="H7" s="1"/>
      <c r="M7" s="1" t="s">
        <v>25</v>
      </c>
      <c r="N7" s="1">
        <f>CONVERT(15*(COUNTIF(B:H, "Preston")), "mn", "hr")</f>
        <v>3</v>
      </c>
    </row>
    <row r="8" spans="1:14" x14ac:dyDescent="0.25">
      <c r="A8" s="32">
        <v>0.39583333333333298</v>
      </c>
      <c r="B8" s="1"/>
      <c r="C8" s="1"/>
      <c r="D8" s="1" t="s">
        <v>25</v>
      </c>
      <c r="E8" s="1"/>
      <c r="F8" s="1"/>
      <c r="G8" s="1"/>
      <c r="H8" s="1"/>
      <c r="I8" s="128" t="s">
        <v>156</v>
      </c>
      <c r="J8" s="128"/>
      <c r="K8" s="128"/>
      <c r="L8" s="128"/>
    </row>
    <row r="9" spans="1:14" x14ac:dyDescent="0.25">
      <c r="A9" s="32">
        <v>0.40625</v>
      </c>
      <c r="B9" s="1"/>
      <c r="C9" s="1" t="s">
        <v>18</v>
      </c>
      <c r="D9" s="1" t="s">
        <v>25</v>
      </c>
      <c r="E9" s="1" t="s">
        <v>18</v>
      </c>
      <c r="F9" s="1"/>
      <c r="G9" s="1"/>
      <c r="H9" s="1"/>
      <c r="I9" s="128"/>
      <c r="J9" s="128"/>
      <c r="K9" s="128"/>
      <c r="L9" s="128"/>
    </row>
    <row r="10" spans="1:14" x14ac:dyDescent="0.25">
      <c r="A10" s="32">
        <v>0.41666666666666702</v>
      </c>
      <c r="B10" s="1"/>
      <c r="C10" s="1" t="s">
        <v>18</v>
      </c>
      <c r="D10" s="1" t="s">
        <v>25</v>
      </c>
      <c r="E10" s="1" t="s">
        <v>18</v>
      </c>
      <c r="F10" s="1" t="s">
        <v>25</v>
      </c>
      <c r="G10" s="1"/>
      <c r="H10" s="1"/>
    </row>
    <row r="11" spans="1:14" x14ac:dyDescent="0.25">
      <c r="A11" s="32">
        <v>0.42708333333333298</v>
      </c>
      <c r="B11" s="1"/>
      <c r="C11" s="1" t="s">
        <v>18</v>
      </c>
      <c r="D11" s="1" t="s">
        <v>25</v>
      </c>
      <c r="E11" s="1" t="s">
        <v>18</v>
      </c>
      <c r="F11" s="1" t="s">
        <v>25</v>
      </c>
      <c r="G11" s="1"/>
      <c r="H11" s="1"/>
    </row>
    <row r="12" spans="1:14" x14ac:dyDescent="0.25">
      <c r="A12" s="32">
        <v>0.4375</v>
      </c>
      <c r="B12" s="1"/>
      <c r="C12" s="34"/>
      <c r="D12" s="1" t="s">
        <v>25</v>
      </c>
      <c r="E12" s="34"/>
      <c r="F12" s="1" t="s">
        <v>25</v>
      </c>
      <c r="G12" s="1"/>
      <c r="H12" s="1"/>
    </row>
    <row r="13" spans="1:14" x14ac:dyDescent="0.25">
      <c r="A13" s="32">
        <v>0.44791666666666702</v>
      </c>
      <c r="B13" s="1"/>
      <c r="C13" s="34"/>
      <c r="D13" s="1" t="s">
        <v>25</v>
      </c>
      <c r="E13" s="34"/>
      <c r="F13" s="1" t="s">
        <v>25</v>
      </c>
      <c r="G13" s="1"/>
      <c r="H13" s="1"/>
    </row>
    <row r="14" spans="1:14" x14ac:dyDescent="0.25">
      <c r="A14" s="32">
        <v>0.45833333333333298</v>
      </c>
      <c r="B14" s="1"/>
      <c r="C14" s="34"/>
      <c r="D14" s="1"/>
      <c r="E14" s="34"/>
      <c r="G14" s="1"/>
      <c r="H14" s="1"/>
    </row>
    <row r="15" spans="1:14" x14ac:dyDescent="0.25">
      <c r="A15" s="32">
        <v>0.46875</v>
      </c>
      <c r="B15" s="1"/>
      <c r="C15" s="34"/>
      <c r="D15" s="1"/>
      <c r="E15" s="34"/>
      <c r="G15" s="1"/>
      <c r="H15" s="1"/>
    </row>
    <row r="16" spans="1:14" x14ac:dyDescent="0.25">
      <c r="A16" s="32">
        <v>0.47916666666666702</v>
      </c>
      <c r="B16" s="1"/>
      <c r="C16" s="34"/>
      <c r="D16" s="1"/>
      <c r="E16" s="34"/>
      <c r="G16" s="1"/>
      <c r="H16" s="1"/>
    </row>
    <row r="17" spans="1:13" x14ac:dyDescent="0.25">
      <c r="A17" s="32">
        <v>0.48958333333333298</v>
      </c>
      <c r="B17" s="1"/>
      <c r="C17" s="34"/>
      <c r="D17" s="1"/>
      <c r="E17" s="34"/>
      <c r="G17" s="1"/>
      <c r="H17" s="1"/>
    </row>
    <row r="18" spans="1:13" ht="15" customHeight="1" x14ac:dyDescent="0.25">
      <c r="A18" s="32">
        <v>0.5</v>
      </c>
      <c r="B18" s="1"/>
      <c r="C18" s="34"/>
      <c r="D18" s="1"/>
      <c r="E18" s="34"/>
      <c r="F18" s="1"/>
      <c r="G18" s="1"/>
      <c r="H18" s="1"/>
    </row>
    <row r="19" spans="1:13" x14ac:dyDescent="0.25">
      <c r="A19" s="32">
        <v>0.51041666666666696</v>
      </c>
      <c r="B19" s="1"/>
      <c r="C19" s="1" t="s">
        <v>21</v>
      </c>
      <c r="D19" s="1"/>
      <c r="E19" s="1" t="s">
        <v>153</v>
      </c>
      <c r="F19" s="1"/>
      <c r="G19" s="1"/>
      <c r="H19" s="1"/>
    </row>
    <row r="20" spans="1:13" x14ac:dyDescent="0.25">
      <c r="A20" s="32">
        <v>0.52083333333333304</v>
      </c>
      <c r="B20" s="1"/>
      <c r="C20" s="1" t="s">
        <v>21</v>
      </c>
      <c r="D20" s="1"/>
      <c r="E20" s="1" t="s">
        <v>153</v>
      </c>
      <c r="F20" s="1"/>
      <c r="G20" s="1"/>
      <c r="H20" s="1"/>
      <c r="J20" s="47"/>
      <c r="K20" s="47"/>
      <c r="L20" s="47"/>
      <c r="M20" s="47"/>
    </row>
    <row r="21" spans="1:13" x14ac:dyDescent="0.25">
      <c r="A21" s="32">
        <v>0.53125</v>
      </c>
      <c r="B21" s="1"/>
      <c r="C21" s="1" t="s">
        <v>21</v>
      </c>
      <c r="D21" s="1"/>
      <c r="E21" s="1" t="s">
        <v>153</v>
      </c>
      <c r="F21" s="1"/>
      <c r="G21" s="1"/>
      <c r="H21" s="1"/>
    </row>
    <row r="22" spans="1:13" x14ac:dyDescent="0.25">
      <c r="A22" s="32">
        <v>0.54166666666666696</v>
      </c>
      <c r="B22" s="1"/>
      <c r="C22" s="1" t="s">
        <v>21</v>
      </c>
      <c r="D22" s="1"/>
      <c r="E22" s="1" t="s">
        <v>153</v>
      </c>
      <c r="F22" s="1"/>
      <c r="G22" s="1"/>
      <c r="H22" s="1"/>
    </row>
    <row r="23" spans="1:13" x14ac:dyDescent="0.25">
      <c r="A23" s="32">
        <v>0.55208333333333304</v>
      </c>
      <c r="B23" s="1"/>
      <c r="C23" s="1" t="s">
        <v>21</v>
      </c>
      <c r="D23" s="1"/>
      <c r="E23" s="1"/>
      <c r="F23" s="1"/>
      <c r="G23" s="1"/>
      <c r="H23" s="1"/>
    </row>
    <row r="24" spans="1:13" x14ac:dyDescent="0.25">
      <c r="A24" s="32">
        <v>0.5625</v>
      </c>
      <c r="B24" s="1"/>
      <c r="C24" s="1" t="s">
        <v>21</v>
      </c>
      <c r="D24" s="1"/>
      <c r="E24" s="1"/>
      <c r="F24" s="1" t="s">
        <v>18</v>
      </c>
      <c r="G24" s="1"/>
      <c r="H24" s="1"/>
    </row>
    <row r="25" spans="1:13" x14ac:dyDescent="0.25">
      <c r="A25" s="32">
        <v>0.57291666666666696</v>
      </c>
      <c r="B25" s="1"/>
      <c r="C25" s="1" t="s">
        <v>21</v>
      </c>
      <c r="D25" s="1"/>
      <c r="E25" s="1"/>
      <c r="F25" s="1" t="s">
        <v>18</v>
      </c>
      <c r="G25" s="1"/>
      <c r="H25" s="1"/>
    </row>
    <row r="26" spans="1:13" x14ac:dyDescent="0.25">
      <c r="A26" s="32">
        <v>0.58333333333333304</v>
      </c>
      <c r="B26" s="1"/>
      <c r="C26" s="1" t="s">
        <v>21</v>
      </c>
      <c r="D26" s="1"/>
      <c r="E26" s="1"/>
      <c r="F26" s="1" t="s">
        <v>18</v>
      </c>
      <c r="G26" s="1"/>
      <c r="H26" s="1"/>
    </row>
    <row r="27" spans="1:13" x14ac:dyDescent="0.25">
      <c r="A27" s="32">
        <v>0.59375</v>
      </c>
      <c r="B27" s="1"/>
      <c r="C27" s="1"/>
      <c r="D27" s="1"/>
      <c r="E27" s="1"/>
      <c r="F27" s="1" t="s">
        <v>18</v>
      </c>
      <c r="G27" s="1"/>
      <c r="H27" s="1"/>
    </row>
    <row r="28" spans="1:13" x14ac:dyDescent="0.25">
      <c r="A28" s="32">
        <v>0.60416666666666696</v>
      </c>
      <c r="B28" s="28"/>
      <c r="C28" s="28"/>
      <c r="D28" s="28"/>
      <c r="E28" s="28"/>
      <c r="F28" s="1" t="s">
        <v>18</v>
      </c>
      <c r="G28" s="1"/>
      <c r="H28" s="1"/>
    </row>
    <row r="29" spans="1:13" x14ac:dyDescent="0.25">
      <c r="A29" s="32">
        <v>0.61458333333333304</v>
      </c>
      <c r="B29" s="28"/>
      <c r="C29" s="28"/>
      <c r="D29" s="28"/>
      <c r="E29" s="28"/>
      <c r="F29" s="1" t="s">
        <v>18</v>
      </c>
      <c r="G29" s="1"/>
      <c r="H29" s="1"/>
    </row>
    <row r="30" spans="1:13" x14ac:dyDescent="0.25">
      <c r="A30" s="32">
        <v>0.625</v>
      </c>
      <c r="B30" s="28"/>
      <c r="C30" s="28"/>
      <c r="D30" s="28"/>
      <c r="E30" s="28"/>
      <c r="F30" s="1"/>
      <c r="G30" s="1"/>
      <c r="H30" s="1"/>
    </row>
    <row r="31" spans="1:13" x14ac:dyDescent="0.25">
      <c r="A31" s="32">
        <v>0.63541666666666696</v>
      </c>
      <c r="B31" s="28"/>
      <c r="C31" s="28"/>
      <c r="D31" s="28"/>
      <c r="E31" s="28"/>
      <c r="F31" s="1"/>
      <c r="G31" s="1"/>
      <c r="H31" s="1"/>
    </row>
    <row r="32" spans="1:13" x14ac:dyDescent="0.25">
      <c r="A32" s="32">
        <v>0.64583333333333404</v>
      </c>
      <c r="B32" s="28"/>
      <c r="C32" s="28"/>
      <c r="D32" s="28"/>
      <c r="E32" s="28"/>
      <c r="F32" s="1"/>
      <c r="G32" s="1"/>
      <c r="H32" s="1"/>
    </row>
    <row r="33" spans="1:8" x14ac:dyDescent="0.25">
      <c r="A33" s="32">
        <v>0.65625</v>
      </c>
      <c r="B33" s="28"/>
      <c r="C33" s="28"/>
      <c r="D33" s="28"/>
      <c r="E33" s="28"/>
      <c r="F33" s="1"/>
      <c r="G33" s="1"/>
      <c r="H33" s="1"/>
    </row>
    <row r="34" spans="1:8" x14ac:dyDescent="0.25">
      <c r="A34" s="32">
        <v>0.66666666666666696</v>
      </c>
      <c r="B34" s="28"/>
      <c r="C34" s="28"/>
      <c r="D34" s="28"/>
      <c r="E34" s="28"/>
      <c r="F34" s="1"/>
      <c r="G34" s="1"/>
      <c r="H34" s="1" t="s">
        <v>12</v>
      </c>
    </row>
    <row r="35" spans="1:8" x14ac:dyDescent="0.25">
      <c r="A35" s="32">
        <v>0.67708333333333404</v>
      </c>
      <c r="B35" s="28"/>
      <c r="C35" s="28"/>
      <c r="D35" s="28"/>
      <c r="E35" s="28"/>
      <c r="F35" s="1"/>
      <c r="G35" s="1"/>
      <c r="H35" s="1" t="s">
        <v>12</v>
      </c>
    </row>
    <row r="36" spans="1:8" x14ac:dyDescent="0.25">
      <c r="A36" s="32">
        <v>0.6875</v>
      </c>
      <c r="B36" s="28"/>
      <c r="C36" s="28"/>
      <c r="D36" s="28"/>
      <c r="E36" s="28"/>
      <c r="F36" s="1"/>
      <c r="G36" s="1"/>
      <c r="H36" s="1" t="s">
        <v>12</v>
      </c>
    </row>
    <row r="37" spans="1:8" x14ac:dyDescent="0.25">
      <c r="A37" s="32">
        <v>0.69791666666666696</v>
      </c>
      <c r="B37" s="1"/>
      <c r="C37" s="1"/>
      <c r="D37" s="1"/>
      <c r="E37" s="1"/>
      <c r="F37" s="1"/>
      <c r="G37" s="1"/>
      <c r="H37" s="1" t="s">
        <v>12</v>
      </c>
    </row>
    <row r="38" spans="1:8" x14ac:dyDescent="0.25">
      <c r="A38" s="32">
        <v>0.70833333333333404</v>
      </c>
      <c r="B38" s="1"/>
      <c r="C38" s="1"/>
      <c r="D38" s="1"/>
      <c r="E38" s="1"/>
      <c r="F38" s="1"/>
      <c r="G38" s="1"/>
      <c r="H38" s="1"/>
    </row>
    <row r="39" spans="1:8" x14ac:dyDescent="0.25">
      <c r="A39" s="32">
        <v>0.71875</v>
      </c>
      <c r="B39" s="1"/>
      <c r="C39" s="1"/>
      <c r="D39" s="1"/>
      <c r="E39" s="1"/>
      <c r="F39" s="1"/>
      <c r="G39" s="1"/>
      <c r="H39" s="1"/>
    </row>
    <row r="40" spans="1:8" x14ac:dyDescent="0.25">
      <c r="A40" s="32">
        <v>0.72916666666666696</v>
      </c>
      <c r="B40" s="1"/>
      <c r="C40" s="1"/>
      <c r="D40" s="1"/>
      <c r="E40" s="1"/>
      <c r="F40" s="1"/>
      <c r="G40" s="1"/>
      <c r="H40" s="1"/>
    </row>
    <row r="41" spans="1:8" x14ac:dyDescent="0.25">
      <c r="A41" s="32">
        <v>0.73958333333333404</v>
      </c>
      <c r="B41" s="1"/>
      <c r="C41" s="1"/>
      <c r="D41" s="1"/>
      <c r="E41" s="1"/>
      <c r="F41" s="1"/>
      <c r="G41" s="1"/>
      <c r="H41" s="1"/>
    </row>
    <row r="42" spans="1:8" x14ac:dyDescent="0.25">
      <c r="A42" s="32">
        <v>0.75</v>
      </c>
      <c r="B42" s="1"/>
      <c r="C42" s="1"/>
      <c r="D42" s="1"/>
      <c r="E42" s="1"/>
      <c r="F42" s="1"/>
      <c r="G42" s="1"/>
      <c r="H42" s="1"/>
    </row>
    <row r="43" spans="1:8" x14ac:dyDescent="0.25">
      <c r="A43" s="32">
        <v>0.76041666666666696</v>
      </c>
      <c r="B43" s="1"/>
      <c r="C43" s="1"/>
      <c r="D43" s="1"/>
      <c r="E43" s="1"/>
      <c r="F43" s="1"/>
      <c r="G43" s="1"/>
      <c r="H43" s="1"/>
    </row>
    <row r="44" spans="1:8" x14ac:dyDescent="0.25">
      <c r="A44" s="32">
        <v>0.77083333333333404</v>
      </c>
      <c r="B44" s="1"/>
      <c r="C44" s="1"/>
      <c r="D44" s="1"/>
      <c r="E44" s="1"/>
      <c r="F44" s="1"/>
      <c r="G44" s="1"/>
      <c r="H44" s="1"/>
    </row>
    <row r="45" spans="1:8" x14ac:dyDescent="0.25">
      <c r="A45" s="32">
        <v>0.78125</v>
      </c>
      <c r="B45" s="1"/>
      <c r="C45" s="1"/>
      <c r="D45" s="1"/>
      <c r="E45" s="1"/>
      <c r="F45" s="1"/>
      <c r="G45" s="1"/>
      <c r="H45" s="1"/>
    </row>
    <row r="46" spans="1:8" x14ac:dyDescent="0.25">
      <c r="A46" s="32">
        <v>0.79166666666666696</v>
      </c>
      <c r="B46" s="1" t="s">
        <v>12</v>
      </c>
      <c r="C46" s="1" t="s">
        <v>12</v>
      </c>
      <c r="D46" s="1"/>
      <c r="E46" s="1"/>
      <c r="F46" s="1"/>
      <c r="G46" s="1"/>
      <c r="H46" s="1"/>
    </row>
    <row r="47" spans="1:8" x14ac:dyDescent="0.25">
      <c r="A47" s="32">
        <v>0.80208333333333404</v>
      </c>
      <c r="B47" s="1" t="s">
        <v>12</v>
      </c>
      <c r="C47" s="1" t="s">
        <v>12</v>
      </c>
      <c r="D47" s="1"/>
      <c r="E47" s="1"/>
      <c r="F47" s="1"/>
      <c r="G47" s="1"/>
      <c r="H47" s="1"/>
    </row>
    <row r="48" spans="1:8" x14ac:dyDescent="0.25">
      <c r="A48" s="32">
        <v>0.812500000000001</v>
      </c>
      <c r="B48" s="1" t="s">
        <v>12</v>
      </c>
      <c r="C48" s="1" t="s">
        <v>12</v>
      </c>
      <c r="D48" s="1"/>
      <c r="E48" s="1"/>
      <c r="F48" s="1"/>
      <c r="G48" s="1"/>
      <c r="H48" s="1"/>
    </row>
    <row r="49" spans="1:8" x14ac:dyDescent="0.25">
      <c r="A49" s="32">
        <v>0.82291666666666696</v>
      </c>
      <c r="B49" s="1" t="s">
        <v>12</v>
      </c>
      <c r="C49" s="1" t="s">
        <v>12</v>
      </c>
      <c r="D49" s="1"/>
      <c r="E49" s="1"/>
      <c r="F49" s="1"/>
      <c r="G49" s="1"/>
      <c r="H49" s="1"/>
    </row>
    <row r="50" spans="1:8" x14ac:dyDescent="0.25">
      <c r="A50" s="32">
        <v>0.83333333333333337</v>
      </c>
      <c r="B50" s="1"/>
      <c r="C50" s="1"/>
      <c r="D50" s="1"/>
      <c r="E50" s="1"/>
      <c r="F50" s="1"/>
      <c r="G50" s="1"/>
      <c r="H50" s="1"/>
    </row>
    <row r="51" spans="1:8" x14ac:dyDescent="0.25">
      <c r="A51" s="32">
        <v>0.84375</v>
      </c>
      <c r="B51" s="1"/>
      <c r="C51" s="1"/>
      <c r="D51" s="1"/>
      <c r="E51" s="1"/>
      <c r="F51" s="1"/>
      <c r="G51" s="1"/>
      <c r="H51" s="1"/>
    </row>
    <row r="52" spans="1:8" x14ac:dyDescent="0.25">
      <c r="A52" s="32">
        <v>0.85416666666666663</v>
      </c>
      <c r="B52" s="1"/>
      <c r="C52" s="1"/>
      <c r="D52" s="1"/>
      <c r="E52" s="1"/>
      <c r="F52" s="1"/>
      <c r="G52" s="1"/>
      <c r="H52" s="1"/>
    </row>
    <row r="53" spans="1:8" ht="15" customHeight="1" x14ac:dyDescent="0.25">
      <c r="A53" s="32">
        <v>0.86458333333333337</v>
      </c>
      <c r="B53" s="1"/>
      <c r="C53" s="1"/>
      <c r="D53" s="1"/>
      <c r="E53" s="1"/>
      <c r="F53" s="1"/>
      <c r="G53" s="1"/>
      <c r="H53" s="1"/>
    </row>
    <row r="54" spans="1:8" x14ac:dyDescent="0.25">
      <c r="A54" s="33"/>
    </row>
  </sheetData>
  <mergeCells count="4">
    <mergeCell ref="I8:L9"/>
    <mergeCell ref="I2:L2"/>
    <mergeCell ref="I4:L6"/>
    <mergeCell ref="J1:K1"/>
  </mergeCells>
  <pageMargins left="0.7" right="0.7" top="0.75" bottom="0.75" header="0.3" footer="0.3"/>
  <pageSetup scale="52"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A1D17018A6E349B8830A19CF109A79" ma:contentTypeVersion="11" ma:contentTypeDescription="Create a new document." ma:contentTypeScope="" ma:versionID="8c701ae365e2f7777575f36dec6583a7">
  <xsd:schema xmlns:xsd="http://www.w3.org/2001/XMLSchema" xmlns:xs="http://www.w3.org/2001/XMLSchema" xmlns:p="http://schemas.microsoft.com/office/2006/metadata/properties" xmlns:ns3="bdfb5824-5d4c-4fea-a8f7-9a3c97cedd47" xmlns:ns4="2aa94969-54a2-4f15-b351-9b94b9246a25" targetNamespace="http://schemas.microsoft.com/office/2006/metadata/properties" ma:root="true" ma:fieldsID="6d86ccc35fa00cd498497669ce9b47a9" ns3:_="" ns4:_="">
    <xsd:import namespace="bdfb5824-5d4c-4fea-a8f7-9a3c97cedd47"/>
    <xsd:import namespace="2aa94969-54a2-4f15-b351-9b94b9246a2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fb5824-5d4c-4fea-a8f7-9a3c97cedd4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a94969-54a2-4f15-b351-9b94b9246a2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C146B4-878C-412E-9CEB-BF9B33A23593}">
  <ds:schemaRefs>
    <ds:schemaRef ds:uri="http://schemas.microsoft.com/sharepoint/v3/contenttype/forms"/>
  </ds:schemaRefs>
</ds:datastoreItem>
</file>

<file path=customXml/itemProps2.xml><?xml version="1.0" encoding="utf-8"?>
<ds:datastoreItem xmlns:ds="http://schemas.openxmlformats.org/officeDocument/2006/customXml" ds:itemID="{DD30AB30-D7A6-40A1-B40D-662B678FA851}">
  <ds:schemaRefs>
    <ds:schemaRef ds:uri="http://schemas.microsoft.com/office/infopath/2007/PartnerControls"/>
    <ds:schemaRef ds:uri="http://www.w3.org/XML/1998/namespace"/>
    <ds:schemaRef ds:uri="http://purl.org/dc/dcmitype/"/>
    <ds:schemaRef ds:uri="http://purl.org/dc/terms/"/>
    <ds:schemaRef ds:uri="http://schemas.microsoft.com/office/2006/metadata/properties"/>
    <ds:schemaRef ds:uri="http://schemas.microsoft.com/office/2006/documentManagement/types"/>
    <ds:schemaRef ds:uri="bdfb5824-5d4c-4fea-a8f7-9a3c97cedd47"/>
    <ds:schemaRef ds:uri="http://schemas.openxmlformats.org/package/2006/metadata/core-properties"/>
    <ds:schemaRef ds:uri="2aa94969-54a2-4f15-b351-9b94b9246a25"/>
    <ds:schemaRef ds:uri="http://purl.org/dc/elements/1.1/"/>
  </ds:schemaRefs>
</ds:datastoreItem>
</file>

<file path=customXml/itemProps3.xml><?xml version="1.0" encoding="utf-8"?>
<ds:datastoreItem xmlns:ds="http://schemas.openxmlformats.org/officeDocument/2006/customXml" ds:itemID="{CB3E05B3-F75C-46E6-9A30-B6FE0FDE5A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fb5824-5d4c-4fea-a8f7-9a3c97cedd47"/>
    <ds:schemaRef ds:uri="2aa94969-54a2-4f15-b351-9b94b9246a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Grading Schedule</vt:lpstr>
      <vt:lpstr>Class Schedule</vt:lpstr>
      <vt:lpstr>Office Hours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Protivnak</dc:creator>
  <cp:keywords/>
  <dc:description/>
  <cp:lastModifiedBy>Jack</cp:lastModifiedBy>
  <cp:revision/>
  <dcterms:created xsi:type="dcterms:W3CDTF">2020-01-30T14:50:17Z</dcterms:created>
  <dcterms:modified xsi:type="dcterms:W3CDTF">2020-12-20T14:42:36Z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0x01010005A1D17018A6E349B8830A19CF109A79</vt:lpwstr>
  </property>
</Properties>
</file>