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55E020C4-7CF9-4116-A55F-4D0DF785143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AN4" i="1" s="1"/>
  <c r="AQ4" i="1" s="1"/>
  <c r="AM2" i="1"/>
  <c r="AP2" i="1" s="1"/>
  <c r="AN2" i="1"/>
  <c r="AQ2" i="1" s="1"/>
  <c r="AL4" i="1"/>
  <c r="AO4" i="1" s="1"/>
  <c r="AC4" i="1"/>
  <c r="AB4" i="1"/>
  <c r="V2" i="1" l="1"/>
  <c r="AL2" i="1"/>
  <c r="AO2" i="1" s="1"/>
  <c r="T2" i="1"/>
  <c r="AN3" i="1"/>
  <c r="AQ3" i="1" s="1"/>
  <c r="V3" i="1"/>
  <c r="T4" i="1"/>
  <c r="AL3" i="1"/>
  <c r="AO3" i="1" s="1"/>
  <c r="T3" i="1"/>
  <c r="AM3" i="1"/>
  <c r="AP3" i="1" s="1"/>
  <c r="U3" i="1"/>
  <c r="U2" i="1"/>
  <c r="AM4" i="1"/>
  <c r="AP4" i="1" s="1"/>
  <c r="U4" i="1"/>
  <c r="V4" i="1"/>
  <c r="AE1" i="1"/>
  <c r="AE4" i="1" s="1"/>
  <c r="AF1" i="1"/>
  <c r="AF4" i="1" s="1"/>
  <c r="AD1" i="1"/>
  <c r="AD4" i="1" s="1"/>
  <c r="Y1" i="1" l="1"/>
  <c r="Z1" i="1"/>
  <c r="AA1" i="1" l="1"/>
  <c r="AI2" i="1" s="1"/>
</calcChain>
</file>

<file path=xl/sharedStrings.xml><?xml version="1.0" encoding="utf-8"?>
<sst xmlns="http://schemas.openxmlformats.org/spreadsheetml/2006/main" count="48" uniqueCount="38">
  <si>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</si>
  <si>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</si>
  <si>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</si>
  <si>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</si>
  <si>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</si>
  <si>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</si>
  <si>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</si>
  <si>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</si>
  <si>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</si>
  <si>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</si>
  <si>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</si>
  <si>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</si>
  <si>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</si>
  <si>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</si>
  <si>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</si>
  <si>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</si>
  <si>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</si>
  <si>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</si>
  <si>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</si>
  <si>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</si>
  <si>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</si>
  <si>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</si>
  <si>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</si>
  <si>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</si>
  <si>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</si>
  <si>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</si>
  <si>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Tondela</t>
  </si>
  <si>
    <t>Boavista</t>
  </si>
  <si>
    <t>1864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</si>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</sst>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"/>
  <sheetViews>
    <sheetView tabSelected="1" topLeftCell="T1" workbookViewId="0">
      <selection activeCell="AB4" sqref="AB4"/>
    </sheetView>
  </sheetViews>
  <sheetFormatPr defaultRowHeight="14.5" x14ac:dyDescent="0.35"/>
  <cols>
    <col min="1" max="1" width="10.453125" bestFit="1" customWidth="1"/>
    <col min="25" max="25" width="8.90625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>(SUM(T2:V1048576)-SUM(AL2:AN1048576)  )/(SUM(AL2:AN1048576)+0.000000000000000001)</f>
        <v>0</v>
      </c>
      <c r="Z1">
        <f>COUNTIF(AL2:AN1048576,"&gt;0")</f>
        <v>0</v>
      </c>
      <c r="AA1" s="5" t="e">
        <f>_xlfn.STDEV.P(AO2:AQ1048576)</f>
        <v>#DIV/0!</v>
      </c>
      <c r="AB1">
        <v>1.1406337768465256</v>
      </c>
      <c r="AC1">
        <v>1.0193497635063331</v>
      </c>
      <c r="AD1">
        <f>MAX(Q2:S1048576)</f>
        <v>0</v>
      </c>
      <c r="AE1" t="e">
        <f>SUMIF(Q2:S1048576,"&gt;0")/COUNTIF(Q2:S1048576,"&gt;0")</f>
        <v>#DIV/0!</v>
      </c>
      <c r="AF1">
        <f>AVERAGE(Q2:S1048576)</f>
        <v>0</v>
      </c>
      <c r="AH1" t="s">
        <v>22</v>
      </c>
      <c r="AI1" s="1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s="4">
        <v>43846</v>
      </c>
      <c r="B2" t="s">
        <v>26</v>
      </c>
      <c r="C2" t="s">
        <v>27</v>
      </c>
      <c r="D2" t="s">
        <v>28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4" si="0">IF((($AC$1*E2)^($AB$1))-(1-(($AC$1*E2)^($AB$1)))/(H2-1)&lt;0, 0,(($AC$1*E2)^($AB$1))-(1-(($AC$1*E2)^($AB$1)))/(H2-1))</f>
        <v>0</v>
      </c>
      <c r="R2">
        <f t="shared" ref="R2:R4" si="1">IF((($AC$1*F2)^($AB$1))-(1-(($AC$1*F2)^($AB$1)))/(I2-1)&lt;0, 0,(($AC$1*F2)^($AB$1))-(1-(($AC$1*F2)^($AB$1)))/(I2-1))</f>
        <v>0</v>
      </c>
      <c r="S2">
        <f t="shared" ref="S2:S4" si="2">IF((($AC$1*G2)^($AB$1))-(1-(($AC$1*G2)^($AB$1)))/(J2-1)&lt;0, 0,(($AC$1*G2)^($AB$1))-(1-(($AC$1*G2)^($AB$1)))/(J2-1))</f>
        <v>0</v>
      </c>
      <c r="T2">
        <f t="shared" ref="T2:T4" si="3">H2*Q2*N2</f>
        <v>0</v>
      </c>
      <c r="U2">
        <f t="shared" ref="U2:U4" si="4">I2*R2*O2</f>
        <v>0</v>
      </c>
      <c r="V2">
        <f t="shared" ref="V2:V4" si="5">J2*S2*P2</f>
        <v>0</v>
      </c>
      <c r="X2" t="s">
        <v>0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H2" t="s">
        <v>37</v>
      </c>
      <c r="AI2" s="2">
        <f>IFERROR(IF(Y1&lt;0,Y1,Y1/SQRT(AA1))  -IF(OR(MAX(AB4:AF4)&gt;AI1,AVERAGE(AB4:AF4)&gt;AI1/2),10000,0),-10000)</f>
        <v>-10000</v>
      </c>
      <c r="AL2">
        <f t="shared" ref="AL2:AL4" si="6">Q2*COUNT(N2)</f>
        <v>0</v>
      </c>
      <c r="AM2">
        <f t="shared" ref="AM2:AM4" si="7">R2*COUNT(O2)</f>
        <v>0</v>
      </c>
      <c r="AN2">
        <f t="shared" ref="AN2:AN4" si="8">S2*COUNT(P2)</f>
        <v>0</v>
      </c>
      <c r="AO2" t="str">
        <f t="shared" ref="AO2:AO4" si="9">IF(AL2=0,"",T2-AL2)</f>
        <v/>
      </c>
      <c r="AP2" t="str">
        <f t="shared" ref="AP2:AP4" si="10">IF(AM2=0,"",U2-AM2)</f>
        <v/>
      </c>
      <c r="AQ2" t="str">
        <f t="shared" ref="AQ2:AQ4" si="11">IF(AN2=0,"",V2-AN2)</f>
        <v/>
      </c>
    </row>
    <row r="3" spans="1:43" x14ac:dyDescent="0.35">
      <c r="A3" s="4">
        <v>43846</v>
      </c>
      <c r="B3" t="s">
        <v>26</v>
      </c>
      <c r="C3" t="s">
        <v>27</v>
      </c>
      <c r="D3" t="s">
        <v>28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AB3">
        <v>1.2383999999999999</v>
      </c>
      <c r="AC3">
        <v>1.0309999999999999</v>
      </c>
      <c r="AD3">
        <v>0.13753037753570821</v>
      </c>
      <c r="AE3">
        <v>3.0375484885073904E-2</v>
      </c>
      <c r="AF3">
        <v>1.1565378584115782E-3</v>
      </c>
      <c r="AL3">
        <f t="shared" si="6"/>
        <v>0</v>
      </c>
      <c r="AM3">
        <f t="shared" si="7"/>
        <v>0</v>
      </c>
      <c r="AN3">
        <f t="shared" si="8"/>
        <v>0</v>
      </c>
      <c r="AO3" t="str">
        <f t="shared" si="9"/>
        <v/>
      </c>
      <c r="AP3" t="str">
        <f t="shared" si="10"/>
        <v/>
      </c>
      <c r="AQ3" t="str">
        <f t="shared" si="11"/>
        <v/>
      </c>
    </row>
    <row r="4" spans="1:43" x14ac:dyDescent="0.35">
      <c r="A4" s="4">
        <v>43846</v>
      </c>
      <c r="B4" t="s">
        <v>26</v>
      </c>
      <c r="C4" t="s">
        <v>27</v>
      </c>
      <c r="D4" t="s">
        <v>28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1">
        <f>ABS(AB1-AB3)/AB3</f>
        <v>7.8945593631681521E-2</v>
      </c>
      <c r="AC4" s="1">
        <f>ABS(AC1-AC3)/AC3</f>
        <v>1.1299938403168584E-2</v>
      </c>
      <c r="AD4" s="1">
        <f>ABS(AD1-AD3)/AD3</f>
        <v>1</v>
      </c>
      <c r="AE4" s="1" t="e">
        <f>ABS(AE1-AE3)/AE3</f>
        <v>#DIV/0!</v>
      </c>
      <c r="AF4" s="1">
        <f>ABS(AF1-AF3)/AF3</f>
        <v>1</v>
      </c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2021-02-13T10:57:21Z</dcterms:modified>
</cp:coreProperties>
</file>